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ackLynch/CUBES/exp/jack/Data/"/>
    </mc:Choice>
  </mc:AlternateContent>
  <xr:revisionPtr revIDLastSave="0" documentId="8_{AAA813F7-62BD-7847-B9AF-8FA23EDDF6C5}" xr6:coauthVersionLast="47" xr6:coauthVersionMax="47" xr10:uidLastSave="{00000000-0000-0000-0000-000000000000}"/>
  <bookViews>
    <workbookView xWindow="0" yWindow="480" windowWidth="25600" windowHeight="13940" tabRatio="819" firstSheet="15" activeTab="27" xr2:uid="{00000000-000D-0000-FFFF-FFFF00000000}"/>
  </bookViews>
  <sheets>
    <sheet name="Austria" sheetId="1" r:id="rId1"/>
    <sheet name="Belgium" sheetId="2" r:id="rId2"/>
    <sheet name="Bulgaria" sheetId="3" r:id="rId3"/>
    <sheet name="Croatia" sheetId="4" r:id="rId4"/>
    <sheet name="Cyprus" sheetId="5" r:id="rId5"/>
    <sheet name="Czech Republic" sheetId="6" r:id="rId6"/>
    <sheet name="Denmark" sheetId="7" r:id="rId7"/>
    <sheet name="Estonia" sheetId="8" r:id="rId8"/>
    <sheet name="Finland" sheetId="9" r:id="rId9"/>
    <sheet name="France" sheetId="10" r:id="rId10"/>
    <sheet name="Germany" sheetId="11" r:id="rId11"/>
    <sheet name="Greece" sheetId="12" r:id="rId12"/>
    <sheet name="Hungary" sheetId="13" r:id="rId13"/>
    <sheet name="Ireland" sheetId="14" r:id="rId14"/>
    <sheet name="Italy" sheetId="15" r:id="rId15"/>
    <sheet name="Latvia" sheetId="16" r:id="rId16"/>
    <sheet name="Lithuania" sheetId="17" r:id="rId17"/>
    <sheet name="Luxembourg" sheetId="18" r:id="rId18"/>
    <sheet name="Malta" sheetId="19" r:id="rId19"/>
    <sheet name="Netherlands" sheetId="20" r:id="rId20"/>
    <sheet name="Poland" sheetId="22" r:id="rId21"/>
    <sheet name="Portugal" sheetId="21" r:id="rId22"/>
    <sheet name="Romania" sheetId="23" r:id="rId23"/>
    <sheet name="Slovakia" sheetId="24" r:id="rId24"/>
    <sheet name="Slovenia" sheetId="25" r:id="rId25"/>
    <sheet name="Spain" sheetId="26" r:id="rId26"/>
    <sheet name="Sweden" sheetId="27" r:id="rId27"/>
    <sheet name="United Kingdom" sheetId="28" r:id="rId28"/>
    <sheet name="EU27+UK" sheetId="30" r:id="rId29"/>
  </sheets>
  <externalReferences>
    <externalReference r:id="rId30"/>
    <externalReference r:id="rId31"/>
  </externalReferences>
  <definedNames>
    <definedName name="_xlnm._FilterDatabase" localSheetId="28" hidden="1">'EU27+UK'!$B$2:$DE$93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O39" i="7" l="1"/>
  <c r="O6" i="15" l="1"/>
  <c r="P6" i="15"/>
  <c r="N6" i="15"/>
  <c r="I8" i="4"/>
  <c r="J8" i="4"/>
  <c r="K8" i="4"/>
  <c r="L8" i="4"/>
  <c r="M8" i="4"/>
  <c r="I9" i="4"/>
  <c r="J9" i="4"/>
  <c r="K9" i="4"/>
  <c r="L9" i="4"/>
  <c r="M9" i="4"/>
  <c r="I10" i="4"/>
  <c r="J10" i="4"/>
  <c r="K10" i="4"/>
  <c r="L10" i="4"/>
  <c r="M10" i="4"/>
  <c r="I11" i="4"/>
  <c r="J11" i="4"/>
  <c r="K11" i="4"/>
  <c r="L11" i="4"/>
  <c r="M11" i="4"/>
  <c r="I12" i="4"/>
  <c r="J12" i="4"/>
  <c r="K12" i="4"/>
  <c r="L12" i="4"/>
  <c r="M12" i="4"/>
  <c r="I13" i="4"/>
  <c r="J13" i="4"/>
  <c r="K13" i="4"/>
  <c r="L13" i="4"/>
  <c r="M13" i="4"/>
  <c r="J7" i="4"/>
  <c r="K7" i="4"/>
  <c r="L7" i="4"/>
  <c r="M7" i="4"/>
  <c r="I7" i="4"/>
  <c r="H39" i="3" l="1"/>
  <c r="H39" i="2"/>
  <c r="H40" i="3"/>
  <c r="H41" i="3"/>
  <c r="H42" i="3"/>
  <c r="H43" i="3"/>
  <c r="H44" i="3"/>
  <c r="H45" i="3"/>
  <c r="H40" i="2"/>
  <c r="H41" i="2"/>
  <c r="H42" i="2"/>
  <c r="H43" i="2"/>
  <c r="H44" i="2"/>
  <c r="H45" i="2"/>
  <c r="O13" i="6"/>
  <c r="O12" i="6"/>
  <c r="O11" i="6"/>
  <c r="O10" i="6"/>
  <c r="O9" i="6"/>
  <c r="O8" i="6"/>
  <c r="O7" i="6"/>
  <c r="N13" i="6"/>
  <c r="N12" i="6"/>
  <c r="N11" i="6"/>
  <c r="N10" i="6"/>
  <c r="N9" i="6"/>
  <c r="N8" i="6"/>
  <c r="N7" i="6"/>
  <c r="H13" i="6"/>
  <c r="H12" i="6"/>
  <c r="H11" i="6"/>
  <c r="H10" i="6"/>
  <c r="H9" i="6"/>
  <c r="H8" i="6"/>
  <c r="H7" i="6"/>
  <c r="G13" i="6"/>
  <c r="G12" i="6"/>
  <c r="G11" i="6"/>
  <c r="G10" i="6"/>
  <c r="G9" i="6"/>
  <c r="G8" i="6"/>
  <c r="G7" i="6"/>
  <c r="F13" i="6"/>
  <c r="F12" i="6"/>
  <c r="F11" i="6"/>
  <c r="F10" i="6"/>
  <c r="F9" i="6"/>
  <c r="F8" i="6"/>
  <c r="F7" i="6"/>
  <c r="J95" i="15" l="1"/>
  <c r="DG4" i="30" l="1"/>
  <c r="DF4" i="30"/>
  <c r="DG3" i="30"/>
  <c r="DF3" i="30"/>
  <c r="CQ7" i="13"/>
  <c r="CQ8" i="13"/>
  <c r="CQ9" i="13"/>
  <c r="CQ10" i="13"/>
  <c r="CQ11" i="13"/>
  <c r="CQ12" i="13"/>
  <c r="CQ13" i="13"/>
  <c r="CQ39" i="13"/>
  <c r="CQ40" i="13"/>
  <c r="CQ41" i="13"/>
  <c r="CQ42" i="13"/>
  <c r="CQ43" i="13"/>
  <c r="CQ44" i="13"/>
  <c r="CQ45" i="13"/>
  <c r="H93" i="30"/>
  <c r="H92" i="30"/>
  <c r="H91" i="30"/>
  <c r="H90" i="30"/>
  <c r="H89" i="30"/>
  <c r="H88" i="30"/>
  <c r="H87" i="30"/>
  <c r="H85" i="30"/>
  <c r="H84" i="30"/>
  <c r="H83" i="30"/>
  <c r="H82" i="30"/>
  <c r="H81" i="30"/>
  <c r="H80" i="30"/>
  <c r="H79" i="30"/>
  <c r="H77" i="30"/>
  <c r="H76" i="30"/>
  <c r="H75" i="30"/>
  <c r="H74" i="30"/>
  <c r="H73" i="30"/>
  <c r="H72" i="30"/>
  <c r="H71" i="30"/>
  <c r="H69" i="30"/>
  <c r="H68" i="30"/>
  <c r="H67" i="30"/>
  <c r="H66" i="30"/>
  <c r="H65" i="30"/>
  <c r="H64" i="30"/>
  <c r="H63" i="30"/>
  <c r="H61" i="30"/>
  <c r="H60" i="30"/>
  <c r="H59" i="30"/>
  <c r="H58" i="30"/>
  <c r="H57" i="30"/>
  <c r="H56" i="30"/>
  <c r="H55" i="30"/>
  <c r="H53" i="30"/>
  <c r="H52" i="30"/>
  <c r="H51" i="30"/>
  <c r="H50" i="30"/>
  <c r="H49" i="30"/>
  <c r="H48" i="30"/>
  <c r="H47" i="30"/>
  <c r="H37" i="30"/>
  <c r="H36" i="30"/>
  <c r="H35" i="30"/>
  <c r="H34" i="30"/>
  <c r="H33" i="30"/>
  <c r="H32" i="30"/>
  <c r="H31" i="30"/>
  <c r="H29" i="30"/>
  <c r="H28" i="30"/>
  <c r="H27" i="30"/>
  <c r="H26" i="30"/>
  <c r="H25" i="30"/>
  <c r="H24" i="30"/>
  <c r="H23" i="30"/>
  <c r="H39" i="30" l="1"/>
  <c r="H43" i="30"/>
  <c r="H40" i="30"/>
  <c r="H44" i="30"/>
  <c r="H41" i="30"/>
  <c r="H45" i="30"/>
  <c r="H42" i="30"/>
  <c r="DF2" i="30"/>
  <c r="CP2" i="30"/>
  <c r="CO2" i="30"/>
  <c r="CN2" i="30"/>
  <c r="CM2" i="30"/>
  <c r="DF1" i="30"/>
  <c r="CP1" i="30"/>
  <c r="CO1" i="30"/>
  <c r="CN1" i="30"/>
  <c r="CM1" i="30"/>
  <c r="CQ7" i="30"/>
  <c r="CR7" i="30" s="1"/>
  <c r="CQ8" i="30"/>
  <c r="CS8" i="30" s="1"/>
  <c r="CR8" i="30"/>
  <c r="CQ9" i="30"/>
  <c r="CS9" i="30" s="1"/>
  <c r="CR9" i="30"/>
  <c r="CQ10" i="30"/>
  <c r="CR10" i="30"/>
  <c r="CU10" i="30" s="1"/>
  <c r="CS10" i="30"/>
  <c r="CT10" i="30"/>
  <c r="CQ11" i="30"/>
  <c r="CT11" i="30" s="1"/>
  <c r="CR11" i="30"/>
  <c r="CQ12" i="30"/>
  <c r="CT12" i="30" s="1"/>
  <c r="CS12" i="30"/>
  <c r="CQ13" i="30"/>
  <c r="CT13" i="30" s="1"/>
  <c r="CQ39" i="30"/>
  <c r="CT39" i="30" s="1"/>
  <c r="CR39" i="30"/>
  <c r="CS39" i="30"/>
  <c r="CQ40" i="30"/>
  <c r="CT40" i="30" s="1"/>
  <c r="CR40" i="30"/>
  <c r="CS40" i="30"/>
  <c r="CQ41" i="30"/>
  <c r="CT41" i="30" s="1"/>
  <c r="CR41" i="30"/>
  <c r="CS41" i="30"/>
  <c r="CQ42" i="30"/>
  <c r="CT42" i="30" s="1"/>
  <c r="CR42" i="30"/>
  <c r="CS42" i="30"/>
  <c r="CQ43" i="30"/>
  <c r="CT43" i="30" s="1"/>
  <c r="CR43" i="30"/>
  <c r="CS43" i="30"/>
  <c r="CQ44" i="30"/>
  <c r="CT44" i="30" s="1"/>
  <c r="CR44" i="30"/>
  <c r="CS44" i="30"/>
  <c r="CQ45" i="30"/>
  <c r="CT45" i="30" s="1"/>
  <c r="CR45" i="30"/>
  <c r="CS45" i="30"/>
  <c r="CX7" i="1"/>
  <c r="CX7" i="2"/>
  <c r="CX7" i="3"/>
  <c r="CX7" i="4"/>
  <c r="CX7" i="5"/>
  <c r="CX7" i="6"/>
  <c r="CX7" i="8"/>
  <c r="CQ7" i="9"/>
  <c r="CT7" i="9" s="1"/>
  <c r="CR7" i="9"/>
  <c r="CS7" i="9"/>
  <c r="CX7" i="10"/>
  <c r="CX7" i="11"/>
  <c r="CX7" i="12"/>
  <c r="CX7" i="13"/>
  <c r="CX7" i="14"/>
  <c r="CX7" i="15"/>
  <c r="CX7" i="16"/>
  <c r="CX7" i="17"/>
  <c r="CX7" i="18"/>
  <c r="CX7" i="19"/>
  <c r="CX7" i="20"/>
  <c r="CX7" i="22"/>
  <c r="CX7" i="21"/>
  <c r="CX7" i="23"/>
  <c r="CX7" i="24"/>
  <c r="CX7" i="25"/>
  <c r="CX7" i="26"/>
  <c r="CX7" i="27"/>
  <c r="CX7" i="28"/>
  <c r="CY7" i="1"/>
  <c r="CY7" i="2"/>
  <c r="CY7" i="3"/>
  <c r="CY7" i="4"/>
  <c r="CY7" i="5"/>
  <c r="CY7" i="6"/>
  <c r="CY7" i="8"/>
  <c r="CY7" i="10"/>
  <c r="CY7" i="11"/>
  <c r="CY7" i="12"/>
  <c r="CY7" i="13"/>
  <c r="CY7" i="14"/>
  <c r="CY7" i="15"/>
  <c r="CY7" i="16"/>
  <c r="CY7" i="17"/>
  <c r="CY7" i="18"/>
  <c r="CY7" i="19"/>
  <c r="CY7" i="20"/>
  <c r="CY7" i="22"/>
  <c r="CY7" i="21"/>
  <c r="CY7" i="23"/>
  <c r="CY7" i="24"/>
  <c r="CY7" i="25"/>
  <c r="CY7" i="26"/>
  <c r="CY7" i="27"/>
  <c r="CY7" i="28"/>
  <c r="CZ7" i="1"/>
  <c r="CZ7" i="2"/>
  <c r="CZ7" i="3"/>
  <c r="CZ7" i="4"/>
  <c r="CZ7" i="5"/>
  <c r="CZ7" i="6"/>
  <c r="CZ7" i="8"/>
  <c r="CW7" i="9"/>
  <c r="CZ7" i="10"/>
  <c r="CZ7" i="11"/>
  <c r="CZ7" i="12"/>
  <c r="CZ7" i="13"/>
  <c r="CZ7" i="14"/>
  <c r="CZ7" i="15"/>
  <c r="CZ7" i="16"/>
  <c r="CZ7" i="17"/>
  <c r="CZ7" i="18"/>
  <c r="CZ7" i="19"/>
  <c r="CZ7" i="20"/>
  <c r="CZ7" i="22"/>
  <c r="CZ7" i="21"/>
  <c r="CZ7" i="23"/>
  <c r="CZ7" i="24"/>
  <c r="CZ7" i="25"/>
  <c r="CZ7" i="26"/>
  <c r="CZ7" i="27"/>
  <c r="CZ7" i="28"/>
  <c r="CX8" i="1"/>
  <c r="CX8" i="2"/>
  <c r="CX8" i="3"/>
  <c r="CX8" i="4"/>
  <c r="CX8" i="5"/>
  <c r="CX8" i="6"/>
  <c r="CX8" i="8"/>
  <c r="CQ8" i="9"/>
  <c r="CX8" i="10"/>
  <c r="CX8" i="11"/>
  <c r="CX8" i="12"/>
  <c r="CX8" i="13"/>
  <c r="CX8" i="14"/>
  <c r="CX8" i="15"/>
  <c r="CX8" i="16"/>
  <c r="CX8" i="17"/>
  <c r="CX8" i="18"/>
  <c r="CX8" i="19"/>
  <c r="CX8" i="20"/>
  <c r="CX8" i="22"/>
  <c r="CX8" i="21"/>
  <c r="CX8" i="23"/>
  <c r="CX8" i="24"/>
  <c r="CX8" i="25"/>
  <c r="CX8" i="26"/>
  <c r="CX8" i="27"/>
  <c r="CX8" i="28"/>
  <c r="CY8" i="1"/>
  <c r="CY8" i="2"/>
  <c r="CY8" i="3"/>
  <c r="CY8" i="4"/>
  <c r="CY8" i="5"/>
  <c r="CY8" i="6"/>
  <c r="CY8" i="8"/>
  <c r="CY8" i="10"/>
  <c r="CY8" i="11"/>
  <c r="CY8" i="12"/>
  <c r="CY8" i="13"/>
  <c r="CY8" i="14"/>
  <c r="CY8" i="15"/>
  <c r="CY8" i="16"/>
  <c r="CY8" i="17"/>
  <c r="CY8" i="18"/>
  <c r="CY8" i="19"/>
  <c r="CY8" i="20"/>
  <c r="CY8" i="22"/>
  <c r="CY8" i="21"/>
  <c r="CY8" i="23"/>
  <c r="CY8" i="24"/>
  <c r="CY8" i="25"/>
  <c r="CY8" i="26"/>
  <c r="CY8" i="27"/>
  <c r="CY8" i="28"/>
  <c r="CZ8" i="1"/>
  <c r="CZ8" i="2"/>
  <c r="CZ8" i="3"/>
  <c r="CZ8" i="4"/>
  <c r="CZ8" i="5"/>
  <c r="CZ8" i="6"/>
  <c r="CZ8" i="8"/>
  <c r="CZ8" i="10"/>
  <c r="CZ8" i="11"/>
  <c r="CZ8" i="12"/>
  <c r="CZ8" i="13"/>
  <c r="CZ8" i="14"/>
  <c r="CZ8" i="15"/>
  <c r="CZ8" i="16"/>
  <c r="CZ8" i="17"/>
  <c r="CZ8" i="18"/>
  <c r="CZ8" i="19"/>
  <c r="CZ8" i="20"/>
  <c r="CZ8" i="22"/>
  <c r="CZ8" i="21"/>
  <c r="CZ8" i="23"/>
  <c r="CZ8" i="24"/>
  <c r="CZ8" i="25"/>
  <c r="CZ8" i="26"/>
  <c r="CZ8" i="27"/>
  <c r="CZ8" i="28"/>
  <c r="CX9" i="1"/>
  <c r="CX9" i="2"/>
  <c r="CX9" i="3"/>
  <c r="CX9" i="4"/>
  <c r="CX9" i="5"/>
  <c r="CX9" i="6"/>
  <c r="CX9" i="8"/>
  <c r="CQ9" i="9"/>
  <c r="CT9" i="9" s="1"/>
  <c r="CX9" i="10"/>
  <c r="CX9" i="11"/>
  <c r="CX9" i="12"/>
  <c r="CX9" i="13"/>
  <c r="CX9" i="14"/>
  <c r="CX9" i="15"/>
  <c r="CX9" i="16"/>
  <c r="CX9" i="17"/>
  <c r="CX9" i="18"/>
  <c r="CX9" i="19"/>
  <c r="CX9" i="20"/>
  <c r="CX9" i="22"/>
  <c r="CX9" i="21"/>
  <c r="CX9" i="23"/>
  <c r="CX9" i="24"/>
  <c r="CX9" i="25"/>
  <c r="CX9" i="26"/>
  <c r="CX9" i="27"/>
  <c r="CX9" i="28"/>
  <c r="CY9" i="1"/>
  <c r="CY9" i="2"/>
  <c r="CY9" i="3"/>
  <c r="CY9" i="4"/>
  <c r="CY9" i="5"/>
  <c r="CY9" i="6"/>
  <c r="CY9" i="8"/>
  <c r="CY9" i="10"/>
  <c r="CY9" i="11"/>
  <c r="CY9" i="12"/>
  <c r="CY9" i="13"/>
  <c r="CY9" i="14"/>
  <c r="CY9" i="15"/>
  <c r="CY9" i="16"/>
  <c r="CY9" i="17"/>
  <c r="CY9" i="18"/>
  <c r="CY9" i="19"/>
  <c r="CY9" i="20"/>
  <c r="CY9" i="22"/>
  <c r="CY9" i="21"/>
  <c r="CY9" i="23"/>
  <c r="CY9" i="24"/>
  <c r="CY9" i="25"/>
  <c r="CY9" i="26"/>
  <c r="CY9" i="27"/>
  <c r="CY9" i="28"/>
  <c r="CZ9" i="1"/>
  <c r="CZ9" i="2"/>
  <c r="CZ9" i="3"/>
  <c r="CZ9" i="4"/>
  <c r="CZ9" i="5"/>
  <c r="CZ9" i="6"/>
  <c r="CZ9" i="8"/>
  <c r="CZ9" i="10"/>
  <c r="CZ9" i="11"/>
  <c r="CZ9" i="12"/>
  <c r="CZ9" i="13"/>
  <c r="CZ9" i="14"/>
  <c r="CZ9" i="15"/>
  <c r="CZ9" i="16"/>
  <c r="CZ9" i="17"/>
  <c r="CZ9" i="18"/>
  <c r="CZ9" i="19"/>
  <c r="CZ9" i="20"/>
  <c r="CZ9" i="22"/>
  <c r="CZ9" i="21"/>
  <c r="CZ9" i="23"/>
  <c r="CZ9" i="24"/>
  <c r="CZ9" i="25"/>
  <c r="CZ9" i="26"/>
  <c r="CZ9" i="27"/>
  <c r="CZ9" i="28"/>
  <c r="CX10" i="1"/>
  <c r="CX10" i="2"/>
  <c r="CX10" i="3"/>
  <c r="CX10" i="4"/>
  <c r="CX10" i="5"/>
  <c r="CX10" i="6"/>
  <c r="CX10" i="8"/>
  <c r="CQ10" i="9"/>
  <c r="CR10" i="9"/>
  <c r="CS10" i="9"/>
  <c r="CT10" i="9"/>
  <c r="CX10" i="10"/>
  <c r="CX10" i="11"/>
  <c r="CX10" i="12"/>
  <c r="CX10" i="13"/>
  <c r="CX10" i="14"/>
  <c r="CX10" i="15"/>
  <c r="CX10" i="16"/>
  <c r="CX10" i="17"/>
  <c r="CX10" i="18"/>
  <c r="CX10" i="19"/>
  <c r="CX10" i="20"/>
  <c r="CX10" i="22"/>
  <c r="CX10" i="21"/>
  <c r="CX10" i="23"/>
  <c r="CX10" i="24"/>
  <c r="CX10" i="25"/>
  <c r="CX10" i="26"/>
  <c r="CX10" i="27"/>
  <c r="CX10" i="28"/>
  <c r="CY10" i="1"/>
  <c r="CY10" i="2"/>
  <c r="CY10" i="3"/>
  <c r="CY10" i="4"/>
  <c r="CY10" i="5"/>
  <c r="CY10" i="6"/>
  <c r="CY10" i="8"/>
  <c r="CY10" i="10"/>
  <c r="CY10" i="11"/>
  <c r="CY10" i="12"/>
  <c r="CY10" i="13"/>
  <c r="CY10" i="14"/>
  <c r="CY10" i="15"/>
  <c r="CY10" i="16"/>
  <c r="CY10" i="17"/>
  <c r="CY10" i="18"/>
  <c r="CY10" i="19"/>
  <c r="CY10" i="20"/>
  <c r="CY10" i="22"/>
  <c r="CY10" i="21"/>
  <c r="CY10" i="23"/>
  <c r="CY10" i="24"/>
  <c r="CY10" i="25"/>
  <c r="CY10" i="26"/>
  <c r="CY10" i="27"/>
  <c r="CY10" i="28"/>
  <c r="CZ10" i="1"/>
  <c r="CZ10" i="2"/>
  <c r="CZ10" i="3"/>
  <c r="CZ10" i="4"/>
  <c r="CZ10" i="5"/>
  <c r="CZ10" i="6"/>
  <c r="CZ10" i="8"/>
  <c r="CW10" i="9"/>
  <c r="CZ10" i="10"/>
  <c r="CZ10" i="11"/>
  <c r="CZ10" i="12"/>
  <c r="CZ10" i="13"/>
  <c r="CZ10" i="14"/>
  <c r="CZ10" i="15"/>
  <c r="CZ10" i="16"/>
  <c r="CZ10" i="17"/>
  <c r="CZ10" i="18"/>
  <c r="CZ10" i="19"/>
  <c r="CZ10" i="20"/>
  <c r="CZ10" i="22"/>
  <c r="CZ10" i="21"/>
  <c r="CZ10" i="23"/>
  <c r="CZ10" i="24"/>
  <c r="CZ10" i="25"/>
  <c r="CZ10" i="26"/>
  <c r="CZ10" i="27"/>
  <c r="CZ10" i="28"/>
  <c r="CX11" i="1"/>
  <c r="CX11" i="2"/>
  <c r="CX11" i="3"/>
  <c r="CX11" i="4"/>
  <c r="CX11" i="5"/>
  <c r="CX11" i="6"/>
  <c r="CX11" i="8"/>
  <c r="CQ11" i="9"/>
  <c r="CX11" i="10"/>
  <c r="CX11" i="11"/>
  <c r="CX11" i="12"/>
  <c r="CX11" i="13"/>
  <c r="CX11" i="14"/>
  <c r="CX11" i="15"/>
  <c r="CX11" i="16"/>
  <c r="CX11" i="17"/>
  <c r="CX11" i="18"/>
  <c r="CX11" i="19"/>
  <c r="CX11" i="20"/>
  <c r="CX11" i="22"/>
  <c r="CX11" i="21"/>
  <c r="CX11" i="23"/>
  <c r="CX11" i="24"/>
  <c r="CX11" i="25"/>
  <c r="CX11" i="26"/>
  <c r="CX11" i="27"/>
  <c r="CX11" i="28"/>
  <c r="CY11" i="1"/>
  <c r="CY11" i="2"/>
  <c r="CY11" i="3"/>
  <c r="CY11" i="4"/>
  <c r="CY11" i="5"/>
  <c r="CY11" i="6"/>
  <c r="CY11" i="8"/>
  <c r="CY11" i="10"/>
  <c r="CY11" i="11"/>
  <c r="CY11" i="12"/>
  <c r="CY11" i="13"/>
  <c r="CY11" i="14"/>
  <c r="CY11" i="15"/>
  <c r="CY11" i="16"/>
  <c r="CY11" i="17"/>
  <c r="CY11" i="18"/>
  <c r="CY11" i="19"/>
  <c r="CY11" i="20"/>
  <c r="CY11" i="22"/>
  <c r="CY11" i="21"/>
  <c r="CY11" i="23"/>
  <c r="CY11" i="24"/>
  <c r="CY11" i="25"/>
  <c r="CY11" i="26"/>
  <c r="CY11" i="27"/>
  <c r="CY11" i="28"/>
  <c r="CZ11" i="1"/>
  <c r="CZ11" i="2"/>
  <c r="CZ11" i="3"/>
  <c r="CZ11" i="4"/>
  <c r="CZ11" i="5"/>
  <c r="CZ11" i="6"/>
  <c r="CZ11" i="8"/>
  <c r="CZ11" i="10"/>
  <c r="CZ11" i="11"/>
  <c r="CZ11" i="12"/>
  <c r="CZ11" i="13"/>
  <c r="CZ11" i="14"/>
  <c r="CZ11" i="15"/>
  <c r="CZ11" i="16"/>
  <c r="CZ11" i="17"/>
  <c r="CZ11" i="18"/>
  <c r="CZ11" i="19"/>
  <c r="CZ11" i="20"/>
  <c r="CZ11" i="22"/>
  <c r="CZ11" i="21"/>
  <c r="CZ11" i="23"/>
  <c r="CZ11" i="24"/>
  <c r="CZ11" i="25"/>
  <c r="CZ11" i="26"/>
  <c r="CZ11" i="27"/>
  <c r="CZ11" i="28"/>
  <c r="CX12" i="1"/>
  <c r="CX12" i="2"/>
  <c r="CX12" i="3"/>
  <c r="CX12" i="4"/>
  <c r="CX12" i="5"/>
  <c r="CX12" i="6"/>
  <c r="CX12" i="8"/>
  <c r="CQ12" i="9"/>
  <c r="CS12" i="9" s="1"/>
  <c r="CX12" i="10"/>
  <c r="CX12" i="11"/>
  <c r="CX12" i="12"/>
  <c r="CX12" i="13"/>
  <c r="CX12" i="14"/>
  <c r="CX12" i="15"/>
  <c r="CX12" i="16"/>
  <c r="CX12" i="17"/>
  <c r="CX12" i="18"/>
  <c r="CX12" i="19"/>
  <c r="CX12" i="20"/>
  <c r="CX12" i="22"/>
  <c r="CX12" i="21"/>
  <c r="CX12" i="23"/>
  <c r="CX12" i="24"/>
  <c r="CX12" i="25"/>
  <c r="CX12" i="26"/>
  <c r="CX12" i="27"/>
  <c r="CX12" i="28"/>
  <c r="CY12" i="1"/>
  <c r="CY12" i="2"/>
  <c r="CY12" i="3"/>
  <c r="CY12" i="4"/>
  <c r="CY12" i="5"/>
  <c r="CY12" i="6"/>
  <c r="CY12" i="8"/>
  <c r="CY12" i="10"/>
  <c r="CY12" i="11"/>
  <c r="CY12" i="12"/>
  <c r="CY12" i="13"/>
  <c r="CY12" i="14"/>
  <c r="CY12" i="15"/>
  <c r="CY12" i="16"/>
  <c r="CY12" i="17"/>
  <c r="CY12" i="18"/>
  <c r="CY12" i="19"/>
  <c r="CY12" i="20"/>
  <c r="CY12" i="22"/>
  <c r="CY12" i="21"/>
  <c r="CY12" i="23"/>
  <c r="CY12" i="24"/>
  <c r="CY12" i="25"/>
  <c r="CY12" i="26"/>
  <c r="CY12" i="27"/>
  <c r="CY12" i="28"/>
  <c r="CZ12" i="1"/>
  <c r="CZ12" i="2"/>
  <c r="CZ12" i="3"/>
  <c r="CZ12" i="4"/>
  <c r="CZ12" i="5"/>
  <c r="CZ12" i="6"/>
  <c r="CZ12" i="8"/>
  <c r="CW12" i="9"/>
  <c r="CZ12" i="10"/>
  <c r="CZ12" i="11"/>
  <c r="CZ12" i="12"/>
  <c r="CZ12" i="13"/>
  <c r="CZ12" i="14"/>
  <c r="CZ12" i="15"/>
  <c r="CZ12" i="16"/>
  <c r="CZ12" i="17"/>
  <c r="CZ12" i="18"/>
  <c r="CZ12" i="19"/>
  <c r="CZ12" i="20"/>
  <c r="CZ12" i="22"/>
  <c r="CZ12" i="21"/>
  <c r="CZ12" i="23"/>
  <c r="CZ12" i="24"/>
  <c r="CZ12" i="25"/>
  <c r="CZ12" i="26"/>
  <c r="CZ12" i="27"/>
  <c r="CZ12" i="28"/>
  <c r="CX13" i="1"/>
  <c r="CX13" i="2"/>
  <c r="CX13" i="3"/>
  <c r="CX13" i="4"/>
  <c r="CX13" i="5"/>
  <c r="CX13" i="6"/>
  <c r="CX13" i="8"/>
  <c r="CQ13" i="9"/>
  <c r="CT13" i="9" s="1"/>
  <c r="CX13" i="10"/>
  <c r="CX13" i="11"/>
  <c r="CX13" i="12"/>
  <c r="CX13" i="13"/>
  <c r="CX13" i="14"/>
  <c r="CX13" i="15"/>
  <c r="CX13" i="16"/>
  <c r="CX13" i="17"/>
  <c r="CX13" i="18"/>
  <c r="CX13" i="19"/>
  <c r="CX13" i="20"/>
  <c r="CX13" i="22"/>
  <c r="CX13" i="21"/>
  <c r="CX13" i="23"/>
  <c r="CX13" i="24"/>
  <c r="CX13" i="25"/>
  <c r="CX13" i="26"/>
  <c r="CX13" i="27"/>
  <c r="CX13" i="28"/>
  <c r="CY13" i="1"/>
  <c r="CY13" i="2"/>
  <c r="CY13" i="3"/>
  <c r="CY13" i="4"/>
  <c r="CY13" i="5"/>
  <c r="CY13" i="6"/>
  <c r="CY13" i="8"/>
  <c r="CY13" i="10"/>
  <c r="CY13" i="11"/>
  <c r="CY13" i="12"/>
  <c r="CY13" i="13"/>
  <c r="CY13" i="14"/>
  <c r="CY13" i="15"/>
  <c r="CY13" i="16"/>
  <c r="CY13" i="17"/>
  <c r="CY13" i="18"/>
  <c r="CY13" i="19"/>
  <c r="CY13" i="20"/>
  <c r="CY13" i="22"/>
  <c r="CY13" i="21"/>
  <c r="CY13" i="23"/>
  <c r="CY13" i="24"/>
  <c r="CY13" i="25"/>
  <c r="CY13" i="26"/>
  <c r="CY13" i="27"/>
  <c r="CY13" i="28"/>
  <c r="CZ13" i="1"/>
  <c r="CZ13" i="2"/>
  <c r="CZ13" i="3"/>
  <c r="CZ13" i="4"/>
  <c r="CZ13" i="5"/>
  <c r="CZ13" i="6"/>
  <c r="CZ13" i="8"/>
  <c r="CW13" i="9"/>
  <c r="CZ13" i="10"/>
  <c r="CZ13" i="11"/>
  <c r="CZ13" i="12"/>
  <c r="CZ13" i="13"/>
  <c r="CZ13" i="14"/>
  <c r="CZ13" i="15"/>
  <c r="CZ13" i="16"/>
  <c r="CZ13" i="17"/>
  <c r="CZ13" i="18"/>
  <c r="CZ13" i="19"/>
  <c r="CZ13" i="20"/>
  <c r="CZ13" i="22"/>
  <c r="CZ13" i="21"/>
  <c r="CZ13" i="23"/>
  <c r="CZ13" i="24"/>
  <c r="CZ13" i="25"/>
  <c r="CZ13" i="26"/>
  <c r="CZ13" i="27"/>
  <c r="CZ13" i="28"/>
  <c r="CZ39" i="1"/>
  <c r="CZ39" i="2"/>
  <c r="CZ39" i="3"/>
  <c r="CZ39" i="4"/>
  <c r="CZ39" i="5"/>
  <c r="CZ39" i="6"/>
  <c r="CZ39" i="8"/>
  <c r="CQ39" i="9"/>
  <c r="CW39" i="9" s="1"/>
  <c r="CZ39" i="10"/>
  <c r="CZ39" i="11"/>
  <c r="CZ39" i="12"/>
  <c r="CZ39" i="13"/>
  <c r="CZ39" i="14"/>
  <c r="CZ39" i="15"/>
  <c r="CZ39" i="16"/>
  <c r="CZ39" i="17"/>
  <c r="CZ39" i="18"/>
  <c r="CZ39" i="19"/>
  <c r="CZ39" i="20"/>
  <c r="CZ39" i="22"/>
  <c r="CZ39" i="21"/>
  <c r="CZ39" i="23"/>
  <c r="CZ39" i="24"/>
  <c r="CZ39" i="25"/>
  <c r="CZ39" i="26"/>
  <c r="CZ39" i="27"/>
  <c r="CZ39" i="28"/>
  <c r="DA39" i="1"/>
  <c r="DA39" i="2"/>
  <c r="DA39" i="3"/>
  <c r="DA39" i="4"/>
  <c r="DA39" i="5"/>
  <c r="DA39" i="6"/>
  <c r="DA39" i="8"/>
  <c r="CR39" i="9"/>
  <c r="CS39" i="9"/>
  <c r="CT39" i="9"/>
  <c r="CU39" i="9"/>
  <c r="CV39" i="9"/>
  <c r="DA39" i="10"/>
  <c r="DA39" i="11"/>
  <c r="DA39" i="12"/>
  <c r="DA39" i="13"/>
  <c r="DA39" i="14"/>
  <c r="DA39" i="15"/>
  <c r="DA39" i="16"/>
  <c r="DA39" i="17"/>
  <c r="DA39" i="18"/>
  <c r="DA39" i="19"/>
  <c r="DA39" i="20"/>
  <c r="DA39" i="22"/>
  <c r="DA39" i="21"/>
  <c r="DA39" i="23"/>
  <c r="DA39" i="24"/>
  <c r="DA39" i="25"/>
  <c r="DA39" i="26"/>
  <c r="DA39" i="27"/>
  <c r="DA39" i="28"/>
  <c r="DB39" i="1"/>
  <c r="DB39" i="2"/>
  <c r="DB39" i="3"/>
  <c r="DB39" i="4"/>
  <c r="DB39" i="5"/>
  <c r="DB39" i="6"/>
  <c r="DB39" i="8"/>
  <c r="DB39" i="10"/>
  <c r="DB39" i="11"/>
  <c r="DB39" i="12"/>
  <c r="DB39" i="13"/>
  <c r="DB39" i="14"/>
  <c r="DB39" i="15"/>
  <c r="DB39" i="16"/>
  <c r="DB39" i="17"/>
  <c r="DB39" i="18"/>
  <c r="DB39" i="19"/>
  <c r="DB39" i="20"/>
  <c r="DB39" i="22"/>
  <c r="DB39" i="21"/>
  <c r="DB39" i="23"/>
  <c r="DB39" i="24"/>
  <c r="DB39" i="25"/>
  <c r="DB39" i="26"/>
  <c r="DB39" i="27"/>
  <c r="DB39" i="28"/>
  <c r="CZ40" i="1"/>
  <c r="CZ40" i="2"/>
  <c r="CZ40" i="3"/>
  <c r="CZ40" i="4"/>
  <c r="CZ40" i="5"/>
  <c r="CZ40" i="6"/>
  <c r="CZ40" i="8"/>
  <c r="CQ40" i="9"/>
  <c r="CZ40" i="10"/>
  <c r="CZ40" i="11"/>
  <c r="CZ40" i="12"/>
  <c r="CZ40" i="13"/>
  <c r="CZ40" i="14"/>
  <c r="CZ40" i="15"/>
  <c r="CZ40" i="16"/>
  <c r="CZ40" i="17"/>
  <c r="CZ40" i="18"/>
  <c r="CZ40" i="19"/>
  <c r="CZ40" i="20"/>
  <c r="CZ40" i="22"/>
  <c r="CZ40" i="21"/>
  <c r="CZ40" i="23"/>
  <c r="CZ40" i="24"/>
  <c r="CZ40" i="25"/>
  <c r="CZ40" i="26"/>
  <c r="CZ40" i="27"/>
  <c r="CZ40" i="28"/>
  <c r="DA40" i="1"/>
  <c r="DA40" i="2"/>
  <c r="DA40" i="3"/>
  <c r="DA40" i="4"/>
  <c r="DA40" i="5"/>
  <c r="DA40" i="6"/>
  <c r="DA40" i="8"/>
  <c r="CU40" i="9"/>
  <c r="DA40" i="10"/>
  <c r="DA40" i="11"/>
  <c r="DA40" i="12"/>
  <c r="DA40" i="13"/>
  <c r="DA40" i="14"/>
  <c r="DA40" i="15"/>
  <c r="DA40" i="16"/>
  <c r="DA40" i="17"/>
  <c r="DA40" i="18"/>
  <c r="DA40" i="19"/>
  <c r="DA40" i="20"/>
  <c r="DA40" i="22"/>
  <c r="DA40" i="21"/>
  <c r="DA40" i="23"/>
  <c r="DA40" i="24"/>
  <c r="DA40" i="25"/>
  <c r="DA40" i="26"/>
  <c r="DA40" i="27"/>
  <c r="DA40" i="28"/>
  <c r="DB40" i="1"/>
  <c r="DB40" i="2"/>
  <c r="DB40" i="3"/>
  <c r="DB40" i="4"/>
  <c r="DB40" i="5"/>
  <c r="DB40" i="6"/>
  <c r="DB40" i="8"/>
  <c r="DB40" i="10"/>
  <c r="DB40" i="11"/>
  <c r="DB40" i="12"/>
  <c r="DB40" i="13"/>
  <c r="DB40" i="14"/>
  <c r="DB40" i="15"/>
  <c r="DB40" i="16"/>
  <c r="DB40" i="17"/>
  <c r="DB40" i="18"/>
  <c r="DB40" i="19"/>
  <c r="DB40" i="20"/>
  <c r="DB40" i="22"/>
  <c r="DB40" i="21"/>
  <c r="DB40" i="23"/>
  <c r="DB40" i="24"/>
  <c r="DB40" i="25"/>
  <c r="DB40" i="26"/>
  <c r="DB40" i="27"/>
  <c r="DB40" i="28"/>
  <c r="CZ41" i="1"/>
  <c r="CZ41" i="2"/>
  <c r="CZ41" i="3"/>
  <c r="CZ41" i="4"/>
  <c r="CZ41" i="5"/>
  <c r="CZ41" i="6"/>
  <c r="CZ41" i="8"/>
  <c r="CQ41" i="9"/>
  <c r="CS41" i="9" s="1"/>
  <c r="CZ41" i="10"/>
  <c r="CZ41" i="11"/>
  <c r="CZ41" i="12"/>
  <c r="CZ41" i="13"/>
  <c r="CZ41" i="14"/>
  <c r="CZ41" i="15"/>
  <c r="CZ41" i="16"/>
  <c r="CZ41" i="17"/>
  <c r="CZ41" i="18"/>
  <c r="CZ41" i="19"/>
  <c r="CZ41" i="20"/>
  <c r="CZ41" i="22"/>
  <c r="CZ41" i="21"/>
  <c r="CZ41" i="23"/>
  <c r="CZ41" i="24"/>
  <c r="CZ41" i="25"/>
  <c r="CZ41" i="26"/>
  <c r="CZ41" i="27"/>
  <c r="CZ41" i="28"/>
  <c r="DA41" i="1"/>
  <c r="DA41" i="2"/>
  <c r="DA41" i="3"/>
  <c r="DA41" i="4"/>
  <c r="DA41" i="5"/>
  <c r="DA41" i="6"/>
  <c r="DA41" i="8"/>
  <c r="CU41" i="9"/>
  <c r="DA41" i="10"/>
  <c r="DA41" i="11"/>
  <c r="DA41" i="12"/>
  <c r="DA41" i="13"/>
  <c r="DA41" i="14"/>
  <c r="DA41" i="15"/>
  <c r="DA41" i="16"/>
  <c r="DA41" i="17"/>
  <c r="DA41" i="18"/>
  <c r="DA41" i="19"/>
  <c r="DA41" i="20"/>
  <c r="DA41" i="22"/>
  <c r="DA41" i="21"/>
  <c r="DA41" i="23"/>
  <c r="DA41" i="24"/>
  <c r="DA41" i="25"/>
  <c r="DA41" i="26"/>
  <c r="DA41" i="27"/>
  <c r="DA41" i="28"/>
  <c r="DB41" i="1"/>
  <c r="DB41" i="2"/>
  <c r="DB41" i="3"/>
  <c r="DB41" i="4"/>
  <c r="DB41" i="5"/>
  <c r="DB41" i="6"/>
  <c r="DB41" i="8"/>
  <c r="DB41" i="10"/>
  <c r="DB41" i="11"/>
  <c r="DB41" i="12"/>
  <c r="DB41" i="13"/>
  <c r="DB41" i="14"/>
  <c r="DB41" i="15"/>
  <c r="DB41" i="16"/>
  <c r="DB41" i="17"/>
  <c r="DB41" i="18"/>
  <c r="DB41" i="19"/>
  <c r="DB41" i="20"/>
  <c r="DB41" i="22"/>
  <c r="DB41" i="21"/>
  <c r="DB41" i="23"/>
  <c r="DB41" i="24"/>
  <c r="DB41" i="25"/>
  <c r="DB41" i="26"/>
  <c r="DB41" i="27"/>
  <c r="DB41" i="28"/>
  <c r="CZ42" i="1"/>
  <c r="CZ42" i="2"/>
  <c r="CZ42" i="3"/>
  <c r="CZ42" i="4"/>
  <c r="CZ42" i="5"/>
  <c r="CZ42" i="6"/>
  <c r="CZ42" i="8"/>
  <c r="CQ42" i="9"/>
  <c r="CW42" i="9" s="1"/>
  <c r="CZ42" i="10"/>
  <c r="CZ42" i="11"/>
  <c r="CZ42" i="12"/>
  <c r="CZ42" i="13"/>
  <c r="CZ42" i="14"/>
  <c r="CZ42" i="15"/>
  <c r="CZ42" i="16"/>
  <c r="CZ42" i="17"/>
  <c r="CZ42" i="18"/>
  <c r="CZ42" i="19"/>
  <c r="CZ42" i="20"/>
  <c r="CZ42" i="22"/>
  <c r="CZ42" i="21"/>
  <c r="CZ42" i="23"/>
  <c r="CZ42" i="24"/>
  <c r="CZ42" i="25"/>
  <c r="CZ42" i="26"/>
  <c r="CZ42" i="27"/>
  <c r="CZ42" i="28"/>
  <c r="DA42" i="1"/>
  <c r="DA42" i="2"/>
  <c r="DA42" i="3"/>
  <c r="DA42" i="4"/>
  <c r="DA42" i="5"/>
  <c r="DA42" i="6"/>
  <c r="DA42" i="8"/>
  <c r="CR42" i="9"/>
  <c r="CS42" i="9"/>
  <c r="CV42" i="9"/>
  <c r="DA42" i="10"/>
  <c r="DA42" i="11"/>
  <c r="DA42" i="12"/>
  <c r="DA42" i="13"/>
  <c r="DA42" i="14"/>
  <c r="DA42" i="15"/>
  <c r="DA42" i="16"/>
  <c r="DA42" i="17"/>
  <c r="DA42" i="18"/>
  <c r="DA42" i="19"/>
  <c r="DA42" i="20"/>
  <c r="DA42" i="22"/>
  <c r="DA42" i="21"/>
  <c r="DA42" i="23"/>
  <c r="DA42" i="24"/>
  <c r="DA42" i="25"/>
  <c r="DA42" i="26"/>
  <c r="DA42" i="27"/>
  <c r="DA42" i="28"/>
  <c r="DB42" i="1"/>
  <c r="DB42" i="2"/>
  <c r="DB42" i="3"/>
  <c r="DB42" i="4"/>
  <c r="DB42" i="5"/>
  <c r="DB42" i="6"/>
  <c r="DB42" i="8"/>
  <c r="DB42" i="10"/>
  <c r="DB42" i="11"/>
  <c r="DB42" i="12"/>
  <c r="DB42" i="13"/>
  <c r="DB42" i="14"/>
  <c r="DB42" i="15"/>
  <c r="DB42" i="16"/>
  <c r="DB42" i="17"/>
  <c r="DB42" i="18"/>
  <c r="DB42" i="19"/>
  <c r="DB42" i="20"/>
  <c r="DB42" i="22"/>
  <c r="DB42" i="21"/>
  <c r="DB42" i="23"/>
  <c r="DB42" i="24"/>
  <c r="DB42" i="25"/>
  <c r="DB42" i="26"/>
  <c r="DB42" i="27"/>
  <c r="DB42" i="28"/>
  <c r="CZ43" i="1"/>
  <c r="CZ43" i="2"/>
  <c r="CZ43" i="3"/>
  <c r="CZ43" i="4"/>
  <c r="CZ43" i="5"/>
  <c r="CZ43" i="6"/>
  <c r="CZ43" i="8"/>
  <c r="CQ43" i="9"/>
  <c r="CW43" i="9"/>
  <c r="CZ43" i="10"/>
  <c r="CZ43" i="11"/>
  <c r="CZ43" i="12"/>
  <c r="CZ43" i="13"/>
  <c r="CZ43" i="14"/>
  <c r="CZ43" i="15"/>
  <c r="CZ43" i="16"/>
  <c r="CZ43" i="17"/>
  <c r="CZ43" i="18"/>
  <c r="CZ43" i="19"/>
  <c r="CZ43" i="20"/>
  <c r="CZ43" i="22"/>
  <c r="CZ43" i="21"/>
  <c r="CZ43" i="23"/>
  <c r="CZ43" i="24"/>
  <c r="CZ43" i="25"/>
  <c r="CZ43" i="26"/>
  <c r="CZ43" i="27"/>
  <c r="CZ43" i="28"/>
  <c r="DA43" i="1"/>
  <c r="DA43" i="2"/>
  <c r="DA43" i="3"/>
  <c r="DA43" i="4"/>
  <c r="DA43" i="5"/>
  <c r="DA43" i="6"/>
  <c r="DA43" i="8"/>
  <c r="CR43" i="9"/>
  <c r="CS43" i="9"/>
  <c r="CT43" i="9"/>
  <c r="CU43" i="9"/>
  <c r="CV43" i="9"/>
  <c r="CX43" i="9"/>
  <c r="DA43" i="10"/>
  <c r="DA43" i="11"/>
  <c r="DA43" i="12"/>
  <c r="DA43" i="13"/>
  <c r="DA43" i="14"/>
  <c r="DA43" i="15"/>
  <c r="DA43" i="16"/>
  <c r="DA43" i="17"/>
  <c r="DA43" i="18"/>
  <c r="DA43" i="19"/>
  <c r="DA43" i="20"/>
  <c r="DA43" i="22"/>
  <c r="DA43" i="21"/>
  <c r="DA43" i="23"/>
  <c r="DA43" i="24"/>
  <c r="DA43" i="25"/>
  <c r="DA43" i="26"/>
  <c r="DA43" i="27"/>
  <c r="DA43" i="28"/>
  <c r="DB43" i="1"/>
  <c r="DB43" i="2"/>
  <c r="DB43" i="3"/>
  <c r="DB43" i="4"/>
  <c r="DB43" i="5"/>
  <c r="DB43" i="6"/>
  <c r="DB43" i="8"/>
  <c r="DB43" i="10"/>
  <c r="DB43" i="11"/>
  <c r="DB43" i="12"/>
  <c r="DB43" i="13"/>
  <c r="DB43" i="14"/>
  <c r="DB43" i="15"/>
  <c r="DB43" i="16"/>
  <c r="DB43" i="17"/>
  <c r="DB43" i="18"/>
  <c r="DB43" i="19"/>
  <c r="DB43" i="20"/>
  <c r="DB43" i="22"/>
  <c r="DB43" i="21"/>
  <c r="DB43" i="23"/>
  <c r="DB43" i="24"/>
  <c r="DB43" i="25"/>
  <c r="DB43" i="26"/>
  <c r="DB43" i="27"/>
  <c r="DB43" i="28"/>
  <c r="CZ44" i="1"/>
  <c r="CZ44" i="2"/>
  <c r="CZ44" i="3"/>
  <c r="CZ44" i="4"/>
  <c r="CZ44" i="5"/>
  <c r="CZ44" i="6"/>
  <c r="CZ44" i="8"/>
  <c r="CQ44" i="9"/>
  <c r="CW44" i="9" s="1"/>
  <c r="CZ44" i="10"/>
  <c r="CZ44" i="11"/>
  <c r="CZ44" i="12"/>
  <c r="CZ44" i="13"/>
  <c r="CZ44" i="14"/>
  <c r="CZ44" i="15"/>
  <c r="CZ44" i="16"/>
  <c r="CZ44" i="17"/>
  <c r="CZ44" i="18"/>
  <c r="CZ44" i="19"/>
  <c r="CZ44" i="20"/>
  <c r="CZ44" i="22"/>
  <c r="CZ44" i="21"/>
  <c r="CZ44" i="23"/>
  <c r="CZ44" i="24"/>
  <c r="CZ44" i="25"/>
  <c r="CZ44" i="26"/>
  <c r="CZ44" i="27"/>
  <c r="CZ44" i="28"/>
  <c r="DA44" i="1"/>
  <c r="DA44" i="2"/>
  <c r="DA44" i="3"/>
  <c r="DA44" i="4"/>
  <c r="DA44" i="5"/>
  <c r="DA44" i="6"/>
  <c r="DA44" i="8"/>
  <c r="CR44" i="9"/>
  <c r="CS44" i="9"/>
  <c r="CV44" i="9"/>
  <c r="DA44" i="10"/>
  <c r="DA44" i="11"/>
  <c r="DA44" i="12"/>
  <c r="DA44" i="13"/>
  <c r="DA44" i="14"/>
  <c r="DA44" i="15"/>
  <c r="DA44" i="16"/>
  <c r="DA44" i="17"/>
  <c r="DA44" i="18"/>
  <c r="DA44" i="19"/>
  <c r="DA44" i="20"/>
  <c r="DA44" i="22"/>
  <c r="DA44" i="21"/>
  <c r="DA44" i="23"/>
  <c r="DA44" i="24"/>
  <c r="DA44" i="25"/>
  <c r="DA44" i="26"/>
  <c r="DA44" i="27"/>
  <c r="DA44" i="28"/>
  <c r="DB44" i="1"/>
  <c r="DB44" i="2"/>
  <c r="DB44" i="3"/>
  <c r="DB44" i="4"/>
  <c r="DB44" i="5"/>
  <c r="DB44" i="6"/>
  <c r="DB44" i="8"/>
  <c r="DB44" i="10"/>
  <c r="DB44" i="11"/>
  <c r="DB44" i="12"/>
  <c r="DB44" i="13"/>
  <c r="DB44" i="14"/>
  <c r="DB44" i="15"/>
  <c r="DB44" i="16"/>
  <c r="DB44" i="17"/>
  <c r="DB44" i="18"/>
  <c r="DB44" i="19"/>
  <c r="DB44" i="20"/>
  <c r="DB44" i="22"/>
  <c r="DB44" i="21"/>
  <c r="DB44" i="23"/>
  <c r="DB44" i="24"/>
  <c r="DB44" i="25"/>
  <c r="DB44" i="26"/>
  <c r="DB44" i="27"/>
  <c r="DB44" i="28"/>
  <c r="CZ45" i="1"/>
  <c r="CZ45" i="2"/>
  <c r="CZ45" i="3"/>
  <c r="CZ45" i="4"/>
  <c r="CZ45" i="5"/>
  <c r="CZ45" i="6"/>
  <c r="CZ45" i="8"/>
  <c r="CQ45" i="9"/>
  <c r="CW45" i="9" s="1"/>
  <c r="CZ45" i="10"/>
  <c r="CZ45" i="11"/>
  <c r="CZ45" i="12"/>
  <c r="CZ45" i="13"/>
  <c r="CZ45" i="14"/>
  <c r="CZ45" i="15"/>
  <c r="CZ45" i="16"/>
  <c r="CZ45" i="17"/>
  <c r="CZ45" i="18"/>
  <c r="CZ45" i="19"/>
  <c r="CZ45" i="20"/>
  <c r="CZ45" i="22"/>
  <c r="CZ45" i="21"/>
  <c r="CZ45" i="23"/>
  <c r="CZ45" i="24"/>
  <c r="CZ45" i="25"/>
  <c r="CZ45" i="26"/>
  <c r="CZ45" i="27"/>
  <c r="CZ45" i="28"/>
  <c r="DA45" i="1"/>
  <c r="DA45" i="2"/>
  <c r="DA45" i="3"/>
  <c r="DA45" i="4"/>
  <c r="DA45" i="5"/>
  <c r="DA45" i="6"/>
  <c r="DA45" i="8"/>
  <c r="CR45" i="9"/>
  <c r="CS45" i="9"/>
  <c r="CT45" i="9"/>
  <c r="CU45" i="9"/>
  <c r="CV45" i="9"/>
  <c r="DA45" i="10"/>
  <c r="DA45" i="11"/>
  <c r="DA45" i="12"/>
  <c r="DA45" i="13"/>
  <c r="DA45" i="14"/>
  <c r="DA45" i="15"/>
  <c r="DA45" i="16"/>
  <c r="DA45" i="17"/>
  <c r="DA45" i="18"/>
  <c r="DA45" i="19"/>
  <c r="DA45" i="20"/>
  <c r="DA45" i="22"/>
  <c r="DA45" i="21"/>
  <c r="DA45" i="23"/>
  <c r="DA45" i="24"/>
  <c r="DA45" i="25"/>
  <c r="DA45" i="26"/>
  <c r="DA45" i="27"/>
  <c r="DA45" i="28"/>
  <c r="DB45" i="1"/>
  <c r="DB45" i="2"/>
  <c r="DB45" i="3"/>
  <c r="DB45" i="4"/>
  <c r="DB45" i="5"/>
  <c r="DB45" i="6"/>
  <c r="DB45" i="8"/>
  <c r="DB45" i="10"/>
  <c r="DB45" i="11"/>
  <c r="DB45" i="12"/>
  <c r="DB45" i="13"/>
  <c r="DB45" i="14"/>
  <c r="DB45" i="15"/>
  <c r="DB45" i="16"/>
  <c r="DB45" i="17"/>
  <c r="DB45" i="18"/>
  <c r="DB45" i="19"/>
  <c r="DB45" i="20"/>
  <c r="DB45" i="22"/>
  <c r="DB45" i="21"/>
  <c r="DB45" i="23"/>
  <c r="DB45" i="24"/>
  <c r="DB45" i="25"/>
  <c r="DB45" i="26"/>
  <c r="DB45" i="27"/>
  <c r="DB45" i="28"/>
  <c r="DC39" i="1"/>
  <c r="DC39" i="2"/>
  <c r="DC39" i="3"/>
  <c r="DC39" i="4"/>
  <c r="DC39" i="5"/>
  <c r="DC39" i="6"/>
  <c r="DC39" i="8"/>
  <c r="CZ39" i="9"/>
  <c r="DC39" i="10"/>
  <c r="DC39" i="11"/>
  <c r="DC39" i="12"/>
  <c r="DC39" i="13"/>
  <c r="DC39" i="14"/>
  <c r="DC39" i="15"/>
  <c r="DC39" i="16"/>
  <c r="DC39" i="17"/>
  <c r="DC39" i="18"/>
  <c r="DC39" i="19"/>
  <c r="DC39" i="20"/>
  <c r="DC39" i="22"/>
  <c r="DC39" i="21"/>
  <c r="DC39" i="23"/>
  <c r="DC39" i="24"/>
  <c r="DC39" i="25"/>
  <c r="DC39" i="26"/>
  <c r="DC39" i="27"/>
  <c r="DC39" i="28"/>
  <c r="DC40" i="1"/>
  <c r="DC40" i="2"/>
  <c r="DC40" i="3"/>
  <c r="DC40" i="4"/>
  <c r="DC40" i="5"/>
  <c r="DC40" i="6"/>
  <c r="DC40" i="8"/>
  <c r="CZ40" i="9"/>
  <c r="DC40" i="10"/>
  <c r="DC40" i="11"/>
  <c r="DC40" i="12"/>
  <c r="DC40" i="13"/>
  <c r="DC40" i="14"/>
  <c r="DC40" i="15"/>
  <c r="DC40" i="16"/>
  <c r="DC40" i="17"/>
  <c r="DC40" i="18"/>
  <c r="DC40" i="19"/>
  <c r="DC40" i="20"/>
  <c r="DC40" i="22"/>
  <c r="DC40" i="21"/>
  <c r="DC40" i="23"/>
  <c r="DC40" i="24"/>
  <c r="DC40" i="25"/>
  <c r="DC40" i="26"/>
  <c r="DC40" i="27"/>
  <c r="DC40" i="28"/>
  <c r="DC41" i="1"/>
  <c r="DC41" i="2"/>
  <c r="DC41" i="3"/>
  <c r="DC41" i="4"/>
  <c r="DC41" i="5"/>
  <c r="DC41" i="6"/>
  <c r="DC41" i="8"/>
  <c r="CZ41" i="9"/>
  <c r="DC41" i="10"/>
  <c r="DC41" i="11"/>
  <c r="DC41" i="12"/>
  <c r="DC41" i="13"/>
  <c r="DC41" i="14"/>
  <c r="DC41" i="15"/>
  <c r="DC41" i="16"/>
  <c r="DC41" i="17"/>
  <c r="DC41" i="18"/>
  <c r="DC41" i="19"/>
  <c r="DC41" i="20"/>
  <c r="DC41" i="22"/>
  <c r="DC41" i="21"/>
  <c r="DC41" i="23"/>
  <c r="DC41" i="24"/>
  <c r="DC41" i="25"/>
  <c r="DC41" i="26"/>
  <c r="DC41" i="27"/>
  <c r="DC41" i="28"/>
  <c r="DC42" i="1"/>
  <c r="DC42" i="2"/>
  <c r="DC42" i="3"/>
  <c r="DC42" i="4"/>
  <c r="DC42" i="5"/>
  <c r="DC42" i="6"/>
  <c r="DC42" i="8"/>
  <c r="CZ42" i="9"/>
  <c r="DC42" i="10"/>
  <c r="DC42" i="11"/>
  <c r="DC42" i="12"/>
  <c r="DC42" i="13"/>
  <c r="DC42" i="14"/>
  <c r="DC42" i="15"/>
  <c r="DC42" i="16"/>
  <c r="DC42" i="17"/>
  <c r="DC42" i="18"/>
  <c r="DC42" i="19"/>
  <c r="DC42" i="20"/>
  <c r="DC42" i="22"/>
  <c r="DC42" i="21"/>
  <c r="DC42" i="23"/>
  <c r="DC42" i="24"/>
  <c r="DC42" i="25"/>
  <c r="DC42" i="26"/>
  <c r="DC42" i="27"/>
  <c r="DC42" i="28"/>
  <c r="DC43" i="1"/>
  <c r="DC43" i="2"/>
  <c r="DC43" i="3"/>
  <c r="DC43" i="4"/>
  <c r="DC43" i="5"/>
  <c r="DC43" i="6"/>
  <c r="DC43" i="8"/>
  <c r="CZ43" i="9"/>
  <c r="DC43" i="10"/>
  <c r="DC43" i="11"/>
  <c r="DC43" i="12"/>
  <c r="DC43" i="13"/>
  <c r="DC43" i="14"/>
  <c r="DC43" i="15"/>
  <c r="DC43" i="16"/>
  <c r="DC43" i="17"/>
  <c r="DC43" i="18"/>
  <c r="DC43" i="19"/>
  <c r="DC43" i="20"/>
  <c r="DC43" i="22"/>
  <c r="DC43" i="21"/>
  <c r="DC43" i="23"/>
  <c r="DC43" i="24"/>
  <c r="DC43" i="25"/>
  <c r="DC43" i="26"/>
  <c r="DC43" i="27"/>
  <c r="DC43" i="28"/>
  <c r="DC44" i="1"/>
  <c r="DC44" i="2"/>
  <c r="DC44" i="3"/>
  <c r="DC44" i="4"/>
  <c r="DC44" i="5"/>
  <c r="DC44" i="6"/>
  <c r="DC44" i="8"/>
  <c r="CZ44" i="9"/>
  <c r="DC44" i="10"/>
  <c r="DC44" i="11"/>
  <c r="DC44" i="12"/>
  <c r="DC44" i="13"/>
  <c r="DC44" i="14"/>
  <c r="DC44" i="15"/>
  <c r="DC44" i="16"/>
  <c r="DC44" i="17"/>
  <c r="DC44" i="18"/>
  <c r="DC44" i="19"/>
  <c r="DC44" i="20"/>
  <c r="DC44" i="22"/>
  <c r="DC44" i="21"/>
  <c r="DC44" i="23"/>
  <c r="DC44" i="24"/>
  <c r="DC44" i="25"/>
  <c r="DC44" i="26"/>
  <c r="DC44" i="27"/>
  <c r="DC44" i="28"/>
  <c r="DC45" i="1"/>
  <c r="DC45" i="2"/>
  <c r="DC45" i="3"/>
  <c r="DC45" i="4"/>
  <c r="DC45" i="5"/>
  <c r="DC45" i="6"/>
  <c r="DC45" i="8"/>
  <c r="CZ45" i="9"/>
  <c r="DC45" i="10"/>
  <c r="DC45" i="11"/>
  <c r="DC45" i="12"/>
  <c r="DC45" i="13"/>
  <c r="DC45" i="14"/>
  <c r="DC45" i="15"/>
  <c r="DC45" i="16"/>
  <c r="DC45" i="17"/>
  <c r="DC45" i="18"/>
  <c r="DC45" i="19"/>
  <c r="DC45" i="20"/>
  <c r="DC45" i="22"/>
  <c r="DC45" i="21"/>
  <c r="DC45" i="23"/>
  <c r="DC45" i="24"/>
  <c r="DC45" i="25"/>
  <c r="DC45" i="26"/>
  <c r="DC45" i="27"/>
  <c r="DC45" i="28"/>
  <c r="DD39" i="1"/>
  <c r="DD39" i="2"/>
  <c r="DD39" i="3"/>
  <c r="DD39" i="4"/>
  <c r="DD39" i="5"/>
  <c r="DD39" i="6"/>
  <c r="DD39" i="8"/>
  <c r="DA39" i="9"/>
  <c r="DD39" i="10"/>
  <c r="DD39" i="11"/>
  <c r="DD39" i="12"/>
  <c r="DD39" i="13"/>
  <c r="DD39" i="14"/>
  <c r="DD39" i="15"/>
  <c r="DD39" i="16"/>
  <c r="DD39" i="17"/>
  <c r="DD39" i="18"/>
  <c r="DD39" i="19"/>
  <c r="DD39" i="20"/>
  <c r="DD39" i="22"/>
  <c r="DD39" i="21"/>
  <c r="DD39" i="23"/>
  <c r="DD39" i="24"/>
  <c r="DD39" i="25"/>
  <c r="DD39" i="26"/>
  <c r="DD39" i="27"/>
  <c r="DD39" i="28"/>
  <c r="DD40" i="1"/>
  <c r="DD40" i="2"/>
  <c r="DD40" i="3"/>
  <c r="DD40" i="4"/>
  <c r="DD40" i="5"/>
  <c r="DD40" i="6"/>
  <c r="DD40" i="8"/>
  <c r="DA40" i="9"/>
  <c r="DD40" i="10"/>
  <c r="DD40" i="11"/>
  <c r="DD40" i="12"/>
  <c r="DD40" i="13"/>
  <c r="DD40" i="14"/>
  <c r="DD40" i="15"/>
  <c r="DD40" i="16"/>
  <c r="DD40" i="17"/>
  <c r="DD40" i="18"/>
  <c r="DD40" i="19"/>
  <c r="DD40" i="20"/>
  <c r="DD40" i="22"/>
  <c r="DD40" i="21"/>
  <c r="DD40" i="23"/>
  <c r="DD40" i="24"/>
  <c r="DD40" i="25"/>
  <c r="DD40" i="26"/>
  <c r="DD40" i="27"/>
  <c r="DD40" i="28"/>
  <c r="DD41" i="1"/>
  <c r="DD41" i="2"/>
  <c r="DD41" i="3"/>
  <c r="DD41" i="4"/>
  <c r="DD41" i="5"/>
  <c r="DD41" i="6"/>
  <c r="DD41" i="8"/>
  <c r="DA41" i="9"/>
  <c r="DD41" i="10"/>
  <c r="DD41" i="11"/>
  <c r="DD41" i="12"/>
  <c r="DD41" i="13"/>
  <c r="DD41" i="14"/>
  <c r="DD41" i="15"/>
  <c r="DD41" i="16"/>
  <c r="DD41" i="17"/>
  <c r="DD41" i="18"/>
  <c r="DD41" i="19"/>
  <c r="DD41" i="20"/>
  <c r="DD41" i="22"/>
  <c r="DD41" i="21"/>
  <c r="DD41" i="23"/>
  <c r="DD41" i="24"/>
  <c r="DD41" i="25"/>
  <c r="DD41" i="26"/>
  <c r="DD41" i="27"/>
  <c r="DD41" i="28"/>
  <c r="DD42" i="1"/>
  <c r="DD42" i="2"/>
  <c r="DD42" i="3"/>
  <c r="DD42" i="4"/>
  <c r="DD42" i="5"/>
  <c r="DD42" i="6"/>
  <c r="DD42" i="8"/>
  <c r="DA42" i="9"/>
  <c r="DD42" i="10"/>
  <c r="DD42" i="11"/>
  <c r="DD42" i="12"/>
  <c r="DD42" i="13"/>
  <c r="DD42" i="14"/>
  <c r="DD42" i="15"/>
  <c r="DD42" i="16"/>
  <c r="DD42" i="17"/>
  <c r="DD42" i="18"/>
  <c r="DD42" i="19"/>
  <c r="DD42" i="20"/>
  <c r="DD42" i="22"/>
  <c r="DD42" i="21"/>
  <c r="DD42" i="23"/>
  <c r="DD42" i="24"/>
  <c r="DD42" i="25"/>
  <c r="DD42" i="26"/>
  <c r="DD42" i="27"/>
  <c r="DD42" i="28"/>
  <c r="DD43" i="1"/>
  <c r="DD43" i="2"/>
  <c r="DD43" i="3"/>
  <c r="DD43" i="4"/>
  <c r="DD43" i="5"/>
  <c r="DD43" i="6"/>
  <c r="DD43" i="8"/>
  <c r="DA43" i="9"/>
  <c r="DD43" i="10"/>
  <c r="DD43" i="11"/>
  <c r="DD43" i="12"/>
  <c r="DD43" i="13"/>
  <c r="DD43" i="14"/>
  <c r="DD43" i="15"/>
  <c r="DD43" i="16"/>
  <c r="DD43" i="17"/>
  <c r="DD43" i="18"/>
  <c r="DD43" i="19"/>
  <c r="DD43" i="20"/>
  <c r="DD43" i="22"/>
  <c r="DD43" i="21"/>
  <c r="DD43" i="23"/>
  <c r="DD43" i="24"/>
  <c r="DD43" i="25"/>
  <c r="DD43" i="26"/>
  <c r="DD43" i="27"/>
  <c r="DD43" i="28"/>
  <c r="DD44" i="1"/>
  <c r="DD44" i="2"/>
  <c r="DD44" i="3"/>
  <c r="DD44" i="4"/>
  <c r="DD44" i="5"/>
  <c r="DD44" i="6"/>
  <c r="DD44" i="8"/>
  <c r="DA44" i="9"/>
  <c r="DD44" i="10"/>
  <c r="DD44" i="11"/>
  <c r="DD44" i="12"/>
  <c r="DD44" i="13"/>
  <c r="DD44" i="14"/>
  <c r="DD44" i="15"/>
  <c r="DD44" i="16"/>
  <c r="DD44" i="17"/>
  <c r="DD44" i="18"/>
  <c r="DD44" i="19"/>
  <c r="DD44" i="20"/>
  <c r="DD44" i="22"/>
  <c r="DD44" i="21"/>
  <c r="DD44" i="23"/>
  <c r="DD44" i="24"/>
  <c r="DD44" i="25"/>
  <c r="DD44" i="26"/>
  <c r="DD44" i="27"/>
  <c r="DD44" i="28"/>
  <c r="DD45" i="1"/>
  <c r="DD45" i="2"/>
  <c r="DD45" i="3"/>
  <c r="DD45" i="4"/>
  <c r="DD45" i="5"/>
  <c r="DD45" i="6"/>
  <c r="DD45" i="8"/>
  <c r="DA45" i="9"/>
  <c r="DD45" i="10"/>
  <c r="DD45" i="11"/>
  <c r="DD45" i="12"/>
  <c r="DD45" i="13"/>
  <c r="DD45" i="14"/>
  <c r="DD45" i="15"/>
  <c r="DD45" i="16"/>
  <c r="DD45" i="17"/>
  <c r="DD45" i="18"/>
  <c r="DD45" i="19"/>
  <c r="DD45" i="20"/>
  <c r="DD45" i="22"/>
  <c r="DD45" i="21"/>
  <c r="DD45" i="23"/>
  <c r="DD45" i="24"/>
  <c r="DD45" i="25"/>
  <c r="DD45" i="26"/>
  <c r="DD45" i="27"/>
  <c r="DD45" i="28"/>
  <c r="DB39" i="9"/>
  <c r="DE39" i="1"/>
  <c r="DE39" i="2"/>
  <c r="DE39" i="3"/>
  <c r="DE39" i="4"/>
  <c r="DE39" i="5"/>
  <c r="DE39" i="6"/>
  <c r="DE39" i="8"/>
  <c r="DE39" i="10"/>
  <c r="DE39" i="11"/>
  <c r="DE39" i="12"/>
  <c r="DE39" i="13"/>
  <c r="DE39" i="14"/>
  <c r="DE39" i="15"/>
  <c r="DE39" i="16"/>
  <c r="DE39" i="17"/>
  <c r="DE39" i="18"/>
  <c r="DE39" i="19"/>
  <c r="DE39" i="20"/>
  <c r="DE39" i="22"/>
  <c r="DE39" i="21"/>
  <c r="DE39" i="23"/>
  <c r="DE39" i="24"/>
  <c r="DE39" i="25"/>
  <c r="DE39" i="26"/>
  <c r="DE39" i="27"/>
  <c r="DE39" i="28"/>
  <c r="DB40" i="9"/>
  <c r="DE40" i="1"/>
  <c r="DE40" i="2"/>
  <c r="DE40" i="3"/>
  <c r="DE40" i="4"/>
  <c r="DE40" i="5"/>
  <c r="DE40" i="6"/>
  <c r="DE40" i="8"/>
  <c r="DE40" i="10"/>
  <c r="DE40" i="11"/>
  <c r="DE40" i="12"/>
  <c r="DE40" i="13"/>
  <c r="DE40" i="14"/>
  <c r="DE40" i="15"/>
  <c r="DE40" i="16"/>
  <c r="DE40" i="17"/>
  <c r="DE40" i="18"/>
  <c r="DE40" i="19"/>
  <c r="DE40" i="20"/>
  <c r="DE40" i="22"/>
  <c r="DE40" i="21"/>
  <c r="DE40" i="23"/>
  <c r="DE40" i="24"/>
  <c r="DE40" i="25"/>
  <c r="DE40" i="26"/>
  <c r="DE40" i="27"/>
  <c r="DE40" i="28"/>
  <c r="DB41" i="9"/>
  <c r="DE41" i="1"/>
  <c r="DE41" i="2"/>
  <c r="DE41" i="3"/>
  <c r="DE41" i="4"/>
  <c r="DE41" i="5"/>
  <c r="DE41" i="6"/>
  <c r="DE41" i="8"/>
  <c r="DE41" i="10"/>
  <c r="DE41" i="11"/>
  <c r="DE41" i="12"/>
  <c r="DE41" i="13"/>
  <c r="DE41" i="14"/>
  <c r="DE41" i="15"/>
  <c r="DE41" i="16"/>
  <c r="DE41" i="17"/>
  <c r="DE41" i="18"/>
  <c r="DE41" i="19"/>
  <c r="DE41" i="20"/>
  <c r="DE41" i="22"/>
  <c r="DE41" i="21"/>
  <c r="DE41" i="23"/>
  <c r="DE41" i="24"/>
  <c r="DE41" i="25"/>
  <c r="DE41" i="26"/>
  <c r="DE41" i="27"/>
  <c r="DE41" i="28"/>
  <c r="DB42" i="9"/>
  <c r="DE42" i="1"/>
  <c r="DE42" i="2"/>
  <c r="DE42" i="3"/>
  <c r="DE42" i="4"/>
  <c r="DE42" i="5"/>
  <c r="DE42" i="6"/>
  <c r="DE42" i="8"/>
  <c r="DE42" i="10"/>
  <c r="DE42" i="11"/>
  <c r="DE42" i="12"/>
  <c r="DE42" i="13"/>
  <c r="DE42" i="14"/>
  <c r="DE42" i="15"/>
  <c r="DE42" i="16"/>
  <c r="DE42" i="17"/>
  <c r="DE42" i="18"/>
  <c r="DE42" i="19"/>
  <c r="DE42" i="20"/>
  <c r="DE42" i="22"/>
  <c r="DE42" i="21"/>
  <c r="DE42" i="23"/>
  <c r="DE42" i="24"/>
  <c r="DE42" i="25"/>
  <c r="DE42" i="26"/>
  <c r="DE42" i="27"/>
  <c r="DE42" i="28"/>
  <c r="DB43" i="9"/>
  <c r="DE43" i="1"/>
  <c r="DE43" i="2"/>
  <c r="DE43" i="3"/>
  <c r="DE43" i="4"/>
  <c r="DE43" i="5"/>
  <c r="DE43" i="6"/>
  <c r="DE43" i="8"/>
  <c r="DE43" i="10"/>
  <c r="DE43" i="11"/>
  <c r="DE43" i="12"/>
  <c r="DE43" i="13"/>
  <c r="DE43" i="14"/>
  <c r="DE43" i="15"/>
  <c r="DE43" i="16"/>
  <c r="DE43" i="17"/>
  <c r="DE43" i="18"/>
  <c r="DE43" i="19"/>
  <c r="DE43" i="20"/>
  <c r="DE43" i="22"/>
  <c r="DE43" i="21"/>
  <c r="DE43" i="23"/>
  <c r="DE43" i="24"/>
  <c r="DE43" i="25"/>
  <c r="DE43" i="26"/>
  <c r="DE43" i="27"/>
  <c r="DE43" i="28"/>
  <c r="DB44" i="9"/>
  <c r="DE44" i="1"/>
  <c r="DE44" i="2"/>
  <c r="DE44" i="3"/>
  <c r="DE44" i="4"/>
  <c r="DE44" i="5"/>
  <c r="DE44" i="6"/>
  <c r="DE44" i="8"/>
  <c r="DE44" i="10"/>
  <c r="DE44" i="11"/>
  <c r="DE44" i="12"/>
  <c r="DE44" i="13"/>
  <c r="DE44" i="14"/>
  <c r="DE44" i="15"/>
  <c r="DE44" i="16"/>
  <c r="DE44" i="17"/>
  <c r="DE44" i="18"/>
  <c r="DE44" i="19"/>
  <c r="DE44" i="20"/>
  <c r="DE44" i="22"/>
  <c r="DE44" i="21"/>
  <c r="DE44" i="23"/>
  <c r="DE44" i="24"/>
  <c r="DE44" i="25"/>
  <c r="DE44" i="26"/>
  <c r="DE44" i="27"/>
  <c r="DE44" i="28"/>
  <c r="DB45" i="9"/>
  <c r="DE45" i="1"/>
  <c r="DE45" i="2"/>
  <c r="DE45" i="3"/>
  <c r="DE45" i="4"/>
  <c r="DE45" i="5"/>
  <c r="DE45" i="6"/>
  <c r="DE45" i="8"/>
  <c r="DE45" i="10"/>
  <c r="DE45" i="11"/>
  <c r="DE45" i="12"/>
  <c r="DE45" i="13"/>
  <c r="DE45" i="14"/>
  <c r="DE45" i="15"/>
  <c r="DE45" i="16"/>
  <c r="DE45" i="17"/>
  <c r="DE45" i="18"/>
  <c r="DE45" i="19"/>
  <c r="DE45" i="20"/>
  <c r="DE45" i="22"/>
  <c r="DE45" i="21"/>
  <c r="DE45" i="23"/>
  <c r="DE45" i="24"/>
  <c r="DE45" i="25"/>
  <c r="DE45" i="26"/>
  <c r="DE45" i="27"/>
  <c r="DE45" i="28"/>
  <c r="CQ7" i="27"/>
  <c r="CR7" i="27" s="1"/>
  <c r="F6" i="2"/>
  <c r="F5" i="2"/>
  <c r="CQ7" i="23"/>
  <c r="CR7" i="23" s="1"/>
  <c r="CQ8" i="23"/>
  <c r="CR8" i="23" s="1"/>
  <c r="CT8" i="23"/>
  <c r="CQ9" i="23"/>
  <c r="CR9" i="23" s="1"/>
  <c r="CQ10" i="23"/>
  <c r="CR10" i="23" s="1"/>
  <c r="CT10" i="23"/>
  <c r="CQ11" i="23"/>
  <c r="CR11" i="23" s="1"/>
  <c r="CQ12" i="23"/>
  <c r="CR12" i="23" s="1"/>
  <c r="CT12" i="23"/>
  <c r="CQ13" i="23"/>
  <c r="CR13" i="23" s="1"/>
  <c r="CQ7" i="21"/>
  <c r="CR7" i="21" s="1"/>
  <c r="CQ8" i="21"/>
  <c r="CR8" i="21" s="1"/>
  <c r="CQ9" i="21"/>
  <c r="CR9" i="21" s="1"/>
  <c r="CQ10" i="21"/>
  <c r="CR10" i="21" s="1"/>
  <c r="CQ11" i="21"/>
  <c r="CR11" i="21" s="1"/>
  <c r="CQ12" i="21"/>
  <c r="CR12" i="21" s="1"/>
  <c r="CQ13" i="21"/>
  <c r="CR13" i="21" s="1"/>
  <c r="CQ7" i="8"/>
  <c r="CR7" i="8" s="1"/>
  <c r="CQ8" i="8"/>
  <c r="CR8" i="8" s="1"/>
  <c r="CQ9" i="8"/>
  <c r="CQ10" i="8"/>
  <c r="CR10" i="8" s="1"/>
  <c r="CQ11" i="8"/>
  <c r="CR11" i="8" s="1"/>
  <c r="CQ12" i="8"/>
  <c r="CR12" i="8" s="1"/>
  <c r="CQ13" i="8"/>
  <c r="CR13" i="8" s="1"/>
  <c r="S15" i="4"/>
  <c r="CQ8" i="15"/>
  <c r="CR8" i="15" s="1"/>
  <c r="CT8" i="15"/>
  <c r="DE43" i="30"/>
  <c r="DE42" i="30"/>
  <c r="DE40" i="30"/>
  <c r="DD42" i="30"/>
  <c r="DD41" i="30"/>
  <c r="DD39" i="30"/>
  <c r="DC44" i="30"/>
  <c r="DC41" i="30"/>
  <c r="DA39" i="30"/>
  <c r="CZ44" i="30"/>
  <c r="CX7" i="30"/>
  <c r="DE45" i="30"/>
  <c r="DD45" i="30"/>
  <c r="DC45" i="30"/>
  <c r="DA45" i="30"/>
  <c r="CZ45" i="30"/>
  <c r="DE44" i="30"/>
  <c r="DD44" i="30"/>
  <c r="DA44" i="30"/>
  <c r="DD43" i="30"/>
  <c r="DC43" i="30"/>
  <c r="DA43" i="30"/>
  <c r="CZ43" i="30"/>
  <c r="CV43" i="30"/>
  <c r="DC42" i="30"/>
  <c r="DA42" i="30"/>
  <c r="CZ42" i="30"/>
  <c r="DE41" i="30"/>
  <c r="DA41" i="30"/>
  <c r="DD40" i="30"/>
  <c r="DC40" i="30"/>
  <c r="DA40" i="30"/>
  <c r="CZ40" i="30"/>
  <c r="DE39" i="30"/>
  <c r="DC39" i="30"/>
  <c r="CZ39" i="30"/>
  <c r="CQ45" i="28"/>
  <c r="CV45" i="28" s="1"/>
  <c r="CQ44" i="28"/>
  <c r="CS44" i="28" s="1"/>
  <c r="CT44" i="28"/>
  <c r="CQ43" i="28"/>
  <c r="CV43" i="28" s="1"/>
  <c r="CQ42" i="28"/>
  <c r="CT42" i="28"/>
  <c r="CQ41" i="28"/>
  <c r="CV41" i="28" s="1"/>
  <c r="CQ40" i="28"/>
  <c r="CT40" i="28" s="1"/>
  <c r="CQ39" i="28"/>
  <c r="CV39" i="28" s="1"/>
  <c r="CQ45" i="27"/>
  <c r="CS45" i="27" s="1"/>
  <c r="CT45" i="27"/>
  <c r="CQ44" i="27"/>
  <c r="CT44" i="27"/>
  <c r="CQ43" i="27"/>
  <c r="CV43" i="27"/>
  <c r="CQ42" i="27"/>
  <c r="CT42" i="27" s="1"/>
  <c r="CQ41" i="27"/>
  <c r="CW41" i="27" s="1"/>
  <c r="CV41" i="27"/>
  <c r="CQ40" i="27"/>
  <c r="CT40" i="27" s="1"/>
  <c r="CQ39" i="27"/>
  <c r="CW39" i="27" s="1"/>
  <c r="CQ45" i="26"/>
  <c r="CW45" i="26" s="1"/>
  <c r="CQ44" i="26"/>
  <c r="CT44" i="26" s="1"/>
  <c r="CQ43" i="26"/>
  <c r="CV43" i="26" s="1"/>
  <c r="CQ42" i="26"/>
  <c r="CT42" i="26" s="1"/>
  <c r="CQ41" i="26"/>
  <c r="CW41" i="26" s="1"/>
  <c r="CQ40" i="26"/>
  <c r="CT40" i="26" s="1"/>
  <c r="CQ39" i="26"/>
  <c r="CV39" i="26" s="1"/>
  <c r="CS39" i="26"/>
  <c r="CQ45" i="25"/>
  <c r="CQ44" i="25"/>
  <c r="CT44" i="25" s="1"/>
  <c r="CQ43" i="25"/>
  <c r="CW43" i="25" s="1"/>
  <c r="CS43" i="25"/>
  <c r="CQ42" i="25"/>
  <c r="CT42" i="25" s="1"/>
  <c r="CQ41" i="25"/>
  <c r="CS41" i="25" s="1"/>
  <c r="CQ40" i="25"/>
  <c r="CT40" i="25" s="1"/>
  <c r="CQ39" i="25"/>
  <c r="CQ45" i="24"/>
  <c r="CW45" i="24" s="1"/>
  <c r="CS45" i="24"/>
  <c r="CQ44" i="24"/>
  <c r="CT44" i="24" s="1"/>
  <c r="CQ43" i="24"/>
  <c r="CS43" i="24" s="1"/>
  <c r="CQ42" i="24"/>
  <c r="CT42" i="24" s="1"/>
  <c r="CQ41" i="24"/>
  <c r="CW41" i="24" s="1"/>
  <c r="CS41" i="24"/>
  <c r="CQ40" i="24"/>
  <c r="CT40" i="24" s="1"/>
  <c r="CQ39" i="24"/>
  <c r="CV39" i="24" s="1"/>
  <c r="CS39" i="24"/>
  <c r="CQ45" i="23"/>
  <c r="CS45" i="23" s="1"/>
  <c r="CQ44" i="23"/>
  <c r="CT44" i="23" s="1"/>
  <c r="CQ43" i="23"/>
  <c r="CW43" i="23" s="1"/>
  <c r="CS43" i="23"/>
  <c r="CQ42" i="23"/>
  <c r="CT42" i="23" s="1"/>
  <c r="CQ41" i="23"/>
  <c r="CS41" i="23" s="1"/>
  <c r="CQ40" i="23"/>
  <c r="CT40" i="23" s="1"/>
  <c r="CQ39" i="23"/>
  <c r="CW39" i="23" s="1"/>
  <c r="CS39" i="23"/>
  <c r="CQ45" i="21"/>
  <c r="CW45" i="21" s="1"/>
  <c r="CQ44" i="21"/>
  <c r="CT44" i="21" s="1"/>
  <c r="CQ43" i="21"/>
  <c r="CS43" i="21" s="1"/>
  <c r="CQ42" i="21"/>
  <c r="CT42" i="21" s="1"/>
  <c r="CQ41" i="21"/>
  <c r="CW41" i="21" s="1"/>
  <c r="CQ40" i="21"/>
  <c r="CT40" i="21" s="1"/>
  <c r="CQ39" i="21"/>
  <c r="CS39" i="21" s="1"/>
  <c r="CQ45" i="22"/>
  <c r="CS45" i="22" s="1"/>
  <c r="CQ44" i="22"/>
  <c r="CT44" i="22" s="1"/>
  <c r="CQ43" i="22"/>
  <c r="CW43" i="22" s="1"/>
  <c r="CS43" i="22"/>
  <c r="CQ42" i="22"/>
  <c r="CT42" i="22" s="1"/>
  <c r="CQ41" i="22"/>
  <c r="CS41" i="22" s="1"/>
  <c r="CQ40" i="22"/>
  <c r="CT40" i="22" s="1"/>
  <c r="CQ39" i="22"/>
  <c r="CQ45" i="20"/>
  <c r="CQ44" i="20"/>
  <c r="CQ43" i="20"/>
  <c r="CW43" i="20" s="1"/>
  <c r="CT43" i="20"/>
  <c r="CS43" i="20"/>
  <c r="CV43" i="20"/>
  <c r="CQ42" i="20"/>
  <c r="CT42" i="20" s="1"/>
  <c r="CQ41" i="20"/>
  <c r="CT41" i="20"/>
  <c r="CQ40" i="20"/>
  <c r="CT40" i="20" s="1"/>
  <c r="CQ39" i="20"/>
  <c r="CW39" i="20"/>
  <c r="CV39" i="20"/>
  <c r="CQ45" i="19"/>
  <c r="CV45" i="19" s="1"/>
  <c r="CQ44" i="19"/>
  <c r="CW44" i="19" s="1"/>
  <c r="CS44" i="19"/>
  <c r="CU44" i="19"/>
  <c r="CQ43" i="19"/>
  <c r="CV43" i="19" s="1"/>
  <c r="CQ42" i="19"/>
  <c r="CT42" i="19" s="1"/>
  <c r="CS42" i="19"/>
  <c r="CR42" i="19"/>
  <c r="CQ41" i="19"/>
  <c r="CV41" i="19" s="1"/>
  <c r="CQ40" i="19"/>
  <c r="CT40" i="19" s="1"/>
  <c r="CQ39" i="19"/>
  <c r="CV39" i="19" s="1"/>
  <c r="CQ45" i="18"/>
  <c r="CW45" i="18" s="1"/>
  <c r="CQ44" i="18"/>
  <c r="CT44" i="18" s="1"/>
  <c r="CQ43" i="18"/>
  <c r="CV43" i="18" s="1"/>
  <c r="CS43" i="18"/>
  <c r="CQ42" i="18"/>
  <c r="CT42" i="18" s="1"/>
  <c r="CQ41" i="18"/>
  <c r="CW41" i="18" s="1"/>
  <c r="CV41" i="18"/>
  <c r="CQ40" i="18"/>
  <c r="CT40" i="18" s="1"/>
  <c r="CQ39" i="18"/>
  <c r="CS39" i="18" s="1"/>
  <c r="CQ45" i="17"/>
  <c r="CS45" i="17" s="1"/>
  <c r="CQ44" i="17"/>
  <c r="CT44" i="17" s="1"/>
  <c r="CQ43" i="17"/>
  <c r="CQ42" i="17"/>
  <c r="CT42" i="17" s="1"/>
  <c r="CQ41" i="17"/>
  <c r="CS41" i="17" s="1"/>
  <c r="CQ40" i="17"/>
  <c r="CT40" i="17" s="1"/>
  <c r="CQ39" i="17"/>
  <c r="CW39" i="17" s="1"/>
  <c r="CS39" i="17"/>
  <c r="CQ45" i="16"/>
  <c r="CT45" i="16"/>
  <c r="CQ44" i="16"/>
  <c r="CT44" i="16"/>
  <c r="CQ43" i="16"/>
  <c r="CQ42" i="16"/>
  <c r="CT42" i="16" s="1"/>
  <c r="CQ41" i="16"/>
  <c r="CQ40" i="16"/>
  <c r="CT40" i="16"/>
  <c r="CQ39" i="16"/>
  <c r="CQ45" i="15"/>
  <c r="CT45" i="15" s="1"/>
  <c r="CQ44" i="15"/>
  <c r="CQ43" i="15"/>
  <c r="CT43" i="15" s="1"/>
  <c r="CV43" i="15"/>
  <c r="CQ42" i="15"/>
  <c r="CT42" i="15" s="1"/>
  <c r="CQ41" i="15"/>
  <c r="CS41" i="15" s="1"/>
  <c r="CT41" i="15"/>
  <c r="CV41" i="15"/>
  <c r="CQ40" i="15"/>
  <c r="CT40" i="15" s="1"/>
  <c r="CQ39" i="15"/>
  <c r="CQ45" i="14"/>
  <c r="CW45" i="14"/>
  <c r="CV45" i="14"/>
  <c r="CQ44" i="14"/>
  <c r="CT44" i="14" s="1"/>
  <c r="CQ43" i="14"/>
  <c r="CW43" i="14" s="1"/>
  <c r="CT43" i="14"/>
  <c r="CS43" i="14"/>
  <c r="CV43" i="14"/>
  <c r="CQ42" i="14"/>
  <c r="CT42" i="14"/>
  <c r="CQ41" i="14"/>
  <c r="CQ40" i="14"/>
  <c r="CT40" i="14" s="1"/>
  <c r="CQ39" i="14"/>
  <c r="CW39" i="14"/>
  <c r="CV45" i="13"/>
  <c r="CS44" i="13"/>
  <c r="CT44" i="13"/>
  <c r="CV43" i="13"/>
  <c r="CT42" i="13"/>
  <c r="CV41" i="13"/>
  <c r="CT40" i="13"/>
  <c r="CV39" i="13"/>
  <c r="CQ45" i="12"/>
  <c r="CW45" i="12" s="1"/>
  <c r="CQ44" i="12"/>
  <c r="CT44" i="12" s="1"/>
  <c r="CQ43" i="12"/>
  <c r="CV43" i="12"/>
  <c r="CQ42" i="12"/>
  <c r="CQ41" i="12"/>
  <c r="CW41" i="12" s="1"/>
  <c r="CT41" i="12"/>
  <c r="CS41" i="12"/>
  <c r="CQ40" i="12"/>
  <c r="CT40" i="12"/>
  <c r="CQ39" i="12"/>
  <c r="CQ45" i="11"/>
  <c r="CW45" i="11" s="1"/>
  <c r="CS45" i="11"/>
  <c r="CV45" i="11"/>
  <c r="CQ44" i="11"/>
  <c r="CT44" i="11" s="1"/>
  <c r="CQ43" i="11"/>
  <c r="CS43" i="11" s="1"/>
  <c r="CW43" i="11"/>
  <c r="CQ42" i="11"/>
  <c r="CT42" i="11" s="1"/>
  <c r="CQ41" i="11"/>
  <c r="CW41" i="11" s="1"/>
  <c r="CS41" i="11"/>
  <c r="CV41" i="11"/>
  <c r="CQ40" i="11"/>
  <c r="CT40" i="11" s="1"/>
  <c r="CQ39" i="11"/>
  <c r="CS39" i="11" s="1"/>
  <c r="CW39" i="11"/>
  <c r="CQ45" i="10"/>
  <c r="CQ44" i="10"/>
  <c r="CV44" i="10" s="1"/>
  <c r="CS44" i="10"/>
  <c r="CR44" i="10"/>
  <c r="CQ43" i="10"/>
  <c r="CV43" i="10"/>
  <c r="CQ42" i="10"/>
  <c r="CQ41" i="10"/>
  <c r="CV41" i="10"/>
  <c r="CQ40" i="10"/>
  <c r="CS40" i="10" s="1"/>
  <c r="CQ39" i="10"/>
  <c r="CV39" i="10" s="1"/>
  <c r="DE45" i="9"/>
  <c r="DD45" i="9"/>
  <c r="DC45" i="9"/>
  <c r="DE44" i="9"/>
  <c r="DD44" i="9"/>
  <c r="DC44" i="9"/>
  <c r="DE43" i="9"/>
  <c r="DD43" i="9"/>
  <c r="DC43" i="9"/>
  <c r="DE42" i="9"/>
  <c r="DD42" i="9"/>
  <c r="DC42" i="9"/>
  <c r="DE41" i="9"/>
  <c r="DD41" i="9"/>
  <c r="DC41" i="9"/>
  <c r="DE40" i="9"/>
  <c r="DD40" i="9"/>
  <c r="DC40" i="9"/>
  <c r="DE39" i="9"/>
  <c r="DD39" i="9"/>
  <c r="DC39" i="9"/>
  <c r="CQ45" i="8"/>
  <c r="CQ44" i="8"/>
  <c r="CT44" i="8" s="1"/>
  <c r="CQ43" i="8"/>
  <c r="CS43" i="8"/>
  <c r="CQ42" i="8"/>
  <c r="CT42" i="8" s="1"/>
  <c r="CQ41" i="8"/>
  <c r="CS41" i="8" s="1"/>
  <c r="CW41" i="8"/>
  <c r="CQ40" i="8"/>
  <c r="CT40" i="8" s="1"/>
  <c r="CQ39" i="8"/>
  <c r="CS39" i="8"/>
  <c r="CQ45" i="6"/>
  <c r="CW45" i="6"/>
  <c r="CQ44" i="6"/>
  <c r="CT44" i="6" s="1"/>
  <c r="CQ43" i="6"/>
  <c r="CW43" i="6"/>
  <c r="CQ42" i="6"/>
  <c r="CT42" i="6" s="1"/>
  <c r="CQ41" i="6"/>
  <c r="CW41" i="6"/>
  <c r="CT41" i="6"/>
  <c r="CS41" i="6"/>
  <c r="CV41" i="6"/>
  <c r="CQ40" i="6"/>
  <c r="CT40" i="6"/>
  <c r="CQ39" i="6"/>
  <c r="CQ45" i="5"/>
  <c r="CS45" i="5" s="1"/>
  <c r="CW45" i="5"/>
  <c r="CT45" i="5"/>
  <c r="CV45" i="5"/>
  <c r="CQ44" i="5"/>
  <c r="CT44" i="5" s="1"/>
  <c r="CQ43" i="5"/>
  <c r="CV43" i="5"/>
  <c r="CQ42" i="5"/>
  <c r="CT42" i="5" s="1"/>
  <c r="CQ41" i="5"/>
  <c r="CT41" i="5" s="1"/>
  <c r="CW41" i="5"/>
  <c r="CV41" i="5"/>
  <c r="CQ40" i="5"/>
  <c r="CU40" i="5" s="1"/>
  <c r="CQ39" i="5"/>
  <c r="CS39" i="5" s="1"/>
  <c r="CW39" i="5"/>
  <c r="CT39" i="5"/>
  <c r="CQ45" i="4"/>
  <c r="CS45" i="4" s="1"/>
  <c r="CW45" i="4"/>
  <c r="CQ44" i="4"/>
  <c r="CT44" i="4" s="1"/>
  <c r="CQ43" i="4"/>
  <c r="CW43" i="4" s="1"/>
  <c r="CS43" i="4"/>
  <c r="CV43" i="4"/>
  <c r="CQ42" i="4"/>
  <c r="CT42" i="4" s="1"/>
  <c r="CQ41" i="4"/>
  <c r="CS41" i="4" s="1"/>
  <c r="CW41" i="4"/>
  <c r="CQ40" i="4"/>
  <c r="CT40" i="4" s="1"/>
  <c r="CQ39" i="4"/>
  <c r="CW39" i="4" s="1"/>
  <c r="CS39" i="4"/>
  <c r="CV39" i="4"/>
  <c r="CQ45" i="3"/>
  <c r="CW45" i="3" s="1"/>
  <c r="CS45" i="3"/>
  <c r="CV45" i="3"/>
  <c r="CQ44" i="3"/>
  <c r="CT44" i="3" s="1"/>
  <c r="CQ43" i="3"/>
  <c r="CS43" i="3" s="1"/>
  <c r="CW43" i="3"/>
  <c r="CQ42" i="3"/>
  <c r="CT42" i="3" s="1"/>
  <c r="CQ41" i="3"/>
  <c r="CW41" i="3" s="1"/>
  <c r="CV41" i="3"/>
  <c r="CQ40" i="3"/>
  <c r="CT40" i="3" s="1"/>
  <c r="CQ39" i="3"/>
  <c r="CS39" i="3" s="1"/>
  <c r="CQ45" i="2"/>
  <c r="CS45" i="2" s="1"/>
  <c r="CW45" i="2"/>
  <c r="CQ44" i="2"/>
  <c r="CT44" i="2" s="1"/>
  <c r="CQ43" i="2"/>
  <c r="CS43" i="2"/>
  <c r="CQ42" i="2"/>
  <c r="CT42" i="2" s="1"/>
  <c r="CQ41" i="2"/>
  <c r="CQ40" i="2"/>
  <c r="CT40" i="2" s="1"/>
  <c r="CQ39" i="2"/>
  <c r="CS39" i="2"/>
  <c r="CQ45" i="1"/>
  <c r="CV45" i="1" s="1"/>
  <c r="CQ44" i="1"/>
  <c r="CT44" i="1" s="1"/>
  <c r="CQ43" i="1"/>
  <c r="CS43" i="1" s="1"/>
  <c r="CQ42" i="1"/>
  <c r="CT42" i="1" s="1"/>
  <c r="CQ41" i="1"/>
  <c r="CV41" i="1" s="1"/>
  <c r="CQ40" i="1"/>
  <c r="CT40" i="1" s="1"/>
  <c r="CQ39" i="1"/>
  <c r="CV39" i="1" s="1"/>
  <c r="CZ13" i="30"/>
  <c r="CX13" i="30"/>
  <c r="CZ12" i="30"/>
  <c r="CZ11" i="30"/>
  <c r="CZ10" i="30"/>
  <c r="CZ9" i="30"/>
  <c r="CX8" i="30"/>
  <c r="CZ7" i="30"/>
  <c r="CQ13" i="28"/>
  <c r="CW13" i="28" s="1"/>
  <c r="CR13" i="28"/>
  <c r="CT13" i="28"/>
  <c r="CQ12" i="28"/>
  <c r="CS12" i="28" s="1"/>
  <c r="CW12" i="28"/>
  <c r="CQ11" i="28"/>
  <c r="CQ10" i="28"/>
  <c r="CT10" i="28" s="1"/>
  <c r="CQ9" i="28"/>
  <c r="CT9" i="28" s="1"/>
  <c r="CW9" i="28"/>
  <c r="CS9" i="28"/>
  <c r="CQ8" i="28"/>
  <c r="CQ7" i="28"/>
  <c r="CT7" i="28" s="1"/>
  <c r="CS7" i="28"/>
  <c r="CQ13" i="27"/>
  <c r="CQ12" i="27"/>
  <c r="CQ11" i="27"/>
  <c r="CS11" i="27" s="1"/>
  <c r="CT11" i="27"/>
  <c r="CQ10" i="27"/>
  <c r="CT10" i="27" s="1"/>
  <c r="CQ9" i="27"/>
  <c r="CW9" i="27" s="1"/>
  <c r="CR9" i="27"/>
  <c r="CT9" i="27"/>
  <c r="CQ8" i="27"/>
  <c r="CW8" i="27" s="1"/>
  <c r="CS8" i="27"/>
  <c r="CR8" i="27"/>
  <c r="CT8" i="27"/>
  <c r="CT7" i="27"/>
  <c r="CS7" i="27"/>
  <c r="CW7" i="27"/>
  <c r="CQ13" i="26"/>
  <c r="CR13" i="26"/>
  <c r="CQ12" i="26"/>
  <c r="CW12" i="26" s="1"/>
  <c r="CQ11" i="26"/>
  <c r="CW11" i="26" s="1"/>
  <c r="CQ10" i="26"/>
  <c r="CT10" i="26" s="1"/>
  <c r="CQ9" i="26"/>
  <c r="CW9" i="26"/>
  <c r="CT9" i="26"/>
  <c r="CR9" i="26"/>
  <c r="CS9" i="26"/>
  <c r="CQ8" i="26"/>
  <c r="CQ7" i="26"/>
  <c r="CW7" i="26"/>
  <c r="CT7" i="26"/>
  <c r="CR7" i="26"/>
  <c r="CS7" i="26"/>
  <c r="CQ13" i="25"/>
  <c r="CQ12" i="25"/>
  <c r="CS12" i="25"/>
  <c r="CW12" i="25"/>
  <c r="CQ11" i="25"/>
  <c r="CT11" i="25"/>
  <c r="CS11" i="25"/>
  <c r="CQ10" i="25"/>
  <c r="CQ9" i="25"/>
  <c r="CT9" i="25" s="1"/>
  <c r="CR9" i="25"/>
  <c r="CQ8" i="25"/>
  <c r="CQ7" i="25"/>
  <c r="CS7" i="25" s="1"/>
  <c r="CQ13" i="24"/>
  <c r="CW13" i="24" s="1"/>
  <c r="CT13" i="24"/>
  <c r="CR13" i="24"/>
  <c r="CS13" i="24"/>
  <c r="CQ12" i="24"/>
  <c r="CS12" i="24"/>
  <c r="CW12" i="24"/>
  <c r="CQ11" i="24"/>
  <c r="CW11" i="24" s="1"/>
  <c r="CT11" i="24"/>
  <c r="CR11" i="24"/>
  <c r="CU11" i="24" s="1"/>
  <c r="CS11" i="24"/>
  <c r="CQ10" i="24"/>
  <c r="CT10" i="24"/>
  <c r="CQ9" i="24"/>
  <c r="CQ8" i="24"/>
  <c r="CS8" i="24" s="1"/>
  <c r="CW8" i="24"/>
  <c r="CQ7" i="24"/>
  <c r="CS7" i="24" s="1"/>
  <c r="CW13" i="23"/>
  <c r="CW12" i="23"/>
  <c r="CW9" i="23"/>
  <c r="CW8" i="23"/>
  <c r="CQ13" i="22"/>
  <c r="CR13" i="22" s="1"/>
  <c r="CQ12" i="22"/>
  <c r="CW12" i="22" s="1"/>
  <c r="CQ11" i="22"/>
  <c r="CT11" i="22" s="1"/>
  <c r="CS11" i="22"/>
  <c r="CQ10" i="22"/>
  <c r="CT10" i="22" s="1"/>
  <c r="CQ9" i="22"/>
  <c r="CR9" i="22" s="1"/>
  <c r="CW9" i="22"/>
  <c r="CQ8" i="22"/>
  <c r="CQ7" i="22"/>
  <c r="CR7" i="22" s="1"/>
  <c r="CW7" i="22"/>
  <c r="CT7" i="22"/>
  <c r="CS7" i="22"/>
  <c r="CQ13" i="20"/>
  <c r="CR13" i="20" s="1"/>
  <c r="CW13" i="20"/>
  <c r="CQ12" i="20"/>
  <c r="CQ11" i="20"/>
  <c r="CT11" i="20"/>
  <c r="CS11" i="20"/>
  <c r="CQ10" i="20"/>
  <c r="CT10" i="20"/>
  <c r="CQ9" i="20"/>
  <c r="CR9" i="20" s="1"/>
  <c r="CQ8" i="20"/>
  <c r="CW8" i="20" s="1"/>
  <c r="CS8" i="20"/>
  <c r="CQ7" i="20"/>
  <c r="CQ13" i="19"/>
  <c r="CT13" i="19" s="1"/>
  <c r="CQ12" i="19"/>
  <c r="CS12" i="19" s="1"/>
  <c r="CW12" i="19"/>
  <c r="CT12" i="19"/>
  <c r="CR12" i="19"/>
  <c r="CQ11" i="19"/>
  <c r="CQ10" i="19"/>
  <c r="CT10" i="19"/>
  <c r="CQ9" i="19"/>
  <c r="CR9" i="19"/>
  <c r="CQ8" i="19"/>
  <c r="CS8" i="19" s="1"/>
  <c r="CT8" i="19"/>
  <c r="CQ7" i="19"/>
  <c r="CS7" i="19" s="1"/>
  <c r="CQ13" i="18"/>
  <c r="CT13" i="18" s="1"/>
  <c r="CW13" i="18"/>
  <c r="CR13" i="18"/>
  <c r="CQ12" i="18"/>
  <c r="CQ11" i="18"/>
  <c r="CS11" i="18" s="1"/>
  <c r="CQ10" i="18"/>
  <c r="CT10" i="18" s="1"/>
  <c r="CQ9" i="18"/>
  <c r="CW9" i="18"/>
  <c r="CQ8" i="18"/>
  <c r="CW8" i="18" s="1"/>
  <c r="CS8" i="18"/>
  <c r="CQ7" i="18"/>
  <c r="CT7" i="18" s="1"/>
  <c r="CS7" i="18"/>
  <c r="CQ13" i="17"/>
  <c r="CR13" i="17" s="1"/>
  <c r="CQ12" i="17"/>
  <c r="CT12" i="17" s="1"/>
  <c r="CS12" i="17"/>
  <c r="CR12" i="17"/>
  <c r="CU12" i="17" s="1"/>
  <c r="CQ11" i="17"/>
  <c r="CS11" i="17" s="1"/>
  <c r="CT11" i="17"/>
  <c r="CQ10" i="17"/>
  <c r="CT10" i="17" s="1"/>
  <c r="CQ9" i="17"/>
  <c r="CR9" i="17"/>
  <c r="CT9" i="17"/>
  <c r="CQ8" i="17"/>
  <c r="CT8" i="17" s="1"/>
  <c r="CS8" i="17"/>
  <c r="CW8" i="17"/>
  <c r="CQ7" i="17"/>
  <c r="CQ13" i="16"/>
  <c r="CT13" i="16"/>
  <c r="CQ12" i="16"/>
  <c r="CQ11" i="16"/>
  <c r="CW11" i="16"/>
  <c r="CQ10" i="16"/>
  <c r="CQ9" i="16"/>
  <c r="CT9" i="16"/>
  <c r="CQ8" i="16"/>
  <c r="CT8" i="16"/>
  <c r="CQ7" i="16"/>
  <c r="CW7" i="16" s="1"/>
  <c r="CQ13" i="15"/>
  <c r="CQ12" i="15"/>
  <c r="CQ11" i="15"/>
  <c r="CT11" i="15" s="1"/>
  <c r="CQ10" i="15"/>
  <c r="CT10" i="15"/>
  <c r="CQ9" i="15"/>
  <c r="CW8" i="15"/>
  <c r="CQ7" i="15"/>
  <c r="CW7" i="15"/>
  <c r="CQ13" i="14"/>
  <c r="CQ12" i="14"/>
  <c r="CW12" i="14" s="1"/>
  <c r="CQ11" i="14"/>
  <c r="CT11" i="14" s="1"/>
  <c r="CS11" i="14"/>
  <c r="CR11" i="14"/>
  <c r="CU11" i="14" s="1"/>
  <c r="CQ10" i="14"/>
  <c r="CT10" i="14"/>
  <c r="CQ9" i="14"/>
  <c r="CR9" i="14"/>
  <c r="CQ8" i="14"/>
  <c r="CW8" i="14" s="1"/>
  <c r="CS8" i="14"/>
  <c r="CR8" i="14"/>
  <c r="CQ7" i="14"/>
  <c r="CW7" i="14" s="1"/>
  <c r="CT7" i="14"/>
  <c r="CS7" i="14"/>
  <c r="CW13" i="13"/>
  <c r="CR13" i="13"/>
  <c r="CT13" i="13"/>
  <c r="CS12" i="13"/>
  <c r="CW12" i="13"/>
  <c r="CT11" i="13"/>
  <c r="CS11" i="13"/>
  <c r="CW11" i="13"/>
  <c r="CT10" i="13"/>
  <c r="CW9" i="13"/>
  <c r="CR9" i="13"/>
  <c r="CT9" i="13"/>
  <c r="CS8" i="13"/>
  <c r="CR8" i="13"/>
  <c r="CW8" i="13"/>
  <c r="CT7" i="13"/>
  <c r="CS7" i="13"/>
  <c r="CW7" i="13"/>
  <c r="CQ13" i="12"/>
  <c r="CQ12" i="12"/>
  <c r="CT12" i="12"/>
  <c r="CS12" i="12"/>
  <c r="CR12" i="12"/>
  <c r="CW12" i="12"/>
  <c r="CQ11" i="12"/>
  <c r="CS11" i="12" s="1"/>
  <c r="CT11" i="12"/>
  <c r="CQ10" i="12"/>
  <c r="CT10" i="12" s="1"/>
  <c r="CQ9" i="12"/>
  <c r="CT9" i="12"/>
  <c r="CQ8" i="12"/>
  <c r="CR8" i="12" s="1"/>
  <c r="CQ7" i="12"/>
  <c r="CQ13" i="11"/>
  <c r="CR13" i="11" s="1"/>
  <c r="CW13" i="11"/>
  <c r="CQ12" i="11"/>
  <c r="CW12" i="11" s="1"/>
  <c r="CS12" i="11"/>
  <c r="CQ11" i="11"/>
  <c r="CT11" i="11"/>
  <c r="CS11" i="11"/>
  <c r="CQ10" i="11"/>
  <c r="CT10" i="11" s="1"/>
  <c r="CQ9" i="11"/>
  <c r="CR9" i="11" s="1"/>
  <c r="CW9" i="11"/>
  <c r="CQ8" i="11"/>
  <c r="CQ7" i="11"/>
  <c r="CW7" i="11" s="1"/>
  <c r="CT7" i="11"/>
  <c r="CS7" i="11"/>
  <c r="CQ13" i="10"/>
  <c r="CT13" i="10" s="1"/>
  <c r="CW13" i="10"/>
  <c r="CR13" i="10"/>
  <c r="CQ12" i="10"/>
  <c r="CQ11" i="10"/>
  <c r="CT11" i="10"/>
  <c r="CQ10" i="10"/>
  <c r="CT10" i="10"/>
  <c r="CQ9" i="10"/>
  <c r="CR9" i="10" s="1"/>
  <c r="CW9" i="10"/>
  <c r="CQ8" i="10"/>
  <c r="CW8" i="10"/>
  <c r="CQ7" i="10"/>
  <c r="CW7" i="10" s="1"/>
  <c r="CT7" i="10"/>
  <c r="CS7" i="10"/>
  <c r="CZ13" i="9"/>
  <c r="CY13" i="9"/>
  <c r="CX13" i="9"/>
  <c r="CZ12" i="9"/>
  <c r="CY12" i="9"/>
  <c r="CX12" i="9"/>
  <c r="CZ11" i="9"/>
  <c r="CY11" i="9"/>
  <c r="CX11" i="9"/>
  <c r="CZ10" i="9"/>
  <c r="CY10" i="9"/>
  <c r="CX10" i="9"/>
  <c r="CZ9" i="9"/>
  <c r="CY9" i="9"/>
  <c r="CX9" i="9"/>
  <c r="CZ8" i="9"/>
  <c r="CY8" i="9"/>
  <c r="CX8" i="9"/>
  <c r="CZ7" i="9"/>
  <c r="CY7" i="9"/>
  <c r="CX7" i="9"/>
  <c r="CW13" i="8"/>
  <c r="CW12" i="8"/>
  <c r="CW8" i="8"/>
  <c r="CQ13" i="6"/>
  <c r="CQ12" i="6"/>
  <c r="CQ11" i="6"/>
  <c r="CQ10" i="6"/>
  <c r="CT10" i="6" s="1"/>
  <c r="CQ9" i="6"/>
  <c r="CW9" i="6" s="1"/>
  <c r="CS9" i="6"/>
  <c r="CR9" i="6"/>
  <c r="CQ8" i="6"/>
  <c r="CW8" i="6" s="1"/>
  <c r="CT8" i="6"/>
  <c r="CS8" i="6"/>
  <c r="CQ7" i="6"/>
  <c r="CT7" i="6"/>
  <c r="CS7" i="6"/>
  <c r="CQ13" i="5"/>
  <c r="CW13" i="5" s="1"/>
  <c r="CR13" i="5"/>
  <c r="CT13" i="5"/>
  <c r="CQ12" i="5"/>
  <c r="CQ11" i="5"/>
  <c r="CT11" i="5"/>
  <c r="CQ10" i="5"/>
  <c r="CT10" i="5"/>
  <c r="CQ9" i="5"/>
  <c r="CW9" i="5" s="1"/>
  <c r="CR9" i="5"/>
  <c r="CT9" i="5"/>
  <c r="CQ8" i="5"/>
  <c r="CT8" i="5"/>
  <c r="CQ7" i="5"/>
  <c r="CQ13" i="4"/>
  <c r="CR13" i="4" s="1"/>
  <c r="CW13" i="4"/>
  <c r="CQ12" i="4"/>
  <c r="CQ11" i="4"/>
  <c r="CT11" i="4"/>
  <c r="CS11" i="4"/>
  <c r="CQ10" i="4"/>
  <c r="CT10" i="4" s="1"/>
  <c r="CQ9" i="4"/>
  <c r="CR9" i="4" s="1"/>
  <c r="CW9" i="4"/>
  <c r="CQ8" i="4"/>
  <c r="CQ7" i="4"/>
  <c r="CT7" i="4"/>
  <c r="CS7" i="4"/>
  <c r="CQ13" i="3"/>
  <c r="CW13" i="3" s="1"/>
  <c r="CS13" i="3"/>
  <c r="CR13" i="3"/>
  <c r="CU13" i="3" s="1"/>
  <c r="CT13" i="3"/>
  <c r="CQ12" i="3"/>
  <c r="CT12" i="3" s="1"/>
  <c r="CS12" i="3"/>
  <c r="CW12" i="3"/>
  <c r="CQ11" i="3"/>
  <c r="CT11" i="3" s="1"/>
  <c r="CS11" i="3"/>
  <c r="CQ10" i="3"/>
  <c r="CT10" i="3" s="1"/>
  <c r="CQ9" i="3"/>
  <c r="CS9" i="3" s="1"/>
  <c r="CT9" i="3"/>
  <c r="CQ8" i="3"/>
  <c r="CQ7" i="3"/>
  <c r="CS7" i="3" s="1"/>
  <c r="CT7" i="3"/>
  <c r="CQ13" i="2"/>
  <c r="CT13" i="2" s="1"/>
  <c r="CQ12" i="2"/>
  <c r="CQ11" i="2"/>
  <c r="CS11" i="2" s="1"/>
  <c r="CQ10" i="2"/>
  <c r="CQ9" i="2"/>
  <c r="CT9" i="2"/>
  <c r="CQ8" i="2"/>
  <c r="CQ7" i="2"/>
  <c r="CS7" i="2"/>
  <c r="CQ13" i="1"/>
  <c r="CQ10" i="1"/>
  <c r="CT10" i="1" s="1"/>
  <c r="N6" i="9"/>
  <c r="F6" i="9"/>
  <c r="F5" i="9" s="1"/>
  <c r="CS45" i="1"/>
  <c r="CW45" i="30"/>
  <c r="CU41" i="30"/>
  <c r="CZ41" i="30"/>
  <c r="CW43" i="30"/>
  <c r="CU40" i="30"/>
  <c r="CV40" i="30"/>
  <c r="CW40" i="30"/>
  <c r="CU43" i="30"/>
  <c r="CS39" i="28"/>
  <c r="CW39" i="28"/>
  <c r="CU40" i="28"/>
  <c r="CS41" i="28"/>
  <c r="CW41" i="28"/>
  <c r="CU42" i="28"/>
  <c r="CS43" i="28"/>
  <c r="CW43" i="28"/>
  <c r="CU44" i="28"/>
  <c r="CV44" i="28"/>
  <c r="CW44" i="28"/>
  <c r="CS45" i="28"/>
  <c r="CW45" i="28"/>
  <c r="CT39" i="28"/>
  <c r="CR40" i="28"/>
  <c r="CV40" i="28"/>
  <c r="CT41" i="28"/>
  <c r="CR42" i="28"/>
  <c r="CX42" i="28" s="1"/>
  <c r="CV42" i="28"/>
  <c r="CT43" i="28"/>
  <c r="CT45" i="28"/>
  <c r="CU39" i="28"/>
  <c r="CS40" i="28"/>
  <c r="CW40" i="28"/>
  <c r="CU41" i="28"/>
  <c r="CS42" i="28"/>
  <c r="CW42" i="28"/>
  <c r="CU43" i="28"/>
  <c r="CU45" i="28"/>
  <c r="CR39" i="28"/>
  <c r="CR41" i="28"/>
  <c r="CX41" i="28" s="1"/>
  <c r="CR43" i="28"/>
  <c r="CR45" i="28"/>
  <c r="CX45" i="28" s="1"/>
  <c r="CU40" i="27"/>
  <c r="CU42" i="27"/>
  <c r="CU44" i="27"/>
  <c r="CV40" i="27"/>
  <c r="CR42" i="27"/>
  <c r="CV42" i="27"/>
  <c r="CR44" i="27"/>
  <c r="CV44" i="27"/>
  <c r="CU39" i="27"/>
  <c r="CS40" i="27"/>
  <c r="CW40" i="27"/>
  <c r="CU41" i="27"/>
  <c r="CS42" i="27"/>
  <c r="CW42" i="27"/>
  <c r="CU43" i="27"/>
  <c r="CS44" i="27"/>
  <c r="CW44" i="27"/>
  <c r="CU45" i="27"/>
  <c r="CR40" i="27"/>
  <c r="CR39" i="27"/>
  <c r="CR41" i="27"/>
  <c r="CR43" i="27"/>
  <c r="CR45" i="27"/>
  <c r="CT39" i="26"/>
  <c r="CR40" i="26"/>
  <c r="CV40" i="26"/>
  <c r="CT41" i="26"/>
  <c r="CR42" i="26"/>
  <c r="CV42" i="26"/>
  <c r="CT43" i="26"/>
  <c r="CR44" i="26"/>
  <c r="CV44" i="26"/>
  <c r="CT45" i="26"/>
  <c r="CU40" i="26"/>
  <c r="CU39" i="26"/>
  <c r="CS40" i="26"/>
  <c r="CW40" i="26"/>
  <c r="CU41" i="26"/>
  <c r="CS42" i="26"/>
  <c r="CW42" i="26"/>
  <c r="CU43" i="26"/>
  <c r="CS44" i="26"/>
  <c r="CW44" i="26"/>
  <c r="CU45" i="26"/>
  <c r="CU42" i="26"/>
  <c r="CX42" i="26" s="1"/>
  <c r="CU44" i="26"/>
  <c r="CR39" i="26"/>
  <c r="CR41" i="26"/>
  <c r="CR43" i="26"/>
  <c r="CR45" i="26"/>
  <c r="CR40" i="25"/>
  <c r="CV40" i="25"/>
  <c r="CT41" i="25"/>
  <c r="CR42" i="25"/>
  <c r="CV42" i="25"/>
  <c r="CT43" i="25"/>
  <c r="CR44" i="25"/>
  <c r="CS44" i="25"/>
  <c r="CU44" i="25"/>
  <c r="CV44" i="25"/>
  <c r="CW44" i="25"/>
  <c r="CT45" i="25"/>
  <c r="CS40" i="25"/>
  <c r="CW40" i="25"/>
  <c r="CU41" i="25"/>
  <c r="CS42" i="25"/>
  <c r="CW42" i="25"/>
  <c r="CU43" i="25"/>
  <c r="CU45" i="25"/>
  <c r="CU40" i="25"/>
  <c r="CU42" i="25"/>
  <c r="CR39" i="25"/>
  <c r="CR41" i="25"/>
  <c r="CR43" i="25"/>
  <c r="CR45" i="25"/>
  <c r="CT39" i="24"/>
  <c r="CR40" i="24"/>
  <c r="CV40" i="24"/>
  <c r="CT41" i="24"/>
  <c r="CR42" i="24"/>
  <c r="CX42" i="24" s="1"/>
  <c r="CV42" i="24"/>
  <c r="CT43" i="24"/>
  <c r="CR44" i="24"/>
  <c r="CV44" i="24"/>
  <c r="CT45" i="24"/>
  <c r="CU42" i="24"/>
  <c r="CU44" i="24"/>
  <c r="CU39" i="24"/>
  <c r="CS40" i="24"/>
  <c r="CW40" i="24"/>
  <c r="CU41" i="24"/>
  <c r="CS42" i="24"/>
  <c r="CW42" i="24"/>
  <c r="CU43" i="24"/>
  <c r="CS44" i="24"/>
  <c r="CW44" i="24"/>
  <c r="CU45" i="24"/>
  <c r="CU40" i="24"/>
  <c r="CR39" i="24"/>
  <c r="CR41" i="24"/>
  <c r="CR43" i="24"/>
  <c r="CR45" i="24"/>
  <c r="CU40" i="23"/>
  <c r="CU42" i="23"/>
  <c r="CU44" i="23"/>
  <c r="CT39" i="23"/>
  <c r="CR40" i="23"/>
  <c r="CV40" i="23"/>
  <c r="CT41" i="23"/>
  <c r="CR42" i="23"/>
  <c r="CT43" i="23"/>
  <c r="CR44" i="23"/>
  <c r="CV44" i="23"/>
  <c r="CT45" i="23"/>
  <c r="CU39" i="23"/>
  <c r="CS40" i="23"/>
  <c r="CW40" i="23"/>
  <c r="CU41" i="23"/>
  <c r="CS42" i="23"/>
  <c r="CW42" i="23"/>
  <c r="CU43" i="23"/>
  <c r="CS44" i="23"/>
  <c r="CW44" i="23"/>
  <c r="CU45" i="23"/>
  <c r="CR39" i="23"/>
  <c r="CR41" i="23"/>
  <c r="CR43" i="23"/>
  <c r="CR45" i="23"/>
  <c r="CU40" i="21"/>
  <c r="CU42" i="21"/>
  <c r="CU44" i="21"/>
  <c r="CT39" i="21"/>
  <c r="CR40" i="21"/>
  <c r="CV40" i="21"/>
  <c r="CT41" i="21"/>
  <c r="CR42" i="21"/>
  <c r="CV42" i="21"/>
  <c r="CT43" i="21"/>
  <c r="CR44" i="21"/>
  <c r="CV44" i="21"/>
  <c r="CT45" i="21"/>
  <c r="CU39" i="21"/>
  <c r="CS40" i="21"/>
  <c r="CW40" i="21"/>
  <c r="CU41" i="21"/>
  <c r="CS42" i="21"/>
  <c r="CW42" i="21"/>
  <c r="CU43" i="21"/>
  <c r="CS44" i="21"/>
  <c r="CW44" i="21"/>
  <c r="CU45" i="21"/>
  <c r="CR39" i="21"/>
  <c r="CR41" i="21"/>
  <c r="CR43" i="21"/>
  <c r="CR45" i="21"/>
  <c r="CT39" i="22"/>
  <c r="CR40" i="22"/>
  <c r="CV40" i="22"/>
  <c r="CT41" i="22"/>
  <c r="CR42" i="22"/>
  <c r="CV42" i="22"/>
  <c r="CT43" i="22"/>
  <c r="CR44" i="22"/>
  <c r="CS44" i="22"/>
  <c r="CU44" i="22"/>
  <c r="CV44" i="22"/>
  <c r="CW44" i="22"/>
  <c r="CT45" i="22"/>
  <c r="CU39" i="22"/>
  <c r="CS40" i="22"/>
  <c r="CW40" i="22"/>
  <c r="CX40" i="22" s="1"/>
  <c r="CU41" i="22"/>
  <c r="CS42" i="22"/>
  <c r="CW42" i="22"/>
  <c r="CU43" i="22"/>
  <c r="CU45" i="22"/>
  <c r="CU40" i="22"/>
  <c r="CU42" i="22"/>
  <c r="CR39" i="22"/>
  <c r="CR41" i="22"/>
  <c r="CR43" i="22"/>
  <c r="CR45" i="22"/>
  <c r="CV40" i="20"/>
  <c r="CU39" i="20"/>
  <c r="CS40" i="20"/>
  <c r="CW40" i="20"/>
  <c r="CU41" i="20"/>
  <c r="CS42" i="20"/>
  <c r="CW42" i="20"/>
  <c r="CU43" i="20"/>
  <c r="CX43" i="20" s="1"/>
  <c r="CS44" i="20"/>
  <c r="CU45" i="20"/>
  <c r="CU40" i="20"/>
  <c r="CU42" i="20"/>
  <c r="CR40" i="20"/>
  <c r="CR42" i="20"/>
  <c r="CV42" i="20"/>
  <c r="CR39" i="20"/>
  <c r="CR41" i="20"/>
  <c r="CR43" i="20"/>
  <c r="CR45" i="20"/>
  <c r="CS39" i="19"/>
  <c r="CW39" i="19"/>
  <c r="CU40" i="19"/>
  <c r="CS41" i="19"/>
  <c r="CW41" i="19"/>
  <c r="CU42" i="19"/>
  <c r="CV42" i="19"/>
  <c r="CW42" i="19"/>
  <c r="CS43" i="19"/>
  <c r="CW43" i="19"/>
  <c r="CS45" i="19"/>
  <c r="CW45" i="19"/>
  <c r="CT39" i="19"/>
  <c r="CR40" i="19"/>
  <c r="CV40" i="19"/>
  <c r="CT41" i="19"/>
  <c r="CT43" i="19"/>
  <c r="CT45" i="19"/>
  <c r="CU39" i="19"/>
  <c r="CS40" i="19"/>
  <c r="CW40" i="19"/>
  <c r="CU41" i="19"/>
  <c r="CU43" i="19"/>
  <c r="CU45" i="19"/>
  <c r="CR39" i="19"/>
  <c r="CX39" i="19" s="1"/>
  <c r="CR41" i="19"/>
  <c r="CR43" i="19"/>
  <c r="CR45" i="19"/>
  <c r="CX45" i="19" s="1"/>
  <c r="CU40" i="18"/>
  <c r="CT39" i="18"/>
  <c r="CR40" i="18"/>
  <c r="CV40" i="18"/>
  <c r="CT41" i="18"/>
  <c r="CR42" i="18"/>
  <c r="CV42" i="18"/>
  <c r="CT43" i="18"/>
  <c r="CR44" i="18"/>
  <c r="CV44" i="18"/>
  <c r="CT45" i="18"/>
  <c r="CU42" i="18"/>
  <c r="CU44" i="18"/>
  <c r="CU39" i="18"/>
  <c r="CS40" i="18"/>
  <c r="CW40" i="18"/>
  <c r="CU41" i="18"/>
  <c r="CS42" i="18"/>
  <c r="CW42" i="18"/>
  <c r="CU43" i="18"/>
  <c r="CS44" i="18"/>
  <c r="CW44" i="18"/>
  <c r="CU45" i="18"/>
  <c r="CR39" i="18"/>
  <c r="CR43" i="18"/>
  <c r="CR45" i="18"/>
  <c r="CU40" i="17"/>
  <c r="CT39" i="17"/>
  <c r="CR40" i="17"/>
  <c r="CV40" i="17"/>
  <c r="CT41" i="17"/>
  <c r="CR42" i="17"/>
  <c r="CV42" i="17"/>
  <c r="CT43" i="17"/>
  <c r="CR44" i="17"/>
  <c r="CV44" i="17"/>
  <c r="CT45" i="17"/>
  <c r="CU39" i="17"/>
  <c r="CS40" i="17"/>
  <c r="CW40" i="17"/>
  <c r="CU41" i="17"/>
  <c r="CS42" i="17"/>
  <c r="CX42" i="17" s="1"/>
  <c r="CW42" i="17"/>
  <c r="CU43" i="17"/>
  <c r="CS44" i="17"/>
  <c r="CW44" i="17"/>
  <c r="CX44" i="17" s="1"/>
  <c r="CU45" i="17"/>
  <c r="CU42" i="17"/>
  <c r="CU44" i="17"/>
  <c r="CR39" i="17"/>
  <c r="CR41" i="17"/>
  <c r="CR43" i="17"/>
  <c r="CR45" i="17"/>
  <c r="CU40" i="16"/>
  <c r="CU42" i="16"/>
  <c r="CU44" i="16"/>
  <c r="CR40" i="16"/>
  <c r="CS40" i="16"/>
  <c r="CV40" i="16"/>
  <c r="CW40" i="16"/>
  <c r="CU39" i="16"/>
  <c r="CU41" i="16"/>
  <c r="CS42" i="16"/>
  <c r="CW42" i="16"/>
  <c r="CU43" i="16"/>
  <c r="CS44" i="16"/>
  <c r="CW44" i="16"/>
  <c r="CU45" i="16"/>
  <c r="CR42" i="16"/>
  <c r="CV42" i="16"/>
  <c r="CX42" i="16" s="1"/>
  <c r="CR44" i="16"/>
  <c r="CV44" i="16"/>
  <c r="CR39" i="16"/>
  <c r="CR41" i="16"/>
  <c r="CR43" i="16"/>
  <c r="CR45" i="16"/>
  <c r="CU40" i="15"/>
  <c r="CU42" i="15"/>
  <c r="CV40" i="15"/>
  <c r="CR42" i="15"/>
  <c r="CS42" i="15"/>
  <c r="CX42" i="15" s="1"/>
  <c r="CV42" i="15"/>
  <c r="CW42" i="15"/>
  <c r="CU39" i="15"/>
  <c r="CS40" i="15"/>
  <c r="CW40" i="15"/>
  <c r="CU41" i="15"/>
  <c r="CU43" i="15"/>
  <c r="CS44" i="15"/>
  <c r="CU45" i="15"/>
  <c r="CU44" i="15"/>
  <c r="CR40" i="15"/>
  <c r="CV44" i="15"/>
  <c r="CR39" i="15"/>
  <c r="CR41" i="15"/>
  <c r="CR43" i="15"/>
  <c r="CR45" i="15"/>
  <c r="CR40" i="14"/>
  <c r="CU39" i="14"/>
  <c r="CS40" i="14"/>
  <c r="CW40" i="14"/>
  <c r="CS42" i="14"/>
  <c r="CW42" i="14"/>
  <c r="CU43" i="14"/>
  <c r="CS44" i="14"/>
  <c r="CW44" i="14"/>
  <c r="CU45" i="14"/>
  <c r="CU40" i="14"/>
  <c r="CU42" i="14"/>
  <c r="CU44" i="14"/>
  <c r="CV40" i="14"/>
  <c r="CR42" i="14"/>
  <c r="CX42" i="14" s="1"/>
  <c r="CV42" i="14"/>
  <c r="CR44" i="14"/>
  <c r="CV44" i="14"/>
  <c r="CR39" i="14"/>
  <c r="CR43" i="14"/>
  <c r="CR45" i="14"/>
  <c r="CS39" i="13"/>
  <c r="CW39" i="13"/>
  <c r="CU40" i="13"/>
  <c r="CS41" i="13"/>
  <c r="CW41" i="13"/>
  <c r="CU42" i="13"/>
  <c r="CS43" i="13"/>
  <c r="CW43" i="13"/>
  <c r="CU44" i="13"/>
  <c r="CS45" i="13"/>
  <c r="CW45" i="13"/>
  <c r="CT39" i="13"/>
  <c r="CR40" i="13"/>
  <c r="CV40" i="13"/>
  <c r="CT41" i="13"/>
  <c r="CR42" i="13"/>
  <c r="CV42" i="13"/>
  <c r="CT43" i="13"/>
  <c r="CR44" i="13"/>
  <c r="CV44" i="13"/>
  <c r="CT45" i="13"/>
  <c r="CU39" i="13"/>
  <c r="CS40" i="13"/>
  <c r="CW40" i="13"/>
  <c r="CU41" i="13"/>
  <c r="CS42" i="13"/>
  <c r="CW42" i="13"/>
  <c r="CU43" i="13"/>
  <c r="CW44" i="13"/>
  <c r="CU45" i="13"/>
  <c r="CR39" i="13"/>
  <c r="CR41" i="13"/>
  <c r="CR43" i="13"/>
  <c r="CR45" i="13"/>
  <c r="CR40" i="12"/>
  <c r="CV40" i="12"/>
  <c r="CR42" i="12"/>
  <c r="CR44" i="12"/>
  <c r="CV44" i="12"/>
  <c r="CT45" i="12"/>
  <c r="CU39" i="12"/>
  <c r="CS40" i="12"/>
  <c r="CW40" i="12"/>
  <c r="CU41" i="12"/>
  <c r="CW42" i="12"/>
  <c r="CU43" i="12"/>
  <c r="CS44" i="12"/>
  <c r="CW44" i="12"/>
  <c r="CU45" i="12"/>
  <c r="CU40" i="12"/>
  <c r="CU44" i="12"/>
  <c r="CR39" i="12"/>
  <c r="CR41" i="12"/>
  <c r="CR43" i="12"/>
  <c r="CR45" i="12"/>
  <c r="CU42" i="11"/>
  <c r="CT39" i="11"/>
  <c r="CR40" i="11"/>
  <c r="CV40" i="11"/>
  <c r="CT41" i="11"/>
  <c r="CR42" i="11"/>
  <c r="CV42" i="11"/>
  <c r="CT43" i="11"/>
  <c r="CR44" i="11"/>
  <c r="CV44" i="11"/>
  <c r="CT45" i="11"/>
  <c r="CU39" i="11"/>
  <c r="CS40" i="11"/>
  <c r="CW40" i="11"/>
  <c r="CU41" i="11"/>
  <c r="CS42" i="11"/>
  <c r="CW42" i="11"/>
  <c r="CU43" i="11"/>
  <c r="CS44" i="11"/>
  <c r="CW44" i="11"/>
  <c r="CU45" i="11"/>
  <c r="CU40" i="11"/>
  <c r="CU44" i="11"/>
  <c r="CR39" i="11"/>
  <c r="CR41" i="11"/>
  <c r="CR43" i="11"/>
  <c r="CR45" i="11"/>
  <c r="CX45" i="11" s="1"/>
  <c r="CS39" i="10"/>
  <c r="CW39" i="10"/>
  <c r="CU40" i="10"/>
  <c r="CV40" i="10"/>
  <c r="CW40" i="10"/>
  <c r="CS41" i="10"/>
  <c r="CW41" i="10"/>
  <c r="CU42" i="10"/>
  <c r="CS43" i="10"/>
  <c r="CW43" i="10"/>
  <c r="CU44" i="10"/>
  <c r="CW44" i="10"/>
  <c r="CW45" i="10"/>
  <c r="CT39" i="10"/>
  <c r="CT41" i="10"/>
  <c r="CT43" i="10"/>
  <c r="CT45" i="10"/>
  <c r="CU39" i="10"/>
  <c r="CU41" i="10"/>
  <c r="CU43" i="10"/>
  <c r="CU45" i="10"/>
  <c r="CR39" i="10"/>
  <c r="CR41" i="10"/>
  <c r="CR43" i="10"/>
  <c r="CR45" i="10"/>
  <c r="CU40" i="8"/>
  <c r="CU42" i="8"/>
  <c r="CT39" i="8"/>
  <c r="CR40" i="8"/>
  <c r="CS40" i="8"/>
  <c r="CV40" i="8"/>
  <c r="CW40" i="8"/>
  <c r="CT41" i="8"/>
  <c r="CR42" i="8"/>
  <c r="CV42" i="8"/>
  <c r="CT43" i="8"/>
  <c r="CR44" i="8"/>
  <c r="CX44" i="8" s="1"/>
  <c r="CV44" i="8"/>
  <c r="CT45" i="8"/>
  <c r="CU39" i="8"/>
  <c r="CU41" i="8"/>
  <c r="CS42" i="8"/>
  <c r="CW42" i="8"/>
  <c r="CU43" i="8"/>
  <c r="CS44" i="8"/>
  <c r="CW44" i="8"/>
  <c r="CU45" i="8"/>
  <c r="CU44" i="8"/>
  <c r="CR39" i="8"/>
  <c r="CR41" i="8"/>
  <c r="CR43" i="8"/>
  <c r="CR45" i="8"/>
  <c r="CU40" i="6"/>
  <c r="CU42" i="6"/>
  <c r="CU44" i="6"/>
  <c r="CR40" i="6"/>
  <c r="CV40" i="6"/>
  <c r="CR42" i="6"/>
  <c r="CV42" i="6"/>
  <c r="CR44" i="6"/>
  <c r="CS44" i="6"/>
  <c r="CV44" i="6"/>
  <c r="CW44" i="6"/>
  <c r="CU39" i="6"/>
  <c r="CS40" i="6"/>
  <c r="CW40" i="6"/>
  <c r="CU41" i="6"/>
  <c r="CX41" i="6" s="1"/>
  <c r="CS42" i="6"/>
  <c r="CU43" i="6"/>
  <c r="CU45" i="6"/>
  <c r="CR39" i="6"/>
  <c r="CR41" i="6"/>
  <c r="CR43" i="6"/>
  <c r="CR45" i="6"/>
  <c r="CU42" i="5"/>
  <c r="CU44" i="5"/>
  <c r="CV42" i="5"/>
  <c r="CR44" i="5"/>
  <c r="CV44" i="5"/>
  <c r="CU39" i="5"/>
  <c r="CU41" i="5"/>
  <c r="CS42" i="5"/>
  <c r="CX42" i="5" s="1"/>
  <c r="CW42" i="5"/>
  <c r="CU43" i="5"/>
  <c r="CS44" i="5"/>
  <c r="CW44" i="5"/>
  <c r="CU45" i="5"/>
  <c r="CR42" i="5"/>
  <c r="CR39" i="5"/>
  <c r="CR41" i="5"/>
  <c r="CR45" i="5"/>
  <c r="CU40" i="4"/>
  <c r="CT39" i="4"/>
  <c r="R39" i="4" s="1"/>
  <c r="CR40" i="4"/>
  <c r="CV40" i="4"/>
  <c r="CT41" i="4"/>
  <c r="CR42" i="4"/>
  <c r="T42" i="4" s="1"/>
  <c r="CV42" i="4"/>
  <c r="CT43" i="4"/>
  <c r="CR44" i="4"/>
  <c r="CV44" i="4"/>
  <c r="S44" i="4" s="1"/>
  <c r="CT45" i="4"/>
  <c r="CU39" i="4"/>
  <c r="CS40" i="4"/>
  <c r="CW40" i="4"/>
  <c r="CU41" i="4"/>
  <c r="CS42" i="4"/>
  <c r="CW42" i="4"/>
  <c r="CU43" i="4"/>
  <c r="CS44" i="4"/>
  <c r="CW44" i="4"/>
  <c r="CU45" i="4"/>
  <c r="CU42" i="4"/>
  <c r="CU44" i="4"/>
  <c r="CR39" i="4"/>
  <c r="CR41" i="4"/>
  <c r="CR43" i="4"/>
  <c r="R43" i="4" s="1"/>
  <c r="CR45" i="4"/>
  <c r="CU42" i="3"/>
  <c r="CT39" i="3"/>
  <c r="CR40" i="3"/>
  <c r="CV40" i="3"/>
  <c r="CT41" i="3"/>
  <c r="CR42" i="3"/>
  <c r="CV42" i="3"/>
  <c r="CX42" i="3" s="1"/>
  <c r="CT43" i="3"/>
  <c r="CR44" i="3"/>
  <c r="CV44" i="3"/>
  <c r="CT45" i="3"/>
  <c r="CU40" i="3"/>
  <c r="CU44" i="3"/>
  <c r="CU39" i="3"/>
  <c r="CS40" i="3"/>
  <c r="CW40" i="3"/>
  <c r="CU41" i="3"/>
  <c r="CS42" i="3"/>
  <c r="CW42" i="3"/>
  <c r="CU43" i="3"/>
  <c r="CS44" i="3"/>
  <c r="CW44" i="3"/>
  <c r="CU45" i="3"/>
  <c r="CR39" i="3"/>
  <c r="CR41" i="3"/>
  <c r="CR43" i="3"/>
  <c r="CR45" i="3"/>
  <c r="CU40" i="2"/>
  <c r="CU42" i="2"/>
  <c r="CU44" i="2"/>
  <c r="CT39" i="2"/>
  <c r="CR40" i="2"/>
  <c r="CV40" i="2"/>
  <c r="CT41" i="2"/>
  <c r="CR42" i="2"/>
  <c r="CS42" i="2"/>
  <c r="CV42" i="2"/>
  <c r="CW42" i="2"/>
  <c r="CT43" i="2"/>
  <c r="CR44" i="2"/>
  <c r="CV44" i="2"/>
  <c r="CT45" i="2"/>
  <c r="CU39" i="2"/>
  <c r="CS40" i="2"/>
  <c r="CW40" i="2"/>
  <c r="CU41" i="2"/>
  <c r="CU43" i="2"/>
  <c r="CS44" i="2"/>
  <c r="CW44" i="2"/>
  <c r="CU45" i="2"/>
  <c r="CR39" i="2"/>
  <c r="CR41" i="2"/>
  <c r="CR43" i="2"/>
  <c r="CR45" i="2"/>
  <c r="CU40" i="1"/>
  <c r="CR40" i="1"/>
  <c r="CV40" i="1"/>
  <c r="CR42" i="1"/>
  <c r="CV42" i="1"/>
  <c r="CT43" i="1"/>
  <c r="CV44" i="1"/>
  <c r="CS40" i="1"/>
  <c r="CW40" i="1"/>
  <c r="CS42" i="1"/>
  <c r="CW42" i="1"/>
  <c r="CU43" i="1"/>
  <c r="CW44" i="1"/>
  <c r="CU42" i="1"/>
  <c r="CR45" i="1"/>
  <c r="CR10" i="28"/>
  <c r="CU10" i="28" s="1"/>
  <c r="CW10" i="28"/>
  <c r="CT12" i="28"/>
  <c r="CS13" i="28"/>
  <c r="CU13" i="28"/>
  <c r="CS10" i="28"/>
  <c r="CW11" i="28"/>
  <c r="CR12" i="28"/>
  <c r="CS9" i="27"/>
  <c r="CS10" i="27"/>
  <c r="CW10" i="27"/>
  <c r="CT12" i="27"/>
  <c r="CU7" i="27"/>
  <c r="CR11" i="27"/>
  <c r="CU11" i="27" s="1"/>
  <c r="CR12" i="27"/>
  <c r="CU7" i="26"/>
  <c r="CU9" i="26"/>
  <c r="CT8" i="26"/>
  <c r="CR10" i="26"/>
  <c r="CW10" i="26"/>
  <c r="CT12" i="26"/>
  <c r="CS10" i="26"/>
  <c r="CU10" i="26" s="1"/>
  <c r="CR12" i="26"/>
  <c r="CS13" i="25"/>
  <c r="CS9" i="25"/>
  <c r="CU9" i="25" s="1"/>
  <c r="CR10" i="25"/>
  <c r="CT12" i="25"/>
  <c r="CR7" i="25"/>
  <c r="CR11" i="25"/>
  <c r="CU11" i="25" s="1"/>
  <c r="CW11" i="25"/>
  <c r="CR8" i="25"/>
  <c r="CR12" i="25"/>
  <c r="CU13" i="24"/>
  <c r="CT8" i="24"/>
  <c r="CR10" i="24"/>
  <c r="CS10" i="24"/>
  <c r="CW10" i="24"/>
  <c r="CT12" i="24"/>
  <c r="CU12" i="24" s="1"/>
  <c r="CR8" i="24"/>
  <c r="CR12" i="24"/>
  <c r="CW10" i="23"/>
  <c r="CW7" i="23"/>
  <c r="CW11" i="23"/>
  <c r="CS9" i="22"/>
  <c r="CT8" i="22"/>
  <c r="CR10" i="22"/>
  <c r="CT12" i="22"/>
  <c r="CS13" i="22"/>
  <c r="CS10" i="22"/>
  <c r="CU10" i="22" s="1"/>
  <c r="CR11" i="22"/>
  <c r="CU11" i="22" s="1"/>
  <c r="CW11" i="22"/>
  <c r="CR8" i="22"/>
  <c r="CR12" i="22"/>
  <c r="CT8" i="20"/>
  <c r="CS9" i="20"/>
  <c r="CR10" i="20"/>
  <c r="CW10" i="20"/>
  <c r="CT12" i="20"/>
  <c r="CS13" i="20"/>
  <c r="CS10" i="20"/>
  <c r="CR11" i="20"/>
  <c r="CU11" i="20" s="1"/>
  <c r="CW11" i="20"/>
  <c r="CR8" i="20"/>
  <c r="CR12" i="20"/>
  <c r="CR10" i="19"/>
  <c r="CW10" i="19"/>
  <c r="CR7" i="19"/>
  <c r="CS10" i="19"/>
  <c r="CR8" i="19"/>
  <c r="CT8" i="18"/>
  <c r="CS9" i="18"/>
  <c r="CR10" i="18"/>
  <c r="CW10" i="18"/>
  <c r="CT12" i="18"/>
  <c r="CS13" i="18"/>
  <c r="CR7" i="18"/>
  <c r="CU7" i="18" s="1"/>
  <c r="CW7" i="18"/>
  <c r="CS10" i="18"/>
  <c r="CR11" i="18"/>
  <c r="CW11" i="18"/>
  <c r="CR8" i="18"/>
  <c r="CU8" i="18" s="1"/>
  <c r="CR12" i="18"/>
  <c r="CR7" i="17"/>
  <c r="CW7" i="17"/>
  <c r="CS10" i="17"/>
  <c r="CR11" i="17"/>
  <c r="CW11" i="17"/>
  <c r="CR10" i="17"/>
  <c r="CW10" i="17"/>
  <c r="CR8" i="17"/>
  <c r="CU8" i="17"/>
  <c r="CS9" i="16"/>
  <c r="CW10" i="16"/>
  <c r="CS13" i="16"/>
  <c r="CR7" i="16"/>
  <c r="CR11" i="16"/>
  <c r="CS9" i="15"/>
  <c r="CR10" i="15"/>
  <c r="CW10" i="15"/>
  <c r="CT12" i="15"/>
  <c r="CR7" i="15"/>
  <c r="CS10" i="15"/>
  <c r="CR11" i="15"/>
  <c r="CR12" i="15"/>
  <c r="CS9" i="14"/>
  <c r="CR10" i="14"/>
  <c r="CW10" i="14"/>
  <c r="CT12" i="14"/>
  <c r="CS13" i="14"/>
  <c r="CR7" i="14"/>
  <c r="CU7" i="14" s="1"/>
  <c r="CS10" i="14"/>
  <c r="CR12" i="14"/>
  <c r="CT8" i="13"/>
  <c r="CS9" i="13"/>
  <c r="CR10" i="13"/>
  <c r="CU10" i="13" s="1"/>
  <c r="CW10" i="13"/>
  <c r="CT12" i="13"/>
  <c r="CS13" i="13"/>
  <c r="CR7" i="13"/>
  <c r="CS10" i="13"/>
  <c r="CR11" i="13"/>
  <c r="CR12" i="13"/>
  <c r="CW7" i="12"/>
  <c r="CS10" i="12"/>
  <c r="CR11" i="12"/>
  <c r="CW11" i="12"/>
  <c r="CR10" i="12"/>
  <c r="CU10" i="12" s="1"/>
  <c r="CW10" i="12"/>
  <c r="CT8" i="11"/>
  <c r="CS9" i="11"/>
  <c r="CR10" i="11"/>
  <c r="CW10" i="11"/>
  <c r="CT12" i="11"/>
  <c r="CS13" i="11"/>
  <c r="CR7" i="11"/>
  <c r="CU7" i="11" s="1"/>
  <c r="CR11" i="11"/>
  <c r="CW11" i="11"/>
  <c r="CR12" i="11"/>
  <c r="CU12" i="11" s="1"/>
  <c r="CS9" i="10"/>
  <c r="CR10" i="10"/>
  <c r="CU10" i="10" s="1"/>
  <c r="CS10" i="10"/>
  <c r="CW10" i="10"/>
  <c r="CT12" i="10"/>
  <c r="CS13" i="10"/>
  <c r="CR7" i="10"/>
  <c r="CU7" i="10"/>
  <c r="CR11" i="10"/>
  <c r="CR12" i="10"/>
  <c r="CW10" i="8"/>
  <c r="CW7" i="8"/>
  <c r="CW11" i="8"/>
  <c r="CR10" i="6"/>
  <c r="CW10" i="6"/>
  <c r="CS13" i="6"/>
  <c r="CR7" i="6"/>
  <c r="CW7" i="6"/>
  <c r="CS10" i="6"/>
  <c r="CW11" i="6"/>
  <c r="CR8" i="6"/>
  <c r="CS9" i="5"/>
  <c r="CU9" i="5" s="1"/>
  <c r="CR10" i="5"/>
  <c r="CU10" i="5" s="1"/>
  <c r="CW10" i="5"/>
  <c r="CT12" i="5"/>
  <c r="CS13" i="5"/>
  <c r="CU13" i="5"/>
  <c r="CR7" i="5"/>
  <c r="CS10" i="5"/>
  <c r="CS9" i="4"/>
  <c r="CR10" i="4"/>
  <c r="S10" i="4" s="1"/>
  <c r="CW10" i="4"/>
  <c r="CS13" i="4"/>
  <c r="CR7" i="4"/>
  <c r="CW7" i="4"/>
  <c r="CS10" i="4"/>
  <c r="CR11" i="4"/>
  <c r="CW11" i="4"/>
  <c r="CR8" i="4"/>
  <c r="CR12" i="4"/>
  <c r="CR10" i="3"/>
  <c r="CW10" i="3"/>
  <c r="CW7" i="3"/>
  <c r="CS10" i="3"/>
  <c r="CR11" i="3"/>
  <c r="CW11" i="3"/>
  <c r="CR12" i="3"/>
  <c r="CU12" i="3" s="1"/>
  <c r="CT7" i="2"/>
  <c r="CS8" i="2"/>
  <c r="CR9" i="2"/>
  <c r="CW9" i="2"/>
  <c r="CT11" i="2"/>
  <c r="CS12" i="2"/>
  <c r="CR13" i="2"/>
  <c r="CW13" i="2"/>
  <c r="CS9" i="2"/>
  <c r="CU9" i="2" s="1"/>
  <c r="CS13" i="2"/>
  <c r="CR7" i="2"/>
  <c r="CU7" i="2"/>
  <c r="CW7" i="2"/>
  <c r="CR11" i="2"/>
  <c r="CW11" i="2"/>
  <c r="CW10" i="1"/>
  <c r="CX42" i="21"/>
  <c r="CW42" i="30"/>
  <c r="CV44" i="30"/>
  <c r="CX44" i="30" s="1"/>
  <c r="CU44" i="30"/>
  <c r="CW44" i="30"/>
  <c r="CU45" i="30"/>
  <c r="CX45" i="30" s="1"/>
  <c r="CV45" i="30"/>
  <c r="CU39" i="30"/>
  <c r="CV42" i="30"/>
  <c r="CU42" i="30"/>
  <c r="CX42" i="30" s="1"/>
  <c r="CV39" i="30"/>
  <c r="CW39" i="30"/>
  <c r="CV41" i="30"/>
  <c r="CW41" i="30"/>
  <c r="CX41" i="30" s="1"/>
  <c r="CX43" i="30"/>
  <c r="CX42" i="27"/>
  <c r="CX44" i="26"/>
  <c r="CX40" i="24"/>
  <c r="CX40" i="23"/>
  <c r="CX40" i="21"/>
  <c r="CX42" i="22"/>
  <c r="CX41" i="19"/>
  <c r="CX44" i="18"/>
  <c r="CX40" i="17"/>
  <c r="CX40" i="14"/>
  <c r="CX40" i="12"/>
  <c r="CX40" i="6"/>
  <c r="CX42" i="4"/>
  <c r="CX44" i="3"/>
  <c r="CU10" i="19"/>
  <c r="CU10" i="18"/>
  <c r="CU12" i="13"/>
  <c r="CU10" i="6"/>
  <c r="CU13" i="2"/>
  <c r="CX39" i="30"/>
  <c r="CQ11" i="1"/>
  <c r="CT11" i="1" s="1"/>
  <c r="CQ7" i="1"/>
  <c r="CT7" i="1" s="1"/>
  <c r="CQ12" i="1"/>
  <c r="CW12" i="1" s="1"/>
  <c r="CQ8" i="1"/>
  <c r="CS8" i="1" s="1"/>
  <c r="CQ9" i="1"/>
  <c r="CS9" i="1" s="1"/>
  <c r="CW7" i="1"/>
  <c r="T7" i="4"/>
  <c r="F6" i="3"/>
  <c r="F6" i="18"/>
  <c r="F6" i="23"/>
  <c r="N6" i="26"/>
  <c r="N6" i="25"/>
  <c r="N6" i="24"/>
  <c r="N6" i="23"/>
  <c r="N6" i="19"/>
  <c r="N6" i="14"/>
  <c r="N6" i="6"/>
  <c r="N6" i="5"/>
  <c r="N6" i="3"/>
  <c r="N6" i="2"/>
  <c r="O6" i="2" s="1"/>
  <c r="J94" i="27"/>
  <c r="J95" i="27" s="1"/>
  <c r="J94" i="26"/>
  <c r="J95" i="26" s="1"/>
  <c r="J94" i="18"/>
  <c r="J95" i="18" s="1"/>
  <c r="J94" i="17"/>
  <c r="J95" i="17" s="1"/>
  <c r="J94" i="12"/>
  <c r="J95" i="12" s="1"/>
  <c r="J94" i="5"/>
  <c r="J94" i="4"/>
  <c r="J95" i="4" s="1"/>
  <c r="J94" i="3"/>
  <c r="N6" i="11"/>
  <c r="N6" i="18"/>
  <c r="N6" i="13"/>
  <c r="N6" i="12"/>
  <c r="N6" i="10"/>
  <c r="N6" i="8"/>
  <c r="N6" i="4"/>
  <c r="N6" i="21"/>
  <c r="N6" i="22"/>
  <c r="F6" i="27"/>
  <c r="J95" i="24"/>
  <c r="J94" i="23"/>
  <c r="J95" i="23" s="1"/>
  <c r="N6" i="27"/>
  <c r="J94" i="22"/>
  <c r="J95" i="22" s="1"/>
  <c r="N6" i="16"/>
  <c r="F6" i="14"/>
  <c r="F6" i="13"/>
  <c r="F6" i="12"/>
  <c r="J95" i="5"/>
  <c r="N6" i="28"/>
  <c r="F6" i="24"/>
  <c r="CY10" i="30"/>
  <c r="J94" i="11"/>
  <c r="J95" i="11" s="1"/>
  <c r="J94" i="28"/>
  <c r="J95" i="28" s="1"/>
  <c r="F6" i="22"/>
  <c r="N6" i="20"/>
  <c r="N6" i="17"/>
  <c r="J94" i="14"/>
  <c r="J95" i="14" s="1"/>
  <c r="J94" i="13"/>
  <c r="J95" i="13" s="1"/>
  <c r="J94" i="10"/>
  <c r="J95" i="10" s="1"/>
  <c r="J94" i="8"/>
  <c r="J95" i="8"/>
  <c r="F6" i="8"/>
  <c r="J94" i="9"/>
  <c r="J95" i="9" s="1"/>
  <c r="S7" i="4"/>
  <c r="R40" i="4"/>
  <c r="R7" i="4"/>
  <c r="J95" i="3"/>
  <c r="F5" i="3"/>
  <c r="F6" i="20"/>
  <c r="J94" i="21"/>
  <c r="J95" i="21" s="1"/>
  <c r="CY11" i="30"/>
  <c r="CW9" i="21"/>
  <c r="DB40" i="30"/>
  <c r="DB41" i="30"/>
  <c r="CW13" i="21"/>
  <c r="CW12" i="21"/>
  <c r="DB45" i="30"/>
  <c r="CY8" i="30"/>
  <c r="CY7" i="30"/>
  <c r="CW11" i="21"/>
  <c r="CW10" i="21"/>
  <c r="CY13" i="30"/>
  <c r="CW7" i="21"/>
  <c r="DB44" i="30"/>
  <c r="CX11" i="30"/>
  <c r="CX9" i="30"/>
  <c r="DB43" i="30"/>
  <c r="CY12" i="30"/>
  <c r="CX12" i="30"/>
  <c r="CX10" i="30"/>
  <c r="CW8" i="21"/>
  <c r="DB42" i="30"/>
  <c r="CY9" i="30"/>
  <c r="DB39" i="30"/>
  <c r="F5" i="30"/>
  <c r="F6" i="28"/>
  <c r="F6" i="26"/>
  <c r="F6" i="25"/>
  <c r="J94" i="25"/>
  <c r="J95" i="25" s="1"/>
  <c r="J94" i="19"/>
  <c r="J95" i="19" s="1"/>
  <c r="F6" i="19"/>
  <c r="F5" i="19" s="1"/>
  <c r="F6" i="17"/>
  <c r="J94" i="16"/>
  <c r="J95" i="16" s="1"/>
  <c r="F6" i="16"/>
  <c r="F5" i="16"/>
  <c r="F6" i="11"/>
  <c r="F6" i="10"/>
  <c r="J94" i="6"/>
  <c r="J95" i="6" s="1"/>
  <c r="F6" i="6"/>
  <c r="F6" i="5"/>
  <c r="Q43" i="4"/>
  <c r="T43" i="4"/>
  <c r="T10" i="4"/>
  <c r="F6" i="4"/>
  <c r="T11" i="4"/>
  <c r="R11" i="4"/>
  <c r="S11" i="4"/>
  <c r="J94" i="20"/>
  <c r="J95" i="20"/>
  <c r="F6" i="15"/>
  <c r="F6" i="21"/>
  <c r="CW7" i="30"/>
  <c r="CW11" i="30"/>
  <c r="CW12" i="30"/>
  <c r="CW9" i="30"/>
  <c r="CW8" i="30"/>
  <c r="CW10" i="30"/>
  <c r="I94" i="2"/>
  <c r="I95" i="2"/>
  <c r="J95" i="1"/>
  <c r="J95" i="30"/>
  <c r="CR39" i="1" l="1"/>
  <c r="CX39" i="1" s="1"/>
  <c r="CU39" i="1"/>
  <c r="CU45" i="1"/>
  <c r="CT45" i="1"/>
  <c r="CX45" i="1" s="1"/>
  <c r="CW45" i="1"/>
  <c r="CS11" i="1"/>
  <c r="CR11" i="1"/>
  <c r="CR12" i="1"/>
  <c r="CV43" i="1"/>
  <c r="CW43" i="1"/>
  <c r="CR9" i="1"/>
  <c r="CU9" i="1" s="1"/>
  <c r="CR43" i="1"/>
  <c r="CS41" i="1"/>
  <c r="CW9" i="1"/>
  <c r="CV42" i="23"/>
  <c r="CW13" i="30"/>
  <c r="CR13" i="30"/>
  <c r="CS11" i="30"/>
  <c r="CU11" i="30" s="1"/>
  <c r="CS13" i="30"/>
  <c r="CR12" i="30"/>
  <c r="CU12" i="30" s="1"/>
  <c r="F5" i="5"/>
  <c r="F5" i="13"/>
  <c r="F5" i="21"/>
  <c r="F5" i="12"/>
  <c r="O6" i="13"/>
  <c r="F5" i="15"/>
  <c r="F5" i="17"/>
  <c r="F5" i="20"/>
  <c r="F5" i="24"/>
  <c r="F5" i="4"/>
  <c r="F5" i="10"/>
  <c r="O6" i="27"/>
  <c r="F5" i="27"/>
  <c r="F5" i="23"/>
  <c r="F5" i="18"/>
  <c r="F5" i="6"/>
  <c r="O6" i="11"/>
  <c r="F5" i="11"/>
  <c r="F5" i="28"/>
  <c r="O6" i="28"/>
  <c r="CR7" i="1"/>
  <c r="CT8" i="1"/>
  <c r="CU8" i="1" s="1"/>
  <c r="CS10" i="1"/>
  <c r="CU44" i="1"/>
  <c r="CS44" i="1"/>
  <c r="CX44" i="1" s="1"/>
  <c r="CU41" i="1"/>
  <c r="CW41" i="1"/>
  <c r="CR8" i="1"/>
  <c r="CW8" i="1"/>
  <c r="CT39" i="1"/>
  <c r="CW39" i="1"/>
  <c r="CS7" i="1"/>
  <c r="CR10" i="1"/>
  <c r="CR41" i="1"/>
  <c r="CR44" i="1"/>
  <c r="CT41" i="1"/>
  <c r="CS39" i="1"/>
  <c r="CU7" i="1"/>
  <c r="CX42" i="1"/>
  <c r="CT9" i="1"/>
  <c r="R10" i="4"/>
  <c r="O6" i="16"/>
  <c r="CW11" i="1"/>
  <c r="CT12" i="1"/>
  <c r="CX43" i="4"/>
  <c r="CU7" i="4"/>
  <c r="Q7" i="4"/>
  <c r="CU10" i="20"/>
  <c r="CU8" i="22"/>
  <c r="T44" i="4"/>
  <c r="CX43" i="6"/>
  <c r="S43" i="4"/>
  <c r="S39" i="4"/>
  <c r="O6" i="20"/>
  <c r="F5" i="14"/>
  <c r="Q39" i="4"/>
  <c r="CU11" i="2"/>
  <c r="CU10" i="3"/>
  <c r="CU11" i="4"/>
  <c r="Q11" i="4"/>
  <c r="CX40" i="1"/>
  <c r="CX39" i="4"/>
  <c r="Q10" i="4"/>
  <c r="T39" i="4"/>
  <c r="CS12" i="1"/>
  <c r="CS7" i="5"/>
  <c r="CU7" i="5" s="1"/>
  <c r="CT7" i="5"/>
  <c r="CT7" i="17"/>
  <c r="CS7" i="17"/>
  <c r="CU7" i="17" s="1"/>
  <c r="CT7" i="20"/>
  <c r="CS7" i="20"/>
  <c r="CR7" i="20"/>
  <c r="CT13" i="25"/>
  <c r="CR13" i="25"/>
  <c r="CU13" i="25" s="1"/>
  <c r="CS45" i="8"/>
  <c r="CW45" i="8"/>
  <c r="CV45" i="10"/>
  <c r="CS45" i="10"/>
  <c r="CX45" i="10" s="1"/>
  <c r="CT42" i="12"/>
  <c r="CV42" i="12"/>
  <c r="CU42" i="12"/>
  <c r="CS42" i="12"/>
  <c r="CW41" i="14"/>
  <c r="CV41" i="14"/>
  <c r="CU41" i="14"/>
  <c r="CR41" i="14"/>
  <c r="CX40" i="15"/>
  <c r="CW12" i="4"/>
  <c r="CS12" i="4"/>
  <c r="CU12" i="4" s="1"/>
  <c r="CW11" i="5"/>
  <c r="CS11" i="5"/>
  <c r="CR11" i="5"/>
  <c r="CU8" i="6"/>
  <c r="CS11" i="10"/>
  <c r="CU11" i="10" s="1"/>
  <c r="CW11" i="10"/>
  <c r="CW8" i="11"/>
  <c r="CS8" i="11"/>
  <c r="CU8" i="11" s="1"/>
  <c r="CU11" i="11"/>
  <c r="CU12" i="12"/>
  <c r="CU11" i="13"/>
  <c r="CU13" i="13"/>
  <c r="CS12" i="14"/>
  <c r="CU12" i="14" s="1"/>
  <c r="CT7" i="15"/>
  <c r="CS7" i="15"/>
  <c r="CU7" i="15" s="1"/>
  <c r="CW9" i="16"/>
  <c r="CR9" i="16"/>
  <c r="CU9" i="16" s="1"/>
  <c r="CT11" i="18"/>
  <c r="CW9" i="19"/>
  <c r="CS9" i="19"/>
  <c r="CU9" i="19" s="1"/>
  <c r="CW13" i="26"/>
  <c r="CT13" i="26"/>
  <c r="CS13" i="26"/>
  <c r="CU13" i="26" s="1"/>
  <c r="CT8" i="3"/>
  <c r="CS8" i="3"/>
  <c r="CU8" i="3" s="1"/>
  <c r="CR8" i="3"/>
  <c r="CU11" i="3"/>
  <c r="CW8" i="4"/>
  <c r="CS8" i="4"/>
  <c r="CU8" i="4" s="1"/>
  <c r="CW8" i="5"/>
  <c r="CS8" i="5"/>
  <c r="CR8" i="5"/>
  <c r="CS12" i="5"/>
  <c r="CU12" i="5" s="1"/>
  <c r="CR12" i="5"/>
  <c r="CW12" i="5"/>
  <c r="CU7" i="6"/>
  <c r="CS12" i="10"/>
  <c r="CU12" i="10" s="1"/>
  <c r="CW12" i="10"/>
  <c r="CS8" i="12"/>
  <c r="CW8" i="12"/>
  <c r="CT8" i="12"/>
  <c r="CU8" i="12" s="1"/>
  <c r="CW8" i="26"/>
  <c r="CS8" i="26"/>
  <c r="CT11" i="26"/>
  <c r="CR11" i="26"/>
  <c r="CU11" i="26" s="1"/>
  <c r="CS11" i="26"/>
  <c r="CT44" i="20"/>
  <c r="CW44" i="20"/>
  <c r="CU44" i="20"/>
  <c r="CR44" i="20"/>
  <c r="CV44" i="20"/>
  <c r="CW39" i="25"/>
  <c r="CS39" i="25"/>
  <c r="CT39" i="25"/>
  <c r="CU39" i="25"/>
  <c r="CR9" i="8"/>
  <c r="CW9" i="8"/>
  <c r="F5" i="26"/>
  <c r="F5" i="8"/>
  <c r="CR7" i="3"/>
  <c r="CU7" i="3" s="1"/>
  <c r="CT12" i="4"/>
  <c r="CT8" i="4"/>
  <c r="CR8" i="11"/>
  <c r="CS10" i="11"/>
  <c r="CU10" i="11" s="1"/>
  <c r="CU10" i="15"/>
  <c r="CU11" i="17"/>
  <c r="CU11" i="18"/>
  <c r="CW7" i="19"/>
  <c r="CW10" i="22"/>
  <c r="CU8" i="24"/>
  <c r="CU10" i="24"/>
  <c r="CW7" i="25"/>
  <c r="CR8" i="26"/>
  <c r="CU8" i="26" s="1"/>
  <c r="CR10" i="27"/>
  <c r="CU10" i="27" s="1"/>
  <c r="CX40" i="2"/>
  <c r="CX44" i="2"/>
  <c r="CX42" i="2"/>
  <c r="CX40" i="3"/>
  <c r="CW42" i="6"/>
  <c r="CX42" i="6" s="1"/>
  <c r="CX44" i="6"/>
  <c r="CX43" i="27"/>
  <c r="CS8" i="10"/>
  <c r="CT8" i="10"/>
  <c r="CU13" i="10"/>
  <c r="CU8" i="14"/>
  <c r="CW9" i="14"/>
  <c r="CT9" i="14"/>
  <c r="CU9" i="14" s="1"/>
  <c r="CT13" i="14"/>
  <c r="CW13" i="14"/>
  <c r="CR13" i="14"/>
  <c r="CU13" i="14" s="1"/>
  <c r="CW9" i="15"/>
  <c r="CR9" i="15"/>
  <c r="CT9" i="15"/>
  <c r="CR8" i="16"/>
  <c r="CW8" i="16"/>
  <c r="CS8" i="16"/>
  <c r="CU8" i="16" s="1"/>
  <c r="CR9" i="18"/>
  <c r="CU9" i="18" s="1"/>
  <c r="CT9" i="18"/>
  <c r="CS12" i="18"/>
  <c r="CU12" i="18" s="1"/>
  <c r="CW12" i="18"/>
  <c r="CT7" i="19"/>
  <c r="CU7" i="19" s="1"/>
  <c r="CT9" i="19"/>
  <c r="CW7" i="20"/>
  <c r="CW9" i="20"/>
  <c r="CS12" i="22"/>
  <c r="CU12" i="22" s="1"/>
  <c r="CT7" i="25"/>
  <c r="CU7" i="25" s="1"/>
  <c r="CW13" i="25"/>
  <c r="CS41" i="2"/>
  <c r="CW41" i="2"/>
  <c r="CW39" i="15"/>
  <c r="CS39" i="15"/>
  <c r="CX39" i="15" s="1"/>
  <c r="CV39" i="15"/>
  <c r="CT39" i="15"/>
  <c r="CT44" i="15"/>
  <c r="CW44" i="15"/>
  <c r="CR44" i="15"/>
  <c r="CX44" i="15" s="1"/>
  <c r="CX41" i="11"/>
  <c r="CX43" i="14"/>
  <c r="CX40" i="20"/>
  <c r="CX42" i="20"/>
  <c r="CX44" i="21"/>
  <c r="CX44" i="25"/>
  <c r="CX42" i="25"/>
  <c r="CX40" i="25"/>
  <c r="CX39" i="28"/>
  <c r="CX40" i="30"/>
  <c r="CW9" i="3"/>
  <c r="CU10" i="14"/>
  <c r="CU8" i="20"/>
  <c r="CW8" i="22"/>
  <c r="CS8" i="22"/>
  <c r="CW8" i="25"/>
  <c r="CT8" i="25"/>
  <c r="CS8" i="25"/>
  <c r="CU8" i="25" s="1"/>
  <c r="CU8" i="27"/>
  <c r="T40" i="4"/>
  <c r="CX45" i="5"/>
  <c r="CS43" i="6"/>
  <c r="CT43" i="6"/>
  <c r="CV43" i="6"/>
  <c r="CW42" i="10"/>
  <c r="CR42" i="10"/>
  <c r="CW39" i="12"/>
  <c r="CV39" i="12"/>
  <c r="CS43" i="12"/>
  <c r="CW43" i="12"/>
  <c r="CT43" i="12"/>
  <c r="CX43" i="12" s="1"/>
  <c r="CT39" i="14"/>
  <c r="CV39" i="14"/>
  <c r="CT45" i="14"/>
  <c r="CS45" i="14"/>
  <c r="CX45" i="14" s="1"/>
  <c r="CT39" i="16"/>
  <c r="CW39" i="16"/>
  <c r="CV39" i="16"/>
  <c r="CT39" i="20"/>
  <c r="CS39" i="20"/>
  <c r="CW39" i="22"/>
  <c r="CS39" i="22"/>
  <c r="CX39" i="22" s="1"/>
  <c r="CV39" i="22"/>
  <c r="CW43" i="27"/>
  <c r="CT43" i="27"/>
  <c r="CS43" i="27"/>
  <c r="CR11" i="9"/>
  <c r="CU11" i="9" s="1"/>
  <c r="CS11" i="9"/>
  <c r="CW11" i="9"/>
  <c r="CT11" i="9"/>
  <c r="CX43" i="10"/>
  <c r="CX44" i="14"/>
  <c r="CX44" i="16"/>
  <c r="CX42" i="18"/>
  <c r="CX43" i="19"/>
  <c r="CX44" i="22"/>
  <c r="CX42" i="23"/>
  <c r="CX44" i="23"/>
  <c r="CX40" i="27"/>
  <c r="CX44" i="27"/>
  <c r="CU10" i="4"/>
  <c r="CT9" i="6"/>
  <c r="CU9" i="6" s="1"/>
  <c r="CT8" i="14"/>
  <c r="CW12" i="17"/>
  <c r="CU13" i="18"/>
  <c r="CU8" i="19"/>
  <c r="CU12" i="19"/>
  <c r="CW12" i="20"/>
  <c r="CS12" i="20"/>
  <c r="CU12" i="20" s="1"/>
  <c r="CW43" i="2"/>
  <c r="CV43" i="2"/>
  <c r="CX43" i="2" s="1"/>
  <c r="CW39" i="6"/>
  <c r="CV39" i="6"/>
  <c r="CW39" i="8"/>
  <c r="CV39" i="8"/>
  <c r="CX39" i="8" s="1"/>
  <c r="CW43" i="16"/>
  <c r="CS43" i="16"/>
  <c r="CV43" i="16"/>
  <c r="CW45" i="16"/>
  <c r="CV45" i="16"/>
  <c r="CV45" i="25"/>
  <c r="CS45" i="25"/>
  <c r="CW40" i="9"/>
  <c r="CR40" i="9"/>
  <c r="CV40" i="9"/>
  <c r="CS40" i="9"/>
  <c r="CT40" i="9"/>
  <c r="CS8" i="9"/>
  <c r="CW8" i="9"/>
  <c r="CU9" i="27"/>
  <c r="CW39" i="2"/>
  <c r="CV39" i="2"/>
  <c r="CX39" i="2" s="1"/>
  <c r="Q44" i="4"/>
  <c r="CT43" i="5"/>
  <c r="CW43" i="5"/>
  <c r="CR43" i="5"/>
  <c r="CT45" i="6"/>
  <c r="CV45" i="6"/>
  <c r="CW43" i="8"/>
  <c r="CV43" i="8"/>
  <c r="CX43" i="8" s="1"/>
  <c r="CT41" i="16"/>
  <c r="CV41" i="16"/>
  <c r="CW43" i="17"/>
  <c r="CS43" i="17"/>
  <c r="CS41" i="20"/>
  <c r="CV41" i="20"/>
  <c r="CW45" i="20"/>
  <c r="CT45" i="20"/>
  <c r="CV45" i="20"/>
  <c r="CU10" i="9"/>
  <c r="CU7" i="9"/>
  <c r="CU7" i="22"/>
  <c r="CW13" i="22"/>
  <c r="CW9" i="25"/>
  <c r="CS12" i="26"/>
  <c r="CU12" i="26" s="1"/>
  <c r="CW7" i="28"/>
  <c r="CW39" i="3"/>
  <c r="CS41" i="3"/>
  <c r="CW41" i="15"/>
  <c r="CW43" i="15"/>
  <c r="CS41" i="21"/>
  <c r="CS43" i="26"/>
  <c r="CV39" i="27"/>
  <c r="CT13" i="23"/>
  <c r="CT11" i="23"/>
  <c r="CT9" i="23"/>
  <c r="CT7" i="23"/>
  <c r="CU44" i="9"/>
  <c r="CU42" i="9"/>
  <c r="CR13" i="9"/>
  <c r="CT12" i="9"/>
  <c r="CW9" i="9"/>
  <c r="CT8" i="30"/>
  <c r="CU8" i="30" s="1"/>
  <c r="CS7" i="30"/>
  <c r="CX41" i="3"/>
  <c r="R42" i="4"/>
  <c r="CV39" i="5"/>
  <c r="CX39" i="5" s="1"/>
  <c r="CX39" i="10"/>
  <c r="CT44" i="10"/>
  <c r="CX44" i="10" s="1"/>
  <c r="CX44" i="11"/>
  <c r="CV41" i="12"/>
  <c r="CX41" i="12" s="1"/>
  <c r="CV45" i="27"/>
  <c r="CX45" i="9"/>
  <c r="CT44" i="9"/>
  <c r="CX44" i="9" s="1"/>
  <c r="CT42" i="9"/>
  <c r="CX39" i="9"/>
  <c r="CT9" i="30"/>
  <c r="CU9" i="30" s="1"/>
  <c r="T9" i="4"/>
  <c r="CX44" i="24"/>
  <c r="CT12" i="6"/>
  <c r="CS12" i="6"/>
  <c r="CW12" i="6"/>
  <c r="CR12" i="6"/>
  <c r="CX45" i="3"/>
  <c r="CX40" i="18"/>
  <c r="CX40" i="19"/>
  <c r="CX42" i="19"/>
  <c r="CX40" i="26"/>
  <c r="CW13" i="6"/>
  <c r="CR13" i="6"/>
  <c r="CU13" i="6" s="1"/>
  <c r="CT13" i="6"/>
  <c r="CW9" i="12"/>
  <c r="CS9" i="12"/>
  <c r="CR9" i="12"/>
  <c r="CU9" i="12" s="1"/>
  <c r="CU11" i="12"/>
  <c r="CT10" i="16"/>
  <c r="CR10" i="16"/>
  <c r="CS10" i="16"/>
  <c r="CW9" i="24"/>
  <c r="CT9" i="24"/>
  <c r="CR9" i="24"/>
  <c r="CS9" i="24"/>
  <c r="CT10" i="25"/>
  <c r="CU10" i="25" s="1"/>
  <c r="CS10" i="25"/>
  <c r="CW10" i="25"/>
  <c r="CW13" i="27"/>
  <c r="CR13" i="27"/>
  <c r="CT13" i="27"/>
  <c r="CS13" i="27"/>
  <c r="CS8" i="28"/>
  <c r="CW8" i="28"/>
  <c r="CT8" i="28"/>
  <c r="CR8" i="28"/>
  <c r="CX39" i="24"/>
  <c r="CT13" i="1"/>
  <c r="CR13" i="1"/>
  <c r="CS13" i="1"/>
  <c r="CW13" i="1"/>
  <c r="CT40" i="5"/>
  <c r="CV40" i="5"/>
  <c r="CR40" i="5"/>
  <c r="CS40" i="5"/>
  <c r="CW40" i="5"/>
  <c r="S42" i="4"/>
  <c r="R44" i="4"/>
  <c r="F5" i="25"/>
  <c r="Q42" i="4"/>
  <c r="S40" i="4"/>
  <c r="Q40" i="4"/>
  <c r="F5" i="22"/>
  <c r="CU10" i="17"/>
  <c r="CU12" i="28"/>
  <c r="CX42" i="8"/>
  <c r="CX40" i="8"/>
  <c r="CX41" i="10"/>
  <c r="CX40" i="11"/>
  <c r="CX42" i="11"/>
  <c r="CX41" i="15"/>
  <c r="CW12" i="2"/>
  <c r="CT12" i="2"/>
  <c r="CR12" i="2"/>
  <c r="CU12" i="2" s="1"/>
  <c r="CW13" i="15"/>
  <c r="CR13" i="15"/>
  <c r="CT13" i="15"/>
  <c r="CS13" i="15"/>
  <c r="CW13" i="12"/>
  <c r="CS13" i="12"/>
  <c r="CR13" i="12"/>
  <c r="CS12" i="16"/>
  <c r="CR12" i="16"/>
  <c r="CW12" i="16"/>
  <c r="CT12" i="16"/>
  <c r="CU12" i="25"/>
  <c r="CX40" i="4"/>
  <c r="CX44" i="4"/>
  <c r="CX44" i="12"/>
  <c r="CX40" i="16"/>
  <c r="CX43" i="28"/>
  <c r="CX40" i="28"/>
  <c r="CW8" i="2"/>
  <c r="CR8" i="2"/>
  <c r="CU8" i="2" s="1"/>
  <c r="CT8" i="2"/>
  <c r="CT10" i="2"/>
  <c r="CW10" i="2"/>
  <c r="CS10" i="2"/>
  <c r="CR10" i="2"/>
  <c r="CT11" i="6"/>
  <c r="CS11" i="6"/>
  <c r="CR11" i="6"/>
  <c r="CT7" i="12"/>
  <c r="CS7" i="12"/>
  <c r="CR7" i="12"/>
  <c r="CU7" i="12" s="1"/>
  <c r="CT13" i="12"/>
  <c r="CT11" i="19"/>
  <c r="CS11" i="19"/>
  <c r="CW11" i="19"/>
  <c r="CR11" i="19"/>
  <c r="CS11" i="15"/>
  <c r="CU11" i="15" s="1"/>
  <c r="CW11" i="15"/>
  <c r="CW13" i="17"/>
  <c r="CS13" i="17"/>
  <c r="CU9" i="13"/>
  <c r="CW8" i="3"/>
  <c r="CR9" i="3"/>
  <c r="CU9" i="3" s="1"/>
  <c r="CT9" i="4"/>
  <c r="Q9" i="4" s="1"/>
  <c r="CT13" i="4"/>
  <c r="Q13" i="4" s="1"/>
  <c r="CW7" i="5"/>
  <c r="CR8" i="10"/>
  <c r="CU8" i="10" s="1"/>
  <c r="CT9" i="10"/>
  <c r="CU9" i="10" s="1"/>
  <c r="CT9" i="11"/>
  <c r="CU9" i="11" s="1"/>
  <c r="CT13" i="11"/>
  <c r="CU13" i="11" s="1"/>
  <c r="CU8" i="13"/>
  <c r="CW11" i="14"/>
  <c r="CS12" i="15"/>
  <c r="CU12" i="15" s="1"/>
  <c r="CW12" i="15"/>
  <c r="CT7" i="16"/>
  <c r="CS7" i="16"/>
  <c r="CU7" i="16" s="1"/>
  <c r="CT11" i="16"/>
  <c r="CS11" i="16"/>
  <c r="CW13" i="16"/>
  <c r="CR13" i="16"/>
  <c r="CU13" i="16" s="1"/>
  <c r="CW9" i="17"/>
  <c r="CS9" i="17"/>
  <c r="CU9" i="17" s="1"/>
  <c r="CW13" i="19"/>
  <c r="CS13" i="19"/>
  <c r="CR13" i="19"/>
  <c r="CU13" i="19" s="1"/>
  <c r="CT11" i="28"/>
  <c r="CR11" i="28"/>
  <c r="CS11" i="28"/>
  <c r="CX39" i="13"/>
  <c r="CX42" i="13"/>
  <c r="CX40" i="13"/>
  <c r="CX44" i="13"/>
  <c r="CX41" i="13"/>
  <c r="CX43" i="13"/>
  <c r="CT13" i="17"/>
  <c r="CW7" i="24"/>
  <c r="CT7" i="24"/>
  <c r="CR7" i="24"/>
  <c r="CS12" i="27"/>
  <c r="CU12" i="27" s="1"/>
  <c r="CW12" i="27"/>
  <c r="CS39" i="6"/>
  <c r="CT40" i="10"/>
  <c r="CS42" i="10"/>
  <c r="CS39" i="12"/>
  <c r="CX39" i="12" s="1"/>
  <c r="CV45" i="12"/>
  <c r="CS41" i="14"/>
  <c r="CW8" i="19"/>
  <c r="CT9" i="20"/>
  <c r="CU9" i="20" s="1"/>
  <c r="CT13" i="20"/>
  <c r="CU13" i="20" s="1"/>
  <c r="CT9" i="22"/>
  <c r="CU9" i="22" s="1"/>
  <c r="CT13" i="22"/>
  <c r="CU13" i="22" s="1"/>
  <c r="CW11" i="27"/>
  <c r="CR7" i="28"/>
  <c r="CU7" i="28" s="1"/>
  <c r="CR9" i="28"/>
  <c r="CU9" i="28" s="1"/>
  <c r="CV41" i="2"/>
  <c r="CV45" i="2"/>
  <c r="CX45" i="2" s="1"/>
  <c r="CV39" i="3"/>
  <c r="CV43" i="3"/>
  <c r="CX43" i="3" s="1"/>
  <c r="CV41" i="4"/>
  <c r="CX41" i="4" s="1"/>
  <c r="CV45" i="4"/>
  <c r="CS41" i="5"/>
  <c r="CX41" i="5" s="1"/>
  <c r="CS43" i="5"/>
  <c r="CX44" i="5"/>
  <c r="CT39" i="6"/>
  <c r="CS45" i="6"/>
  <c r="CV41" i="8"/>
  <c r="CX41" i="8" s="1"/>
  <c r="CV45" i="8"/>
  <c r="CR40" i="10"/>
  <c r="CX40" i="10" s="1"/>
  <c r="CV42" i="10"/>
  <c r="CV39" i="11"/>
  <c r="CX39" i="11" s="1"/>
  <c r="CV43" i="11"/>
  <c r="CX43" i="11" s="1"/>
  <c r="CT39" i="12"/>
  <c r="CS45" i="12"/>
  <c r="CS39" i="14"/>
  <c r="CX39" i="14" s="1"/>
  <c r="CT41" i="14"/>
  <c r="CS43" i="15"/>
  <c r="CX43" i="15" s="1"/>
  <c r="CS39" i="16"/>
  <c r="CX39" i="16" s="1"/>
  <c r="CT42" i="10"/>
  <c r="CW41" i="16"/>
  <c r="CS45" i="16"/>
  <c r="CX45" i="16" s="1"/>
  <c r="CV39" i="17"/>
  <c r="CX39" i="17" s="1"/>
  <c r="CW41" i="17"/>
  <c r="CV43" i="17"/>
  <c r="CX43" i="17" s="1"/>
  <c r="CW45" i="17"/>
  <c r="CW39" i="18"/>
  <c r="CT44" i="19"/>
  <c r="CW41" i="20"/>
  <c r="CS45" i="20"/>
  <c r="CX45" i="20" s="1"/>
  <c r="CW41" i="22"/>
  <c r="CV43" i="22"/>
  <c r="CX43" i="22" s="1"/>
  <c r="CW45" i="22"/>
  <c r="CW39" i="21"/>
  <c r="CV41" i="21"/>
  <c r="CX41" i="21" s="1"/>
  <c r="CW43" i="21"/>
  <c r="CV45" i="21"/>
  <c r="CV39" i="23"/>
  <c r="CX39" i="23" s="1"/>
  <c r="CW41" i="23"/>
  <c r="CV43" i="23"/>
  <c r="CX43" i="23" s="1"/>
  <c r="CW45" i="23"/>
  <c r="CW39" i="24"/>
  <c r="CV41" i="24"/>
  <c r="CX41" i="24" s="1"/>
  <c r="CW43" i="24"/>
  <c r="CV45" i="24"/>
  <c r="CX45" i="24" s="1"/>
  <c r="CV39" i="25"/>
  <c r="CW41" i="25"/>
  <c r="CV43" i="25"/>
  <c r="CX43" i="25" s="1"/>
  <c r="CW45" i="25"/>
  <c r="CW39" i="26"/>
  <c r="CX39" i="26" s="1"/>
  <c r="CV41" i="26"/>
  <c r="CW43" i="26"/>
  <c r="CX43" i="26" s="1"/>
  <c r="CV45" i="26"/>
  <c r="CS41" i="27"/>
  <c r="CW45" i="27"/>
  <c r="CX45" i="27" s="1"/>
  <c r="CS8" i="15"/>
  <c r="CU8" i="15" s="1"/>
  <c r="CT13" i="8"/>
  <c r="CT12" i="8"/>
  <c r="CT11" i="8"/>
  <c r="CT10" i="8"/>
  <c r="CT9" i="8"/>
  <c r="CT8" i="8"/>
  <c r="CT7" i="8"/>
  <c r="CT13" i="21"/>
  <c r="CT12" i="21"/>
  <c r="CT11" i="21"/>
  <c r="CT10" i="21"/>
  <c r="CT9" i="21"/>
  <c r="CT8" i="21"/>
  <c r="CT7" i="21"/>
  <c r="CV41" i="9"/>
  <c r="CR41" i="9"/>
  <c r="CW41" i="9"/>
  <c r="CS13" i="9"/>
  <c r="CU13" i="9" s="1"/>
  <c r="CR12" i="9"/>
  <c r="CU12" i="9" s="1"/>
  <c r="CS9" i="9"/>
  <c r="CR8" i="9"/>
  <c r="CR41" i="18"/>
  <c r="CW43" i="18"/>
  <c r="CX43" i="18" s="1"/>
  <c r="CV45" i="18"/>
  <c r="CV44" i="19"/>
  <c r="CS45" i="21"/>
  <c r="CS41" i="26"/>
  <c r="CX41" i="26" s="1"/>
  <c r="CS45" i="26"/>
  <c r="CS39" i="27"/>
  <c r="CT41" i="27"/>
  <c r="CR44" i="28"/>
  <c r="CX44" i="28" s="1"/>
  <c r="CS13" i="8"/>
  <c r="CS12" i="8"/>
  <c r="CS11" i="8"/>
  <c r="CS10" i="8"/>
  <c r="CS9" i="8"/>
  <c r="CS8" i="8"/>
  <c r="CS7" i="8"/>
  <c r="CS13" i="21"/>
  <c r="CS12" i="21"/>
  <c r="CS11" i="21"/>
  <c r="CS10" i="21"/>
  <c r="CS9" i="21"/>
  <c r="CS8" i="21"/>
  <c r="CS7" i="21"/>
  <c r="CS13" i="23"/>
  <c r="CS12" i="23"/>
  <c r="CU12" i="23" s="1"/>
  <c r="CS11" i="23"/>
  <c r="CS10" i="23"/>
  <c r="CU10" i="23" s="1"/>
  <c r="CS9" i="23"/>
  <c r="CU9" i="23" s="1"/>
  <c r="CS8" i="23"/>
  <c r="CU8" i="23" s="1"/>
  <c r="CS7" i="23"/>
  <c r="CU7" i="23" s="1"/>
  <c r="CR9" i="9"/>
  <c r="CU9" i="9" s="1"/>
  <c r="CT7" i="30"/>
  <c r="CS41" i="16"/>
  <c r="CT43" i="16"/>
  <c r="CV41" i="17"/>
  <c r="CX41" i="17" s="1"/>
  <c r="CV45" i="17"/>
  <c r="CX45" i="17" s="1"/>
  <c r="CV39" i="18"/>
  <c r="CX39" i="18" s="1"/>
  <c r="CS41" i="18"/>
  <c r="CS45" i="18"/>
  <c r="CX45" i="18" s="1"/>
  <c r="CR44" i="19"/>
  <c r="CV41" i="22"/>
  <c r="CX41" i="22" s="1"/>
  <c r="CV45" i="22"/>
  <c r="CV39" i="21"/>
  <c r="CV43" i="21"/>
  <c r="CV41" i="23"/>
  <c r="CX41" i="23" s="1"/>
  <c r="CV45" i="23"/>
  <c r="CV43" i="24"/>
  <c r="CX43" i="24" s="1"/>
  <c r="CV41" i="25"/>
  <c r="CX41" i="25" s="1"/>
  <c r="CT39" i="27"/>
  <c r="CT41" i="9"/>
  <c r="CT8" i="9"/>
  <c r="CW45" i="15"/>
  <c r="CV45" i="15"/>
  <c r="CS45" i="15"/>
  <c r="CX45" i="13"/>
  <c r="CU7" i="13"/>
  <c r="CU12" i="1" l="1"/>
  <c r="CU10" i="1"/>
  <c r="CX43" i="1"/>
  <c r="CU11" i="1"/>
  <c r="CU13" i="23"/>
  <c r="CU13" i="30"/>
  <c r="CU7" i="30"/>
  <c r="CX41" i="1"/>
  <c r="CX39" i="6"/>
  <c r="R9" i="4"/>
  <c r="R8" i="4"/>
  <c r="T8" i="4"/>
  <c r="CU9" i="15"/>
  <c r="CU8" i="5"/>
  <c r="CU11" i="5"/>
  <c r="CU10" i="21"/>
  <c r="CU11" i="8"/>
  <c r="CX41" i="2"/>
  <c r="CX39" i="21"/>
  <c r="CU7" i="21"/>
  <c r="CU11" i="21"/>
  <c r="CU8" i="8"/>
  <c r="CU12" i="8"/>
  <c r="CX39" i="27"/>
  <c r="CX45" i="25"/>
  <c r="CX45" i="23"/>
  <c r="CX41" i="20"/>
  <c r="CX43" i="5"/>
  <c r="CX41" i="14"/>
  <c r="CU13" i="17"/>
  <c r="CU11" i="28"/>
  <c r="CU13" i="12"/>
  <c r="CU12" i="6"/>
  <c r="CU13" i="4"/>
  <c r="CX40" i="9"/>
  <c r="S8" i="4"/>
  <c r="CU7" i="20"/>
  <c r="Q8" i="4"/>
  <c r="T12" i="4"/>
  <c r="Q12" i="4"/>
  <c r="R12" i="4"/>
  <c r="CU7" i="8"/>
  <c r="CX39" i="25"/>
  <c r="CX45" i="15"/>
  <c r="CX43" i="16"/>
  <c r="CU11" i="23"/>
  <c r="CX45" i="8"/>
  <c r="CX45" i="6"/>
  <c r="CX39" i="3"/>
  <c r="CU7" i="24"/>
  <c r="CU11" i="16"/>
  <c r="CX42" i="9"/>
  <c r="CX39" i="20"/>
  <c r="CX44" i="20"/>
  <c r="CX42" i="12"/>
  <c r="S12" i="4"/>
  <c r="CU9" i="8"/>
  <c r="CU8" i="28"/>
  <c r="CU9" i="24"/>
  <c r="CU10" i="16"/>
  <c r="CU8" i="21"/>
  <c r="CX45" i="26"/>
  <c r="CX41" i="9"/>
  <c r="CU11" i="19"/>
  <c r="CX41" i="16"/>
  <c r="CU9" i="21"/>
  <c r="CU13" i="21"/>
  <c r="CU10" i="8"/>
  <c r="R45" i="4"/>
  <c r="Q45" i="4"/>
  <c r="T45" i="4"/>
  <c r="CX45" i="4"/>
  <c r="S45" i="4"/>
  <c r="S9" i="4"/>
  <c r="CU12" i="16"/>
  <c r="CU13" i="15"/>
  <c r="R13" i="4"/>
  <c r="CX40" i="5"/>
  <c r="S13" i="4"/>
  <c r="CU8" i="9"/>
  <c r="CX45" i="22"/>
  <c r="CU12" i="21"/>
  <c r="CU13" i="8"/>
  <c r="CX43" i="21"/>
  <c r="CX44" i="19"/>
  <c r="CX45" i="21"/>
  <c r="CX41" i="18"/>
  <c r="CX41" i="27"/>
  <c r="CX45" i="12"/>
  <c r="R41" i="4"/>
  <c r="Q41" i="4"/>
  <c r="S41" i="4"/>
  <c r="T41" i="4"/>
  <c r="CX42" i="10"/>
  <c r="CU11" i="6"/>
  <c r="CU10" i="2"/>
  <c r="T13" i="4"/>
  <c r="CU9" i="4"/>
  <c r="CU13" i="1"/>
  <c r="CU13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01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01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01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01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01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01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01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02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02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02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02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02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02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02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03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03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03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03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03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03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04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04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04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04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04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04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04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05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05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05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05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05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05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05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06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06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06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06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06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06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06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07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07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07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07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07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07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07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08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08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08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08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R2" authorId="1" shapeId="0" xr:uid="{00000000-0006-0000-08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08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09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09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09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09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09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09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09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0A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0A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0A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0A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0A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0A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0A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0B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0B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0B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0B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0B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0C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0C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0C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0C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0C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0C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0C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0D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0D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0D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0D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0D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0D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0D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0E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0E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0E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0E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0E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0E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0E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0F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0F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0F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0F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0F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0F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0F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10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10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10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10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10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10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10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11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11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11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11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11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11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11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12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12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12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12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12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12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12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13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13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13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13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13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13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13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14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14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14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14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14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14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14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15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15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15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15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15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15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15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16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16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16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16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16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16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16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17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17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17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17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17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17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17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18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18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18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18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18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18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18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19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19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19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19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19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19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19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1A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1A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1A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1A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1A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1A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1A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1B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1B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1B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1B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1B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1B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1B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silvia croce</author>
    <author>SPezzutto</author>
  </authors>
  <commentList>
    <comment ref="U2" authorId="0" shapeId="0" xr:uid="{00000000-0006-0000-1C00-000001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F2" authorId="0" shapeId="0" xr:uid="{00000000-0006-0000-1C00-000002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N2" authorId="0" shapeId="0" xr:uid="{00000000-0006-0000-1C00-000003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AU2" authorId="0" shapeId="0" xr:uid="{00000000-0006-0000-1C00-000004000000}">
      <text>
        <r>
          <rPr>
            <sz val="11"/>
            <color rgb="FF000000"/>
            <rFont val="Calibri"/>
            <family val="2"/>
            <charset val="1"/>
          </rPr>
          <t>TABULA, TABULA WebTool, 2017 http://webtool.building-typology.eu/#bm</t>
        </r>
      </text>
    </comment>
    <comment ref="BD2" authorId="1" shapeId="0" xr:uid="{00000000-0006-0000-1C00-000005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R2" authorId="1" shapeId="0" xr:uid="{00000000-0006-0000-1C00-000006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BT2" authorId="1" shapeId="0" xr:uid="{00000000-0006-0000-1C00-000007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TABULA, TABULA WebTool, 2017 http://webtool.building-typology.eu/#bm</t>
        </r>
      </text>
    </comment>
    <comment ref="F3" authorId="1" shapeId="0" xr:uid="{00000000-0006-0000-1C00-000008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Calculation: sum per construction period</t>
        </r>
      </text>
    </comment>
    <comment ref="K3" authorId="1" shapeId="0" xr:uid="{00000000-0006-0000-1C00-000009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Calculation: sum per construction period</t>
        </r>
      </text>
    </comment>
    <comment ref="N3" authorId="1" shapeId="0" xr:uid="{00000000-0006-0000-1C00-00000A000000}">
      <text>
        <r>
          <rPr>
            <b/>
            <sz val="9"/>
            <color rgb="FF000000"/>
            <rFont val="Tahoma"/>
            <family val="2"/>
          </rPr>
          <t>SPezzutto: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Calculation: sum per construction period</t>
        </r>
      </text>
    </comment>
    <comment ref="Q3" authorId="1" shapeId="0" xr:uid="{00000000-0006-0000-1C00-00000B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Calculation: weigthed average (u-values on Mm²) per constrcution period</t>
        </r>
      </text>
    </comment>
    <comment ref="CG3" authorId="1" shapeId="0" xr:uid="{00000000-0006-0000-1C00-00000C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weighted average of kWh/m²y vaklues on Mm² erected per country and construction period</t>
        </r>
      </text>
    </comment>
    <comment ref="CJ3" authorId="1" shapeId="0" xr:uid="{00000000-0006-0000-1C00-00000D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weighted average of conversion factor values on Mm² erected per country and construction period</t>
        </r>
      </text>
    </comment>
    <comment ref="CM3" authorId="1" shapeId="0" xr:uid="{00000000-0006-0000-1C00-00000E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Same multiplication as in the sheets per country</t>
        </r>
      </text>
    </comment>
    <comment ref="CO3" authorId="1" shapeId="0" xr:uid="{00000000-0006-0000-1C00-00000F000000}">
      <text>
        <r>
          <rPr>
            <b/>
            <sz val="9"/>
            <color indexed="81"/>
            <rFont val="Tahoma"/>
            <family val="2"/>
          </rPr>
          <t>SPezzutto:</t>
        </r>
        <r>
          <rPr>
            <sz val="9"/>
            <color indexed="81"/>
            <rFont val="Tahoma"/>
            <family val="2"/>
          </rPr>
          <t xml:space="preserve">
Same multiplication as in the sheets per country</t>
        </r>
      </text>
    </comment>
  </commentList>
</comments>
</file>

<file path=xl/sharedStrings.xml><?xml version="1.0" encoding="utf-8"?>
<sst xmlns="http://schemas.openxmlformats.org/spreadsheetml/2006/main" count="20459" uniqueCount="122">
  <si>
    <t xml:space="preserve"> </t>
  </si>
  <si>
    <t>WALLS</t>
  </si>
  <si>
    <t>WINDOWS</t>
  </si>
  <si>
    <t>ROOF</t>
  </si>
  <si>
    <t>FLOOR</t>
  </si>
  <si>
    <t>SPACE HEATING</t>
  </si>
  <si>
    <t>SPACE COOLING</t>
  </si>
  <si>
    <t>DHW</t>
  </si>
  <si>
    <t>Area</t>
  </si>
  <si>
    <t>Tenure/ownership status and distribution</t>
  </si>
  <si>
    <t>Occupancy</t>
  </si>
  <si>
    <t>Construction features (U-values)</t>
  </si>
  <si>
    <t>construction material</t>
  </si>
  <si>
    <t>construction methodology</t>
  </si>
  <si>
    <t>individual</t>
  </si>
  <si>
    <t>central</t>
  </si>
  <si>
    <t xml:space="preserve"> district heating</t>
  </si>
  <si>
    <t>boiler</t>
  </si>
  <si>
    <t>combined</t>
  </si>
  <si>
    <t>stove</t>
  </si>
  <si>
    <t>electric heating</t>
  </si>
  <si>
    <t>heat pump</t>
  </si>
  <si>
    <t>fossil fuels</t>
  </si>
  <si>
    <t>electricity</t>
  </si>
  <si>
    <t>biomass</t>
  </si>
  <si>
    <t>no space cooling</t>
  </si>
  <si>
    <t>space cooling</t>
  </si>
  <si>
    <t>Combined</t>
  </si>
  <si>
    <t>Solar collectors</t>
  </si>
  <si>
    <t>Useful energy demand</t>
  </si>
  <si>
    <t>Final energy consumption</t>
  </si>
  <si>
    <t>Total useful energy demand</t>
  </si>
  <si>
    <t>Total final energy consumption</t>
  </si>
  <si>
    <t>Sector</t>
  </si>
  <si>
    <t>Subsector</t>
  </si>
  <si>
    <t>Building type</t>
  </si>
  <si>
    <t>Buidling age class</t>
  </si>
  <si>
    <t>Covered area: constructed [Mm²]</t>
  </si>
  <si>
    <t>Covered area: heated [Mm²]</t>
  </si>
  <si>
    <t>Covered area: cooled [Mm²]</t>
  </si>
  <si>
    <t>Number of dwellings/units
[Mil.]</t>
  </si>
  <si>
    <t>Number of buildings
[Mil.]</t>
  </si>
  <si>
    <t>Owner occupied -  dwellings/units  [Mil.]</t>
  </si>
  <si>
    <t>Private rented  -  dwellings/units [Mil.]</t>
  </si>
  <si>
    <t>Social housing  -  dwellings/units [Mil.]</t>
  </si>
  <si>
    <t>Occupied [Mil.]</t>
  </si>
  <si>
    <t>Vacant [Mil.]</t>
  </si>
  <si>
    <t>Secondary dwellings/ units and others [Mil.]</t>
  </si>
  <si>
    <t>Walls</t>
  </si>
  <si>
    <t xml:space="preserve">Windows </t>
  </si>
  <si>
    <t xml:space="preserve">Roof </t>
  </si>
  <si>
    <t xml:space="preserve">Floor </t>
  </si>
  <si>
    <t>brick</t>
  </si>
  <si>
    <t>concrete</t>
  </si>
  <si>
    <t>wood</t>
  </si>
  <si>
    <t>other</t>
  </si>
  <si>
    <t>solid wall</t>
  </si>
  <si>
    <t>cavity wall</t>
  </si>
  <si>
    <t>honeycomb bricks / hollow blocks wall</t>
  </si>
  <si>
    <t>synthetic / pvc</t>
  </si>
  <si>
    <t>aluminium</t>
  </si>
  <si>
    <t>single glazing</t>
  </si>
  <si>
    <t>double glazing</t>
  </si>
  <si>
    <t>triple glazing</t>
  </si>
  <si>
    <t>concrete + bricks</t>
  </si>
  <si>
    <t>tilted roof</t>
  </si>
  <si>
    <t>flat roof</t>
  </si>
  <si>
    <t>concrete slab</t>
  </si>
  <si>
    <t>wooden floor (rafters + boards)</t>
  </si>
  <si>
    <t>non-condensing</t>
  </si>
  <si>
    <t>condensing</t>
  </si>
  <si>
    <t>solid</t>
  </si>
  <si>
    <t>liquid</t>
  </si>
  <si>
    <t>gas</t>
  </si>
  <si>
    <t>Space heating [kWh/m² year]</t>
  </si>
  <si>
    <t>Space cooling [kWh/m² year]</t>
  </si>
  <si>
    <t>Domestic hot water  [kWh/m² year]</t>
  </si>
  <si>
    <t>Domestic hot water [kWh/m² year]</t>
  </si>
  <si>
    <t>Space heating+Domestic hot water [TWh/year]</t>
  </si>
  <si>
    <t>Space cooling [TWh/year]</t>
  </si>
  <si>
    <t>insulation</t>
  </si>
  <si>
    <t>low-e</t>
  </si>
  <si>
    <t>Residential sector</t>
  </si>
  <si>
    <t>Total</t>
  </si>
  <si>
    <t>Before 1945</t>
  </si>
  <si>
    <t>Most widespread technology</t>
  </si>
  <si>
    <t>Widespread fuel</t>
  </si>
  <si>
    <t>Most widespread fuel</t>
  </si>
  <si>
    <t>Less widespread fuel</t>
  </si>
  <si>
    <t>1945 - 1969</t>
  </si>
  <si>
    <t>Less widespread technology</t>
  </si>
  <si>
    <t>1970 - 1979</t>
  </si>
  <si>
    <t>1980 - 1989</t>
  </si>
  <si>
    <t>1990 - 1999</t>
  </si>
  <si>
    <t>2000 - 2010</t>
  </si>
  <si>
    <t>Post 2010</t>
  </si>
  <si>
    <t>Widespread technology</t>
  </si>
  <si>
    <t>Single family- Terraced houses</t>
  </si>
  <si>
    <t>Multifamily houses</t>
  </si>
  <si>
    <t>Appartment blocks</t>
  </si>
  <si>
    <t>Service sector</t>
  </si>
  <si>
    <t>Offices</t>
  </si>
  <si>
    <t>Trade</t>
  </si>
  <si>
    <t>Education</t>
  </si>
  <si>
    <t>Health</t>
  </si>
  <si>
    <t>Hotels and Restaurants</t>
  </si>
  <si>
    <t>Other non-residential buildings</t>
  </si>
  <si>
    <t>Estimated</t>
  </si>
  <si>
    <t>Hotels and restaurants</t>
  </si>
  <si>
    <t xml:space="preserve">Walls </t>
  </si>
  <si>
    <t>Windows</t>
  </si>
  <si>
    <t>SUM(F30:F36)</t>
  </si>
  <si>
    <t>Roof</t>
  </si>
  <si>
    <t>Berfore 1945</t>
  </si>
  <si>
    <t xml:space="preserve">Estimated </t>
  </si>
  <si>
    <t>Covered area: heated  [Mm²]</t>
  </si>
  <si>
    <t>Social housing  -  dwellings/units [MIl.]</t>
  </si>
  <si>
    <t>Floor</t>
  </si>
  <si>
    <t>Construction features (U-value)</t>
  </si>
  <si>
    <t>T</t>
  </si>
  <si>
    <t>:\6_Projects\02_1_PhdThesis\2011_Simon Pezzutto\31_Desktop\HM\[Buidling Stock Analysis_final_for mapping.xlsx]EU28'!F32</t>
  </si>
  <si>
    <t>Building age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</si>
</sst>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* #,##0.00\ &quot;€&quot;_-;\-* #,##0.00\ &quot;€&quot;_-;_-* &quot;-&quot;??\ &quot;€&quot;_-;_-@_-"/>
    <numFmt numFmtId="165" formatCode="0.000"/>
    <numFmt numFmtId="166" formatCode="#,##0.000"/>
    <numFmt numFmtId="167" formatCode="#,##0.0000"/>
    <numFmt numFmtId="168" formatCode="0.0000"/>
    <numFmt numFmtId="169" formatCode="0.000000"/>
    <numFmt numFmtId="170" formatCode="0.00000"/>
    <numFmt numFmtId="171" formatCode="#,##0.00000"/>
    <numFmt numFmtId="172" formatCode="#,##0.000000"/>
    <numFmt numFmtId="173" formatCode="#,##0.0"/>
    <numFmt numFmtId="174" formatCode="0.0%"/>
    <numFmt numFmtId="175" formatCode="0.000000000000"/>
    <numFmt numFmtId="176" formatCode="#"/>
    <numFmt numFmtId="177" formatCode="0.0000000000000"/>
  </numFmts>
  <fonts count="20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11"/>
      <name val="Cambria"/>
      <family val="1"/>
      <charset val="1"/>
    </font>
    <font>
      <sz val="11"/>
      <name val="Calibri"/>
      <family val="2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0"/>
      <name val="Calibri"/>
      <family val="2"/>
      <charset val="1"/>
    </font>
    <font>
      <sz val="12"/>
      <name val="Calibri"/>
      <family val="2"/>
      <charset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92D050"/>
        <bgColor rgb="FFBFBFBF"/>
      </patternFill>
    </fill>
    <fill>
      <patternFill patternType="solid">
        <fgColor rgb="FF8DB3E2"/>
        <bgColor rgb="FF9999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D8D8D8"/>
        <bgColor rgb="FFF2DBDB"/>
      </patternFill>
    </fill>
    <fill>
      <patternFill patternType="solid">
        <fgColor rgb="FFFFFFFF"/>
        <bgColor rgb="FFCCFFFF"/>
      </patternFill>
    </fill>
    <fill>
      <patternFill patternType="solid">
        <fgColor rgb="FFFFFFFF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9933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</cellStyleXfs>
  <cellXfs count="609">
    <xf numFmtId="0" fontId="0" fillId="0" borderId="0" xfId="0"/>
    <xf numFmtId="0" fontId="0" fillId="0" borderId="1" xfId="0" applyBorder="1"/>
    <xf numFmtId="0" fontId="0" fillId="0" borderId="0" xfId="0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wrapText="1"/>
    </xf>
    <xf numFmtId="2" fontId="0" fillId="0" borderId="1" xfId="0" applyNumberFormat="1" applyBorder="1" applyAlignment="1">
      <alignment horizontal="center" wrapText="1"/>
    </xf>
    <xf numFmtId="49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3" fontId="0" fillId="0" borderId="1" xfId="0" applyNumberFormat="1" applyBorder="1" applyAlignment="1">
      <alignment horizontal="center" wrapText="1"/>
    </xf>
    <xf numFmtId="4" fontId="0" fillId="0" borderId="1" xfId="0" applyNumberFormat="1" applyBorder="1" applyAlignment="1">
      <alignment horizontal="center" wrapText="1"/>
    </xf>
    <xf numFmtId="3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wrapText="1"/>
    </xf>
    <xf numFmtId="4" fontId="0" fillId="0" borderId="1" xfId="0" applyNumberFormat="1" applyBorder="1" applyAlignment="1">
      <alignment wrapText="1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/>
    <xf numFmtId="166" fontId="0" fillId="0" borderId="1" xfId="0" applyNumberFormat="1" applyBorder="1" applyAlignment="1">
      <alignment horizontal="center" wrapText="1"/>
    </xf>
    <xf numFmtId="2" fontId="0" fillId="9" borderId="1" xfId="0" applyNumberFormat="1" applyFill="1" applyBorder="1" applyAlignment="1">
      <alignment horizontal="center" wrapText="1"/>
    </xf>
    <xf numFmtId="4" fontId="0" fillId="0" borderId="6" xfId="0" applyNumberFormat="1" applyBorder="1" applyAlignment="1">
      <alignment horizontal="center" wrapText="1"/>
    </xf>
    <xf numFmtId="165" fontId="0" fillId="0" borderId="1" xfId="0" applyNumberFormat="1" applyBorder="1" applyAlignment="1">
      <alignment horizontal="center" wrapText="1"/>
    </xf>
    <xf numFmtId="4" fontId="0" fillId="10" borderId="1" xfId="0" applyNumberFormat="1" applyFill="1" applyBorder="1" applyAlignment="1">
      <alignment horizontal="center" wrapText="1"/>
    </xf>
    <xf numFmtId="2" fontId="3" fillId="0" borderId="6" xfId="0" applyNumberFormat="1" applyFont="1" applyBorder="1" applyAlignment="1">
      <alignment horizontal="center"/>
    </xf>
    <xf numFmtId="2" fontId="0" fillId="0" borderId="6" xfId="0" applyNumberFormat="1" applyBorder="1" applyAlignment="1">
      <alignment horizontal="center" wrapText="1"/>
    </xf>
    <xf numFmtId="4" fontId="0" fillId="0" borderId="8" xfId="0" applyNumberFormat="1" applyBorder="1" applyAlignment="1">
      <alignment horizontal="center" wrapText="1"/>
    </xf>
    <xf numFmtId="2" fontId="0" fillId="0" borderId="8" xfId="0" applyNumberFormat="1" applyBorder="1" applyAlignment="1">
      <alignment horizont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2" fontId="0" fillId="0" borderId="9" xfId="0" applyNumberFormat="1" applyBorder="1" applyAlignment="1">
      <alignment horizontal="center" wrapText="1"/>
    </xf>
    <xf numFmtId="49" fontId="5" fillId="0" borderId="9" xfId="0" applyNumberFormat="1" applyFont="1" applyBorder="1" applyAlignment="1">
      <alignment horizontal="left" wrapText="1"/>
    </xf>
    <xf numFmtId="2" fontId="5" fillId="0" borderId="9" xfId="0" applyNumberFormat="1" applyFont="1" applyBorder="1" applyAlignment="1">
      <alignment horizontal="center" wrapText="1"/>
    </xf>
    <xf numFmtId="3" fontId="0" fillId="0" borderId="9" xfId="0" applyNumberFormat="1" applyBorder="1" applyAlignment="1">
      <alignment horizontal="center" wrapText="1"/>
    </xf>
    <xf numFmtId="0" fontId="0" fillId="0" borderId="9" xfId="0" applyBorder="1" applyAlignment="1">
      <alignment wrapText="1"/>
    </xf>
    <xf numFmtId="4" fontId="0" fillId="0" borderId="9" xfId="0" applyNumberFormat="1" applyBorder="1" applyAlignment="1">
      <alignment horizont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2" fontId="0" fillId="0" borderId="10" xfId="0" applyNumberFormat="1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11" borderId="10" xfId="0" applyFill="1" applyBorder="1" applyAlignment="1">
      <alignment horizontal="center" wrapText="1"/>
    </xf>
    <xf numFmtId="2" fontId="0" fillId="11" borderId="10" xfId="0" applyNumberFormat="1" applyFill="1" applyBorder="1" applyAlignment="1">
      <alignment horizontal="center" wrapText="1"/>
    </xf>
    <xf numFmtId="4" fontId="0" fillId="11" borderId="10" xfId="0" applyNumberFormat="1" applyFill="1" applyBorder="1" applyAlignment="1">
      <alignment horizontal="center" wrapText="1"/>
    </xf>
    <xf numFmtId="0" fontId="0" fillId="11" borderId="1" xfId="0" applyFill="1" applyBorder="1" applyAlignment="1">
      <alignment horizontal="center" wrapText="1"/>
    </xf>
    <xf numFmtId="2" fontId="0" fillId="11" borderId="1" xfId="0" applyNumberFormat="1" applyFill="1" applyBorder="1" applyAlignment="1">
      <alignment horizontal="center" wrapText="1"/>
    </xf>
    <xf numFmtId="0" fontId="0" fillId="11" borderId="1" xfId="0" applyFill="1" applyBorder="1" applyAlignment="1">
      <alignment horizontal="center"/>
    </xf>
    <xf numFmtId="2" fontId="0" fillId="11" borderId="1" xfId="0" applyNumberFormat="1" applyFill="1" applyBorder="1" applyAlignment="1">
      <alignment horizontal="center"/>
    </xf>
    <xf numFmtId="0" fontId="0" fillId="11" borderId="10" xfId="0" applyFill="1" applyBorder="1" applyAlignment="1">
      <alignment horizontal="center"/>
    </xf>
    <xf numFmtId="2" fontId="0" fillId="11" borderId="10" xfId="0" applyNumberFormat="1" applyFill="1" applyBorder="1" applyAlignment="1">
      <alignment horizontal="center"/>
    </xf>
    <xf numFmtId="4" fontId="0" fillId="11" borderId="1" xfId="0" applyNumberFormat="1" applyFill="1" applyBorder="1" applyAlignment="1">
      <alignment horizontal="center" wrapText="1"/>
    </xf>
    <xf numFmtId="2" fontId="0" fillId="10" borderId="1" xfId="0" applyNumberFormat="1" applyFill="1" applyBorder="1" applyAlignment="1">
      <alignment horizontal="center"/>
    </xf>
    <xf numFmtId="2" fontId="0" fillId="10" borderId="1" xfId="0" applyNumberFormat="1" applyFill="1" applyBorder="1" applyAlignment="1">
      <alignment horizontal="center" wrapText="1"/>
    </xf>
    <xf numFmtId="2" fontId="0" fillId="11" borderId="6" xfId="0" applyNumberFormat="1" applyFill="1" applyBorder="1" applyAlignment="1">
      <alignment horizontal="center" wrapText="1"/>
    </xf>
    <xf numFmtId="4" fontId="0" fillId="0" borderId="0" xfId="0" applyNumberFormat="1" applyAlignment="1">
      <alignment horizontal="center" wrapText="1"/>
    </xf>
    <xf numFmtId="0" fontId="0" fillId="10" borderId="1" xfId="0" applyFill="1" applyBorder="1" applyAlignment="1">
      <alignment wrapText="1"/>
    </xf>
    <xf numFmtId="0" fontId="0" fillId="10" borderId="1" xfId="0" applyFill="1" applyBorder="1" applyAlignment="1">
      <alignment horizontal="center" wrapText="1"/>
    </xf>
    <xf numFmtId="2" fontId="0" fillId="10" borderId="9" xfId="0" applyNumberFormat="1" applyFill="1" applyBorder="1" applyAlignment="1">
      <alignment horizontal="center" wrapText="1"/>
    </xf>
    <xf numFmtId="3" fontId="0" fillId="10" borderId="1" xfId="0" applyNumberFormat="1" applyFill="1" applyBorder="1" applyAlignment="1">
      <alignment horizontal="left" wrapText="1"/>
    </xf>
    <xf numFmtId="2" fontId="0" fillId="10" borderId="1" xfId="0" applyNumberFormat="1" applyFill="1" applyBorder="1" applyAlignment="1">
      <alignment wrapText="1"/>
    </xf>
    <xf numFmtId="3" fontId="0" fillId="0" borderId="8" xfId="0" applyNumberFormat="1" applyBorder="1" applyAlignment="1">
      <alignment horizontal="left" wrapText="1"/>
    </xf>
    <xf numFmtId="165" fontId="0" fillId="0" borderId="10" xfId="0" applyNumberFormat="1" applyBorder="1" applyAlignment="1">
      <alignment horizontal="center" wrapText="1"/>
    </xf>
    <xf numFmtId="2" fontId="0" fillId="0" borderId="13" xfId="0" applyNumberFormat="1" applyBorder="1" applyAlignment="1">
      <alignment horizontal="center" wrapText="1"/>
    </xf>
    <xf numFmtId="2" fontId="0" fillId="11" borderId="9" xfId="0" applyNumberFormat="1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4" fontId="0" fillId="11" borderId="9" xfId="0" applyNumberFormat="1" applyFill="1" applyBorder="1" applyAlignment="1">
      <alignment horizontal="center" wrapText="1"/>
    </xf>
    <xf numFmtId="2" fontId="0" fillId="11" borderId="8" xfId="0" applyNumberFormat="1" applyFill="1" applyBorder="1" applyAlignment="1">
      <alignment horizontal="center" wrapText="1"/>
    </xf>
    <xf numFmtId="2" fontId="0" fillId="11" borderId="7" xfId="0" applyNumberFormat="1" applyFill="1" applyBorder="1" applyAlignment="1">
      <alignment horizontal="center" wrapText="1"/>
    </xf>
    <xf numFmtId="2" fontId="0" fillId="0" borderId="7" xfId="0" applyNumberFormat="1" applyBorder="1" applyAlignment="1">
      <alignment horizontal="center" wrapText="1"/>
    </xf>
    <xf numFmtId="168" fontId="0" fillId="0" borderId="10" xfId="0" applyNumberFormat="1" applyBorder="1" applyAlignment="1">
      <alignment horizontal="center" wrapText="1"/>
    </xf>
    <xf numFmtId="170" fontId="0" fillId="0" borderId="10" xfId="0" applyNumberFormat="1" applyBorder="1" applyAlignment="1">
      <alignment horizontal="center" wrapText="1"/>
    </xf>
    <xf numFmtId="168" fontId="0" fillId="0" borderId="1" xfId="0" applyNumberFormat="1" applyBorder="1" applyAlignment="1">
      <alignment horizontal="center" wrapText="1"/>
    </xf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167" fontId="0" fillId="0" borderId="1" xfId="0" applyNumberFormat="1" applyBorder="1" applyAlignment="1">
      <alignment horizontal="center" wrapText="1"/>
    </xf>
    <xf numFmtId="166" fontId="0" fillId="10" borderId="1" xfId="0" applyNumberFormat="1" applyFill="1" applyBorder="1" applyAlignment="1">
      <alignment horizontal="center" wrapText="1"/>
    </xf>
    <xf numFmtId="2" fontId="3" fillId="0" borderId="1" xfId="0" applyNumberFormat="1" applyFont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3" fontId="0" fillId="0" borderId="7" xfId="0" applyNumberForma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71" fontId="0" fillId="0" borderId="1" xfId="0" applyNumberFormat="1" applyBorder="1" applyAlignment="1">
      <alignment horizontal="center" wrapText="1"/>
    </xf>
    <xf numFmtId="4" fontId="0" fillId="11" borderId="8" xfId="0" applyNumberFormat="1" applyFill="1" applyBorder="1" applyAlignment="1">
      <alignment horizontal="center" wrapText="1"/>
    </xf>
    <xf numFmtId="165" fontId="0" fillId="0" borderId="8" xfId="0" applyNumberFormat="1" applyBorder="1" applyAlignment="1">
      <alignment horizontal="center" wrapText="1"/>
    </xf>
    <xf numFmtId="168" fontId="0" fillId="0" borderId="8" xfId="0" applyNumberFormat="1" applyBorder="1" applyAlignment="1">
      <alignment horizontal="center" wrapText="1"/>
    </xf>
    <xf numFmtId="2" fontId="0" fillId="10" borderId="10" xfId="0" applyNumberFormat="1" applyFill="1" applyBorder="1" applyAlignment="1">
      <alignment horizontal="center" wrapText="1"/>
    </xf>
    <xf numFmtId="49" fontId="9" fillId="0" borderId="1" xfId="0" applyNumberFormat="1" applyFont="1" applyBorder="1" applyAlignment="1">
      <alignment horizontal="left" wrapText="1"/>
    </xf>
    <xf numFmtId="2" fontId="9" fillId="0" borderId="1" xfId="0" applyNumberFormat="1" applyFont="1" applyBorder="1" applyAlignment="1">
      <alignment horizontal="center" wrapText="1"/>
    </xf>
    <xf numFmtId="4" fontId="9" fillId="0" borderId="1" xfId="0" applyNumberFormat="1" applyFont="1" applyBorder="1" applyAlignment="1">
      <alignment horizontal="center" wrapText="1"/>
    </xf>
    <xf numFmtId="2" fontId="9" fillId="0" borderId="10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49" fontId="3" fillId="10" borderId="1" xfId="0" applyNumberFormat="1" applyFont="1" applyFill="1" applyBorder="1" applyAlignment="1">
      <alignment horizontal="left" wrapText="1"/>
    </xf>
    <xf numFmtId="165" fontId="0" fillId="10" borderId="10" xfId="0" applyNumberFormat="1" applyFill="1" applyBorder="1" applyAlignment="1">
      <alignment horizontal="center" wrapText="1"/>
    </xf>
    <xf numFmtId="168" fontId="0" fillId="10" borderId="10" xfId="0" applyNumberFormat="1" applyFill="1" applyBorder="1" applyAlignment="1">
      <alignment horizontal="center" wrapText="1"/>
    </xf>
    <xf numFmtId="2" fontId="0" fillId="10" borderId="6" xfId="0" applyNumberFormat="1" applyFill="1" applyBorder="1" applyAlignment="1">
      <alignment horizontal="center" wrapText="1"/>
    </xf>
    <xf numFmtId="0" fontId="0" fillId="10" borderId="0" xfId="0" applyFill="1"/>
    <xf numFmtId="2" fontId="0" fillId="10" borderId="12" xfId="0" applyNumberFormat="1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0" xfId="0" applyFill="1" applyBorder="1" applyAlignment="1">
      <alignment wrapText="1"/>
    </xf>
    <xf numFmtId="2" fontId="0" fillId="10" borderId="7" xfId="0" applyNumberFormat="1" applyFill="1" applyBorder="1" applyAlignment="1">
      <alignment horizontal="center" wrapText="1"/>
    </xf>
    <xf numFmtId="3" fontId="0" fillId="10" borderId="1" xfId="0" applyNumberFormat="1" applyFill="1" applyBorder="1" applyAlignment="1">
      <alignment horizontal="center" wrapText="1"/>
    </xf>
    <xf numFmtId="49" fontId="9" fillId="10" borderId="1" xfId="0" applyNumberFormat="1" applyFont="1" applyFill="1" applyBorder="1" applyAlignment="1">
      <alignment horizontal="left" wrapText="1"/>
    </xf>
    <xf numFmtId="0" fontId="9" fillId="10" borderId="1" xfId="0" applyFont="1" applyFill="1" applyBorder="1" applyAlignment="1">
      <alignment horizontal="center" wrapText="1"/>
    </xf>
    <xf numFmtId="0" fontId="9" fillId="10" borderId="1" xfId="0" applyFont="1" applyFill="1" applyBorder="1" applyAlignment="1">
      <alignment wrapText="1"/>
    </xf>
    <xf numFmtId="4" fontId="9" fillId="10" borderId="1" xfId="0" applyNumberFormat="1" applyFont="1" applyFill="1" applyBorder="1" applyAlignment="1">
      <alignment horizontal="center" wrapText="1"/>
    </xf>
    <xf numFmtId="0" fontId="9" fillId="10" borderId="10" xfId="0" applyFont="1" applyFill="1" applyBorder="1" applyAlignment="1">
      <alignment horizontal="center" wrapText="1"/>
    </xf>
    <xf numFmtId="2" fontId="9" fillId="10" borderId="1" xfId="0" applyNumberFormat="1" applyFont="1" applyFill="1" applyBorder="1" applyAlignment="1">
      <alignment horizontal="center" wrapText="1"/>
    </xf>
    <xf numFmtId="2" fontId="9" fillId="10" borderId="10" xfId="0" applyNumberFormat="1" applyFont="1" applyFill="1" applyBorder="1" applyAlignment="1">
      <alignment horizontal="center" wrapText="1"/>
    </xf>
    <xf numFmtId="3" fontId="9" fillId="0" borderId="1" xfId="0" applyNumberFormat="1" applyFont="1" applyBorder="1" applyAlignment="1">
      <alignment horizontal="left" wrapText="1"/>
    </xf>
    <xf numFmtId="3" fontId="9" fillId="10" borderId="1" xfId="0" applyNumberFormat="1" applyFont="1" applyFill="1" applyBorder="1" applyAlignment="1">
      <alignment horizontal="left" wrapText="1"/>
    </xf>
    <xf numFmtId="0" fontId="9" fillId="0" borderId="10" xfId="0" applyFont="1" applyBorder="1" applyAlignment="1">
      <alignment horizontal="center" wrapText="1"/>
    </xf>
    <xf numFmtId="0" fontId="9" fillId="0" borderId="1" xfId="0" applyFont="1" applyBorder="1" applyAlignment="1">
      <alignment wrapText="1"/>
    </xf>
    <xf numFmtId="0" fontId="9" fillId="0" borderId="0" xfId="0" applyFont="1"/>
    <xf numFmtId="165" fontId="9" fillId="0" borderId="10" xfId="0" applyNumberFormat="1" applyFont="1" applyBorder="1" applyAlignment="1">
      <alignment horizontal="center" wrapText="1"/>
    </xf>
    <xf numFmtId="168" fontId="9" fillId="10" borderId="10" xfId="0" applyNumberFormat="1" applyFont="1" applyFill="1" applyBorder="1" applyAlignment="1">
      <alignment horizontal="center" wrapText="1"/>
    </xf>
    <xf numFmtId="3" fontId="9" fillId="0" borderId="1" xfId="0" applyNumberFormat="1" applyFont="1" applyBorder="1" applyAlignment="1">
      <alignment horizontal="center" wrapText="1"/>
    </xf>
    <xf numFmtId="170" fontId="0" fillId="10" borderId="10" xfId="0" applyNumberFormat="1" applyFill="1" applyBorder="1" applyAlignment="1">
      <alignment horizontal="center" wrapText="1"/>
    </xf>
    <xf numFmtId="169" fontId="0" fillId="0" borderId="10" xfId="0" applyNumberFormat="1" applyBorder="1" applyAlignment="1">
      <alignment horizontal="center" wrapText="1"/>
    </xf>
    <xf numFmtId="170" fontId="0" fillId="0" borderId="1" xfId="0" applyNumberFormat="1" applyBorder="1" applyAlignment="1">
      <alignment horizontal="center" wrapText="1"/>
    </xf>
    <xf numFmtId="2" fontId="3" fillId="11" borderId="6" xfId="0" applyNumberFormat="1" applyFont="1" applyFill="1" applyBorder="1" applyAlignment="1">
      <alignment horizontal="center"/>
    </xf>
    <xf numFmtId="2" fontId="9" fillId="0" borderId="8" xfId="0" applyNumberFormat="1" applyFont="1" applyBorder="1" applyAlignment="1">
      <alignment horizontal="center" wrapText="1"/>
    </xf>
    <xf numFmtId="0" fontId="1" fillId="0" borderId="10" xfId="0" applyFont="1" applyBorder="1" applyAlignment="1">
      <alignment horizontal="center" vertical="center" wrapText="1"/>
    </xf>
    <xf numFmtId="169" fontId="0" fillId="10" borderId="10" xfId="0" applyNumberFormat="1" applyFill="1" applyBorder="1" applyAlignment="1">
      <alignment horizontal="center" wrapText="1"/>
    </xf>
    <xf numFmtId="0" fontId="9" fillId="0" borderId="0" xfId="0" applyFont="1" applyAlignment="1">
      <alignment wrapText="1"/>
    </xf>
    <xf numFmtId="165" fontId="0" fillId="11" borderId="1" xfId="0" applyNumberFormat="1" applyFill="1" applyBorder="1" applyAlignment="1">
      <alignment horizontal="center" wrapText="1"/>
    </xf>
    <xf numFmtId="168" fontId="0" fillId="11" borderId="1" xfId="0" applyNumberFormat="1" applyFill="1" applyBorder="1" applyAlignment="1">
      <alignment horizontal="center" wrapText="1"/>
    </xf>
    <xf numFmtId="170" fontId="0" fillId="11" borderId="1" xfId="0" applyNumberForma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166" fontId="9" fillId="0" borderId="10" xfId="0" applyNumberFormat="1" applyFont="1" applyBorder="1" applyAlignment="1">
      <alignment horizontal="center" wrapText="1"/>
    </xf>
    <xf numFmtId="0" fontId="0" fillId="11" borderId="9" xfId="0" applyFill="1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165" fontId="0" fillId="11" borderId="7" xfId="0" applyNumberFormat="1" applyFill="1" applyBorder="1" applyAlignment="1">
      <alignment horizontal="center" wrapText="1"/>
    </xf>
    <xf numFmtId="168" fontId="0" fillId="11" borderId="7" xfId="0" applyNumberFormat="1" applyFill="1" applyBorder="1" applyAlignment="1">
      <alignment horizontal="center" wrapText="1"/>
    </xf>
    <xf numFmtId="169" fontId="0" fillId="11" borderId="1" xfId="0" applyNumberFormat="1" applyFill="1" applyBorder="1" applyAlignment="1">
      <alignment horizontal="center" wrapText="1"/>
    </xf>
    <xf numFmtId="10" fontId="9" fillId="0" borderId="0" xfId="0" applyNumberFormat="1" applyFont="1" applyAlignment="1">
      <alignment horizontal="center"/>
    </xf>
    <xf numFmtId="2" fontId="9" fillId="0" borderId="1" xfId="0" applyNumberFormat="1" applyFont="1" applyBorder="1" applyAlignment="1">
      <alignment horizontal="center" vertical="center" wrapText="1"/>
    </xf>
    <xf numFmtId="166" fontId="0" fillId="11" borderId="1" xfId="0" applyNumberFormat="1" applyFill="1" applyBorder="1" applyAlignment="1">
      <alignment horizontal="center" wrapText="1"/>
    </xf>
    <xf numFmtId="167" fontId="0" fillId="11" borderId="1" xfId="0" applyNumberFormat="1" applyFill="1" applyBorder="1" applyAlignment="1">
      <alignment horizontal="center" wrapText="1"/>
    </xf>
    <xf numFmtId="166" fontId="0" fillId="11" borderId="9" xfId="0" applyNumberFormat="1" applyFill="1" applyBorder="1" applyAlignment="1">
      <alignment horizontal="center" wrapText="1"/>
    </xf>
    <xf numFmtId="167" fontId="0" fillId="11" borderId="9" xfId="0" applyNumberFormat="1" applyFill="1" applyBorder="1" applyAlignment="1">
      <alignment horizontal="center" wrapText="1"/>
    </xf>
    <xf numFmtId="171" fontId="0" fillId="11" borderId="1" xfId="0" applyNumberFormat="1" applyFill="1" applyBorder="1" applyAlignment="1">
      <alignment horizontal="center" wrapText="1"/>
    </xf>
    <xf numFmtId="171" fontId="0" fillId="11" borderId="9" xfId="0" applyNumberFormat="1" applyFill="1" applyBorder="1" applyAlignment="1">
      <alignment horizontal="center" wrapText="1"/>
    </xf>
    <xf numFmtId="166" fontId="0" fillId="0" borderId="8" xfId="0" applyNumberFormat="1" applyBorder="1" applyAlignment="1">
      <alignment horizontal="center" wrapText="1"/>
    </xf>
    <xf numFmtId="4" fontId="9" fillId="10" borderId="10" xfId="0" applyNumberFormat="1" applyFont="1" applyFill="1" applyBorder="1" applyAlignment="1">
      <alignment horizontal="center" wrapText="1"/>
    </xf>
    <xf numFmtId="3" fontId="0" fillId="0" borderId="10" xfId="0" applyNumberFormat="1" applyBorder="1" applyAlignment="1">
      <alignment horizontal="left" wrapText="1"/>
    </xf>
    <xf numFmtId="3" fontId="0" fillId="0" borderId="7" xfId="0" applyNumberFormat="1" applyBorder="1" applyAlignment="1">
      <alignment horizontal="left" wrapText="1"/>
    </xf>
    <xf numFmtId="4" fontId="0" fillId="10" borderId="6" xfId="0" applyNumberFormat="1" applyFill="1" applyBorder="1" applyAlignment="1">
      <alignment horizontal="center" wrapText="1"/>
    </xf>
    <xf numFmtId="166" fontId="0" fillId="10" borderId="6" xfId="0" applyNumberFormat="1" applyFill="1" applyBorder="1" applyAlignment="1">
      <alignment horizontal="center" wrapText="1"/>
    </xf>
    <xf numFmtId="167" fontId="0" fillId="10" borderId="6" xfId="0" applyNumberFormat="1" applyFill="1" applyBorder="1" applyAlignment="1">
      <alignment horizontal="center" wrapText="1"/>
    </xf>
    <xf numFmtId="165" fontId="0" fillId="10" borderId="6" xfId="0" applyNumberFormat="1" applyFill="1" applyBorder="1" applyAlignment="1">
      <alignment horizontal="center" wrapText="1"/>
    </xf>
    <xf numFmtId="168" fontId="0" fillId="10" borderId="6" xfId="0" applyNumberFormat="1" applyFill="1" applyBorder="1" applyAlignment="1">
      <alignment horizontal="center" wrapText="1"/>
    </xf>
    <xf numFmtId="166" fontId="0" fillId="0" borderId="9" xfId="0" applyNumberFormat="1" applyBorder="1" applyAlignment="1">
      <alignment horizontal="center" wrapText="1"/>
    </xf>
    <xf numFmtId="2" fontId="0" fillId="10" borderId="8" xfId="0" applyNumberFormat="1" applyFill="1" applyBorder="1" applyAlignment="1">
      <alignment horizontal="center" wrapText="1"/>
    </xf>
    <xf numFmtId="168" fontId="0" fillId="0" borderId="1" xfId="0" applyNumberFormat="1" applyBorder="1" applyAlignment="1">
      <alignment wrapText="1"/>
    </xf>
    <xf numFmtId="168" fontId="0" fillId="11" borderId="10" xfId="0" applyNumberFormat="1" applyFill="1" applyBorder="1" applyAlignment="1">
      <alignment horizontal="center" wrapText="1"/>
    </xf>
    <xf numFmtId="172" fontId="0" fillId="11" borderId="9" xfId="0" applyNumberFormat="1" applyFill="1" applyBorder="1" applyAlignment="1">
      <alignment horizontal="center" wrapText="1"/>
    </xf>
    <xf numFmtId="165" fontId="0" fillId="0" borderId="0" xfId="0" applyNumberFormat="1" applyAlignment="1">
      <alignment wrapText="1"/>
    </xf>
    <xf numFmtId="0" fontId="3" fillId="0" borderId="8" xfId="0" applyFont="1" applyBorder="1" applyAlignment="1">
      <alignment horizontal="center" wrapText="1"/>
    </xf>
    <xf numFmtId="0" fontId="0" fillId="0" borderId="8" xfId="0" applyBorder="1" applyAlignment="1">
      <alignment wrapText="1"/>
    </xf>
    <xf numFmtId="4" fontId="0" fillId="10" borderId="8" xfId="0" applyNumberFormat="1" applyFill="1" applyBorder="1" applyAlignment="1">
      <alignment horizontal="center" wrapText="1"/>
    </xf>
    <xf numFmtId="0" fontId="0" fillId="10" borderId="0" xfId="0" applyFill="1" applyAlignment="1">
      <alignment wrapText="1"/>
    </xf>
    <xf numFmtId="165" fontId="0" fillId="0" borderId="9" xfId="0" applyNumberFormat="1" applyBorder="1" applyAlignment="1">
      <alignment horizontal="center" wrapText="1"/>
    </xf>
    <xf numFmtId="2" fontId="3" fillId="10" borderId="6" xfId="0" applyNumberFormat="1" applyFont="1" applyFill="1" applyBorder="1" applyAlignment="1">
      <alignment horizontal="center"/>
    </xf>
    <xf numFmtId="168" fontId="0" fillId="0" borderId="6" xfId="0" applyNumberFormat="1" applyBorder="1" applyAlignment="1">
      <alignment horizontal="center" wrapText="1"/>
    </xf>
    <xf numFmtId="2" fontId="0" fillId="10" borderId="0" xfId="0" applyNumberFormat="1" applyFill="1" applyAlignment="1">
      <alignment horizontal="center" wrapText="1"/>
    </xf>
    <xf numFmtId="0" fontId="9" fillId="0" borderId="0" xfId="0" applyFont="1" applyAlignment="1">
      <alignment vertical="center" wrapText="1"/>
    </xf>
    <xf numFmtId="165" fontId="0" fillId="10" borderId="8" xfId="0" applyNumberFormat="1" applyFill="1" applyBorder="1" applyAlignment="1">
      <alignment horizontal="center" wrapText="1"/>
    </xf>
    <xf numFmtId="170" fontId="0" fillId="0" borderId="6" xfId="0" applyNumberFormat="1" applyBorder="1" applyAlignment="1">
      <alignment horizontal="center" wrapText="1"/>
    </xf>
    <xf numFmtId="165" fontId="0" fillId="0" borderId="6" xfId="0" applyNumberFormat="1" applyBorder="1" applyAlignment="1">
      <alignment horizontal="center" wrapText="1"/>
    </xf>
    <xf numFmtId="2" fontId="0" fillId="0" borderId="22" xfId="0" applyNumberFormat="1" applyBorder="1" applyAlignment="1">
      <alignment horizontal="center" wrapText="1"/>
    </xf>
    <xf numFmtId="2" fontId="0" fillId="10" borderId="5" xfId="0" applyNumberFormat="1" applyFill="1" applyBorder="1" applyAlignment="1">
      <alignment horizontal="center" wrapText="1"/>
    </xf>
    <xf numFmtId="0" fontId="9" fillId="0" borderId="0" xfId="0" applyFont="1" applyAlignment="1">
      <alignment horizontal="center"/>
    </xf>
    <xf numFmtId="4" fontId="0" fillId="10" borderId="9" xfId="0" applyNumberFormat="1" applyFill="1" applyBorder="1" applyAlignment="1">
      <alignment horizontal="center" wrapText="1"/>
    </xf>
    <xf numFmtId="166" fontId="0" fillId="10" borderId="9" xfId="0" applyNumberFormat="1" applyFill="1" applyBorder="1" applyAlignment="1">
      <alignment horizontal="center" wrapText="1"/>
    </xf>
    <xf numFmtId="167" fontId="0" fillId="10" borderId="9" xfId="0" applyNumberFormat="1" applyFill="1" applyBorder="1" applyAlignment="1">
      <alignment horizontal="center" wrapText="1"/>
    </xf>
    <xf numFmtId="167" fontId="0" fillId="10" borderId="1" xfId="0" applyNumberFormat="1" applyFill="1" applyBorder="1" applyAlignment="1">
      <alignment horizontal="center" wrapText="1"/>
    </xf>
    <xf numFmtId="2" fontId="0" fillId="17" borderId="9" xfId="0" applyNumberFormat="1" applyFill="1" applyBorder="1" applyAlignment="1">
      <alignment horizontal="center" wrapText="1"/>
    </xf>
    <xf numFmtId="4" fontId="0" fillId="18" borderId="1" xfId="0" applyNumberFormat="1" applyFill="1" applyBorder="1" applyAlignment="1">
      <alignment horizontal="center" wrapText="1"/>
    </xf>
    <xf numFmtId="2" fontId="0" fillId="17" borderId="1" xfId="0" applyNumberFormat="1" applyFill="1" applyBorder="1" applyAlignment="1">
      <alignment horizontal="center" wrapText="1"/>
    </xf>
    <xf numFmtId="2" fontId="0" fillId="18" borderId="9" xfId="0" applyNumberFormat="1" applyFill="1" applyBorder="1" applyAlignment="1">
      <alignment horizontal="center" wrapText="1"/>
    </xf>
    <xf numFmtId="165" fontId="0" fillId="11" borderId="9" xfId="0" applyNumberFormat="1" applyFill="1" applyBorder="1" applyAlignment="1">
      <alignment horizontal="center" wrapText="1"/>
    </xf>
    <xf numFmtId="49" fontId="3" fillId="10" borderId="8" xfId="0" applyNumberFormat="1" applyFont="1" applyFill="1" applyBorder="1" applyAlignment="1">
      <alignment horizontal="left" wrapText="1"/>
    </xf>
    <xf numFmtId="2" fontId="0" fillId="10" borderId="22" xfId="0" applyNumberFormat="1" applyFill="1" applyBorder="1" applyAlignment="1">
      <alignment horizontal="center" wrapText="1"/>
    </xf>
    <xf numFmtId="165" fontId="0" fillId="10" borderId="22" xfId="0" applyNumberFormat="1" applyFill="1" applyBorder="1" applyAlignment="1">
      <alignment horizontal="center" wrapText="1"/>
    </xf>
    <xf numFmtId="0" fontId="0" fillId="10" borderId="8" xfId="0" applyFill="1" applyBorder="1" applyAlignment="1">
      <alignment wrapText="1"/>
    </xf>
    <xf numFmtId="49" fontId="3" fillId="10" borderId="6" xfId="0" applyNumberFormat="1" applyFont="1" applyFill="1" applyBorder="1" applyAlignment="1">
      <alignment horizontal="left" wrapText="1"/>
    </xf>
    <xf numFmtId="2" fontId="0" fillId="0" borderId="12" xfId="0" applyNumberFormat="1" applyBorder="1" applyAlignment="1">
      <alignment horizontal="center" wrapText="1"/>
    </xf>
    <xf numFmtId="0" fontId="0" fillId="10" borderId="6" xfId="0" applyFill="1" applyBorder="1" applyAlignment="1">
      <alignment wrapText="1"/>
    </xf>
    <xf numFmtId="165" fontId="0" fillId="10" borderId="12" xfId="0" applyNumberFormat="1" applyFill="1" applyBorder="1" applyAlignment="1">
      <alignment horizontal="center" wrapText="1"/>
    </xf>
    <xf numFmtId="0" fontId="0" fillId="17" borderId="1" xfId="0" applyFill="1" applyBorder="1" applyAlignment="1">
      <alignment horizontal="center" wrapText="1"/>
    </xf>
    <xf numFmtId="2" fontId="0" fillId="19" borderId="1" xfId="0" applyNumberFormat="1" applyFill="1" applyBorder="1" applyAlignment="1">
      <alignment horizontal="center" wrapText="1"/>
    </xf>
    <xf numFmtId="0" fontId="0" fillId="19" borderId="1" xfId="0" applyFill="1" applyBorder="1" applyAlignment="1">
      <alignment horizontal="center" wrapText="1"/>
    </xf>
    <xf numFmtId="0" fontId="0" fillId="18" borderId="1" xfId="0" applyFill="1" applyBorder="1" applyAlignment="1">
      <alignment horizontal="center" wrapText="1"/>
    </xf>
    <xf numFmtId="0" fontId="0" fillId="20" borderId="1" xfId="0" applyFill="1" applyBorder="1" applyAlignment="1">
      <alignment horizontal="center" wrapText="1"/>
    </xf>
    <xf numFmtId="173" fontId="9" fillId="0" borderId="1" xfId="0" applyNumberFormat="1" applyFont="1" applyBorder="1" applyAlignment="1">
      <alignment horizontal="left" wrapText="1"/>
    </xf>
    <xf numFmtId="0" fontId="0" fillId="11" borderId="1" xfId="0" applyFill="1" applyBorder="1"/>
    <xf numFmtId="4" fontId="0" fillId="0" borderId="10" xfId="0" applyNumberFormat="1" applyBorder="1" applyAlignment="1">
      <alignment horizontal="center" wrapText="1"/>
    </xf>
    <xf numFmtId="172" fontId="0" fillId="0" borderId="1" xfId="0" applyNumberFormat="1" applyBorder="1" applyAlignment="1">
      <alignment horizontal="center" wrapText="1"/>
    </xf>
    <xf numFmtId="2" fontId="16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/>
    </xf>
    <xf numFmtId="168" fontId="16" fillId="0" borderId="0" xfId="0" applyNumberFormat="1" applyFont="1"/>
    <xf numFmtId="168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2" fontId="9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2" fontId="15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14" fillId="0" borderId="0" xfId="0" applyNumberFormat="1" applyFont="1"/>
    <xf numFmtId="168" fontId="0" fillId="0" borderId="1" xfId="0" applyNumberFormat="1" applyBorder="1" applyAlignment="1">
      <alignment horizontal="center"/>
    </xf>
    <xf numFmtId="165" fontId="9" fillId="0" borderId="0" xfId="0" applyNumberFormat="1" applyFont="1"/>
    <xf numFmtId="4" fontId="0" fillId="17" borderId="1" xfId="0" applyNumberFormat="1" applyFill="1" applyBorder="1" applyAlignment="1">
      <alignment horizontal="center" wrapText="1"/>
    </xf>
    <xf numFmtId="2" fontId="0" fillId="18" borderId="1" xfId="0" applyNumberFormat="1" applyFill="1" applyBorder="1" applyAlignment="1">
      <alignment horizontal="center" wrapText="1"/>
    </xf>
    <xf numFmtId="2" fontId="0" fillId="18" borderId="1" xfId="0" applyNumberFormat="1" applyFill="1" applyBorder="1" applyAlignment="1">
      <alignment horizontal="center"/>
    </xf>
    <xf numFmtId="2" fontId="3" fillId="18" borderId="6" xfId="0" applyNumberFormat="1" applyFont="1" applyFill="1" applyBorder="1" applyAlignment="1">
      <alignment horizontal="center"/>
    </xf>
    <xf numFmtId="4" fontId="15" fillId="0" borderId="1" xfId="0" applyNumberFormat="1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2" fontId="15" fillId="0" borderId="1" xfId="0" applyNumberFormat="1" applyFont="1" applyBorder="1" applyAlignment="1">
      <alignment horizontal="center" wrapText="1"/>
    </xf>
    <xf numFmtId="3" fontId="15" fillId="0" borderId="1" xfId="0" applyNumberFormat="1" applyFont="1" applyBorder="1" applyAlignment="1">
      <alignment horizontal="left" wrapText="1"/>
    </xf>
    <xf numFmtId="3" fontId="15" fillId="10" borderId="1" xfId="0" applyNumberFormat="1" applyFont="1" applyFill="1" applyBorder="1" applyAlignment="1">
      <alignment horizontal="left" wrapText="1"/>
    </xf>
    <xf numFmtId="0" fontId="3" fillId="0" borderId="0" xfId="0" applyFont="1" applyAlignment="1">
      <alignment vertical="center" wrapText="1"/>
    </xf>
    <xf numFmtId="4" fontId="3" fillId="17" borderId="1" xfId="0" applyNumberFormat="1" applyFont="1" applyFill="1" applyBorder="1" applyAlignment="1">
      <alignment horizontal="center" wrapText="1"/>
    </xf>
    <xf numFmtId="2" fontId="15" fillId="0" borderId="0" xfId="0" applyNumberFormat="1" applyFont="1"/>
    <xf numFmtId="0" fontId="15" fillId="0" borderId="0" xfId="0" applyFont="1"/>
    <xf numFmtId="10" fontId="15" fillId="0" borderId="0" xfId="0" applyNumberFormat="1" applyFont="1"/>
    <xf numFmtId="0" fontId="15" fillId="0" borderId="0" xfId="0" applyFont="1" applyAlignment="1">
      <alignment horizontal="center"/>
    </xf>
    <xf numFmtId="10" fontId="15" fillId="0" borderId="0" xfId="1" applyNumberFormat="1" applyFont="1"/>
    <xf numFmtId="0" fontId="0" fillId="17" borderId="1" xfId="0" applyFill="1" applyBorder="1" applyAlignment="1">
      <alignment wrapText="1"/>
    </xf>
    <xf numFmtId="2" fontId="0" fillId="17" borderId="10" xfId="0" applyNumberFormat="1" applyFill="1" applyBorder="1" applyAlignment="1">
      <alignment horizontal="center" wrapText="1"/>
    </xf>
    <xf numFmtId="49" fontId="3" fillId="0" borderId="6" xfId="0" applyNumberFormat="1" applyFont="1" applyBorder="1" applyAlignment="1">
      <alignment horizontal="center" wrapText="1"/>
    </xf>
    <xf numFmtId="4" fontId="0" fillId="0" borderId="6" xfId="0" applyNumberFormat="1" applyBorder="1" applyAlignment="1">
      <alignment wrapText="1"/>
    </xf>
    <xf numFmtId="4" fontId="0" fillId="11" borderId="6" xfId="0" applyNumberFormat="1" applyFill="1" applyBorder="1" applyAlignment="1">
      <alignment horizontal="center" wrapText="1"/>
    </xf>
    <xf numFmtId="2" fontId="0" fillId="17" borderId="6" xfId="0" applyNumberFormat="1" applyFill="1" applyBorder="1" applyAlignment="1">
      <alignment horizontal="center" wrapText="1"/>
    </xf>
    <xf numFmtId="4" fontId="0" fillId="17" borderId="6" xfId="0" applyNumberFormat="1" applyFill="1" applyBorder="1" applyAlignment="1">
      <alignment horizontal="center" wrapText="1"/>
    </xf>
    <xf numFmtId="4" fontId="3" fillId="17" borderId="6" xfId="0" applyNumberFormat="1" applyFont="1" applyFill="1" applyBorder="1" applyAlignment="1">
      <alignment horizontal="center" wrapText="1"/>
    </xf>
    <xf numFmtId="0" fontId="0" fillId="17" borderId="0" xfId="0" applyFill="1" applyAlignment="1">
      <alignment horizontal="center" vertical="center"/>
    </xf>
    <xf numFmtId="0" fontId="0" fillId="17" borderId="0" xfId="0" applyFill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7" borderId="18" xfId="0" applyFill="1" applyBorder="1" applyAlignment="1">
      <alignment horizontal="center" vertical="center"/>
    </xf>
    <xf numFmtId="0" fontId="0" fillId="17" borderId="22" xfId="0" applyFill="1" applyBorder="1" applyAlignment="1">
      <alignment horizontal="center" vertical="center"/>
    </xf>
    <xf numFmtId="0" fontId="0" fillId="17" borderId="23" xfId="0" applyFill="1" applyBorder="1" applyAlignment="1">
      <alignment horizontal="center" vertical="center"/>
    </xf>
    <xf numFmtId="0" fontId="0" fillId="17" borderId="23" xfId="0" applyFill="1" applyBorder="1" applyAlignment="1">
      <alignment horizontal="center" vertical="center" wrapText="1"/>
    </xf>
    <xf numFmtId="0" fontId="0" fillId="17" borderId="12" xfId="0" applyFill="1" applyBorder="1" applyAlignment="1">
      <alignment horizontal="center" vertical="center" wrapText="1"/>
    </xf>
    <xf numFmtId="0" fontId="0" fillId="17" borderId="24" xfId="0" applyFill="1" applyBorder="1" applyAlignment="1">
      <alignment horizontal="center" vertical="center" wrapText="1"/>
    </xf>
    <xf numFmtId="0" fontId="0" fillId="17" borderId="25" xfId="0" applyFill="1" applyBorder="1" applyAlignment="1">
      <alignment horizontal="center" vertical="center"/>
    </xf>
    <xf numFmtId="0" fontId="0" fillId="17" borderId="19" xfId="0" applyFill="1" applyBorder="1" applyAlignment="1">
      <alignment horizontal="center" vertical="center"/>
    </xf>
    <xf numFmtId="0" fontId="0" fillId="17" borderId="19" xfId="0" applyFill="1" applyBorder="1" applyAlignment="1">
      <alignment horizontal="center" vertical="center" wrapText="1"/>
    </xf>
    <xf numFmtId="0" fontId="0" fillId="17" borderId="20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wrapText="1"/>
    </xf>
    <xf numFmtId="0" fontId="0" fillId="17" borderId="26" xfId="0" applyFill="1" applyBorder="1" applyAlignment="1">
      <alignment horizontal="center" vertical="center" wrapText="1"/>
    </xf>
    <xf numFmtId="9" fontId="0" fillId="17" borderId="0" xfId="1" applyFont="1" applyFill="1" applyAlignment="1">
      <alignment horizontal="center" vertical="center"/>
    </xf>
    <xf numFmtId="0" fontId="0" fillId="17" borderId="0" xfId="0" applyFill="1"/>
    <xf numFmtId="0" fontId="0" fillId="17" borderId="20" xfId="0" applyFill="1" applyBorder="1" applyAlignment="1">
      <alignment horizontal="center" vertical="center"/>
    </xf>
    <xf numFmtId="0" fontId="0" fillId="17" borderId="22" xfId="0" applyFill="1" applyBorder="1" applyAlignment="1">
      <alignment horizontal="center" vertical="center" wrapText="1"/>
    </xf>
    <xf numFmtId="0" fontId="0" fillId="17" borderId="18" xfId="0" applyFill="1" applyBorder="1" applyAlignment="1">
      <alignment horizontal="center" vertical="center" wrapText="1"/>
    </xf>
    <xf numFmtId="0" fontId="0" fillId="17" borderId="25" xfId="0" applyFill="1" applyBorder="1" applyAlignment="1">
      <alignment horizontal="center" vertical="center" wrapText="1"/>
    </xf>
    <xf numFmtId="2" fontId="0" fillId="10" borderId="11" xfId="0" applyNumberFormat="1" applyFill="1" applyBorder="1" applyAlignment="1">
      <alignment horizontal="center" wrapText="1"/>
    </xf>
    <xf numFmtId="9" fontId="0" fillId="0" borderId="1" xfId="0" applyNumberForma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2" fontId="0" fillId="11" borderId="11" xfId="0" applyNumberFormat="1" applyFill="1" applyBorder="1" applyAlignment="1">
      <alignment horizontal="center" wrapText="1"/>
    </xf>
    <xf numFmtId="2" fontId="0" fillId="11" borderId="21" xfId="0" applyNumberFormat="1" applyFill="1" applyBorder="1" applyAlignment="1">
      <alignment horizontal="center" wrapText="1"/>
    </xf>
    <xf numFmtId="9" fontId="0" fillId="0" borderId="1" xfId="1" applyFont="1" applyFill="1" applyBorder="1" applyAlignment="1">
      <alignment horizontal="center" vertical="center" wrapText="1"/>
    </xf>
    <xf numFmtId="9" fontId="0" fillId="0" borderId="1" xfId="1" applyFont="1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 wrapText="1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21" xfId="0" applyNumberFormat="1" applyBorder="1" applyAlignment="1">
      <alignment horizontal="center" wrapText="1"/>
    </xf>
    <xf numFmtId="9" fontId="0" fillId="17" borderId="1" xfId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wrapText="1"/>
    </xf>
    <xf numFmtId="2" fontId="0" fillId="0" borderId="11" xfId="0" applyNumberFormat="1" applyBorder="1" applyAlignment="1">
      <alignment horizontal="center" wrapText="1"/>
    </xf>
    <xf numFmtId="2" fontId="3" fillId="0" borderId="8" xfId="0" applyNumberFormat="1" applyFont="1" applyBorder="1" applyAlignment="1">
      <alignment horizontal="center" wrapText="1"/>
    </xf>
    <xf numFmtId="2" fontId="0" fillId="17" borderId="21" xfId="0" applyNumberFormat="1" applyFill="1" applyBorder="1" applyAlignment="1">
      <alignment horizontal="center" wrapText="1"/>
    </xf>
    <xf numFmtId="4" fontId="3" fillId="0" borderId="6" xfId="0" applyNumberFormat="1" applyFont="1" applyBorder="1" applyAlignment="1">
      <alignment horizontal="center" wrapText="1"/>
    </xf>
    <xf numFmtId="4" fontId="0" fillId="0" borderId="11" xfId="0" applyNumberFormat="1" applyBorder="1" applyAlignment="1">
      <alignment horizontal="center" wrapText="1"/>
    </xf>
    <xf numFmtId="4" fontId="0" fillId="11" borderId="21" xfId="0" applyNumberFormat="1" applyFill="1" applyBorder="1" applyAlignment="1">
      <alignment horizontal="center" wrapText="1"/>
    </xf>
    <xf numFmtId="9" fontId="0" fillId="18" borderId="1" xfId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2" fontId="9" fillId="10" borderId="7" xfId="0" applyNumberFormat="1" applyFont="1" applyFill="1" applyBorder="1" applyAlignment="1">
      <alignment horizontal="center" wrapText="1"/>
    </xf>
    <xf numFmtId="49" fontId="9" fillId="0" borderId="7" xfId="0" applyNumberFormat="1" applyFont="1" applyBorder="1" applyAlignment="1">
      <alignment horizontal="center" wrapText="1"/>
    </xf>
    <xf numFmtId="2" fontId="9" fillId="0" borderId="7" xfId="0" applyNumberFormat="1" applyFont="1" applyBorder="1" applyAlignment="1">
      <alignment horizontal="center" wrapText="1"/>
    </xf>
    <xf numFmtId="2" fontId="9" fillId="0" borderId="13" xfId="0" applyNumberFormat="1" applyFont="1" applyBorder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9" fontId="0" fillId="0" borderId="7" xfId="1" applyFont="1" applyFill="1" applyBorder="1" applyAlignment="1">
      <alignment horizontal="center" vertical="center" wrapText="1"/>
    </xf>
    <xf numFmtId="9" fontId="0" fillId="0" borderId="7" xfId="1" applyFont="1" applyFill="1" applyBorder="1" applyAlignment="1">
      <alignment horizontal="center" vertical="center"/>
    </xf>
    <xf numFmtId="49" fontId="3" fillId="0" borderId="7" xfId="0" applyNumberFormat="1" applyFont="1" applyBorder="1" applyAlignment="1">
      <alignment horizontal="left" wrapText="1"/>
    </xf>
    <xf numFmtId="9" fontId="0" fillId="0" borderId="1" xfId="1" applyFont="1" applyBorder="1" applyAlignment="1">
      <alignment horizontal="center" wrapText="1"/>
    </xf>
    <xf numFmtId="9" fontId="0" fillId="0" borderId="1" xfId="1" applyFont="1" applyFill="1" applyBorder="1" applyAlignment="1">
      <alignment horizontal="center" wrapText="1"/>
    </xf>
    <xf numFmtId="168" fontId="0" fillId="10" borderId="1" xfId="0" applyNumberFormat="1" applyFill="1" applyBorder="1" applyAlignment="1">
      <alignment horizontal="center" wrapText="1"/>
    </xf>
    <xf numFmtId="170" fontId="0" fillId="10" borderId="1" xfId="0" applyNumberFormat="1" applyFill="1" applyBorder="1" applyAlignment="1">
      <alignment horizontal="center" wrapText="1"/>
    </xf>
    <xf numFmtId="168" fontId="0" fillId="10" borderId="1" xfId="0" applyNumberFormat="1" applyFill="1" applyBorder="1" applyAlignment="1">
      <alignment horizontal="center"/>
    </xf>
    <xf numFmtId="170" fontId="0" fillId="10" borderId="1" xfId="0" applyNumberFormat="1" applyFill="1" applyBorder="1" applyAlignment="1">
      <alignment horizontal="center"/>
    </xf>
    <xf numFmtId="4" fontId="15" fillId="10" borderId="1" xfId="0" applyNumberFormat="1" applyFont="1" applyFill="1" applyBorder="1" applyAlignment="1">
      <alignment horizontal="center" wrapText="1"/>
    </xf>
    <xf numFmtId="171" fontId="0" fillId="10" borderId="1" xfId="0" applyNumberFormat="1" applyFill="1" applyBorder="1" applyAlignment="1">
      <alignment horizontal="center" wrapText="1"/>
    </xf>
    <xf numFmtId="169" fontId="0" fillId="10" borderId="1" xfId="0" applyNumberFormat="1" applyFill="1" applyBorder="1" applyAlignment="1">
      <alignment horizontal="center" wrapText="1"/>
    </xf>
    <xf numFmtId="49" fontId="3" fillId="0" borderId="20" xfId="0" applyNumberFormat="1" applyFont="1" applyBorder="1" applyAlignment="1">
      <alignment horizontal="center" wrapText="1"/>
    </xf>
    <xf numFmtId="0" fontId="0" fillId="17" borderId="6" xfId="0" applyFill="1" applyBorder="1" applyAlignment="1">
      <alignment wrapText="1"/>
    </xf>
    <xf numFmtId="168" fontId="0" fillId="17" borderId="1" xfId="0" applyNumberFormat="1" applyFill="1" applyBorder="1" applyAlignment="1">
      <alignment horizontal="center" wrapText="1"/>
    </xf>
    <xf numFmtId="165" fontId="0" fillId="17" borderId="1" xfId="0" applyNumberFormat="1" applyFill="1" applyBorder="1" applyAlignment="1">
      <alignment horizontal="center" wrapText="1"/>
    </xf>
    <xf numFmtId="170" fontId="0" fillId="17" borderId="1" xfId="0" applyNumberFormat="1" applyFill="1" applyBorder="1" applyAlignment="1">
      <alignment horizontal="center" wrapText="1"/>
    </xf>
    <xf numFmtId="3" fontId="0" fillId="17" borderId="1" xfId="0" applyNumberFormat="1" applyFill="1" applyBorder="1" applyAlignment="1">
      <alignment horizontal="left" wrapText="1"/>
    </xf>
    <xf numFmtId="4" fontId="0" fillId="17" borderId="8" xfId="0" applyNumberFormat="1" applyFill="1" applyBorder="1" applyAlignment="1">
      <alignment horizontal="center" wrapText="1"/>
    </xf>
    <xf numFmtId="4" fontId="0" fillId="17" borderId="9" xfId="0" applyNumberFormat="1" applyFill="1" applyBorder="1" applyAlignment="1">
      <alignment horizontal="center" wrapText="1"/>
    </xf>
    <xf numFmtId="166" fontId="0" fillId="17" borderId="9" xfId="0" applyNumberFormat="1" applyFill="1" applyBorder="1" applyAlignment="1">
      <alignment horizontal="center" wrapText="1"/>
    </xf>
    <xf numFmtId="166" fontId="0" fillId="17" borderId="1" xfId="0" applyNumberFormat="1" applyFill="1" applyBorder="1" applyAlignment="1">
      <alignment horizontal="center" wrapText="1"/>
    </xf>
    <xf numFmtId="167" fontId="0" fillId="17" borderId="9" xfId="0" applyNumberFormat="1" applyFill="1" applyBorder="1" applyAlignment="1">
      <alignment horizontal="center" wrapText="1"/>
    </xf>
    <xf numFmtId="167" fontId="0" fillId="17" borderId="1" xfId="0" applyNumberFormat="1" applyFill="1" applyBorder="1" applyAlignment="1">
      <alignment horizontal="center" wrapText="1"/>
    </xf>
    <xf numFmtId="171" fontId="0" fillId="17" borderId="9" xfId="0" applyNumberFormat="1" applyFill="1" applyBorder="1" applyAlignment="1">
      <alignment horizontal="center" wrapText="1"/>
    </xf>
    <xf numFmtId="171" fontId="0" fillId="17" borderId="1" xfId="0" applyNumberFormat="1" applyFill="1" applyBorder="1" applyAlignment="1">
      <alignment horizontal="center" wrapText="1"/>
    </xf>
    <xf numFmtId="49" fontId="15" fillId="10" borderId="1" xfId="0" applyNumberFormat="1" applyFont="1" applyFill="1" applyBorder="1" applyAlignment="1">
      <alignment horizontal="left" wrapText="1"/>
    </xf>
    <xf numFmtId="2" fontId="15" fillId="10" borderId="1" xfId="0" applyNumberFormat="1" applyFont="1" applyFill="1" applyBorder="1" applyAlignment="1">
      <alignment horizontal="center" wrapText="1"/>
    </xf>
    <xf numFmtId="0" fontId="15" fillId="10" borderId="1" xfId="0" applyFont="1" applyFill="1" applyBorder="1" applyAlignment="1">
      <alignment horizontal="center" wrapText="1"/>
    </xf>
    <xf numFmtId="0" fontId="0" fillId="17" borderId="1" xfId="0" applyFill="1" applyBorder="1" applyAlignment="1">
      <alignment horizontal="center" vertical="center" wrapText="1"/>
    </xf>
    <xf numFmtId="2" fontId="15" fillId="0" borderId="1" xfId="0" applyNumberFormat="1" applyFont="1" applyBorder="1" applyAlignment="1">
      <alignment wrapText="1"/>
    </xf>
    <xf numFmtId="10" fontId="0" fillId="0" borderId="1" xfId="1" applyNumberFormat="1" applyFont="1" applyBorder="1" applyAlignment="1">
      <alignment horizontal="center" wrapText="1"/>
    </xf>
    <xf numFmtId="168" fontId="0" fillId="11" borderId="8" xfId="0" applyNumberFormat="1" applyFill="1" applyBorder="1" applyAlignment="1">
      <alignment horizontal="center" wrapText="1"/>
    </xf>
    <xf numFmtId="0" fontId="0" fillId="0" borderId="8" xfId="0" applyBorder="1"/>
    <xf numFmtId="172" fontId="0" fillId="11" borderId="1" xfId="0" applyNumberFormat="1" applyFill="1" applyBorder="1" applyAlignment="1">
      <alignment horizontal="center" wrapText="1"/>
    </xf>
    <xf numFmtId="166" fontId="0" fillId="18" borderId="1" xfId="0" applyNumberFormat="1" applyFill="1" applyBorder="1" applyAlignment="1">
      <alignment horizontal="center" wrapText="1"/>
    </xf>
    <xf numFmtId="2" fontId="9" fillId="17" borderId="10" xfId="0" applyNumberFormat="1" applyFont="1" applyFill="1" applyBorder="1" applyAlignment="1">
      <alignment horizontal="center" wrapText="1"/>
    </xf>
    <xf numFmtId="0" fontId="0" fillId="18" borderId="1" xfId="0" applyFill="1" applyBorder="1" applyAlignment="1">
      <alignment horizontal="center"/>
    </xf>
    <xf numFmtId="2" fontId="6" fillId="0" borderId="1" xfId="0" applyNumberFormat="1" applyFont="1" applyBorder="1" applyAlignment="1">
      <alignment horizontal="center" wrapText="1"/>
    </xf>
    <xf numFmtId="2" fontId="0" fillId="18" borderId="8" xfId="0" applyNumberFormat="1" applyFill="1" applyBorder="1" applyAlignment="1">
      <alignment horizontal="center" wrapText="1"/>
    </xf>
    <xf numFmtId="4" fontId="0" fillId="18" borderId="8" xfId="0" applyNumberFormat="1" applyFill="1" applyBorder="1" applyAlignment="1">
      <alignment horizontal="center" wrapText="1"/>
    </xf>
    <xf numFmtId="0" fontId="0" fillId="18" borderId="8" xfId="0" applyFill="1" applyBorder="1" applyAlignment="1">
      <alignment horizontal="center" wrapText="1"/>
    </xf>
    <xf numFmtId="2" fontId="0" fillId="17" borderId="11" xfId="0" applyNumberFormat="1" applyFill="1" applyBorder="1" applyAlignment="1">
      <alignment horizontal="center" wrapText="1"/>
    </xf>
    <xf numFmtId="2" fontId="0" fillId="17" borderId="8" xfId="0" applyNumberFormat="1" applyFill="1" applyBorder="1" applyAlignment="1">
      <alignment horizontal="center" wrapText="1"/>
    </xf>
    <xf numFmtId="2" fontId="0" fillId="18" borderId="6" xfId="0" applyNumberFormat="1" applyFill="1" applyBorder="1" applyAlignment="1">
      <alignment horizontal="center" wrapText="1"/>
    </xf>
    <xf numFmtId="2" fontId="4" fillId="0" borderId="28" xfId="0" applyNumberFormat="1" applyFont="1" applyBorder="1" applyAlignment="1">
      <alignment horizontal="center"/>
    </xf>
    <xf numFmtId="2" fontId="0" fillId="18" borderId="21" xfId="0" applyNumberFormat="1" applyFill="1" applyBorder="1" applyAlignment="1">
      <alignment horizontal="center" wrapText="1"/>
    </xf>
    <xf numFmtId="9" fontId="0" fillId="18" borderId="1" xfId="1" applyFont="1" applyFill="1" applyBorder="1" applyAlignment="1">
      <alignment horizontal="center" vertical="center"/>
    </xf>
    <xf numFmtId="10" fontId="0" fillId="18" borderId="1" xfId="1" applyNumberFormat="1" applyFont="1" applyFill="1" applyBorder="1" applyAlignment="1">
      <alignment horizontal="center" vertical="center"/>
    </xf>
    <xf numFmtId="10" fontId="0" fillId="18" borderId="1" xfId="1" applyNumberFormat="1" applyFont="1" applyFill="1" applyBorder="1" applyAlignment="1">
      <alignment horizontal="center" vertical="center" wrapText="1"/>
    </xf>
    <xf numFmtId="174" fontId="0" fillId="0" borderId="1" xfId="1" applyNumberFormat="1" applyFont="1" applyBorder="1" applyAlignment="1">
      <alignment horizontal="center" wrapText="1"/>
    </xf>
    <xf numFmtId="9" fontId="0" fillId="0" borderId="10" xfId="1" applyFont="1" applyBorder="1" applyAlignment="1">
      <alignment horizontal="center" vertical="center" wrapText="1"/>
    </xf>
    <xf numFmtId="9" fontId="3" fillId="0" borderId="1" xfId="1" applyFont="1" applyBorder="1" applyAlignment="1">
      <alignment horizontal="center" wrapText="1"/>
    </xf>
    <xf numFmtId="1" fontId="15" fillId="0" borderId="0" xfId="0" applyNumberFormat="1" applyFont="1" applyAlignment="1">
      <alignment horizontal="center"/>
    </xf>
    <xf numFmtId="1" fontId="15" fillId="0" borderId="0" xfId="0" applyNumberFormat="1" applyFont="1"/>
    <xf numFmtId="49" fontId="9" fillId="0" borderId="1" xfId="0" applyNumberFormat="1" applyFont="1" applyBorder="1" applyAlignment="1">
      <alignment horizontal="center" wrapText="1"/>
    </xf>
    <xf numFmtId="4" fontId="3" fillId="0" borderId="1" xfId="0" applyNumberFormat="1" applyFont="1" applyBorder="1" applyAlignment="1">
      <alignment horizontal="center" wrapText="1"/>
    </xf>
    <xf numFmtId="4" fontId="9" fillId="0" borderId="10" xfId="0" applyNumberFormat="1" applyFont="1" applyBorder="1" applyAlignment="1">
      <alignment horizontal="center" wrapText="1"/>
    </xf>
    <xf numFmtId="0" fontId="15" fillId="17" borderId="1" xfId="0" applyFont="1" applyFill="1" applyBorder="1" applyAlignment="1">
      <alignment horizontal="center" wrapText="1"/>
    </xf>
    <xf numFmtId="3" fontId="15" fillId="0" borderId="0" xfId="0" applyNumberFormat="1" applyFont="1"/>
    <xf numFmtId="0" fontId="0" fillId="18" borderId="18" xfId="0" applyFill="1" applyBorder="1" applyAlignment="1">
      <alignment horizontal="center" vertical="center"/>
    </xf>
    <xf numFmtId="2" fontId="3" fillId="17" borderId="1" xfId="0" applyNumberFormat="1" applyFont="1" applyFill="1" applyBorder="1" applyAlignment="1">
      <alignment horizontal="center" wrapText="1"/>
    </xf>
    <xf numFmtId="9" fontId="3" fillId="17" borderId="1" xfId="1" applyFont="1" applyFill="1" applyBorder="1" applyAlignment="1">
      <alignment horizontal="center" vertical="center" wrapText="1"/>
    </xf>
    <xf numFmtId="4" fontId="0" fillId="0" borderId="0" xfId="0" applyNumberFormat="1"/>
    <xf numFmtId="1" fontId="0" fillId="0" borderId="0" xfId="0" applyNumberFormat="1"/>
    <xf numFmtId="0" fontId="0" fillId="23" borderId="1" xfId="0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4" fontId="0" fillId="10" borderId="1" xfId="0" applyNumberFormat="1" applyFill="1" applyBorder="1" applyAlignment="1" applyProtection="1">
      <alignment horizontal="center" wrapText="1"/>
      <protection hidden="1"/>
    </xf>
    <xf numFmtId="4" fontId="0" fillId="0" borderId="1" xfId="0" applyNumberFormat="1" applyBorder="1" applyAlignment="1" applyProtection="1">
      <alignment horizontal="center" wrapText="1"/>
      <protection hidden="1"/>
    </xf>
    <xf numFmtId="4" fontId="0" fillId="0" borderId="6" xfId="0" applyNumberFormat="1" applyBorder="1" applyAlignment="1" applyProtection="1">
      <alignment horizontal="center" wrapText="1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0" xfId="0" applyAlignment="1" applyProtection="1">
      <alignment vertical="center" wrapText="1"/>
      <protection hidden="1"/>
    </xf>
    <xf numFmtId="0" fontId="1" fillId="8" borderId="1" xfId="0" applyFont="1" applyFill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10" borderId="1" xfId="0" applyFont="1" applyFill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0" fillId="23" borderId="1" xfId="0" applyFill="1" applyBorder="1" applyAlignment="1" applyProtection="1">
      <alignment horizontal="center" vertical="center" wrapText="1"/>
      <protection hidden="1"/>
    </xf>
    <xf numFmtId="0" fontId="0" fillId="15" borderId="1" xfId="0" applyFill="1" applyBorder="1" applyAlignment="1" applyProtection="1">
      <alignment horizontal="center" vertical="center" wrapText="1"/>
      <protection hidden="1"/>
    </xf>
    <xf numFmtId="0" fontId="0" fillId="24" borderId="1" xfId="0" applyFill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2" fontId="9" fillId="10" borderId="1" xfId="0" applyNumberFormat="1" applyFont="1" applyFill="1" applyBorder="1" applyAlignment="1" applyProtection="1">
      <alignment horizont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0" fillId="16" borderId="1" xfId="0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 wrapText="1"/>
      <protection hidden="1"/>
    </xf>
    <xf numFmtId="49" fontId="9" fillId="10" borderId="1" xfId="0" applyNumberFormat="1" applyFont="1" applyFill="1" applyBorder="1" applyAlignment="1" applyProtection="1">
      <alignment horizontal="left" wrapText="1"/>
      <protection hidden="1"/>
    </xf>
    <xf numFmtId="4" fontId="9" fillId="0" borderId="1" xfId="0" applyNumberFormat="1" applyFont="1" applyBorder="1" applyAlignment="1" applyProtection="1">
      <alignment horizontal="center" wrapText="1"/>
      <protection hidden="1"/>
    </xf>
    <xf numFmtId="2" fontId="9" fillId="0" borderId="10" xfId="0" applyNumberFormat="1" applyFont="1" applyBorder="1" applyAlignment="1" applyProtection="1">
      <alignment horizontal="center" wrapText="1"/>
      <protection hidden="1"/>
    </xf>
    <xf numFmtId="0" fontId="9" fillId="0" borderId="10" xfId="0" applyFont="1" applyBorder="1" applyAlignment="1" applyProtection="1">
      <alignment horizontal="center" wrapText="1"/>
      <protection hidden="1"/>
    </xf>
    <xf numFmtId="0" fontId="9" fillId="0" borderId="1" xfId="0" applyFont="1" applyBorder="1" applyAlignment="1" applyProtection="1">
      <alignment horizontal="center" wrapText="1"/>
      <protection hidden="1"/>
    </xf>
    <xf numFmtId="0" fontId="3" fillId="0" borderId="1" xfId="0" applyFont="1" applyBorder="1" applyAlignment="1" applyProtection="1">
      <alignment horizontal="center" wrapText="1"/>
      <protection hidden="1"/>
    </xf>
    <xf numFmtId="0" fontId="3" fillId="0" borderId="8" xfId="0" applyFont="1" applyBorder="1" applyAlignment="1" applyProtection="1">
      <alignment horizontal="center" wrapText="1"/>
      <protection hidden="1"/>
    </xf>
    <xf numFmtId="9" fontId="0" fillId="0" borderId="1" xfId="1" applyFont="1" applyFill="1" applyBorder="1" applyAlignment="1" applyProtection="1">
      <alignment horizontal="center" vertical="center" wrapText="1"/>
      <protection hidden="1"/>
    </xf>
    <xf numFmtId="9" fontId="0" fillId="0" borderId="1" xfId="1" applyFont="1" applyFill="1" applyBorder="1" applyAlignment="1" applyProtection="1">
      <alignment horizontal="center" vertical="center"/>
      <protection hidden="1"/>
    </xf>
    <xf numFmtId="49" fontId="3" fillId="0" borderId="6" xfId="0" applyNumberFormat="1" applyFont="1" applyBorder="1" applyAlignment="1" applyProtection="1">
      <alignment horizontal="center" wrapText="1"/>
      <protection hidden="1"/>
    </xf>
    <xf numFmtId="49" fontId="3" fillId="0" borderId="1" xfId="0" applyNumberFormat="1" applyFont="1" applyBorder="1" applyAlignment="1" applyProtection="1">
      <alignment horizontal="left" wrapText="1"/>
      <protection hidden="1"/>
    </xf>
    <xf numFmtId="49" fontId="3" fillId="0" borderId="1" xfId="0" applyNumberFormat="1" applyFont="1" applyBorder="1" applyAlignment="1" applyProtection="1">
      <alignment horizontal="center" wrapText="1"/>
      <protection hidden="1"/>
    </xf>
    <xf numFmtId="0" fontId="0" fillId="0" borderId="9" xfId="0" applyBorder="1" applyAlignment="1" applyProtection="1">
      <alignment horizontal="center" vertical="center" wrapText="1"/>
      <protection hidden="1"/>
    </xf>
    <xf numFmtId="0" fontId="0" fillId="0" borderId="9" xfId="0" applyBorder="1" applyAlignment="1" applyProtection="1">
      <alignment horizontal="center" wrapText="1"/>
      <protection hidden="1"/>
    </xf>
    <xf numFmtId="4" fontId="0" fillId="18" borderId="1" xfId="0" applyNumberFormat="1" applyFill="1" applyBorder="1" applyAlignment="1" applyProtection="1">
      <alignment horizontal="center" wrapText="1"/>
      <protection hidden="1"/>
    </xf>
    <xf numFmtId="4" fontId="0" fillId="0" borderId="8" xfId="0" applyNumberFormat="1" applyBorder="1" applyAlignment="1" applyProtection="1">
      <alignment horizontal="center" wrapText="1"/>
      <protection hidden="1"/>
    </xf>
    <xf numFmtId="9" fontId="0" fillId="0" borderId="1" xfId="0" applyNumberFormat="1" applyBorder="1" applyAlignment="1" applyProtection="1">
      <alignment horizontal="center" vertical="center" wrapText="1"/>
      <protection hidden="1"/>
    </xf>
    <xf numFmtId="9" fontId="0" fillId="0" borderId="1" xfId="1" applyFont="1" applyBorder="1" applyAlignment="1" applyProtection="1">
      <alignment horizontal="center" vertical="center" wrapText="1"/>
      <protection hidden="1"/>
    </xf>
    <xf numFmtId="4" fontId="0" fillId="10" borderId="6" xfId="0" applyNumberFormat="1" applyFill="1" applyBorder="1" applyAlignment="1" applyProtection="1">
      <alignment horizontal="center" wrapText="1"/>
      <protection hidden="1"/>
    </xf>
    <xf numFmtId="2" fontId="0" fillId="10" borderId="10" xfId="0" applyNumberFormat="1" applyFill="1" applyBorder="1" applyAlignment="1" applyProtection="1">
      <alignment horizontal="center" wrapText="1"/>
      <protection hidden="1"/>
    </xf>
    <xf numFmtId="2" fontId="15" fillId="0" borderId="0" xfId="0" applyNumberFormat="1" applyFont="1" applyProtection="1">
      <protection hidden="1"/>
    </xf>
    <xf numFmtId="10" fontId="15" fillId="0" borderId="0" xfId="0" applyNumberFormat="1" applyFont="1" applyProtection="1">
      <protection hidden="1"/>
    </xf>
    <xf numFmtId="0" fontId="15" fillId="0" borderId="0" xfId="0" applyFont="1" applyProtection="1">
      <protection hidden="1"/>
    </xf>
    <xf numFmtId="10" fontId="15" fillId="0" borderId="0" xfId="1" applyNumberFormat="1" applyFont="1" applyProtection="1">
      <protection hidden="1"/>
    </xf>
    <xf numFmtId="0" fontId="3" fillId="0" borderId="0" xfId="0" applyFont="1" applyProtection="1">
      <protection hidden="1"/>
    </xf>
    <xf numFmtId="3" fontId="0" fillId="0" borderId="1" xfId="0" applyNumberFormat="1" applyBorder="1" applyAlignment="1" applyProtection="1">
      <alignment horizontal="center" wrapText="1"/>
      <protection hidden="1"/>
    </xf>
    <xf numFmtId="2" fontId="0" fillId="0" borderId="10" xfId="0" applyNumberFormat="1" applyBorder="1" applyAlignment="1" applyProtection="1">
      <alignment horizontal="center" wrapText="1"/>
      <protection hidden="1"/>
    </xf>
    <xf numFmtId="0" fontId="0" fillId="0" borderId="1" xfId="0" applyBorder="1" applyAlignment="1" applyProtection="1">
      <alignment horizontal="center" wrapText="1"/>
      <protection hidden="1"/>
    </xf>
    <xf numFmtId="0" fontId="0" fillId="0" borderId="1" xfId="0" applyBorder="1" applyAlignment="1" applyProtection="1">
      <alignment wrapText="1"/>
      <protection hidden="1"/>
    </xf>
    <xf numFmtId="0" fontId="9" fillId="10" borderId="10" xfId="0" applyFont="1" applyFill="1" applyBorder="1" applyAlignment="1" applyProtection="1">
      <alignment horizontal="center" wrapText="1"/>
      <protection hidden="1"/>
    </xf>
    <xf numFmtId="2" fontId="9" fillId="0" borderId="1" xfId="0" applyNumberFormat="1" applyFont="1" applyBorder="1" applyAlignment="1" applyProtection="1">
      <alignment horizontal="center" wrapText="1"/>
      <protection hidden="1"/>
    </xf>
    <xf numFmtId="2" fontId="0" fillId="0" borderId="1" xfId="0" applyNumberFormat="1" applyBorder="1" applyAlignment="1" applyProtection="1">
      <alignment horizontal="center" wrapText="1"/>
      <protection hidden="1"/>
    </xf>
    <xf numFmtId="0" fontId="0" fillId="0" borderId="8" xfId="0" applyBorder="1" applyAlignment="1" applyProtection="1">
      <alignment wrapText="1"/>
      <protection hidden="1"/>
    </xf>
    <xf numFmtId="0" fontId="0" fillId="0" borderId="6" xfId="0" applyBorder="1" applyAlignment="1" applyProtection="1">
      <alignment wrapText="1"/>
      <protection hidden="1"/>
    </xf>
    <xf numFmtId="0" fontId="0" fillId="10" borderId="1" xfId="0" applyFill="1" applyBorder="1" applyAlignment="1" applyProtection="1">
      <alignment wrapText="1"/>
      <protection hidden="1"/>
    </xf>
    <xf numFmtId="4" fontId="0" fillId="11" borderId="1" xfId="0" applyNumberFormat="1" applyFill="1" applyBorder="1" applyAlignment="1" applyProtection="1">
      <alignment horizontal="center" wrapText="1"/>
      <protection hidden="1"/>
    </xf>
    <xf numFmtId="166" fontId="0" fillId="11" borderId="1" xfId="0" applyNumberFormat="1" applyFill="1" applyBorder="1" applyAlignment="1" applyProtection="1">
      <alignment horizontal="center" wrapText="1"/>
      <protection hidden="1"/>
    </xf>
    <xf numFmtId="2" fontId="0" fillId="0" borderId="8" xfId="0" applyNumberFormat="1" applyBorder="1" applyAlignment="1" applyProtection="1">
      <alignment horizontal="center" wrapText="1"/>
      <protection hidden="1"/>
    </xf>
    <xf numFmtId="9" fontId="0" fillId="0" borderId="1" xfId="1" applyFont="1" applyBorder="1" applyAlignment="1" applyProtection="1">
      <alignment horizontal="center" vertical="center"/>
      <protection hidden="1"/>
    </xf>
    <xf numFmtId="9" fontId="0" fillId="18" borderId="1" xfId="1" applyFont="1" applyFill="1" applyBorder="1" applyAlignment="1" applyProtection="1">
      <alignment horizontal="center" vertical="center" wrapText="1"/>
      <protection hidden="1"/>
    </xf>
    <xf numFmtId="2" fontId="0" fillId="11" borderId="6" xfId="0" applyNumberFormat="1" applyFill="1" applyBorder="1" applyAlignment="1" applyProtection="1">
      <alignment horizontal="center" wrapText="1"/>
      <protection hidden="1"/>
    </xf>
    <xf numFmtId="2" fontId="0" fillId="11" borderId="1" xfId="0" applyNumberFormat="1" applyFill="1" applyBorder="1" applyAlignment="1" applyProtection="1">
      <alignment horizontal="center" wrapText="1"/>
      <protection hidden="1"/>
    </xf>
    <xf numFmtId="165" fontId="0" fillId="10" borderId="10" xfId="0" applyNumberFormat="1" applyFill="1" applyBorder="1" applyAlignment="1" applyProtection="1">
      <alignment horizontal="center" wrapText="1"/>
      <protection hidden="1"/>
    </xf>
    <xf numFmtId="4" fontId="0" fillId="10" borderId="8" xfId="0" applyNumberFormat="1" applyFill="1" applyBorder="1" applyAlignment="1" applyProtection="1">
      <alignment horizontal="center" wrapText="1"/>
      <protection hidden="1"/>
    </xf>
    <xf numFmtId="2" fontId="0" fillId="0" borderId="6" xfId="0" applyNumberFormat="1" applyBorder="1" applyAlignment="1" applyProtection="1">
      <alignment horizontal="center" wrapText="1"/>
      <protection hidden="1"/>
    </xf>
    <xf numFmtId="167" fontId="0" fillId="11" borderId="1" xfId="0" applyNumberFormat="1" applyFill="1" applyBorder="1" applyAlignment="1" applyProtection="1">
      <alignment horizontal="center" wrapText="1"/>
      <protection hidden="1"/>
    </xf>
    <xf numFmtId="2" fontId="0" fillId="18" borderId="1" xfId="0" applyNumberFormat="1" applyFill="1" applyBorder="1" applyAlignment="1" applyProtection="1">
      <alignment horizontal="center" wrapText="1"/>
      <protection hidden="1"/>
    </xf>
    <xf numFmtId="165" fontId="0" fillId="0" borderId="10" xfId="0" applyNumberFormat="1" applyBorder="1" applyAlignment="1" applyProtection="1">
      <alignment horizontal="center" wrapText="1"/>
      <protection hidden="1"/>
    </xf>
    <xf numFmtId="2" fontId="0" fillId="10" borderId="1" xfId="0" applyNumberFormat="1" applyFill="1" applyBorder="1" applyAlignment="1" applyProtection="1">
      <alignment horizontal="center" wrapText="1"/>
      <protection hidden="1"/>
    </xf>
    <xf numFmtId="2" fontId="0" fillId="10" borderId="6" xfId="0" applyNumberFormat="1" applyFill="1" applyBorder="1" applyAlignment="1" applyProtection="1">
      <alignment horizontal="center" wrapText="1"/>
      <protection hidden="1"/>
    </xf>
    <xf numFmtId="4" fontId="0" fillId="11" borderId="6" xfId="0" applyNumberFormat="1" applyFill="1" applyBorder="1" applyAlignment="1" applyProtection="1">
      <alignment horizontal="center" wrapText="1"/>
      <protection hidden="1"/>
    </xf>
    <xf numFmtId="4" fontId="9" fillId="10" borderId="1" xfId="0" applyNumberFormat="1" applyFont="1" applyFill="1" applyBorder="1" applyAlignment="1" applyProtection="1">
      <alignment horizontal="center" wrapText="1"/>
      <protection hidden="1"/>
    </xf>
    <xf numFmtId="2" fontId="9" fillId="10" borderId="10" xfId="0" applyNumberFormat="1" applyFont="1" applyFill="1" applyBorder="1" applyAlignment="1" applyProtection="1">
      <alignment horizontal="center" wrapText="1"/>
      <protection hidden="1"/>
    </xf>
    <xf numFmtId="2" fontId="0" fillId="10" borderId="9" xfId="0" applyNumberFormat="1" applyFill="1" applyBorder="1" applyAlignment="1" applyProtection="1">
      <alignment horizontal="center" wrapText="1"/>
      <protection hidden="1"/>
    </xf>
    <xf numFmtId="3" fontId="9" fillId="10" borderId="1" xfId="0" applyNumberFormat="1" applyFont="1" applyFill="1" applyBorder="1" applyAlignment="1" applyProtection="1">
      <alignment horizontal="left" wrapText="1"/>
      <protection hidden="1"/>
    </xf>
    <xf numFmtId="3" fontId="0" fillId="0" borderId="1" xfId="0" applyNumberFormat="1" applyBorder="1" applyAlignment="1" applyProtection="1">
      <alignment horizontal="left" wrapText="1"/>
      <protection hidden="1"/>
    </xf>
    <xf numFmtId="2" fontId="0" fillId="11" borderId="9" xfId="0" applyNumberFormat="1" applyFill="1" applyBorder="1" applyAlignment="1" applyProtection="1">
      <alignment horizontal="center" wrapText="1"/>
      <protection hidden="1"/>
    </xf>
    <xf numFmtId="2" fontId="0" fillId="11" borderId="11" xfId="0" applyNumberFormat="1" applyFill="1" applyBorder="1" applyAlignment="1" applyProtection="1">
      <alignment horizontal="center" wrapText="1"/>
      <protection hidden="1"/>
    </xf>
    <xf numFmtId="2" fontId="0" fillId="11" borderId="21" xfId="0" applyNumberFormat="1" applyFill="1" applyBorder="1" applyAlignment="1" applyProtection="1">
      <alignment horizontal="center" wrapText="1"/>
      <protection hidden="1"/>
    </xf>
    <xf numFmtId="4" fontId="0" fillId="11" borderId="9" xfId="0" applyNumberFormat="1" applyFill="1" applyBorder="1" applyAlignment="1" applyProtection="1">
      <alignment horizontal="center" wrapText="1"/>
      <protection hidden="1"/>
    </xf>
    <xf numFmtId="0" fontId="9" fillId="0" borderId="0" xfId="0" applyFont="1" applyProtection="1">
      <protection hidden="1"/>
    </xf>
    <xf numFmtId="2" fontId="0" fillId="0" borderId="1" xfId="0" applyNumberFormat="1" applyBorder="1" applyAlignment="1" applyProtection="1">
      <alignment wrapText="1"/>
      <protection hidden="1"/>
    </xf>
    <xf numFmtId="0" fontId="0" fillId="17" borderId="18" xfId="0" applyFill="1" applyBorder="1" applyAlignment="1" applyProtection="1">
      <alignment horizontal="center" vertical="center"/>
      <protection hidden="1"/>
    </xf>
    <xf numFmtId="0" fontId="0" fillId="17" borderId="0" xfId="0" applyFill="1" applyAlignment="1" applyProtection="1">
      <alignment horizontal="center" vertical="center"/>
      <protection hidden="1"/>
    </xf>
    <xf numFmtId="0" fontId="0" fillId="17" borderId="18" xfId="0" applyFill="1" applyBorder="1" applyAlignment="1" applyProtection="1">
      <alignment horizontal="center" vertical="center" wrapText="1"/>
      <protection hidden="1"/>
    </xf>
    <xf numFmtId="0" fontId="0" fillId="17" borderId="0" xfId="0" applyFill="1" applyAlignment="1" applyProtection="1">
      <alignment horizontal="center" vertical="center" wrapText="1"/>
      <protection hidden="1"/>
    </xf>
    <xf numFmtId="0" fontId="0" fillId="17" borderId="24" xfId="0" applyFill="1" applyBorder="1" applyAlignment="1" applyProtection="1">
      <alignment horizontal="center" vertical="center" wrapText="1"/>
      <protection hidden="1"/>
    </xf>
    <xf numFmtId="2" fontId="0" fillId="10" borderId="1" xfId="0" applyNumberFormat="1" applyFill="1" applyBorder="1" applyAlignment="1" applyProtection="1">
      <alignment horizontal="center"/>
      <protection hidden="1"/>
    </xf>
    <xf numFmtId="2" fontId="0" fillId="0" borderId="1" xfId="0" applyNumberFormat="1" applyBorder="1" applyAlignment="1" applyProtection="1">
      <alignment horizontal="center"/>
      <protection hidden="1"/>
    </xf>
    <xf numFmtId="2" fontId="0" fillId="10" borderId="12" xfId="0" applyNumberFormat="1" applyFill="1" applyBorder="1" applyAlignment="1" applyProtection="1">
      <alignment horizontal="center" wrapText="1"/>
      <protection hidden="1"/>
    </xf>
    <xf numFmtId="166" fontId="0" fillId="0" borderId="1" xfId="0" applyNumberFormat="1" applyBorder="1" applyAlignment="1" applyProtection="1">
      <alignment horizontal="center" wrapText="1"/>
      <protection hidden="1"/>
    </xf>
    <xf numFmtId="2" fontId="0" fillId="10" borderId="13" xfId="0" applyNumberFormat="1" applyFill="1" applyBorder="1" applyAlignment="1" applyProtection="1">
      <alignment horizontal="center" wrapText="1"/>
      <protection hidden="1"/>
    </xf>
    <xf numFmtId="3" fontId="9" fillId="0" borderId="1" xfId="0" applyNumberFormat="1" applyFont="1" applyBorder="1" applyAlignment="1" applyProtection="1">
      <alignment horizontal="left" wrapText="1"/>
      <protection hidden="1"/>
    </xf>
    <xf numFmtId="2" fontId="0" fillId="0" borderId="8" xfId="0" applyNumberFormat="1" applyBorder="1" applyAlignment="1" applyProtection="1">
      <alignment horizontal="center"/>
      <protection hidden="1"/>
    </xf>
    <xf numFmtId="4" fontId="0" fillId="11" borderId="8" xfId="0" applyNumberFormat="1" applyFill="1" applyBorder="1" applyAlignment="1" applyProtection="1">
      <alignment horizontal="center" wrapText="1"/>
      <protection hidden="1"/>
    </xf>
    <xf numFmtId="2" fontId="0" fillId="11" borderId="7" xfId="0" applyNumberFormat="1" applyFill="1" applyBorder="1" applyAlignment="1" applyProtection="1">
      <alignment horizontal="center" wrapText="1"/>
      <protection hidden="1"/>
    </xf>
    <xf numFmtId="10" fontId="9" fillId="0" borderId="0" xfId="0" applyNumberFormat="1" applyFont="1" applyProtection="1">
      <protection hidden="1"/>
    </xf>
    <xf numFmtId="166" fontId="0" fillId="10" borderId="6" xfId="0" applyNumberFormat="1" applyFill="1" applyBorder="1" applyAlignment="1" applyProtection="1">
      <alignment horizontal="center" wrapText="1"/>
      <protection hidden="1"/>
    </xf>
    <xf numFmtId="10" fontId="0" fillId="0" borderId="0" xfId="0" applyNumberFormat="1" applyProtection="1">
      <protection hidden="1"/>
    </xf>
    <xf numFmtId="165" fontId="0" fillId="11" borderId="7" xfId="0" applyNumberFormat="1" applyFill="1" applyBorder="1" applyAlignment="1" applyProtection="1">
      <alignment horizontal="center" wrapText="1"/>
      <protection hidden="1"/>
    </xf>
    <xf numFmtId="4" fontId="0" fillId="0" borderId="9" xfId="0" applyNumberFormat="1" applyBorder="1" applyAlignment="1" applyProtection="1">
      <alignment horizontal="center" wrapText="1"/>
      <protection hidden="1"/>
    </xf>
    <xf numFmtId="167" fontId="0" fillId="0" borderId="1" xfId="0" applyNumberFormat="1" applyBorder="1" applyAlignment="1" applyProtection="1">
      <alignment horizontal="center" wrapText="1"/>
      <protection hidden="1"/>
    </xf>
    <xf numFmtId="166" fontId="0" fillId="11" borderId="9" xfId="0" applyNumberFormat="1" applyFill="1" applyBorder="1" applyAlignment="1" applyProtection="1">
      <alignment horizontal="center" wrapText="1"/>
      <protection hidden="1"/>
    </xf>
    <xf numFmtId="167" fontId="0" fillId="11" borderId="9" xfId="0" applyNumberFormat="1" applyFill="1" applyBorder="1" applyAlignment="1" applyProtection="1">
      <alignment horizontal="center" wrapText="1"/>
      <protection hidden="1"/>
    </xf>
    <xf numFmtId="167" fontId="0" fillId="0" borderId="9" xfId="0" applyNumberFormat="1" applyBorder="1" applyAlignment="1" applyProtection="1">
      <alignment horizontal="center" wrapText="1"/>
      <protection hidden="1"/>
    </xf>
    <xf numFmtId="168" fontId="0" fillId="0" borderId="10" xfId="0" applyNumberFormat="1" applyBorder="1" applyAlignment="1" applyProtection="1">
      <alignment horizontal="center" wrapText="1"/>
      <protection hidden="1"/>
    </xf>
    <xf numFmtId="165" fontId="0" fillId="11" borderId="1" xfId="0" applyNumberFormat="1" applyFill="1" applyBorder="1" applyAlignment="1" applyProtection="1">
      <alignment horizontal="center" wrapText="1"/>
      <protection hidden="1"/>
    </xf>
    <xf numFmtId="168" fontId="0" fillId="11" borderId="1" xfId="0" applyNumberFormat="1" applyFill="1" applyBorder="1" applyAlignment="1" applyProtection="1">
      <alignment horizontal="center" wrapText="1"/>
      <protection hidden="1"/>
    </xf>
    <xf numFmtId="170" fontId="0" fillId="11" borderId="1" xfId="0" applyNumberFormat="1" applyFill="1" applyBorder="1" applyAlignment="1" applyProtection="1">
      <alignment horizontal="center" wrapText="1"/>
      <protection hidden="1"/>
    </xf>
    <xf numFmtId="165" fontId="0" fillId="0" borderId="1" xfId="0" applyNumberFormat="1" applyBorder="1" applyAlignment="1" applyProtection="1">
      <alignment horizontal="center" wrapText="1"/>
      <protection hidden="1"/>
    </xf>
    <xf numFmtId="0" fontId="9" fillId="10" borderId="1" xfId="0" applyFont="1" applyFill="1" applyBorder="1" applyAlignment="1" applyProtection="1">
      <alignment wrapText="1"/>
      <protection hidden="1"/>
    </xf>
    <xf numFmtId="171" fontId="0" fillId="11" borderId="9" xfId="0" applyNumberFormat="1" applyFill="1" applyBorder="1" applyAlignment="1" applyProtection="1">
      <alignment horizontal="center" wrapText="1"/>
      <protection hidden="1"/>
    </xf>
    <xf numFmtId="171" fontId="0" fillId="11" borderId="1" xfId="0" applyNumberFormat="1" applyFill="1" applyBorder="1" applyAlignment="1" applyProtection="1">
      <alignment horizontal="center" wrapText="1"/>
      <protection hidden="1"/>
    </xf>
    <xf numFmtId="0" fontId="0" fillId="17" borderId="25" xfId="0" applyFill="1" applyBorder="1" applyAlignment="1" applyProtection="1">
      <alignment horizontal="center" vertical="center"/>
      <protection hidden="1"/>
    </xf>
    <xf numFmtId="0" fontId="0" fillId="17" borderId="19" xfId="0" applyFill="1" applyBorder="1" applyAlignment="1" applyProtection="1">
      <alignment horizontal="center" vertical="center"/>
      <protection hidden="1"/>
    </xf>
    <xf numFmtId="0" fontId="0" fillId="17" borderId="25" xfId="0" applyFill="1" applyBorder="1" applyAlignment="1" applyProtection="1">
      <alignment horizontal="center" vertical="center" wrapText="1"/>
      <protection hidden="1"/>
    </xf>
    <xf numFmtId="0" fontId="0" fillId="17" borderId="19" xfId="0" applyFill="1" applyBorder="1" applyAlignment="1" applyProtection="1">
      <alignment horizontal="center" vertical="center" wrapText="1"/>
      <protection hidden="1"/>
    </xf>
    <xf numFmtId="0" fontId="0" fillId="17" borderId="20" xfId="0" applyFill="1" applyBorder="1" applyAlignment="1" applyProtection="1">
      <alignment horizontal="center" vertical="center" wrapText="1"/>
      <protection hidden="1"/>
    </xf>
    <xf numFmtId="165" fontId="0" fillId="0" borderId="8" xfId="0" applyNumberFormat="1" applyBorder="1" applyAlignment="1" applyProtection="1">
      <alignment horizont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9" fillId="0" borderId="0" xfId="0" applyFont="1" applyAlignment="1" applyProtection="1">
      <alignment wrapText="1"/>
      <protection hidden="1"/>
    </xf>
    <xf numFmtId="0" fontId="0" fillId="0" borderId="0" xfId="0" applyAlignment="1" applyProtection="1">
      <alignment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wrapText="1"/>
      <protection hidden="1"/>
    </xf>
    <xf numFmtId="2" fontId="0" fillId="0" borderId="0" xfId="0" applyNumberFormat="1" applyAlignment="1" applyProtection="1">
      <alignment horizontal="center" wrapText="1"/>
      <protection hidden="1"/>
    </xf>
    <xf numFmtId="10" fontId="9" fillId="0" borderId="0" xfId="0" applyNumberFormat="1" applyFont="1" applyAlignment="1" applyProtection="1">
      <alignment horizontal="center"/>
      <protection hidden="1"/>
    </xf>
    <xf numFmtId="2" fontId="0" fillId="0" borderId="0" xfId="0" applyNumberFormat="1" applyAlignment="1" applyProtection="1">
      <alignment horizontal="center"/>
      <protection hidden="1"/>
    </xf>
    <xf numFmtId="0" fontId="0" fillId="11" borderId="1" xfId="0" applyFill="1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2" fontId="19" fillId="0" borderId="1" xfId="0" applyNumberFormat="1" applyFont="1" applyBorder="1" applyAlignment="1">
      <alignment horizontal="center" wrapText="1"/>
    </xf>
    <xf numFmtId="2" fontId="19" fillId="0" borderId="9" xfId="0" applyNumberFormat="1" applyFont="1" applyBorder="1" applyAlignment="1">
      <alignment horizontal="center" wrapText="1"/>
    </xf>
    <xf numFmtId="2" fontId="19" fillId="10" borderId="1" xfId="0" applyNumberFormat="1" applyFont="1" applyFill="1" applyBorder="1" applyAlignment="1">
      <alignment horizontal="center" wrapText="1"/>
    </xf>
    <xf numFmtId="4" fontId="19" fillId="0" borderId="1" xfId="0" applyNumberFormat="1" applyFont="1" applyBorder="1" applyAlignment="1">
      <alignment horizontal="center" wrapText="1"/>
    </xf>
    <xf numFmtId="2" fontId="19" fillId="10" borderId="1" xfId="0" applyNumberFormat="1" applyFont="1" applyFill="1" applyBorder="1" applyAlignment="1" applyProtection="1">
      <alignment horizontal="center" wrapText="1"/>
      <protection hidden="1"/>
    </xf>
    <xf numFmtId="2" fontId="15" fillId="0" borderId="1" xfId="0" applyNumberFormat="1" applyFont="1" applyBorder="1"/>
    <xf numFmtId="4" fontId="15" fillId="0" borderId="0" xfId="0" applyNumberFormat="1" applyFont="1"/>
    <xf numFmtId="165" fontId="15" fillId="0" borderId="0" xfId="0" applyNumberFormat="1" applyFont="1"/>
    <xf numFmtId="2" fontId="15" fillId="10" borderId="0" xfId="0" applyNumberFormat="1" applyFont="1" applyFill="1"/>
    <xf numFmtId="165" fontId="15" fillId="10" borderId="1" xfId="0" applyNumberFormat="1" applyFont="1" applyFill="1" applyBorder="1" applyAlignment="1">
      <alignment horizontal="center" wrapText="1"/>
    </xf>
    <xf numFmtId="2" fontId="15" fillId="0" borderId="1" xfId="0" applyNumberFormat="1" applyFont="1" applyBorder="1" applyAlignment="1" applyProtection="1">
      <alignment horizontal="center" wrapText="1"/>
      <protection hidden="1"/>
    </xf>
    <xf numFmtId="168" fontId="15" fillId="0" borderId="0" xfId="0" applyNumberFormat="1" applyFont="1"/>
    <xf numFmtId="165" fontId="15" fillId="0" borderId="1" xfId="0" applyNumberFormat="1" applyFont="1" applyBorder="1" applyAlignment="1">
      <alignment horizontal="center" wrapText="1"/>
    </xf>
    <xf numFmtId="165" fontId="15" fillId="0" borderId="1" xfId="0" applyNumberFormat="1" applyFont="1" applyBorder="1" applyAlignment="1">
      <alignment wrapText="1"/>
    </xf>
    <xf numFmtId="2" fontId="15" fillId="10" borderId="1" xfId="0" applyNumberFormat="1" applyFont="1" applyFill="1" applyBorder="1" applyAlignment="1">
      <alignment wrapText="1"/>
    </xf>
    <xf numFmtId="168" fontId="15" fillId="0" borderId="1" xfId="0" applyNumberFormat="1" applyFont="1" applyBorder="1" applyAlignment="1">
      <alignment wrapText="1"/>
    </xf>
    <xf numFmtId="170" fontId="15" fillId="0" borderId="1" xfId="0" applyNumberFormat="1" applyFont="1" applyBorder="1" applyAlignment="1">
      <alignment wrapText="1"/>
    </xf>
    <xf numFmtId="165" fontId="15" fillId="10" borderId="1" xfId="0" applyNumberFormat="1" applyFont="1" applyFill="1" applyBorder="1" applyAlignment="1">
      <alignment wrapText="1"/>
    </xf>
    <xf numFmtId="2" fontId="15" fillId="0" borderId="1" xfId="0" applyNumberFormat="1" applyFont="1" applyBorder="1" applyAlignment="1" applyProtection="1">
      <alignment wrapText="1"/>
      <protection hidden="1"/>
    </xf>
    <xf numFmtId="165" fontId="15" fillId="17" borderId="1" xfId="0" applyNumberFormat="1" applyFont="1" applyFill="1" applyBorder="1" applyAlignment="1">
      <alignment wrapText="1"/>
    </xf>
    <xf numFmtId="165" fontId="15" fillId="0" borderId="10" xfId="0" applyNumberFormat="1" applyFont="1" applyBorder="1" applyAlignment="1">
      <alignment wrapText="1"/>
    </xf>
    <xf numFmtId="2" fontId="15" fillId="10" borderId="1" xfId="0" applyNumberFormat="1" applyFont="1" applyFill="1" applyBorder="1" applyAlignment="1" applyProtection="1">
      <alignment wrapText="1"/>
      <protection hidden="1"/>
    </xf>
    <xf numFmtId="2" fontId="15" fillId="10" borderId="10" xfId="0" applyNumberFormat="1" applyFont="1" applyFill="1" applyBorder="1" applyAlignment="1">
      <alignment horizontal="center" wrapText="1"/>
    </xf>
    <xf numFmtId="175" fontId="0" fillId="0" borderId="0" xfId="0" applyNumberFormat="1"/>
    <xf numFmtId="176" fontId="0" fillId="0" borderId="1" xfId="0" applyNumberFormat="1" applyBorder="1" applyAlignment="1">
      <alignment horizontal="center" wrapText="1"/>
    </xf>
    <xf numFmtId="177" fontId="0" fillId="0" borderId="0" xfId="0" applyNumberFormat="1"/>
    <xf numFmtId="9" fontId="0" fillId="0" borderId="0" xfId="1" applyFont="1"/>
    <xf numFmtId="165" fontId="3" fillId="0" borderId="0" xfId="0" applyNumberFormat="1" applyFont="1"/>
    <xf numFmtId="165" fontId="0" fillId="0" borderId="0" xfId="0" applyNumberFormat="1"/>
    <xf numFmtId="168" fontId="0" fillId="0" borderId="0" xfId="0" applyNumberFormat="1"/>
    <xf numFmtId="174" fontId="0" fillId="0" borderId="0" xfId="1" applyNumberFormat="1" applyFont="1"/>
    <xf numFmtId="4" fontId="0" fillId="0" borderId="7" xfId="0" applyNumberFormat="1" applyBorder="1" applyAlignment="1">
      <alignment horizontal="center" wrapText="1"/>
    </xf>
    <xf numFmtId="4" fontId="0" fillId="17" borderId="7" xfId="0" applyNumberFormat="1" applyFill="1" applyBorder="1" applyAlignment="1">
      <alignment horizontal="center" wrapText="1"/>
    </xf>
    <xf numFmtId="4" fontId="0" fillId="17" borderId="29" xfId="0" applyNumberFormat="1" applyFill="1" applyBorder="1" applyAlignment="1">
      <alignment horizontal="center" wrapText="1"/>
    </xf>
    <xf numFmtId="4" fontId="0" fillId="17" borderId="25" xfId="0" applyNumberFormat="1" applyFill="1" applyBorder="1" applyAlignment="1">
      <alignment horizontal="center" wrapText="1"/>
    </xf>
    <xf numFmtId="0" fontId="0" fillId="16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9" fontId="0" fillId="0" borderId="0" xfId="0" applyNumberFormat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12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 applyProtection="1">
      <alignment horizontal="center" vertical="center" wrapText="1"/>
      <protection hidden="1"/>
    </xf>
    <xf numFmtId="0" fontId="0" fillId="16" borderId="1" xfId="0" applyFill="1" applyBorder="1" applyAlignment="1" applyProtection="1">
      <alignment horizontal="center" vertical="center" wrapText="1"/>
      <protection hidden="1"/>
    </xf>
    <xf numFmtId="0" fontId="1" fillId="4" borderId="17" xfId="0" applyFont="1" applyFill="1" applyBorder="1" applyAlignment="1" applyProtection="1">
      <alignment horizontal="center" vertical="center"/>
      <protection hidden="1"/>
    </xf>
    <xf numFmtId="0" fontId="1" fillId="4" borderId="4" xfId="0" applyFont="1" applyFill="1" applyBorder="1" applyAlignment="1" applyProtection="1">
      <alignment horizontal="center" vertical="center"/>
      <protection hidden="1"/>
    </xf>
    <xf numFmtId="0" fontId="2" fillId="6" borderId="4" xfId="0" applyFont="1" applyFill="1" applyBorder="1" applyAlignment="1" applyProtection="1">
      <alignment horizontal="center" vertical="center"/>
      <protection hidden="1"/>
    </xf>
    <xf numFmtId="0" fontId="2" fillId="7" borderId="4" xfId="0" applyFont="1" applyFill="1" applyBorder="1" applyAlignment="1" applyProtection="1">
      <alignment horizontal="center" vertical="center"/>
      <protection hidden="1"/>
    </xf>
    <xf numFmtId="0" fontId="0" fillId="22" borderId="1" xfId="0" applyFill="1" applyBorder="1" applyAlignment="1" applyProtection="1">
      <alignment horizontal="center" vertical="center" wrapText="1"/>
      <protection hidden="1"/>
    </xf>
    <xf numFmtId="0" fontId="0" fillId="24" borderId="1" xfId="0" applyFill="1" applyBorder="1" applyAlignment="1" applyProtection="1">
      <alignment horizontal="center" vertical="center" wrapText="1"/>
      <protection hidden="1"/>
    </xf>
    <xf numFmtId="0" fontId="1" fillId="2" borderId="3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3" borderId="8" xfId="0" applyFont="1" applyFill="1" applyBorder="1" applyAlignment="1" applyProtection="1">
      <alignment horizontal="center" vertical="center"/>
      <protection hidden="1"/>
    </xf>
    <xf numFmtId="0" fontId="0" fillId="16" borderId="1" xfId="0" applyFill="1" applyBorder="1" applyAlignment="1" applyProtection="1">
      <alignment horizontal="center" vertical="center"/>
      <protection hidden="1"/>
    </xf>
    <xf numFmtId="0" fontId="1" fillId="5" borderId="1" xfId="0" applyFont="1" applyFill="1" applyBorder="1" applyAlignment="1" applyProtection="1">
      <alignment horizontal="center" vertical="center"/>
      <protection hidden="1"/>
    </xf>
    <xf numFmtId="0" fontId="12" fillId="12" borderId="1" xfId="0" applyFont="1" applyFill="1" applyBorder="1" applyAlignment="1" applyProtection="1">
      <alignment horizontal="center" vertical="center" wrapText="1"/>
      <protection hidden="1"/>
    </xf>
    <xf numFmtId="0" fontId="11" fillId="13" borderId="1" xfId="0" applyFont="1" applyFill="1" applyBorder="1" applyAlignment="1" applyProtection="1">
      <alignment horizontal="center" vertical="center" wrapText="1"/>
      <protection hidden="1"/>
    </xf>
    <xf numFmtId="0" fontId="11" fillId="14" borderId="1" xfId="0" applyFont="1" applyFill="1" applyBorder="1" applyAlignment="1" applyProtection="1">
      <alignment horizontal="center" vertical="center" wrapText="1"/>
      <protection hidden="1"/>
    </xf>
    <xf numFmtId="0" fontId="0" fillId="21" borderId="1" xfId="0" applyFill="1" applyBorder="1" applyAlignment="1" applyProtection="1">
      <alignment horizontal="center" vertical="center" wrapText="1"/>
      <protection hidden="1"/>
    </xf>
    <xf numFmtId="0" fontId="1" fillId="4" borderId="8" xfId="0" applyFont="1" applyFill="1" applyBorder="1" applyAlignment="1" applyProtection="1">
      <alignment horizontal="center" vertical="center"/>
      <protection hidden="1"/>
    </xf>
    <xf numFmtId="0" fontId="1" fillId="4" borderId="5" xfId="0" applyFont="1" applyFill="1" applyBorder="1" applyAlignment="1" applyProtection="1">
      <alignment horizontal="center" vertical="center"/>
      <protection hidden="1"/>
    </xf>
    <xf numFmtId="0" fontId="11" fillId="12" borderId="1" xfId="0" applyFont="1" applyFill="1" applyBorder="1" applyAlignment="1" applyProtection="1">
      <alignment horizontal="center" vertical="center" wrapText="1"/>
      <protection hidden="1"/>
    </xf>
    <xf numFmtId="0" fontId="0" fillId="23" borderId="1" xfId="0" applyFill="1" applyBorder="1" applyAlignment="1" applyProtection="1">
      <alignment horizontal="center" vertical="center" wrapText="1"/>
      <protection hidden="1"/>
    </xf>
    <xf numFmtId="0" fontId="0" fillId="15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0" fillId="21" borderId="1" xfId="0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 wrapText="1"/>
    </xf>
    <xf numFmtId="0" fontId="11" fillId="12" borderId="5" xfId="0" applyFont="1" applyFill="1" applyBorder="1" applyAlignment="1">
      <alignment horizontal="center" vertical="center" wrapText="1"/>
    </xf>
    <xf numFmtId="0" fontId="11" fillId="12" borderId="6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164" fontId="1" fillId="4" borderId="1" xfId="2" applyFont="1" applyFill="1" applyBorder="1" applyAlignment="1">
      <alignment horizontal="center" vertical="center"/>
    </xf>
    <xf numFmtId="0" fontId="11" fillId="12" borderId="27" xfId="0" applyFont="1" applyFill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 vertical="center" wrapText="1"/>
    </xf>
    <xf numFmtId="0" fontId="11" fillId="12" borderId="16" xfId="0" applyFont="1" applyFill="1" applyBorder="1" applyAlignment="1">
      <alignment horizontal="center" vertical="center" wrapText="1"/>
    </xf>
    <xf numFmtId="0" fontId="11" fillId="12" borderId="14" xfId="0" applyFont="1" applyFill="1" applyBorder="1" applyAlignment="1">
      <alignment horizontal="center" vertical="center" wrapText="1"/>
    </xf>
  </cellXfs>
  <cellStyles count="3">
    <cellStyle name="Currency" xfId="2" builtinId="4"/>
    <cellStyle name="Normal" xfId="0" builtinId="0"/>
    <cellStyle name="Per 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DBDB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DB3E2"/>
      <rgbColor rgb="FFFF99CC"/>
      <rgbColor rgb="FFCC99FF"/>
      <rgbColor rgb="FFFABF8F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00"/>
      <color rgb="FFCC0066"/>
      <color rgb="FFD8F6F5"/>
      <color rgb="FFCC0000"/>
      <color rgb="FFCC33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97" name="shapetype_202" hidden="1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96" name="shapetype_202" hidden="1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95" name="shapetype_202" hidden="1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94" name="shapetype_202" hidden="1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93" name="shapetype_202" hidden="1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92" name="shapetype_202" hidden="1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91" name="shapetype_202" hidden="1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90" name="shapetype_202" hidden="1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88" name="shapetype_202" hidden="1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86" name="shapetype_202" hidden="1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84" name="shapetype_202" hidden="1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82" name="shapetype_202" hidden="1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80" name="shapetype_202" hidden="1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78" name="shapetype_202" hidden="1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76" name="shapetype_202" hidden="1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74" name="shapetype_202" hidden="1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72" name="shapetype_202" hidden="1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70" name="shapetype_202" hidden="1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68" name="shapetype_202" hidden="1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67" name="shapetype_202" hidden="1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65" name="shapetype_202" hidden="1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63" name="shapetype_202" hidden="1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61" name="shapetype_202" hidden="1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59" name="shapetype_202" hidden="1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57" name="shapetype_202" hidden="1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55" name="shapetype_202" hidden="1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53" name="shapetype_202" hidden="1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51" name="shapetype_202" hidden="1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49" name="shapetype_202" hidden="1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47" name="shapetype_202" hidden="1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45" name="shapetype_202" hidden="1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43" name="shapetype_202" hidden="1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41" name="shapetype_202" hidden="1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39" name="shapetype_202" hidden="1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37" name="shapetype_202" hidden="1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35" name="shapetype_202" hidden="1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33" name="shapetype_202" hidden="1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31" name="shapetype_202" hidden="1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29" name="shapetype_202" hidden="1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27" name="shapetype_202" hidden="1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25" name="shapetype_202" hidden="1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23" name="shapetype_202" hidden="1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21" name="shapetype_202" hidden="1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19" name="shapetype_202" hidden="1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17" name="shapetype_202" hidden="1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15" name="shapetype_202" hidden="1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1913" name="shapetype_202" hidden="1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071" name="shapetype_202" hidden="1">
          <a:extLs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069" name="shapetype_202" hidden="1">
          <a:extLs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067" name="shapetype_202" hidden="1">
          <a:extLs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065" name="shapetype_202" hidden="1">
          <a:extLs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063" name="shapetype_202" hidden="1">
          <a:extLs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061" name="shapetype_202" hidden="1">
          <a:extLs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059" name="shapetype_202" hidden="1">
          <a:extLs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057" name="shapetype_202" hidden="1">
          <a:extLs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95" name="shapetype_202" hidden="1">
          <a:extLst>
            <a:ext uri="{FF2B5EF4-FFF2-40B4-BE49-F238E27FC236}">
              <a16:creationId xmlns:a16="http://schemas.microsoft.com/office/drawing/2014/main" id="{00000000-0008-0000-0000-0000FF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93" name="shapetype_202" hidden="1">
          <a:extLst>
            <a:ext uri="{FF2B5EF4-FFF2-40B4-BE49-F238E27FC236}">
              <a16:creationId xmlns:a16="http://schemas.microsoft.com/office/drawing/2014/main" id="{00000000-0008-0000-0000-0000FD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91" name="shapetype_202" hidden="1">
          <a:extLst>
            <a:ext uri="{FF2B5EF4-FFF2-40B4-BE49-F238E27FC236}">
              <a16:creationId xmlns:a16="http://schemas.microsoft.com/office/drawing/2014/main" id="{00000000-0008-0000-0000-0000FB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89" name="shapetype_202" hidden="1">
          <a:extLst>
            <a:ext uri="{FF2B5EF4-FFF2-40B4-BE49-F238E27FC236}">
              <a16:creationId xmlns:a16="http://schemas.microsoft.com/office/drawing/2014/main" id="{00000000-0008-0000-0000-0000F9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87" name="shapetype_202" hidden="1">
          <a:extLst>
            <a:ext uri="{FF2B5EF4-FFF2-40B4-BE49-F238E27FC236}">
              <a16:creationId xmlns:a16="http://schemas.microsoft.com/office/drawing/2014/main" id="{00000000-0008-0000-0000-0000F7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85" name="shapetype_202" hidden="1">
          <a:extLst>
            <a:ext uri="{FF2B5EF4-FFF2-40B4-BE49-F238E27FC236}">
              <a16:creationId xmlns:a16="http://schemas.microsoft.com/office/drawing/2014/main" id="{00000000-0008-0000-0000-0000F5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83" name="shapetype_202" hidden="1">
          <a:extLst>
            <a:ext uri="{FF2B5EF4-FFF2-40B4-BE49-F238E27FC236}">
              <a16:creationId xmlns:a16="http://schemas.microsoft.com/office/drawing/2014/main" id="{00000000-0008-0000-0000-0000F3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81" name="shapetype_202" hidden="1">
          <a:extLst>
            <a:ext uri="{FF2B5EF4-FFF2-40B4-BE49-F238E27FC236}">
              <a16:creationId xmlns:a16="http://schemas.microsoft.com/office/drawing/2014/main" id="{00000000-0008-0000-0000-0000F1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79" name="shapetype_202" hidden="1">
          <a:extLst>
            <a:ext uri="{FF2B5EF4-FFF2-40B4-BE49-F238E27FC236}">
              <a16:creationId xmlns:a16="http://schemas.microsoft.com/office/drawing/2014/main" id="{00000000-0008-0000-0000-0000EF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77" name="shapetype_202" hidden="1">
          <a:extLst>
            <a:ext uri="{FF2B5EF4-FFF2-40B4-BE49-F238E27FC236}">
              <a16:creationId xmlns:a16="http://schemas.microsoft.com/office/drawing/2014/main" id="{00000000-0008-0000-0000-0000ED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75" name="shapetype_202" hidden="1">
          <a:extLst>
            <a:ext uri="{FF2B5EF4-FFF2-40B4-BE49-F238E27FC236}">
              <a16:creationId xmlns:a16="http://schemas.microsoft.com/office/drawing/2014/main" id="{00000000-0008-0000-0000-0000EB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73" name="shapetype_202" hidden="1">
          <a:extLst>
            <a:ext uri="{FF2B5EF4-FFF2-40B4-BE49-F238E27FC236}">
              <a16:creationId xmlns:a16="http://schemas.microsoft.com/office/drawing/2014/main" id="{00000000-0008-0000-0000-0000E9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71" name="shapetype_202" hidden="1">
          <a:extLst>
            <a:ext uri="{FF2B5EF4-FFF2-40B4-BE49-F238E27FC236}">
              <a16:creationId xmlns:a16="http://schemas.microsoft.com/office/drawing/2014/main" id="{00000000-0008-0000-0000-0000E7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69" name="shapetype_202" hidden="1">
          <a:extLst>
            <a:ext uri="{FF2B5EF4-FFF2-40B4-BE49-F238E27FC236}">
              <a16:creationId xmlns:a16="http://schemas.microsoft.com/office/drawing/2014/main" id="{00000000-0008-0000-0000-0000E5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67" name="shapetype_202" hidden="1">
          <a:extLst>
            <a:ext uri="{FF2B5EF4-FFF2-40B4-BE49-F238E27FC236}">
              <a16:creationId xmlns:a16="http://schemas.microsoft.com/office/drawing/2014/main" id="{00000000-0008-0000-0000-0000E3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65" name="shapetype_202" hidden="1">
          <a:extLst>
            <a:ext uri="{FF2B5EF4-FFF2-40B4-BE49-F238E27FC236}">
              <a16:creationId xmlns:a16="http://schemas.microsoft.com/office/drawing/2014/main" id="{00000000-0008-0000-0000-0000E1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63" name="shapetype_202" hidden="1">
          <a:extLst>
            <a:ext uri="{FF2B5EF4-FFF2-40B4-BE49-F238E27FC236}">
              <a16:creationId xmlns:a16="http://schemas.microsoft.com/office/drawing/2014/main" id="{00000000-0008-0000-0000-0000DF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61" name="shapetype_202" hidden="1">
          <a:extLst>
            <a:ext uri="{FF2B5EF4-FFF2-40B4-BE49-F238E27FC236}">
              <a16:creationId xmlns:a16="http://schemas.microsoft.com/office/drawing/2014/main" id="{00000000-0008-0000-0000-0000DD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59" name="shapetype_202" hidden="1">
          <a:extLst>
            <a:ext uri="{FF2B5EF4-FFF2-40B4-BE49-F238E27FC236}">
              <a16:creationId xmlns:a16="http://schemas.microsoft.com/office/drawing/2014/main" id="{00000000-0008-0000-0000-0000DB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57" name="shapetype_202" hidden="1">
          <a:extLst>
            <a:ext uri="{FF2B5EF4-FFF2-40B4-BE49-F238E27FC236}">
              <a16:creationId xmlns:a16="http://schemas.microsoft.com/office/drawing/2014/main" id="{00000000-0008-0000-0000-0000D9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55" name="shapetype_202" hidden="1">
          <a:extLst>
            <a:ext uri="{FF2B5EF4-FFF2-40B4-BE49-F238E27FC236}">
              <a16:creationId xmlns:a16="http://schemas.microsoft.com/office/drawing/2014/main" id="{00000000-0008-0000-0000-0000D7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53" name="shapetype_202" hidden="1">
          <a:extLst>
            <a:ext uri="{FF2B5EF4-FFF2-40B4-BE49-F238E27FC236}">
              <a16:creationId xmlns:a16="http://schemas.microsoft.com/office/drawing/2014/main" id="{00000000-0008-0000-0000-0000D5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51" name="shapetype_202" hidden="1">
          <a:extLst>
            <a:ext uri="{FF2B5EF4-FFF2-40B4-BE49-F238E27FC236}">
              <a16:creationId xmlns:a16="http://schemas.microsoft.com/office/drawing/2014/main" id="{00000000-0008-0000-0000-0000D3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49" name="shapetype_202" hidden="1">
          <a:extLst>
            <a:ext uri="{FF2B5EF4-FFF2-40B4-BE49-F238E27FC236}">
              <a16:creationId xmlns:a16="http://schemas.microsoft.com/office/drawing/2014/main" id="{00000000-0008-0000-0000-0000D1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47" name="shapetype_202" hidden="1">
          <a:extLst>
            <a:ext uri="{FF2B5EF4-FFF2-40B4-BE49-F238E27FC236}">
              <a16:creationId xmlns:a16="http://schemas.microsoft.com/office/drawing/2014/main" id="{00000000-0008-0000-0000-0000CF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46" name="shapetype_202" hidden="1">
          <a:extLst>
            <a:ext uri="{FF2B5EF4-FFF2-40B4-BE49-F238E27FC236}">
              <a16:creationId xmlns:a16="http://schemas.microsoft.com/office/drawing/2014/main" id="{00000000-0008-0000-0000-0000CE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45" name="shapetype_202" hidden="1">
          <a:extLst>
            <a:ext uri="{FF2B5EF4-FFF2-40B4-BE49-F238E27FC236}">
              <a16:creationId xmlns:a16="http://schemas.microsoft.com/office/drawing/2014/main" id="{00000000-0008-0000-0000-0000CD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44" name="shapetype_202" hidden="1">
          <a:extLst>
            <a:ext uri="{FF2B5EF4-FFF2-40B4-BE49-F238E27FC236}">
              <a16:creationId xmlns:a16="http://schemas.microsoft.com/office/drawing/2014/main" id="{00000000-0008-0000-0000-0000CC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43" name="shapetype_202" hidden="1">
          <a:extLst>
            <a:ext uri="{FF2B5EF4-FFF2-40B4-BE49-F238E27FC236}">
              <a16:creationId xmlns:a16="http://schemas.microsoft.com/office/drawing/2014/main" id="{00000000-0008-0000-0000-0000CB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42" name="shapetype_202" hidden="1">
          <a:extLst>
            <a:ext uri="{FF2B5EF4-FFF2-40B4-BE49-F238E27FC236}">
              <a16:creationId xmlns:a16="http://schemas.microsoft.com/office/drawing/2014/main" id="{00000000-0008-0000-0000-0000CA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41" name="shapetype_202" hidden="1">
          <a:extLst>
            <a:ext uri="{FF2B5EF4-FFF2-40B4-BE49-F238E27FC236}">
              <a16:creationId xmlns:a16="http://schemas.microsoft.com/office/drawing/2014/main" id="{00000000-0008-0000-0000-0000C9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39" name="shapetype_202" hidden="1">
          <a:extLst>
            <a:ext uri="{FF2B5EF4-FFF2-40B4-BE49-F238E27FC236}">
              <a16:creationId xmlns:a16="http://schemas.microsoft.com/office/drawing/2014/main" id="{00000000-0008-0000-0000-0000C7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37" name="shapetype_202" hidden="1">
          <a:extLst>
            <a:ext uri="{FF2B5EF4-FFF2-40B4-BE49-F238E27FC236}">
              <a16:creationId xmlns:a16="http://schemas.microsoft.com/office/drawing/2014/main" id="{00000000-0008-0000-0000-0000C5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35" name="shapetype_202" hidden="1">
          <a:extLst>
            <a:ext uri="{FF2B5EF4-FFF2-40B4-BE49-F238E27FC236}">
              <a16:creationId xmlns:a16="http://schemas.microsoft.com/office/drawing/2014/main" id="{00000000-0008-0000-0000-0000C3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33" name="shapetype_202" hidden="1">
          <a:extLst>
            <a:ext uri="{FF2B5EF4-FFF2-40B4-BE49-F238E27FC236}">
              <a16:creationId xmlns:a16="http://schemas.microsoft.com/office/drawing/2014/main" id="{00000000-0008-0000-0000-0000C1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31" name="shapetype_202" hidden="1">
          <a:extLst>
            <a:ext uri="{FF2B5EF4-FFF2-40B4-BE49-F238E27FC236}">
              <a16:creationId xmlns:a16="http://schemas.microsoft.com/office/drawing/2014/main" id="{00000000-0008-0000-0000-0000BF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30" name="shapetype_202" hidden="1">
          <a:extLst>
            <a:ext uri="{FF2B5EF4-FFF2-40B4-BE49-F238E27FC236}">
              <a16:creationId xmlns:a16="http://schemas.microsoft.com/office/drawing/2014/main" id="{00000000-0008-0000-0000-0000BE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28" name="shapetype_202" hidden="1">
          <a:extLst>
            <a:ext uri="{FF2B5EF4-FFF2-40B4-BE49-F238E27FC236}">
              <a16:creationId xmlns:a16="http://schemas.microsoft.com/office/drawing/2014/main" id="{00000000-0008-0000-0000-0000BC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26" name="shapetype_202" hidden="1">
          <a:extLst>
            <a:ext uri="{FF2B5EF4-FFF2-40B4-BE49-F238E27FC236}">
              <a16:creationId xmlns:a16="http://schemas.microsoft.com/office/drawing/2014/main" id="{00000000-0008-0000-0000-0000BA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24" name="shapetype_202" hidden="1">
          <a:extLst>
            <a:ext uri="{FF2B5EF4-FFF2-40B4-BE49-F238E27FC236}">
              <a16:creationId xmlns:a16="http://schemas.microsoft.com/office/drawing/2014/main" id="{00000000-0008-0000-0000-0000B8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22" name="shapetype_202" hidden="1">
          <a:extLst>
            <a:ext uri="{FF2B5EF4-FFF2-40B4-BE49-F238E27FC236}">
              <a16:creationId xmlns:a16="http://schemas.microsoft.com/office/drawing/2014/main" id="{00000000-0008-0000-0000-0000B6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20" name="shapetype_202" hidden="1">
          <a:extLst>
            <a:ext uri="{FF2B5EF4-FFF2-40B4-BE49-F238E27FC236}">
              <a16:creationId xmlns:a16="http://schemas.microsoft.com/office/drawing/2014/main" id="{00000000-0008-0000-0000-0000B4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18" name="shapetype_202" hidden="1">
          <a:extLst>
            <a:ext uri="{FF2B5EF4-FFF2-40B4-BE49-F238E27FC236}">
              <a16:creationId xmlns:a16="http://schemas.microsoft.com/office/drawing/2014/main" id="{00000000-0008-0000-0000-0000B2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16" name="shapetype_202" hidden="1">
          <a:extLst>
            <a:ext uri="{FF2B5EF4-FFF2-40B4-BE49-F238E27FC236}">
              <a16:creationId xmlns:a16="http://schemas.microsoft.com/office/drawing/2014/main" id="{00000000-0008-0000-0000-0000B0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14" name="shapetype_202" hidden="1">
          <a:extLst>
            <a:ext uri="{FF2B5EF4-FFF2-40B4-BE49-F238E27FC236}">
              <a16:creationId xmlns:a16="http://schemas.microsoft.com/office/drawing/2014/main" id="{00000000-0008-0000-0000-0000AE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12" name="shapetype_202" hidden="1">
          <a:extLst>
            <a:ext uri="{FF2B5EF4-FFF2-40B4-BE49-F238E27FC236}">
              <a16:creationId xmlns:a16="http://schemas.microsoft.com/office/drawing/2014/main" id="{00000000-0008-0000-0000-0000AC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10" name="shapetype_202" hidden="1">
          <a:extLst>
            <a:ext uri="{FF2B5EF4-FFF2-40B4-BE49-F238E27FC236}">
              <a16:creationId xmlns:a16="http://schemas.microsoft.com/office/drawing/2014/main" id="{00000000-0008-0000-0000-0000AA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08" name="shapetype_202" hidden="1">
          <a:extLst>
            <a:ext uri="{FF2B5EF4-FFF2-40B4-BE49-F238E27FC236}">
              <a16:creationId xmlns:a16="http://schemas.microsoft.com/office/drawing/2014/main" id="{00000000-0008-0000-0000-0000A8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06" name="shapetype_202" hidden="1">
          <a:extLst>
            <a:ext uri="{FF2B5EF4-FFF2-40B4-BE49-F238E27FC236}">
              <a16:creationId xmlns:a16="http://schemas.microsoft.com/office/drawing/2014/main" id="{00000000-0008-0000-0000-0000A6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04" name="shapetype_202" hidden="1">
          <a:extLst>
            <a:ext uri="{FF2B5EF4-FFF2-40B4-BE49-F238E27FC236}">
              <a16:creationId xmlns:a16="http://schemas.microsoft.com/office/drawing/2014/main" id="{00000000-0008-0000-0000-0000A4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02" name="shapetype_202" hidden="1">
          <a:extLst>
            <a:ext uri="{FF2B5EF4-FFF2-40B4-BE49-F238E27FC236}">
              <a16:creationId xmlns:a16="http://schemas.microsoft.com/office/drawing/2014/main" id="{00000000-0008-0000-0000-0000A2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000" name="shapetype_202" hidden="1">
          <a:extLst>
            <a:ext uri="{FF2B5EF4-FFF2-40B4-BE49-F238E27FC236}">
              <a16:creationId xmlns:a16="http://schemas.microsoft.com/office/drawing/2014/main" id="{00000000-0008-0000-0000-0000A0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98" name="shapetype_202" hidden="1">
          <a:extLst>
            <a:ext uri="{FF2B5EF4-FFF2-40B4-BE49-F238E27FC236}">
              <a16:creationId xmlns:a16="http://schemas.microsoft.com/office/drawing/2014/main" id="{00000000-0008-0000-0000-00009E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96" name="shapetype_202" hidden="1">
          <a:extLst>
            <a:ext uri="{FF2B5EF4-FFF2-40B4-BE49-F238E27FC236}">
              <a16:creationId xmlns:a16="http://schemas.microsoft.com/office/drawing/2014/main" id="{00000000-0008-0000-0000-00009C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95" name="shapetype_202" hidden="1">
          <a:extLst>
            <a:ext uri="{FF2B5EF4-FFF2-40B4-BE49-F238E27FC236}">
              <a16:creationId xmlns:a16="http://schemas.microsoft.com/office/drawing/2014/main" id="{00000000-0008-0000-0000-00009B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94" name="shapetype_202" hidden="1">
          <a:extLst>
            <a:ext uri="{FF2B5EF4-FFF2-40B4-BE49-F238E27FC236}">
              <a16:creationId xmlns:a16="http://schemas.microsoft.com/office/drawing/2014/main" id="{00000000-0008-0000-0000-00009A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93" name="shapetype_202" hidden="1">
          <a:extLst>
            <a:ext uri="{FF2B5EF4-FFF2-40B4-BE49-F238E27FC236}">
              <a16:creationId xmlns:a16="http://schemas.microsoft.com/office/drawing/2014/main" id="{00000000-0008-0000-0000-000099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92" name="shapetype_202" hidden="1">
          <a:extLst>
            <a:ext uri="{FF2B5EF4-FFF2-40B4-BE49-F238E27FC236}">
              <a16:creationId xmlns:a16="http://schemas.microsoft.com/office/drawing/2014/main" id="{00000000-0008-0000-0000-000098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91" name="shapetype_202" hidden="1">
          <a:extLst>
            <a:ext uri="{FF2B5EF4-FFF2-40B4-BE49-F238E27FC236}">
              <a16:creationId xmlns:a16="http://schemas.microsoft.com/office/drawing/2014/main" id="{00000000-0008-0000-0000-000097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89" name="shapetype_202" hidden="1">
          <a:extLst>
            <a:ext uri="{FF2B5EF4-FFF2-40B4-BE49-F238E27FC236}">
              <a16:creationId xmlns:a16="http://schemas.microsoft.com/office/drawing/2014/main" id="{00000000-0008-0000-0000-000095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87" name="shapetype_202" hidden="1">
          <a:extLst>
            <a:ext uri="{FF2B5EF4-FFF2-40B4-BE49-F238E27FC236}">
              <a16:creationId xmlns:a16="http://schemas.microsoft.com/office/drawing/2014/main" id="{00000000-0008-0000-0000-000093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85" name="shapetype_202" hidden="1">
          <a:extLst>
            <a:ext uri="{FF2B5EF4-FFF2-40B4-BE49-F238E27FC236}">
              <a16:creationId xmlns:a16="http://schemas.microsoft.com/office/drawing/2014/main" id="{00000000-0008-0000-0000-000091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83" name="shapetype_202" hidden="1">
          <a:extLst>
            <a:ext uri="{FF2B5EF4-FFF2-40B4-BE49-F238E27FC236}">
              <a16:creationId xmlns:a16="http://schemas.microsoft.com/office/drawing/2014/main" id="{00000000-0008-0000-0000-00008F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81" name="shapetype_202" hidden="1">
          <a:extLst>
            <a:ext uri="{FF2B5EF4-FFF2-40B4-BE49-F238E27FC236}">
              <a16:creationId xmlns:a16="http://schemas.microsoft.com/office/drawing/2014/main" id="{00000000-0008-0000-0000-00008D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79" name="shapetype_202" hidden="1">
          <a:extLst>
            <a:ext uri="{FF2B5EF4-FFF2-40B4-BE49-F238E27FC236}">
              <a16:creationId xmlns:a16="http://schemas.microsoft.com/office/drawing/2014/main" id="{00000000-0008-0000-0000-00008B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77" name="shapetype_202" hidden="1">
          <a:extLst>
            <a:ext uri="{FF2B5EF4-FFF2-40B4-BE49-F238E27FC236}">
              <a16:creationId xmlns:a16="http://schemas.microsoft.com/office/drawing/2014/main" id="{00000000-0008-0000-0000-000089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75" name="shapetype_202" hidden="1">
          <a:extLst>
            <a:ext uri="{FF2B5EF4-FFF2-40B4-BE49-F238E27FC236}">
              <a16:creationId xmlns:a16="http://schemas.microsoft.com/office/drawing/2014/main" id="{00000000-0008-0000-0000-000087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73" name="shapetype_202" hidden="1">
          <a:extLst>
            <a:ext uri="{FF2B5EF4-FFF2-40B4-BE49-F238E27FC236}">
              <a16:creationId xmlns:a16="http://schemas.microsoft.com/office/drawing/2014/main" id="{00000000-0008-0000-0000-000085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71" name="shapetype_202" hidden="1">
          <a:extLst>
            <a:ext uri="{FF2B5EF4-FFF2-40B4-BE49-F238E27FC236}">
              <a16:creationId xmlns:a16="http://schemas.microsoft.com/office/drawing/2014/main" id="{00000000-0008-0000-0000-000083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69" name="shapetype_202" hidden="1">
          <a:extLst>
            <a:ext uri="{FF2B5EF4-FFF2-40B4-BE49-F238E27FC236}">
              <a16:creationId xmlns:a16="http://schemas.microsoft.com/office/drawing/2014/main" id="{00000000-0008-0000-0000-000081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67" name="shapetype_202" hidden="1">
          <a:extLst>
            <a:ext uri="{FF2B5EF4-FFF2-40B4-BE49-F238E27FC236}">
              <a16:creationId xmlns:a16="http://schemas.microsoft.com/office/drawing/2014/main" id="{00000000-0008-0000-0000-00007F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65" name="shapetype_202" hidden="1">
          <a:extLst>
            <a:ext uri="{FF2B5EF4-FFF2-40B4-BE49-F238E27FC236}">
              <a16:creationId xmlns:a16="http://schemas.microsoft.com/office/drawing/2014/main" id="{00000000-0008-0000-0000-00007D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63" name="shapetype_202" hidden="1">
          <a:extLst>
            <a:ext uri="{FF2B5EF4-FFF2-40B4-BE49-F238E27FC236}">
              <a16:creationId xmlns:a16="http://schemas.microsoft.com/office/drawing/2014/main" id="{00000000-0008-0000-0000-00007B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61" name="shapetype_202" hidden="1">
          <a:extLst>
            <a:ext uri="{FF2B5EF4-FFF2-40B4-BE49-F238E27FC236}">
              <a16:creationId xmlns:a16="http://schemas.microsoft.com/office/drawing/2014/main" id="{00000000-0008-0000-0000-000079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59" name="shapetype_202" hidden="1">
          <a:extLst>
            <a:ext uri="{FF2B5EF4-FFF2-40B4-BE49-F238E27FC236}">
              <a16:creationId xmlns:a16="http://schemas.microsoft.com/office/drawing/2014/main" id="{00000000-0008-0000-0000-000077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57" name="shapetype_202" hidden="1">
          <a:extLst>
            <a:ext uri="{FF2B5EF4-FFF2-40B4-BE49-F238E27FC236}">
              <a16:creationId xmlns:a16="http://schemas.microsoft.com/office/drawing/2014/main" id="{00000000-0008-0000-0000-000075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55" name="shapetype_202" hidden="1">
          <a:extLst>
            <a:ext uri="{FF2B5EF4-FFF2-40B4-BE49-F238E27FC236}">
              <a16:creationId xmlns:a16="http://schemas.microsoft.com/office/drawing/2014/main" id="{00000000-0008-0000-0000-000073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53" name="shapetype_202" hidden="1">
          <a:extLst>
            <a:ext uri="{FF2B5EF4-FFF2-40B4-BE49-F238E27FC236}">
              <a16:creationId xmlns:a16="http://schemas.microsoft.com/office/drawing/2014/main" id="{00000000-0008-0000-0000-000071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51" name="shapetype_202" hidden="1">
          <a:extLst>
            <a:ext uri="{FF2B5EF4-FFF2-40B4-BE49-F238E27FC236}">
              <a16:creationId xmlns:a16="http://schemas.microsoft.com/office/drawing/2014/main" id="{00000000-0008-0000-0000-00006F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49" name="shapetype_202" hidden="1">
          <a:extLst>
            <a:ext uri="{FF2B5EF4-FFF2-40B4-BE49-F238E27FC236}">
              <a16:creationId xmlns:a16="http://schemas.microsoft.com/office/drawing/2014/main" id="{00000000-0008-0000-0000-00006D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47" name="shapetype_202" hidden="1">
          <a:extLst>
            <a:ext uri="{FF2B5EF4-FFF2-40B4-BE49-F238E27FC236}">
              <a16:creationId xmlns:a16="http://schemas.microsoft.com/office/drawing/2014/main" id="{00000000-0008-0000-0000-00006B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45" name="shapetype_202" hidden="1">
          <a:extLst>
            <a:ext uri="{FF2B5EF4-FFF2-40B4-BE49-F238E27FC236}">
              <a16:creationId xmlns:a16="http://schemas.microsoft.com/office/drawing/2014/main" id="{00000000-0008-0000-0000-000069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43" name="shapetype_202" hidden="1">
          <a:extLst>
            <a:ext uri="{FF2B5EF4-FFF2-40B4-BE49-F238E27FC236}">
              <a16:creationId xmlns:a16="http://schemas.microsoft.com/office/drawing/2014/main" id="{00000000-0008-0000-0000-000067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41" name="shapetype_202" hidden="1">
          <a:extLst>
            <a:ext uri="{FF2B5EF4-FFF2-40B4-BE49-F238E27FC236}">
              <a16:creationId xmlns:a16="http://schemas.microsoft.com/office/drawing/2014/main" id="{00000000-0008-0000-0000-000065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39" name="shapetype_202" hidden="1">
          <a:extLst>
            <a:ext uri="{FF2B5EF4-FFF2-40B4-BE49-F238E27FC236}">
              <a16:creationId xmlns:a16="http://schemas.microsoft.com/office/drawing/2014/main" id="{00000000-0008-0000-0000-000063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37" name="shapetype_202" hidden="1">
          <a:extLst>
            <a:ext uri="{FF2B5EF4-FFF2-40B4-BE49-F238E27FC236}">
              <a16:creationId xmlns:a16="http://schemas.microsoft.com/office/drawing/2014/main" id="{00000000-0008-0000-0000-000061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35" name="shapetype_202" hidden="1">
          <a:extLst>
            <a:ext uri="{FF2B5EF4-FFF2-40B4-BE49-F238E27FC236}">
              <a16:creationId xmlns:a16="http://schemas.microsoft.com/office/drawing/2014/main" id="{00000000-0008-0000-0000-00005F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33" name="shapetype_202" hidden="1">
          <a:extLst>
            <a:ext uri="{FF2B5EF4-FFF2-40B4-BE49-F238E27FC236}">
              <a16:creationId xmlns:a16="http://schemas.microsoft.com/office/drawing/2014/main" id="{00000000-0008-0000-0000-00005D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31" name="shapetype_202" hidden="1">
          <a:extLst>
            <a:ext uri="{FF2B5EF4-FFF2-40B4-BE49-F238E27FC236}">
              <a16:creationId xmlns:a16="http://schemas.microsoft.com/office/drawing/2014/main" id="{00000000-0008-0000-0000-00005B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29" name="shapetype_202" hidden="1">
          <a:extLst>
            <a:ext uri="{FF2B5EF4-FFF2-40B4-BE49-F238E27FC236}">
              <a16:creationId xmlns:a16="http://schemas.microsoft.com/office/drawing/2014/main" id="{00000000-0008-0000-0000-000059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28" name="shapetype_202" hidden="1">
          <a:extLst>
            <a:ext uri="{FF2B5EF4-FFF2-40B4-BE49-F238E27FC236}">
              <a16:creationId xmlns:a16="http://schemas.microsoft.com/office/drawing/2014/main" id="{00000000-0008-0000-0000-000058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27" name="shapetype_202" hidden="1">
          <a:extLst>
            <a:ext uri="{FF2B5EF4-FFF2-40B4-BE49-F238E27FC236}">
              <a16:creationId xmlns:a16="http://schemas.microsoft.com/office/drawing/2014/main" id="{00000000-0008-0000-0000-000057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26" name="shapetype_202" hidden="1">
          <a:extLst>
            <a:ext uri="{FF2B5EF4-FFF2-40B4-BE49-F238E27FC236}">
              <a16:creationId xmlns:a16="http://schemas.microsoft.com/office/drawing/2014/main" id="{00000000-0008-0000-0000-000056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25" name="shapetype_202" hidden="1">
          <a:extLst>
            <a:ext uri="{FF2B5EF4-FFF2-40B4-BE49-F238E27FC236}">
              <a16:creationId xmlns:a16="http://schemas.microsoft.com/office/drawing/2014/main" id="{00000000-0008-0000-0000-000055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24" name="shapetype_202" hidden="1">
          <a:extLst>
            <a:ext uri="{FF2B5EF4-FFF2-40B4-BE49-F238E27FC236}">
              <a16:creationId xmlns:a16="http://schemas.microsoft.com/office/drawing/2014/main" id="{00000000-0008-0000-0000-000054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22" name="shapetype_202" hidden="1">
          <a:extLst>
            <a:ext uri="{FF2B5EF4-FFF2-40B4-BE49-F238E27FC236}">
              <a16:creationId xmlns:a16="http://schemas.microsoft.com/office/drawing/2014/main" id="{00000000-0008-0000-0000-000052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20" name="shapetype_202" hidden="1">
          <a:extLst>
            <a:ext uri="{FF2B5EF4-FFF2-40B4-BE49-F238E27FC236}">
              <a16:creationId xmlns:a16="http://schemas.microsoft.com/office/drawing/2014/main" id="{00000000-0008-0000-0000-000050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18" name="shapetype_202" hidden="1">
          <a:extLst>
            <a:ext uri="{FF2B5EF4-FFF2-40B4-BE49-F238E27FC236}">
              <a16:creationId xmlns:a16="http://schemas.microsoft.com/office/drawing/2014/main" id="{00000000-0008-0000-0000-00004E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16" name="shapetype_202" hidden="1">
          <a:extLst>
            <a:ext uri="{FF2B5EF4-FFF2-40B4-BE49-F238E27FC236}">
              <a16:creationId xmlns:a16="http://schemas.microsoft.com/office/drawing/2014/main" id="{00000000-0008-0000-0000-00004C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14" name="shapetype_202" hidden="1">
          <a:extLst>
            <a:ext uri="{FF2B5EF4-FFF2-40B4-BE49-F238E27FC236}">
              <a16:creationId xmlns:a16="http://schemas.microsoft.com/office/drawing/2014/main" id="{00000000-0008-0000-0000-00004A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12" name="shapetype_202" hidden="1">
          <a:extLst>
            <a:ext uri="{FF2B5EF4-FFF2-40B4-BE49-F238E27FC236}">
              <a16:creationId xmlns:a16="http://schemas.microsoft.com/office/drawing/2014/main" id="{00000000-0008-0000-0000-000048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10" name="shapetype_202" hidden="1">
          <a:extLst>
            <a:ext uri="{FF2B5EF4-FFF2-40B4-BE49-F238E27FC236}">
              <a16:creationId xmlns:a16="http://schemas.microsoft.com/office/drawing/2014/main" id="{00000000-0008-0000-0000-000046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08" name="shapetype_202" hidden="1">
          <a:extLst>
            <a:ext uri="{FF2B5EF4-FFF2-40B4-BE49-F238E27FC236}">
              <a16:creationId xmlns:a16="http://schemas.microsoft.com/office/drawing/2014/main" id="{00000000-0008-0000-0000-000044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06" name="shapetype_202" hidden="1">
          <a:extLst>
            <a:ext uri="{FF2B5EF4-FFF2-40B4-BE49-F238E27FC236}">
              <a16:creationId xmlns:a16="http://schemas.microsoft.com/office/drawing/2014/main" id="{00000000-0008-0000-0000-000042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04" name="shapetype_202" hidden="1">
          <a:extLst>
            <a:ext uri="{FF2B5EF4-FFF2-40B4-BE49-F238E27FC236}">
              <a16:creationId xmlns:a16="http://schemas.microsoft.com/office/drawing/2014/main" id="{00000000-0008-0000-0000-000040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02" name="shapetype_202" hidden="1">
          <a:extLst>
            <a:ext uri="{FF2B5EF4-FFF2-40B4-BE49-F238E27FC236}">
              <a16:creationId xmlns:a16="http://schemas.microsoft.com/office/drawing/2014/main" id="{00000000-0008-0000-0000-00003E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900" name="shapetype_202" hidden="1">
          <a:extLst>
            <a:ext uri="{FF2B5EF4-FFF2-40B4-BE49-F238E27FC236}">
              <a16:creationId xmlns:a16="http://schemas.microsoft.com/office/drawing/2014/main" id="{00000000-0008-0000-0000-00003C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98" name="shapetype_202" hidden="1">
          <a:extLst>
            <a:ext uri="{FF2B5EF4-FFF2-40B4-BE49-F238E27FC236}">
              <a16:creationId xmlns:a16="http://schemas.microsoft.com/office/drawing/2014/main" id="{00000000-0008-0000-0000-00003A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96" name="shapetype_202" hidden="1">
          <a:extLst>
            <a:ext uri="{FF2B5EF4-FFF2-40B4-BE49-F238E27FC236}">
              <a16:creationId xmlns:a16="http://schemas.microsoft.com/office/drawing/2014/main" id="{00000000-0008-0000-0000-000038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94" name="shapetype_202" hidden="1">
          <a:extLst>
            <a:ext uri="{FF2B5EF4-FFF2-40B4-BE49-F238E27FC236}">
              <a16:creationId xmlns:a16="http://schemas.microsoft.com/office/drawing/2014/main" id="{00000000-0008-0000-0000-000036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92" name="shapetype_202" hidden="1">
          <a:extLst>
            <a:ext uri="{FF2B5EF4-FFF2-40B4-BE49-F238E27FC236}">
              <a16:creationId xmlns:a16="http://schemas.microsoft.com/office/drawing/2014/main" id="{00000000-0008-0000-0000-000034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90" name="shapetype_202" hidden="1">
          <a:extLst>
            <a:ext uri="{FF2B5EF4-FFF2-40B4-BE49-F238E27FC236}">
              <a16:creationId xmlns:a16="http://schemas.microsoft.com/office/drawing/2014/main" id="{00000000-0008-0000-0000-000032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88" name="shapetype_202" hidden="1">
          <a:extLst>
            <a:ext uri="{FF2B5EF4-FFF2-40B4-BE49-F238E27FC236}">
              <a16:creationId xmlns:a16="http://schemas.microsoft.com/office/drawing/2014/main" id="{00000000-0008-0000-0000-000030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86" name="shapetype_202" hidden="1">
          <a:extLst>
            <a:ext uri="{FF2B5EF4-FFF2-40B4-BE49-F238E27FC236}">
              <a16:creationId xmlns:a16="http://schemas.microsoft.com/office/drawing/2014/main" id="{00000000-0008-0000-0000-00002E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84" name="shapetype_202" hidden="1">
          <a:extLst>
            <a:ext uri="{FF2B5EF4-FFF2-40B4-BE49-F238E27FC236}">
              <a16:creationId xmlns:a16="http://schemas.microsoft.com/office/drawing/2014/main" id="{00000000-0008-0000-0000-00002C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82" name="shapetype_202" hidden="1">
          <a:extLst>
            <a:ext uri="{FF2B5EF4-FFF2-40B4-BE49-F238E27FC236}">
              <a16:creationId xmlns:a16="http://schemas.microsoft.com/office/drawing/2014/main" id="{00000000-0008-0000-0000-00002A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80" name="shapetype_202" hidden="1">
          <a:extLst>
            <a:ext uri="{FF2B5EF4-FFF2-40B4-BE49-F238E27FC236}">
              <a16:creationId xmlns:a16="http://schemas.microsoft.com/office/drawing/2014/main" id="{00000000-0008-0000-0000-000028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78" name="shapetype_202" hidden="1">
          <a:extLst>
            <a:ext uri="{FF2B5EF4-FFF2-40B4-BE49-F238E27FC236}">
              <a16:creationId xmlns:a16="http://schemas.microsoft.com/office/drawing/2014/main" id="{00000000-0008-0000-0000-000026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76" name="shapetype_202" hidden="1">
          <a:extLst>
            <a:ext uri="{FF2B5EF4-FFF2-40B4-BE49-F238E27FC236}">
              <a16:creationId xmlns:a16="http://schemas.microsoft.com/office/drawing/2014/main" id="{00000000-0008-0000-0000-000024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74" name="shapetype_202" hidden="1">
          <a:extLst>
            <a:ext uri="{FF2B5EF4-FFF2-40B4-BE49-F238E27FC236}">
              <a16:creationId xmlns:a16="http://schemas.microsoft.com/office/drawing/2014/main" id="{00000000-0008-0000-0000-000022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72" name="shapetype_202" hidden="1">
          <a:extLst>
            <a:ext uri="{FF2B5EF4-FFF2-40B4-BE49-F238E27FC236}">
              <a16:creationId xmlns:a16="http://schemas.microsoft.com/office/drawing/2014/main" id="{00000000-0008-0000-0000-000020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70" name="shapetype_202" hidden="1">
          <a:extLst>
            <a:ext uri="{FF2B5EF4-FFF2-40B4-BE49-F238E27FC236}">
              <a16:creationId xmlns:a16="http://schemas.microsoft.com/office/drawing/2014/main" id="{00000000-0008-0000-0000-00001E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68" name="shapetype_202" hidden="1">
          <a:extLst>
            <a:ext uri="{FF2B5EF4-FFF2-40B4-BE49-F238E27FC236}">
              <a16:creationId xmlns:a16="http://schemas.microsoft.com/office/drawing/2014/main" id="{00000000-0008-0000-0000-00001C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66" name="shapetype_202" hidden="1">
          <a:extLst>
            <a:ext uri="{FF2B5EF4-FFF2-40B4-BE49-F238E27FC236}">
              <a16:creationId xmlns:a16="http://schemas.microsoft.com/office/drawing/2014/main" id="{00000000-0008-0000-0000-00001A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64" name="shapetype_202" hidden="1">
          <a:extLst>
            <a:ext uri="{FF2B5EF4-FFF2-40B4-BE49-F238E27FC236}">
              <a16:creationId xmlns:a16="http://schemas.microsoft.com/office/drawing/2014/main" id="{00000000-0008-0000-0000-000018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62" name="shapetype_202" hidden="1">
          <a:extLst>
            <a:ext uri="{FF2B5EF4-FFF2-40B4-BE49-F238E27FC236}">
              <a16:creationId xmlns:a16="http://schemas.microsoft.com/office/drawing/2014/main" id="{00000000-0008-0000-0000-000016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61" name="shapetype_202" hidden="1">
          <a:extLst>
            <a:ext uri="{FF2B5EF4-FFF2-40B4-BE49-F238E27FC236}">
              <a16:creationId xmlns:a16="http://schemas.microsoft.com/office/drawing/2014/main" id="{00000000-0008-0000-0000-000015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60" name="shapetype_202" hidden="1">
          <a:extLst>
            <a:ext uri="{FF2B5EF4-FFF2-40B4-BE49-F238E27FC236}">
              <a16:creationId xmlns:a16="http://schemas.microsoft.com/office/drawing/2014/main" id="{00000000-0008-0000-0000-000014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59" name="shapetype_202" hidden="1">
          <a:extLst>
            <a:ext uri="{FF2B5EF4-FFF2-40B4-BE49-F238E27FC236}">
              <a16:creationId xmlns:a16="http://schemas.microsoft.com/office/drawing/2014/main" id="{00000000-0008-0000-0000-000013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58" name="shapetype_202" hidden="1">
          <a:extLst>
            <a:ext uri="{FF2B5EF4-FFF2-40B4-BE49-F238E27FC236}">
              <a16:creationId xmlns:a16="http://schemas.microsoft.com/office/drawing/2014/main" id="{00000000-0008-0000-0000-000012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57" name="shapetype_202" hidden="1">
          <a:extLst>
            <a:ext uri="{FF2B5EF4-FFF2-40B4-BE49-F238E27FC236}">
              <a16:creationId xmlns:a16="http://schemas.microsoft.com/office/drawing/2014/main" id="{00000000-0008-0000-0000-000011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55" name="shapetype_202" hidden="1">
          <a:extLst>
            <a:ext uri="{FF2B5EF4-FFF2-40B4-BE49-F238E27FC236}">
              <a16:creationId xmlns:a16="http://schemas.microsoft.com/office/drawing/2014/main" id="{00000000-0008-0000-0000-00000F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53" name="shapetype_202" hidden="1">
          <a:extLst>
            <a:ext uri="{FF2B5EF4-FFF2-40B4-BE49-F238E27FC236}">
              <a16:creationId xmlns:a16="http://schemas.microsoft.com/office/drawing/2014/main" id="{00000000-0008-0000-0000-00000D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51" name="shapetype_202" hidden="1">
          <a:extLst>
            <a:ext uri="{FF2B5EF4-FFF2-40B4-BE49-F238E27FC236}">
              <a16:creationId xmlns:a16="http://schemas.microsoft.com/office/drawing/2014/main" id="{00000000-0008-0000-0000-00000B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49" name="shapetype_202" hidden="1">
          <a:extLst>
            <a:ext uri="{FF2B5EF4-FFF2-40B4-BE49-F238E27FC236}">
              <a16:creationId xmlns:a16="http://schemas.microsoft.com/office/drawing/2014/main" id="{00000000-0008-0000-0000-000009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47" name="shapetype_202" hidden="1">
          <a:extLst>
            <a:ext uri="{FF2B5EF4-FFF2-40B4-BE49-F238E27FC236}">
              <a16:creationId xmlns:a16="http://schemas.microsoft.com/office/drawing/2014/main" id="{00000000-0008-0000-0000-000007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45" name="shapetype_202" hidden="1">
          <a:extLst>
            <a:ext uri="{FF2B5EF4-FFF2-40B4-BE49-F238E27FC236}">
              <a16:creationId xmlns:a16="http://schemas.microsoft.com/office/drawing/2014/main" id="{00000000-0008-0000-0000-000005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43" name="shapetype_202" hidden="1">
          <a:extLst>
            <a:ext uri="{FF2B5EF4-FFF2-40B4-BE49-F238E27FC236}">
              <a16:creationId xmlns:a16="http://schemas.microsoft.com/office/drawing/2014/main" id="{00000000-0008-0000-0000-000003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41" name="shapetype_202" hidden="1">
          <a:extLst>
            <a:ext uri="{FF2B5EF4-FFF2-40B4-BE49-F238E27FC236}">
              <a16:creationId xmlns:a16="http://schemas.microsoft.com/office/drawing/2014/main" id="{00000000-0008-0000-0000-0000010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39" name="shapetype_202" hidden="1">
          <a:extLst>
            <a:ext uri="{FF2B5EF4-FFF2-40B4-BE49-F238E27FC236}">
              <a16:creationId xmlns:a16="http://schemas.microsoft.com/office/drawing/2014/main" id="{00000000-0008-0000-0000-0000FF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37" name="shapetype_202" hidden="1">
          <a:extLst>
            <a:ext uri="{FF2B5EF4-FFF2-40B4-BE49-F238E27FC236}">
              <a16:creationId xmlns:a16="http://schemas.microsoft.com/office/drawing/2014/main" id="{00000000-0008-0000-0000-0000FD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35" name="shapetype_202" hidden="1">
          <a:extLst>
            <a:ext uri="{FF2B5EF4-FFF2-40B4-BE49-F238E27FC236}">
              <a16:creationId xmlns:a16="http://schemas.microsoft.com/office/drawing/2014/main" id="{00000000-0008-0000-0000-0000FB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33" name="shapetype_202" hidden="1">
          <a:extLst>
            <a:ext uri="{FF2B5EF4-FFF2-40B4-BE49-F238E27FC236}">
              <a16:creationId xmlns:a16="http://schemas.microsoft.com/office/drawing/2014/main" id="{00000000-0008-0000-0000-0000F9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31" name="shapetype_202" hidden="1">
          <a:extLst>
            <a:ext uri="{FF2B5EF4-FFF2-40B4-BE49-F238E27FC236}">
              <a16:creationId xmlns:a16="http://schemas.microsoft.com/office/drawing/2014/main" id="{00000000-0008-0000-0000-0000F7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29" name="shapetype_202" hidden="1">
          <a:extLst>
            <a:ext uri="{FF2B5EF4-FFF2-40B4-BE49-F238E27FC236}">
              <a16:creationId xmlns:a16="http://schemas.microsoft.com/office/drawing/2014/main" id="{00000000-0008-0000-0000-0000F5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27" name="shapetype_202" hidden="1">
          <a:extLst>
            <a:ext uri="{FF2B5EF4-FFF2-40B4-BE49-F238E27FC236}">
              <a16:creationId xmlns:a16="http://schemas.microsoft.com/office/drawing/2014/main" id="{00000000-0008-0000-0000-0000F3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25" name="shapetype_202" hidden="1">
          <a:extLst>
            <a:ext uri="{FF2B5EF4-FFF2-40B4-BE49-F238E27FC236}">
              <a16:creationId xmlns:a16="http://schemas.microsoft.com/office/drawing/2014/main" id="{00000000-0008-0000-0000-0000F1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23" name="shapetype_202" hidden="1">
          <a:extLst>
            <a:ext uri="{FF2B5EF4-FFF2-40B4-BE49-F238E27FC236}">
              <a16:creationId xmlns:a16="http://schemas.microsoft.com/office/drawing/2014/main" id="{00000000-0008-0000-0000-0000EF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21" name="shapetype_202" hidden="1">
          <a:extLst>
            <a:ext uri="{FF2B5EF4-FFF2-40B4-BE49-F238E27FC236}">
              <a16:creationId xmlns:a16="http://schemas.microsoft.com/office/drawing/2014/main" id="{00000000-0008-0000-0000-0000ED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19" name="shapetype_202" hidden="1">
          <a:extLst>
            <a:ext uri="{FF2B5EF4-FFF2-40B4-BE49-F238E27FC236}">
              <a16:creationId xmlns:a16="http://schemas.microsoft.com/office/drawing/2014/main" id="{00000000-0008-0000-0000-0000EB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17" name="shapetype_202" hidden="1">
          <a:extLst>
            <a:ext uri="{FF2B5EF4-FFF2-40B4-BE49-F238E27FC236}">
              <a16:creationId xmlns:a16="http://schemas.microsoft.com/office/drawing/2014/main" id="{00000000-0008-0000-0000-0000E9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15" name="shapetype_202" hidden="1">
          <a:extLst>
            <a:ext uri="{FF2B5EF4-FFF2-40B4-BE49-F238E27FC236}">
              <a16:creationId xmlns:a16="http://schemas.microsoft.com/office/drawing/2014/main" id="{00000000-0008-0000-0000-0000E7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13" name="shapetype_202" hidden="1">
          <a:extLst>
            <a:ext uri="{FF2B5EF4-FFF2-40B4-BE49-F238E27FC236}">
              <a16:creationId xmlns:a16="http://schemas.microsoft.com/office/drawing/2014/main" id="{00000000-0008-0000-0000-0000E5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11" name="shapetype_202" hidden="1">
          <a:extLst>
            <a:ext uri="{FF2B5EF4-FFF2-40B4-BE49-F238E27FC236}">
              <a16:creationId xmlns:a16="http://schemas.microsoft.com/office/drawing/2014/main" id="{00000000-0008-0000-0000-0000E3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09" name="shapetype_202" hidden="1">
          <a:extLst>
            <a:ext uri="{FF2B5EF4-FFF2-40B4-BE49-F238E27FC236}">
              <a16:creationId xmlns:a16="http://schemas.microsoft.com/office/drawing/2014/main" id="{00000000-0008-0000-0000-0000E1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07" name="shapetype_202" hidden="1">
          <a:extLst>
            <a:ext uri="{FF2B5EF4-FFF2-40B4-BE49-F238E27FC236}">
              <a16:creationId xmlns:a16="http://schemas.microsoft.com/office/drawing/2014/main" id="{00000000-0008-0000-0000-0000DF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05" name="shapetype_202" hidden="1">
          <a:extLst>
            <a:ext uri="{FF2B5EF4-FFF2-40B4-BE49-F238E27FC236}">
              <a16:creationId xmlns:a16="http://schemas.microsoft.com/office/drawing/2014/main" id="{00000000-0008-0000-0000-0000DD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03" name="shapetype_202" hidden="1">
          <a:extLst>
            <a:ext uri="{FF2B5EF4-FFF2-40B4-BE49-F238E27FC236}">
              <a16:creationId xmlns:a16="http://schemas.microsoft.com/office/drawing/2014/main" id="{00000000-0008-0000-0000-0000DB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801" name="shapetype_202" hidden="1">
          <a:extLst>
            <a:ext uri="{FF2B5EF4-FFF2-40B4-BE49-F238E27FC236}">
              <a16:creationId xmlns:a16="http://schemas.microsoft.com/office/drawing/2014/main" id="{00000000-0008-0000-0000-0000D9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99" name="shapetype_202" hidden="1">
          <a:extLst>
            <a:ext uri="{FF2B5EF4-FFF2-40B4-BE49-F238E27FC236}">
              <a16:creationId xmlns:a16="http://schemas.microsoft.com/office/drawing/2014/main" id="{00000000-0008-0000-0000-0000D7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97" name="shapetype_202" hidden="1">
          <a:extLst>
            <a:ext uri="{FF2B5EF4-FFF2-40B4-BE49-F238E27FC236}">
              <a16:creationId xmlns:a16="http://schemas.microsoft.com/office/drawing/2014/main" id="{00000000-0008-0000-0000-0000D5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96" name="shapetype_202" hidden="1">
          <a:extLst>
            <a:ext uri="{FF2B5EF4-FFF2-40B4-BE49-F238E27FC236}">
              <a16:creationId xmlns:a16="http://schemas.microsoft.com/office/drawing/2014/main" id="{00000000-0008-0000-0000-0000D4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95" name="shapetype_202" hidden="1">
          <a:extLst>
            <a:ext uri="{FF2B5EF4-FFF2-40B4-BE49-F238E27FC236}">
              <a16:creationId xmlns:a16="http://schemas.microsoft.com/office/drawing/2014/main" id="{00000000-0008-0000-0000-0000D3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94" name="shapetype_202" hidden="1">
          <a:extLst>
            <a:ext uri="{FF2B5EF4-FFF2-40B4-BE49-F238E27FC236}">
              <a16:creationId xmlns:a16="http://schemas.microsoft.com/office/drawing/2014/main" id="{00000000-0008-0000-0000-0000D2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93" name="shapetype_202" hidden="1">
          <a:extLst>
            <a:ext uri="{FF2B5EF4-FFF2-40B4-BE49-F238E27FC236}">
              <a16:creationId xmlns:a16="http://schemas.microsoft.com/office/drawing/2014/main" id="{00000000-0008-0000-0000-0000D1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92" name="shapetype_202" hidden="1">
          <a:extLst>
            <a:ext uri="{FF2B5EF4-FFF2-40B4-BE49-F238E27FC236}">
              <a16:creationId xmlns:a16="http://schemas.microsoft.com/office/drawing/2014/main" id="{00000000-0008-0000-0000-0000D0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90" name="shapetype_202" hidden="1">
          <a:extLst>
            <a:ext uri="{FF2B5EF4-FFF2-40B4-BE49-F238E27FC236}">
              <a16:creationId xmlns:a16="http://schemas.microsoft.com/office/drawing/2014/main" id="{00000000-0008-0000-0000-0000CE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88" name="shapetype_202" hidden="1">
          <a:extLst>
            <a:ext uri="{FF2B5EF4-FFF2-40B4-BE49-F238E27FC236}">
              <a16:creationId xmlns:a16="http://schemas.microsoft.com/office/drawing/2014/main" id="{00000000-0008-0000-0000-0000CC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86" name="shapetype_202" hidden="1">
          <a:extLst>
            <a:ext uri="{FF2B5EF4-FFF2-40B4-BE49-F238E27FC236}">
              <a16:creationId xmlns:a16="http://schemas.microsoft.com/office/drawing/2014/main" id="{00000000-0008-0000-0000-0000CA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84" name="shapetype_202" hidden="1">
          <a:extLst>
            <a:ext uri="{FF2B5EF4-FFF2-40B4-BE49-F238E27FC236}">
              <a16:creationId xmlns:a16="http://schemas.microsoft.com/office/drawing/2014/main" id="{00000000-0008-0000-0000-0000C8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82" name="shapetype_202" hidden="1">
          <a:extLst>
            <a:ext uri="{FF2B5EF4-FFF2-40B4-BE49-F238E27FC236}">
              <a16:creationId xmlns:a16="http://schemas.microsoft.com/office/drawing/2014/main" id="{00000000-0008-0000-0000-0000C6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80" name="shapetype_202" hidden="1">
          <a:extLst>
            <a:ext uri="{FF2B5EF4-FFF2-40B4-BE49-F238E27FC236}">
              <a16:creationId xmlns:a16="http://schemas.microsoft.com/office/drawing/2014/main" id="{00000000-0008-0000-0000-0000C4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78" name="shapetype_202" hidden="1">
          <a:extLst>
            <a:ext uri="{FF2B5EF4-FFF2-40B4-BE49-F238E27FC236}">
              <a16:creationId xmlns:a16="http://schemas.microsoft.com/office/drawing/2014/main" id="{00000000-0008-0000-0000-0000C2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76" name="shapetype_202" hidden="1">
          <a:extLst>
            <a:ext uri="{FF2B5EF4-FFF2-40B4-BE49-F238E27FC236}">
              <a16:creationId xmlns:a16="http://schemas.microsoft.com/office/drawing/2014/main" id="{00000000-0008-0000-0000-0000C0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74" name="shapetype_202" hidden="1">
          <a:extLst>
            <a:ext uri="{FF2B5EF4-FFF2-40B4-BE49-F238E27FC236}">
              <a16:creationId xmlns:a16="http://schemas.microsoft.com/office/drawing/2014/main" id="{00000000-0008-0000-0000-0000BE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72" name="shapetype_202" hidden="1">
          <a:extLst>
            <a:ext uri="{FF2B5EF4-FFF2-40B4-BE49-F238E27FC236}">
              <a16:creationId xmlns:a16="http://schemas.microsoft.com/office/drawing/2014/main" id="{00000000-0008-0000-0000-0000BC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70" name="shapetype_202" hidden="1">
          <a:extLst>
            <a:ext uri="{FF2B5EF4-FFF2-40B4-BE49-F238E27FC236}">
              <a16:creationId xmlns:a16="http://schemas.microsoft.com/office/drawing/2014/main" id="{00000000-0008-0000-0000-0000BA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68" name="shapetype_202" hidden="1">
          <a:extLst>
            <a:ext uri="{FF2B5EF4-FFF2-40B4-BE49-F238E27FC236}">
              <a16:creationId xmlns:a16="http://schemas.microsoft.com/office/drawing/2014/main" id="{00000000-0008-0000-0000-0000B8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66" name="shapetype_202" hidden="1">
          <a:extLst>
            <a:ext uri="{FF2B5EF4-FFF2-40B4-BE49-F238E27FC236}">
              <a16:creationId xmlns:a16="http://schemas.microsoft.com/office/drawing/2014/main" id="{00000000-0008-0000-0000-0000B6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64" name="shapetype_202" hidden="1">
          <a:extLst>
            <a:ext uri="{FF2B5EF4-FFF2-40B4-BE49-F238E27FC236}">
              <a16:creationId xmlns:a16="http://schemas.microsoft.com/office/drawing/2014/main" id="{00000000-0008-0000-0000-0000B4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62" name="shapetype_202" hidden="1">
          <a:extLst>
            <a:ext uri="{FF2B5EF4-FFF2-40B4-BE49-F238E27FC236}">
              <a16:creationId xmlns:a16="http://schemas.microsoft.com/office/drawing/2014/main" id="{00000000-0008-0000-0000-0000B2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60" name="shapetype_202" hidden="1">
          <a:extLst>
            <a:ext uri="{FF2B5EF4-FFF2-40B4-BE49-F238E27FC236}">
              <a16:creationId xmlns:a16="http://schemas.microsoft.com/office/drawing/2014/main" id="{00000000-0008-0000-0000-0000B0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58" name="shapetype_202" hidden="1">
          <a:extLst>
            <a:ext uri="{FF2B5EF4-FFF2-40B4-BE49-F238E27FC236}">
              <a16:creationId xmlns:a16="http://schemas.microsoft.com/office/drawing/2014/main" id="{00000000-0008-0000-0000-0000AE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56" name="shapetype_202" hidden="1">
          <a:extLst>
            <a:ext uri="{FF2B5EF4-FFF2-40B4-BE49-F238E27FC236}">
              <a16:creationId xmlns:a16="http://schemas.microsoft.com/office/drawing/2014/main" id="{00000000-0008-0000-0000-0000AC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54" name="shapetype_202" hidden="1">
          <a:extLst>
            <a:ext uri="{FF2B5EF4-FFF2-40B4-BE49-F238E27FC236}">
              <a16:creationId xmlns:a16="http://schemas.microsoft.com/office/drawing/2014/main" id="{00000000-0008-0000-0000-0000AA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52" name="shapetype_202" hidden="1">
          <a:extLst>
            <a:ext uri="{FF2B5EF4-FFF2-40B4-BE49-F238E27FC236}">
              <a16:creationId xmlns:a16="http://schemas.microsoft.com/office/drawing/2014/main" id="{00000000-0008-0000-0000-0000A8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50" name="shapetype_202" hidden="1">
          <a:extLst>
            <a:ext uri="{FF2B5EF4-FFF2-40B4-BE49-F238E27FC236}">
              <a16:creationId xmlns:a16="http://schemas.microsoft.com/office/drawing/2014/main" id="{00000000-0008-0000-0000-0000A6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48" name="shapetype_202" hidden="1">
          <a:extLst>
            <a:ext uri="{FF2B5EF4-FFF2-40B4-BE49-F238E27FC236}">
              <a16:creationId xmlns:a16="http://schemas.microsoft.com/office/drawing/2014/main" id="{00000000-0008-0000-0000-0000A4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46" name="shapetype_202" hidden="1">
          <a:extLst>
            <a:ext uri="{FF2B5EF4-FFF2-40B4-BE49-F238E27FC236}">
              <a16:creationId xmlns:a16="http://schemas.microsoft.com/office/drawing/2014/main" id="{00000000-0008-0000-0000-0000A2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44" name="shapetype_202" hidden="1">
          <a:extLst>
            <a:ext uri="{FF2B5EF4-FFF2-40B4-BE49-F238E27FC236}">
              <a16:creationId xmlns:a16="http://schemas.microsoft.com/office/drawing/2014/main" id="{00000000-0008-0000-0000-0000A0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42" name="shapetype_202" hidden="1">
          <a:extLst>
            <a:ext uri="{FF2B5EF4-FFF2-40B4-BE49-F238E27FC236}">
              <a16:creationId xmlns:a16="http://schemas.microsoft.com/office/drawing/2014/main" id="{00000000-0008-0000-0000-00009E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40" name="shapetype_202" hidden="1">
          <a:extLst>
            <a:ext uri="{FF2B5EF4-FFF2-40B4-BE49-F238E27FC236}">
              <a16:creationId xmlns:a16="http://schemas.microsoft.com/office/drawing/2014/main" id="{00000000-0008-0000-0000-00009C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38" name="shapetype_202" hidden="1">
          <a:extLst>
            <a:ext uri="{FF2B5EF4-FFF2-40B4-BE49-F238E27FC236}">
              <a16:creationId xmlns:a16="http://schemas.microsoft.com/office/drawing/2014/main" id="{00000000-0008-0000-0000-00009A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36" name="shapetype_202" hidden="1">
          <a:extLst>
            <a:ext uri="{FF2B5EF4-FFF2-40B4-BE49-F238E27FC236}">
              <a16:creationId xmlns:a16="http://schemas.microsoft.com/office/drawing/2014/main" id="{00000000-0008-0000-0000-000098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34" name="shapetype_202" hidden="1">
          <a:extLst>
            <a:ext uri="{FF2B5EF4-FFF2-40B4-BE49-F238E27FC236}">
              <a16:creationId xmlns:a16="http://schemas.microsoft.com/office/drawing/2014/main" id="{00000000-0008-0000-0000-000096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32" name="shapetype_202" hidden="1">
          <a:extLst>
            <a:ext uri="{FF2B5EF4-FFF2-40B4-BE49-F238E27FC236}">
              <a16:creationId xmlns:a16="http://schemas.microsoft.com/office/drawing/2014/main" id="{00000000-0008-0000-0000-000094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30" name="shapetype_202" hidden="1">
          <a:extLst>
            <a:ext uri="{FF2B5EF4-FFF2-40B4-BE49-F238E27FC236}">
              <a16:creationId xmlns:a16="http://schemas.microsoft.com/office/drawing/2014/main" id="{00000000-0008-0000-0000-000092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29" name="shapetype_202" hidden="1">
          <a:extLst>
            <a:ext uri="{FF2B5EF4-FFF2-40B4-BE49-F238E27FC236}">
              <a16:creationId xmlns:a16="http://schemas.microsoft.com/office/drawing/2014/main" id="{00000000-0008-0000-0000-000091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28" name="shapetype_202" hidden="1">
          <a:extLst>
            <a:ext uri="{FF2B5EF4-FFF2-40B4-BE49-F238E27FC236}">
              <a16:creationId xmlns:a16="http://schemas.microsoft.com/office/drawing/2014/main" id="{00000000-0008-0000-0000-000090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27" name="shapetype_202" hidden="1">
          <a:extLst>
            <a:ext uri="{FF2B5EF4-FFF2-40B4-BE49-F238E27FC236}">
              <a16:creationId xmlns:a16="http://schemas.microsoft.com/office/drawing/2014/main" id="{00000000-0008-0000-0000-00008F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26" name="shapetype_202" hidden="1">
          <a:extLst>
            <a:ext uri="{FF2B5EF4-FFF2-40B4-BE49-F238E27FC236}">
              <a16:creationId xmlns:a16="http://schemas.microsoft.com/office/drawing/2014/main" id="{00000000-0008-0000-0000-00008E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25" name="shapetype_202" hidden="1">
          <a:extLst>
            <a:ext uri="{FF2B5EF4-FFF2-40B4-BE49-F238E27FC236}">
              <a16:creationId xmlns:a16="http://schemas.microsoft.com/office/drawing/2014/main" id="{00000000-0008-0000-0000-00008D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24" name="shapetype_202" hidden="1">
          <a:extLst>
            <a:ext uri="{FF2B5EF4-FFF2-40B4-BE49-F238E27FC236}">
              <a16:creationId xmlns:a16="http://schemas.microsoft.com/office/drawing/2014/main" id="{00000000-0008-0000-0000-00008C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22" name="shapetype_202" hidden="1">
          <a:extLst>
            <a:ext uri="{FF2B5EF4-FFF2-40B4-BE49-F238E27FC236}">
              <a16:creationId xmlns:a16="http://schemas.microsoft.com/office/drawing/2014/main" id="{00000000-0008-0000-0000-00008A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20" name="shapetype_202" hidden="1">
          <a:extLst>
            <a:ext uri="{FF2B5EF4-FFF2-40B4-BE49-F238E27FC236}">
              <a16:creationId xmlns:a16="http://schemas.microsoft.com/office/drawing/2014/main" id="{00000000-0008-0000-0000-000088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18" name="shapetype_202" hidden="1">
          <a:extLst>
            <a:ext uri="{FF2B5EF4-FFF2-40B4-BE49-F238E27FC236}">
              <a16:creationId xmlns:a16="http://schemas.microsoft.com/office/drawing/2014/main" id="{00000000-0008-0000-0000-000086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16" name="shapetype_202" hidden="1">
          <a:extLst>
            <a:ext uri="{FF2B5EF4-FFF2-40B4-BE49-F238E27FC236}">
              <a16:creationId xmlns:a16="http://schemas.microsoft.com/office/drawing/2014/main" id="{00000000-0008-0000-0000-000084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14" name="shapetype_202" hidden="1">
          <a:extLst>
            <a:ext uri="{FF2B5EF4-FFF2-40B4-BE49-F238E27FC236}">
              <a16:creationId xmlns:a16="http://schemas.microsoft.com/office/drawing/2014/main" id="{00000000-0008-0000-0000-000082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12" name="shapetype_202" hidden="1">
          <a:extLst>
            <a:ext uri="{FF2B5EF4-FFF2-40B4-BE49-F238E27FC236}">
              <a16:creationId xmlns:a16="http://schemas.microsoft.com/office/drawing/2014/main" id="{00000000-0008-0000-0000-000080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11" name="shapetype_202" hidden="1">
          <a:extLst>
            <a:ext uri="{FF2B5EF4-FFF2-40B4-BE49-F238E27FC236}">
              <a16:creationId xmlns:a16="http://schemas.microsoft.com/office/drawing/2014/main" id="{00000000-0008-0000-0000-00007F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10" name="shapetype_202" hidden="1">
          <a:extLst>
            <a:ext uri="{FF2B5EF4-FFF2-40B4-BE49-F238E27FC236}">
              <a16:creationId xmlns:a16="http://schemas.microsoft.com/office/drawing/2014/main" id="{00000000-0008-0000-0000-00007E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09" name="shapetype_202" hidden="1">
          <a:extLst>
            <a:ext uri="{FF2B5EF4-FFF2-40B4-BE49-F238E27FC236}">
              <a16:creationId xmlns:a16="http://schemas.microsoft.com/office/drawing/2014/main" id="{00000000-0008-0000-0000-00007D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08" name="shapetype_202" hidden="1">
          <a:extLst>
            <a:ext uri="{FF2B5EF4-FFF2-40B4-BE49-F238E27FC236}">
              <a16:creationId xmlns:a16="http://schemas.microsoft.com/office/drawing/2014/main" id="{00000000-0008-0000-0000-00007C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07" name="shapetype_202" hidden="1">
          <a:extLst>
            <a:ext uri="{FF2B5EF4-FFF2-40B4-BE49-F238E27FC236}">
              <a16:creationId xmlns:a16="http://schemas.microsoft.com/office/drawing/2014/main" id="{00000000-0008-0000-0000-00007B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06" name="shapetype_202" hidden="1">
          <a:extLst>
            <a:ext uri="{FF2B5EF4-FFF2-40B4-BE49-F238E27FC236}">
              <a16:creationId xmlns:a16="http://schemas.microsoft.com/office/drawing/2014/main" id="{00000000-0008-0000-0000-00007A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04" name="shapetype_202" hidden="1">
          <a:extLst>
            <a:ext uri="{FF2B5EF4-FFF2-40B4-BE49-F238E27FC236}">
              <a16:creationId xmlns:a16="http://schemas.microsoft.com/office/drawing/2014/main" id="{00000000-0008-0000-0000-000078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02" name="shapetype_202" hidden="1">
          <a:extLst>
            <a:ext uri="{FF2B5EF4-FFF2-40B4-BE49-F238E27FC236}">
              <a16:creationId xmlns:a16="http://schemas.microsoft.com/office/drawing/2014/main" id="{00000000-0008-0000-0000-000076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700" name="shapetype_202" hidden="1">
          <a:extLst>
            <a:ext uri="{FF2B5EF4-FFF2-40B4-BE49-F238E27FC236}">
              <a16:creationId xmlns:a16="http://schemas.microsoft.com/office/drawing/2014/main" id="{00000000-0008-0000-0000-000074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98" name="shapetype_202" hidden="1">
          <a:extLst>
            <a:ext uri="{FF2B5EF4-FFF2-40B4-BE49-F238E27FC236}">
              <a16:creationId xmlns:a16="http://schemas.microsoft.com/office/drawing/2014/main" id="{00000000-0008-0000-0000-000072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96" name="shapetype_202" hidden="1">
          <a:extLst>
            <a:ext uri="{FF2B5EF4-FFF2-40B4-BE49-F238E27FC236}">
              <a16:creationId xmlns:a16="http://schemas.microsoft.com/office/drawing/2014/main" id="{00000000-0008-0000-0000-000070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94" name="shapetype_202" hidden="1">
          <a:extLst>
            <a:ext uri="{FF2B5EF4-FFF2-40B4-BE49-F238E27FC236}">
              <a16:creationId xmlns:a16="http://schemas.microsoft.com/office/drawing/2014/main" id="{00000000-0008-0000-0000-00006E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93" name="shapetype_202" hidden="1">
          <a:extLst>
            <a:ext uri="{FF2B5EF4-FFF2-40B4-BE49-F238E27FC236}">
              <a16:creationId xmlns:a16="http://schemas.microsoft.com/office/drawing/2014/main" id="{00000000-0008-0000-0000-00006D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92" name="shapetype_202" hidden="1">
          <a:extLst>
            <a:ext uri="{FF2B5EF4-FFF2-40B4-BE49-F238E27FC236}">
              <a16:creationId xmlns:a16="http://schemas.microsoft.com/office/drawing/2014/main" id="{00000000-0008-0000-0000-00006C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91" name="shapetype_202" hidden="1">
          <a:extLst>
            <a:ext uri="{FF2B5EF4-FFF2-40B4-BE49-F238E27FC236}">
              <a16:creationId xmlns:a16="http://schemas.microsoft.com/office/drawing/2014/main" id="{00000000-0008-0000-0000-00006B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90" name="shapetype_202" hidden="1">
          <a:extLst>
            <a:ext uri="{FF2B5EF4-FFF2-40B4-BE49-F238E27FC236}">
              <a16:creationId xmlns:a16="http://schemas.microsoft.com/office/drawing/2014/main" id="{00000000-0008-0000-0000-00006A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89" name="shapetype_202" hidden="1">
          <a:extLst>
            <a:ext uri="{FF2B5EF4-FFF2-40B4-BE49-F238E27FC236}">
              <a16:creationId xmlns:a16="http://schemas.microsoft.com/office/drawing/2014/main" id="{00000000-0008-0000-0000-000069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88" name="shapetype_202" hidden="1">
          <a:extLst>
            <a:ext uri="{FF2B5EF4-FFF2-40B4-BE49-F238E27FC236}">
              <a16:creationId xmlns:a16="http://schemas.microsoft.com/office/drawing/2014/main" id="{00000000-0008-0000-0000-000068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86" name="shapetype_202" hidden="1">
          <a:extLst>
            <a:ext uri="{FF2B5EF4-FFF2-40B4-BE49-F238E27FC236}">
              <a16:creationId xmlns:a16="http://schemas.microsoft.com/office/drawing/2014/main" id="{00000000-0008-0000-0000-000066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84" name="shapetype_202" hidden="1">
          <a:extLst>
            <a:ext uri="{FF2B5EF4-FFF2-40B4-BE49-F238E27FC236}">
              <a16:creationId xmlns:a16="http://schemas.microsoft.com/office/drawing/2014/main" id="{00000000-0008-0000-0000-000064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82" name="shapetype_202" hidden="1">
          <a:extLst>
            <a:ext uri="{FF2B5EF4-FFF2-40B4-BE49-F238E27FC236}">
              <a16:creationId xmlns:a16="http://schemas.microsoft.com/office/drawing/2014/main" id="{00000000-0008-0000-0000-000062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80" name="shapetype_202" hidden="1">
          <a:extLst>
            <a:ext uri="{FF2B5EF4-FFF2-40B4-BE49-F238E27FC236}">
              <a16:creationId xmlns:a16="http://schemas.microsoft.com/office/drawing/2014/main" id="{00000000-0008-0000-0000-000060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78" name="shapetype_202" hidden="1">
          <a:extLst>
            <a:ext uri="{FF2B5EF4-FFF2-40B4-BE49-F238E27FC236}">
              <a16:creationId xmlns:a16="http://schemas.microsoft.com/office/drawing/2014/main" id="{00000000-0008-0000-0000-00005E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76" name="shapetype_202" hidden="1">
          <a:extLst>
            <a:ext uri="{FF2B5EF4-FFF2-40B4-BE49-F238E27FC236}">
              <a16:creationId xmlns:a16="http://schemas.microsoft.com/office/drawing/2014/main" id="{00000000-0008-0000-0000-00005C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75" name="shapetype_202" hidden="1">
          <a:extLst>
            <a:ext uri="{FF2B5EF4-FFF2-40B4-BE49-F238E27FC236}">
              <a16:creationId xmlns:a16="http://schemas.microsoft.com/office/drawing/2014/main" id="{00000000-0008-0000-0000-00005B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74" name="shapetype_202" hidden="1">
          <a:extLst>
            <a:ext uri="{FF2B5EF4-FFF2-40B4-BE49-F238E27FC236}">
              <a16:creationId xmlns:a16="http://schemas.microsoft.com/office/drawing/2014/main" id="{00000000-0008-0000-0000-00005A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73" name="shapetype_202" hidden="1">
          <a:extLst>
            <a:ext uri="{FF2B5EF4-FFF2-40B4-BE49-F238E27FC236}">
              <a16:creationId xmlns:a16="http://schemas.microsoft.com/office/drawing/2014/main" id="{00000000-0008-0000-0000-000059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72" name="shapetype_202" hidden="1">
          <a:extLst>
            <a:ext uri="{FF2B5EF4-FFF2-40B4-BE49-F238E27FC236}">
              <a16:creationId xmlns:a16="http://schemas.microsoft.com/office/drawing/2014/main" id="{00000000-0008-0000-0000-000058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71" name="shapetype_202" hidden="1">
          <a:extLst>
            <a:ext uri="{FF2B5EF4-FFF2-40B4-BE49-F238E27FC236}">
              <a16:creationId xmlns:a16="http://schemas.microsoft.com/office/drawing/2014/main" id="{00000000-0008-0000-0000-000057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69" name="shapetype_202" hidden="1">
          <a:extLst>
            <a:ext uri="{FF2B5EF4-FFF2-40B4-BE49-F238E27FC236}">
              <a16:creationId xmlns:a16="http://schemas.microsoft.com/office/drawing/2014/main" id="{00000000-0008-0000-0000-000055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67" name="shapetype_202" hidden="1">
          <a:extLst>
            <a:ext uri="{FF2B5EF4-FFF2-40B4-BE49-F238E27FC236}">
              <a16:creationId xmlns:a16="http://schemas.microsoft.com/office/drawing/2014/main" id="{00000000-0008-0000-0000-000053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65" name="shapetype_202" hidden="1">
          <a:extLst>
            <a:ext uri="{FF2B5EF4-FFF2-40B4-BE49-F238E27FC236}">
              <a16:creationId xmlns:a16="http://schemas.microsoft.com/office/drawing/2014/main" id="{00000000-0008-0000-0000-000051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63" name="shapetype_202" hidden="1">
          <a:extLst>
            <a:ext uri="{FF2B5EF4-FFF2-40B4-BE49-F238E27FC236}">
              <a16:creationId xmlns:a16="http://schemas.microsoft.com/office/drawing/2014/main" id="{00000000-0008-0000-0000-00004F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61" name="shapetype_202" hidden="1">
          <a:extLst>
            <a:ext uri="{FF2B5EF4-FFF2-40B4-BE49-F238E27FC236}">
              <a16:creationId xmlns:a16="http://schemas.microsoft.com/office/drawing/2014/main" id="{00000000-0008-0000-0000-00004D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59" name="shapetype_202" hidden="1">
          <a:extLst>
            <a:ext uri="{FF2B5EF4-FFF2-40B4-BE49-F238E27FC236}">
              <a16:creationId xmlns:a16="http://schemas.microsoft.com/office/drawing/2014/main" id="{00000000-0008-0000-0000-00004B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57" name="shapetype_202" hidden="1">
          <a:extLst>
            <a:ext uri="{FF2B5EF4-FFF2-40B4-BE49-F238E27FC236}">
              <a16:creationId xmlns:a16="http://schemas.microsoft.com/office/drawing/2014/main" id="{00000000-0008-0000-0000-000049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55" name="shapetype_202" hidden="1">
          <a:extLst>
            <a:ext uri="{FF2B5EF4-FFF2-40B4-BE49-F238E27FC236}">
              <a16:creationId xmlns:a16="http://schemas.microsoft.com/office/drawing/2014/main" id="{00000000-0008-0000-0000-000047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53" name="shapetype_202" hidden="1">
          <a:extLst>
            <a:ext uri="{FF2B5EF4-FFF2-40B4-BE49-F238E27FC236}">
              <a16:creationId xmlns:a16="http://schemas.microsoft.com/office/drawing/2014/main" id="{00000000-0008-0000-0000-000045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3651" name="shapetype_202" hidden="1">
          <a:extLst>
            <a:ext uri="{FF2B5EF4-FFF2-40B4-BE49-F238E27FC236}">
              <a16:creationId xmlns:a16="http://schemas.microsoft.com/office/drawing/2014/main" id="{00000000-0008-0000-0000-0000430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119" name="shapetype_202" hidden="1">
          <a:extLst>
            <a:ext uri="{FF2B5EF4-FFF2-40B4-BE49-F238E27FC236}">
              <a16:creationId xmlns:a16="http://schemas.microsoft.com/office/drawing/2014/main" id="{00000000-0008-0000-0000-0000FF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117" name="shapetype_202" hidden="1">
          <a:extLst>
            <a:ext uri="{FF2B5EF4-FFF2-40B4-BE49-F238E27FC236}">
              <a16:creationId xmlns:a16="http://schemas.microsoft.com/office/drawing/2014/main" id="{00000000-0008-0000-0000-0000FD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115" name="shapetype_202" hidden="1">
          <a:extLst>
            <a:ext uri="{FF2B5EF4-FFF2-40B4-BE49-F238E27FC236}">
              <a16:creationId xmlns:a16="http://schemas.microsoft.com/office/drawing/2014/main" id="{00000000-0008-0000-0000-0000FB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113" name="shapetype_202" hidden="1">
          <a:extLst>
            <a:ext uri="{FF2B5EF4-FFF2-40B4-BE49-F238E27FC236}">
              <a16:creationId xmlns:a16="http://schemas.microsoft.com/office/drawing/2014/main" id="{00000000-0008-0000-0000-0000F9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111" name="shapetype_202" hidden="1">
          <a:extLst>
            <a:ext uri="{FF2B5EF4-FFF2-40B4-BE49-F238E27FC236}">
              <a16:creationId xmlns:a16="http://schemas.microsoft.com/office/drawing/2014/main" id="{00000000-0008-0000-0000-0000F7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109" name="shapetype_202" hidden="1">
          <a:extLst>
            <a:ext uri="{FF2B5EF4-FFF2-40B4-BE49-F238E27FC236}">
              <a16:creationId xmlns:a16="http://schemas.microsoft.com/office/drawing/2014/main" id="{00000000-0008-0000-0000-0000F5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107" name="shapetype_202" hidden="1">
          <a:extLst>
            <a:ext uri="{FF2B5EF4-FFF2-40B4-BE49-F238E27FC236}">
              <a16:creationId xmlns:a16="http://schemas.microsoft.com/office/drawing/2014/main" id="{00000000-0008-0000-0000-0000F3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105" name="shapetype_202" hidden="1">
          <a:extLst>
            <a:ext uri="{FF2B5EF4-FFF2-40B4-BE49-F238E27FC236}">
              <a16:creationId xmlns:a16="http://schemas.microsoft.com/office/drawing/2014/main" id="{00000000-0008-0000-0000-0000F1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103" name="shapetype_202" hidden="1">
          <a:extLst>
            <a:ext uri="{FF2B5EF4-FFF2-40B4-BE49-F238E27FC236}">
              <a16:creationId xmlns:a16="http://schemas.microsoft.com/office/drawing/2014/main" id="{00000000-0008-0000-0000-0000EF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101" name="shapetype_202" hidden="1">
          <a:extLst>
            <a:ext uri="{FF2B5EF4-FFF2-40B4-BE49-F238E27FC236}">
              <a16:creationId xmlns:a16="http://schemas.microsoft.com/office/drawing/2014/main" id="{00000000-0008-0000-0000-0000ED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99" name="shapetype_202" hidden="1">
          <a:extLst>
            <a:ext uri="{FF2B5EF4-FFF2-40B4-BE49-F238E27FC236}">
              <a16:creationId xmlns:a16="http://schemas.microsoft.com/office/drawing/2014/main" id="{00000000-0008-0000-0000-0000EB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97" name="shapetype_202" hidden="1">
          <a:extLst>
            <a:ext uri="{FF2B5EF4-FFF2-40B4-BE49-F238E27FC236}">
              <a16:creationId xmlns:a16="http://schemas.microsoft.com/office/drawing/2014/main" id="{00000000-0008-0000-0000-0000E9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95" name="shapetype_202" hidden="1">
          <a:extLst>
            <a:ext uri="{FF2B5EF4-FFF2-40B4-BE49-F238E27FC236}">
              <a16:creationId xmlns:a16="http://schemas.microsoft.com/office/drawing/2014/main" id="{00000000-0008-0000-0000-0000E7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93" name="shapetype_202" hidden="1">
          <a:extLst>
            <a:ext uri="{FF2B5EF4-FFF2-40B4-BE49-F238E27FC236}">
              <a16:creationId xmlns:a16="http://schemas.microsoft.com/office/drawing/2014/main" id="{00000000-0008-0000-0000-0000E5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91" name="shapetype_202" hidden="1">
          <a:extLst>
            <a:ext uri="{FF2B5EF4-FFF2-40B4-BE49-F238E27FC236}">
              <a16:creationId xmlns:a16="http://schemas.microsoft.com/office/drawing/2014/main" id="{00000000-0008-0000-0000-0000E3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89" name="shapetype_202" hidden="1">
          <a:extLst>
            <a:ext uri="{FF2B5EF4-FFF2-40B4-BE49-F238E27FC236}">
              <a16:creationId xmlns:a16="http://schemas.microsoft.com/office/drawing/2014/main" id="{00000000-0008-0000-0000-0000E1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87" name="shapetype_202" hidden="1">
          <a:extLst>
            <a:ext uri="{FF2B5EF4-FFF2-40B4-BE49-F238E27FC236}">
              <a16:creationId xmlns:a16="http://schemas.microsoft.com/office/drawing/2014/main" id="{00000000-0008-0000-0000-0000DF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85" name="shapetype_202" hidden="1">
          <a:extLst>
            <a:ext uri="{FF2B5EF4-FFF2-40B4-BE49-F238E27FC236}">
              <a16:creationId xmlns:a16="http://schemas.microsoft.com/office/drawing/2014/main" id="{00000000-0008-0000-0000-0000DD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83" name="shapetype_202" hidden="1">
          <a:extLst>
            <a:ext uri="{FF2B5EF4-FFF2-40B4-BE49-F238E27FC236}">
              <a16:creationId xmlns:a16="http://schemas.microsoft.com/office/drawing/2014/main" id="{00000000-0008-0000-0000-0000DB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81" name="shapetype_202" hidden="1">
          <a:extLst>
            <a:ext uri="{FF2B5EF4-FFF2-40B4-BE49-F238E27FC236}">
              <a16:creationId xmlns:a16="http://schemas.microsoft.com/office/drawing/2014/main" id="{00000000-0008-0000-0000-0000D9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79" name="shapetype_202" hidden="1">
          <a:extLst>
            <a:ext uri="{FF2B5EF4-FFF2-40B4-BE49-F238E27FC236}">
              <a16:creationId xmlns:a16="http://schemas.microsoft.com/office/drawing/2014/main" id="{00000000-0008-0000-0000-0000D7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77" name="shapetype_202" hidden="1">
          <a:extLst>
            <a:ext uri="{FF2B5EF4-FFF2-40B4-BE49-F238E27FC236}">
              <a16:creationId xmlns:a16="http://schemas.microsoft.com/office/drawing/2014/main" id="{00000000-0008-0000-0000-0000D5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75" name="shapetype_202" hidden="1">
          <a:extLst>
            <a:ext uri="{FF2B5EF4-FFF2-40B4-BE49-F238E27FC236}">
              <a16:creationId xmlns:a16="http://schemas.microsoft.com/office/drawing/2014/main" id="{00000000-0008-0000-0000-0000D3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73" name="shapetype_202" hidden="1">
          <a:extLst>
            <a:ext uri="{FF2B5EF4-FFF2-40B4-BE49-F238E27FC236}">
              <a16:creationId xmlns:a16="http://schemas.microsoft.com/office/drawing/2014/main" id="{00000000-0008-0000-0000-0000D1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71" name="shapetype_202" hidden="1">
          <a:extLst>
            <a:ext uri="{FF2B5EF4-FFF2-40B4-BE49-F238E27FC236}">
              <a16:creationId xmlns:a16="http://schemas.microsoft.com/office/drawing/2014/main" id="{00000000-0008-0000-0000-0000CF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69" name="shapetype_202" hidden="1">
          <a:extLst>
            <a:ext uri="{FF2B5EF4-FFF2-40B4-BE49-F238E27FC236}">
              <a16:creationId xmlns:a16="http://schemas.microsoft.com/office/drawing/2014/main" id="{00000000-0008-0000-0000-0000CD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67" name="shapetype_202" hidden="1">
          <a:extLst>
            <a:ext uri="{FF2B5EF4-FFF2-40B4-BE49-F238E27FC236}">
              <a16:creationId xmlns:a16="http://schemas.microsoft.com/office/drawing/2014/main" id="{00000000-0008-0000-0000-0000CB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65" name="shapetype_202" hidden="1">
          <a:extLst>
            <a:ext uri="{FF2B5EF4-FFF2-40B4-BE49-F238E27FC236}">
              <a16:creationId xmlns:a16="http://schemas.microsoft.com/office/drawing/2014/main" id="{00000000-0008-0000-0000-0000C9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63" name="shapetype_202" hidden="1">
          <a:extLst>
            <a:ext uri="{FF2B5EF4-FFF2-40B4-BE49-F238E27FC236}">
              <a16:creationId xmlns:a16="http://schemas.microsoft.com/office/drawing/2014/main" id="{00000000-0008-0000-0000-0000C7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61" name="shapetype_202" hidden="1">
          <a:extLst>
            <a:ext uri="{FF2B5EF4-FFF2-40B4-BE49-F238E27FC236}">
              <a16:creationId xmlns:a16="http://schemas.microsoft.com/office/drawing/2014/main" id="{00000000-0008-0000-0000-0000C5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59" name="shapetype_202" hidden="1">
          <a:extLst>
            <a:ext uri="{FF2B5EF4-FFF2-40B4-BE49-F238E27FC236}">
              <a16:creationId xmlns:a16="http://schemas.microsoft.com/office/drawing/2014/main" id="{00000000-0008-0000-0000-0000C3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57" name="shapetype_202" hidden="1">
          <a:extLst>
            <a:ext uri="{FF2B5EF4-FFF2-40B4-BE49-F238E27FC236}">
              <a16:creationId xmlns:a16="http://schemas.microsoft.com/office/drawing/2014/main" id="{00000000-0008-0000-0000-0000C1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55" name="shapetype_202" hidden="1">
          <a:extLst>
            <a:ext uri="{FF2B5EF4-FFF2-40B4-BE49-F238E27FC236}">
              <a16:creationId xmlns:a16="http://schemas.microsoft.com/office/drawing/2014/main" id="{00000000-0008-0000-0000-0000BF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53" name="shapetype_202" hidden="1">
          <a:extLst>
            <a:ext uri="{FF2B5EF4-FFF2-40B4-BE49-F238E27FC236}">
              <a16:creationId xmlns:a16="http://schemas.microsoft.com/office/drawing/2014/main" id="{00000000-0008-0000-0000-0000BD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51" name="shapetype_202" hidden="1">
          <a:extLst>
            <a:ext uri="{FF2B5EF4-FFF2-40B4-BE49-F238E27FC236}">
              <a16:creationId xmlns:a16="http://schemas.microsoft.com/office/drawing/2014/main" id="{00000000-0008-0000-0000-0000BB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49" name="shapetype_202" hidden="1">
          <a:extLst>
            <a:ext uri="{FF2B5EF4-FFF2-40B4-BE49-F238E27FC236}">
              <a16:creationId xmlns:a16="http://schemas.microsoft.com/office/drawing/2014/main" id="{00000000-0008-0000-0000-0000B9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47" name="shapetype_202" hidden="1">
          <a:extLst>
            <a:ext uri="{FF2B5EF4-FFF2-40B4-BE49-F238E27FC236}">
              <a16:creationId xmlns:a16="http://schemas.microsoft.com/office/drawing/2014/main" id="{00000000-0008-0000-0000-0000B7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45" name="shapetype_202" hidden="1">
          <a:extLst>
            <a:ext uri="{FF2B5EF4-FFF2-40B4-BE49-F238E27FC236}">
              <a16:creationId xmlns:a16="http://schemas.microsoft.com/office/drawing/2014/main" id="{00000000-0008-0000-0000-0000B5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43" name="shapetype_202" hidden="1">
          <a:extLst>
            <a:ext uri="{FF2B5EF4-FFF2-40B4-BE49-F238E27FC236}">
              <a16:creationId xmlns:a16="http://schemas.microsoft.com/office/drawing/2014/main" id="{00000000-0008-0000-0000-0000B3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41" name="shapetype_202" hidden="1">
          <a:extLst>
            <a:ext uri="{FF2B5EF4-FFF2-40B4-BE49-F238E27FC236}">
              <a16:creationId xmlns:a16="http://schemas.microsoft.com/office/drawing/2014/main" id="{00000000-0008-0000-0000-0000B1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39" name="shapetype_202" hidden="1">
          <a:extLst>
            <a:ext uri="{FF2B5EF4-FFF2-40B4-BE49-F238E27FC236}">
              <a16:creationId xmlns:a16="http://schemas.microsoft.com/office/drawing/2014/main" id="{00000000-0008-0000-0000-0000AF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37" name="shapetype_202" hidden="1">
          <a:extLst>
            <a:ext uri="{FF2B5EF4-FFF2-40B4-BE49-F238E27FC236}">
              <a16:creationId xmlns:a16="http://schemas.microsoft.com/office/drawing/2014/main" id="{00000000-0008-0000-0000-0000AD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35" name="shapetype_202" hidden="1">
          <a:extLst>
            <a:ext uri="{FF2B5EF4-FFF2-40B4-BE49-F238E27FC236}">
              <a16:creationId xmlns:a16="http://schemas.microsoft.com/office/drawing/2014/main" id="{00000000-0008-0000-0000-0000AB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33" name="shapetype_202" hidden="1">
          <a:extLst>
            <a:ext uri="{FF2B5EF4-FFF2-40B4-BE49-F238E27FC236}">
              <a16:creationId xmlns:a16="http://schemas.microsoft.com/office/drawing/2014/main" id="{00000000-0008-0000-0000-0000A9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31" name="shapetype_202" hidden="1">
          <a:extLst>
            <a:ext uri="{FF2B5EF4-FFF2-40B4-BE49-F238E27FC236}">
              <a16:creationId xmlns:a16="http://schemas.microsoft.com/office/drawing/2014/main" id="{00000000-0008-0000-0000-0000A7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29" name="shapetype_202" hidden="1">
          <a:extLst>
            <a:ext uri="{FF2B5EF4-FFF2-40B4-BE49-F238E27FC236}">
              <a16:creationId xmlns:a16="http://schemas.microsoft.com/office/drawing/2014/main" id="{00000000-0008-0000-0000-0000A5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27" name="shapetype_202" hidden="1">
          <a:extLst>
            <a:ext uri="{FF2B5EF4-FFF2-40B4-BE49-F238E27FC236}">
              <a16:creationId xmlns:a16="http://schemas.microsoft.com/office/drawing/2014/main" id="{00000000-0008-0000-0000-0000A3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25" name="shapetype_202" hidden="1">
          <a:extLst>
            <a:ext uri="{FF2B5EF4-FFF2-40B4-BE49-F238E27FC236}">
              <a16:creationId xmlns:a16="http://schemas.microsoft.com/office/drawing/2014/main" id="{00000000-0008-0000-0000-0000A1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23" name="shapetype_202" hidden="1">
          <a:extLst>
            <a:ext uri="{FF2B5EF4-FFF2-40B4-BE49-F238E27FC236}">
              <a16:creationId xmlns:a16="http://schemas.microsoft.com/office/drawing/2014/main" id="{00000000-0008-0000-0000-00009F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21" name="shapetype_202" hidden="1">
          <a:extLst>
            <a:ext uri="{FF2B5EF4-FFF2-40B4-BE49-F238E27FC236}">
              <a16:creationId xmlns:a16="http://schemas.microsoft.com/office/drawing/2014/main" id="{00000000-0008-0000-0000-00009D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19" name="shapetype_202" hidden="1">
          <a:extLst>
            <a:ext uri="{FF2B5EF4-FFF2-40B4-BE49-F238E27FC236}">
              <a16:creationId xmlns:a16="http://schemas.microsoft.com/office/drawing/2014/main" id="{00000000-0008-0000-0000-00009B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17" name="shapetype_202" hidden="1">
          <a:extLst>
            <a:ext uri="{FF2B5EF4-FFF2-40B4-BE49-F238E27FC236}">
              <a16:creationId xmlns:a16="http://schemas.microsoft.com/office/drawing/2014/main" id="{00000000-0008-0000-0000-000099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16" name="shapetype_202" hidden="1">
          <a:extLst>
            <a:ext uri="{FF2B5EF4-FFF2-40B4-BE49-F238E27FC236}">
              <a16:creationId xmlns:a16="http://schemas.microsoft.com/office/drawing/2014/main" id="{00000000-0008-0000-0000-000098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15" name="shapetype_202" hidden="1">
          <a:extLst>
            <a:ext uri="{FF2B5EF4-FFF2-40B4-BE49-F238E27FC236}">
              <a16:creationId xmlns:a16="http://schemas.microsoft.com/office/drawing/2014/main" id="{00000000-0008-0000-0000-000097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14" name="shapetype_202" hidden="1">
          <a:extLst>
            <a:ext uri="{FF2B5EF4-FFF2-40B4-BE49-F238E27FC236}">
              <a16:creationId xmlns:a16="http://schemas.microsoft.com/office/drawing/2014/main" id="{00000000-0008-0000-0000-000096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13" name="shapetype_202" hidden="1">
          <a:extLst>
            <a:ext uri="{FF2B5EF4-FFF2-40B4-BE49-F238E27FC236}">
              <a16:creationId xmlns:a16="http://schemas.microsoft.com/office/drawing/2014/main" id="{00000000-0008-0000-0000-000095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12" name="shapetype_202" hidden="1">
          <a:extLst>
            <a:ext uri="{FF2B5EF4-FFF2-40B4-BE49-F238E27FC236}">
              <a16:creationId xmlns:a16="http://schemas.microsoft.com/office/drawing/2014/main" id="{00000000-0008-0000-0000-000094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11" name="shapetype_202" hidden="1">
          <a:extLst>
            <a:ext uri="{FF2B5EF4-FFF2-40B4-BE49-F238E27FC236}">
              <a16:creationId xmlns:a16="http://schemas.microsoft.com/office/drawing/2014/main" id="{00000000-0008-0000-0000-000093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10" name="shapetype_202" hidden="1">
          <a:extLst>
            <a:ext uri="{FF2B5EF4-FFF2-40B4-BE49-F238E27FC236}">
              <a16:creationId xmlns:a16="http://schemas.microsoft.com/office/drawing/2014/main" id="{00000000-0008-0000-0000-000092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09" name="shapetype_202" hidden="1">
          <a:extLst>
            <a:ext uri="{FF2B5EF4-FFF2-40B4-BE49-F238E27FC236}">
              <a16:creationId xmlns:a16="http://schemas.microsoft.com/office/drawing/2014/main" id="{00000000-0008-0000-0000-000091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08" name="shapetype_202" hidden="1">
          <a:extLst>
            <a:ext uri="{FF2B5EF4-FFF2-40B4-BE49-F238E27FC236}">
              <a16:creationId xmlns:a16="http://schemas.microsoft.com/office/drawing/2014/main" id="{00000000-0008-0000-0000-000090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07" name="shapetype_202" hidden="1">
          <a:extLst>
            <a:ext uri="{FF2B5EF4-FFF2-40B4-BE49-F238E27FC236}">
              <a16:creationId xmlns:a16="http://schemas.microsoft.com/office/drawing/2014/main" id="{00000000-0008-0000-0000-00008F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05" name="shapetype_202" hidden="1">
          <a:extLst>
            <a:ext uri="{FF2B5EF4-FFF2-40B4-BE49-F238E27FC236}">
              <a16:creationId xmlns:a16="http://schemas.microsoft.com/office/drawing/2014/main" id="{00000000-0008-0000-0000-00008D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03" name="shapetype_202" hidden="1">
          <a:extLst>
            <a:ext uri="{FF2B5EF4-FFF2-40B4-BE49-F238E27FC236}">
              <a16:creationId xmlns:a16="http://schemas.microsoft.com/office/drawing/2014/main" id="{00000000-0008-0000-0000-00008B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5001" name="shapetype_202" hidden="1">
          <a:extLst>
            <a:ext uri="{FF2B5EF4-FFF2-40B4-BE49-F238E27FC236}">
              <a16:creationId xmlns:a16="http://schemas.microsoft.com/office/drawing/2014/main" id="{00000000-0008-0000-0000-000089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99" name="shapetype_202" hidden="1">
          <a:extLst>
            <a:ext uri="{FF2B5EF4-FFF2-40B4-BE49-F238E27FC236}">
              <a16:creationId xmlns:a16="http://schemas.microsoft.com/office/drawing/2014/main" id="{00000000-0008-0000-0000-000087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97" name="shapetype_202" hidden="1">
          <a:extLst>
            <a:ext uri="{FF2B5EF4-FFF2-40B4-BE49-F238E27FC236}">
              <a16:creationId xmlns:a16="http://schemas.microsoft.com/office/drawing/2014/main" id="{00000000-0008-0000-0000-000085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95" name="shapetype_202" hidden="1">
          <a:extLst>
            <a:ext uri="{FF2B5EF4-FFF2-40B4-BE49-F238E27FC236}">
              <a16:creationId xmlns:a16="http://schemas.microsoft.com/office/drawing/2014/main" id="{00000000-0008-0000-0000-000083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93" name="shapetype_202" hidden="1">
          <a:extLst>
            <a:ext uri="{FF2B5EF4-FFF2-40B4-BE49-F238E27FC236}">
              <a16:creationId xmlns:a16="http://schemas.microsoft.com/office/drawing/2014/main" id="{00000000-0008-0000-0000-000081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91" name="shapetype_202" hidden="1">
          <a:extLst>
            <a:ext uri="{FF2B5EF4-FFF2-40B4-BE49-F238E27FC236}">
              <a16:creationId xmlns:a16="http://schemas.microsoft.com/office/drawing/2014/main" id="{00000000-0008-0000-0000-00007F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89" name="shapetype_202" hidden="1">
          <a:extLst>
            <a:ext uri="{FF2B5EF4-FFF2-40B4-BE49-F238E27FC236}">
              <a16:creationId xmlns:a16="http://schemas.microsoft.com/office/drawing/2014/main" id="{00000000-0008-0000-0000-00007D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87" name="shapetype_202" hidden="1">
          <a:extLst>
            <a:ext uri="{FF2B5EF4-FFF2-40B4-BE49-F238E27FC236}">
              <a16:creationId xmlns:a16="http://schemas.microsoft.com/office/drawing/2014/main" id="{00000000-0008-0000-0000-00007B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85" name="shapetype_202" hidden="1">
          <a:extLst>
            <a:ext uri="{FF2B5EF4-FFF2-40B4-BE49-F238E27FC236}">
              <a16:creationId xmlns:a16="http://schemas.microsoft.com/office/drawing/2014/main" id="{00000000-0008-0000-0000-000079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83" name="shapetype_202" hidden="1">
          <a:extLst>
            <a:ext uri="{FF2B5EF4-FFF2-40B4-BE49-F238E27FC236}">
              <a16:creationId xmlns:a16="http://schemas.microsoft.com/office/drawing/2014/main" id="{00000000-0008-0000-0000-000077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81" name="shapetype_202" hidden="1">
          <a:extLst>
            <a:ext uri="{FF2B5EF4-FFF2-40B4-BE49-F238E27FC236}">
              <a16:creationId xmlns:a16="http://schemas.microsoft.com/office/drawing/2014/main" id="{00000000-0008-0000-0000-000075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79" name="shapetype_202" hidden="1">
          <a:extLst>
            <a:ext uri="{FF2B5EF4-FFF2-40B4-BE49-F238E27FC236}">
              <a16:creationId xmlns:a16="http://schemas.microsoft.com/office/drawing/2014/main" id="{00000000-0008-0000-0000-000073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77" name="shapetype_202" hidden="1">
          <a:extLst>
            <a:ext uri="{FF2B5EF4-FFF2-40B4-BE49-F238E27FC236}">
              <a16:creationId xmlns:a16="http://schemas.microsoft.com/office/drawing/2014/main" id="{00000000-0008-0000-0000-000071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75" name="shapetype_202" hidden="1">
          <a:extLst>
            <a:ext uri="{FF2B5EF4-FFF2-40B4-BE49-F238E27FC236}">
              <a16:creationId xmlns:a16="http://schemas.microsoft.com/office/drawing/2014/main" id="{00000000-0008-0000-0000-00006F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73" name="shapetype_202" hidden="1">
          <a:extLst>
            <a:ext uri="{FF2B5EF4-FFF2-40B4-BE49-F238E27FC236}">
              <a16:creationId xmlns:a16="http://schemas.microsoft.com/office/drawing/2014/main" id="{00000000-0008-0000-0000-00006D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71" name="shapetype_202" hidden="1">
          <a:extLst>
            <a:ext uri="{FF2B5EF4-FFF2-40B4-BE49-F238E27FC236}">
              <a16:creationId xmlns:a16="http://schemas.microsoft.com/office/drawing/2014/main" id="{00000000-0008-0000-0000-00006B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69" name="shapetype_202" hidden="1">
          <a:extLst>
            <a:ext uri="{FF2B5EF4-FFF2-40B4-BE49-F238E27FC236}">
              <a16:creationId xmlns:a16="http://schemas.microsoft.com/office/drawing/2014/main" id="{00000000-0008-0000-0000-000069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67" name="shapetype_202" hidden="1">
          <a:extLst>
            <a:ext uri="{FF2B5EF4-FFF2-40B4-BE49-F238E27FC236}">
              <a16:creationId xmlns:a16="http://schemas.microsoft.com/office/drawing/2014/main" id="{00000000-0008-0000-0000-000067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65" name="shapetype_202" hidden="1">
          <a:extLst>
            <a:ext uri="{FF2B5EF4-FFF2-40B4-BE49-F238E27FC236}">
              <a16:creationId xmlns:a16="http://schemas.microsoft.com/office/drawing/2014/main" id="{00000000-0008-0000-0000-000065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63" name="shapetype_202" hidden="1">
          <a:extLst>
            <a:ext uri="{FF2B5EF4-FFF2-40B4-BE49-F238E27FC236}">
              <a16:creationId xmlns:a16="http://schemas.microsoft.com/office/drawing/2014/main" id="{00000000-0008-0000-0000-000063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61" name="shapetype_202" hidden="1">
          <a:extLst>
            <a:ext uri="{FF2B5EF4-FFF2-40B4-BE49-F238E27FC236}">
              <a16:creationId xmlns:a16="http://schemas.microsoft.com/office/drawing/2014/main" id="{00000000-0008-0000-0000-000061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59" name="shapetype_202" hidden="1">
          <a:extLst>
            <a:ext uri="{FF2B5EF4-FFF2-40B4-BE49-F238E27FC236}">
              <a16:creationId xmlns:a16="http://schemas.microsoft.com/office/drawing/2014/main" id="{00000000-0008-0000-0000-00005F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57" name="shapetype_202" hidden="1">
          <a:extLst>
            <a:ext uri="{FF2B5EF4-FFF2-40B4-BE49-F238E27FC236}">
              <a16:creationId xmlns:a16="http://schemas.microsoft.com/office/drawing/2014/main" id="{00000000-0008-0000-0000-00005D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55" name="shapetype_202" hidden="1">
          <a:extLst>
            <a:ext uri="{FF2B5EF4-FFF2-40B4-BE49-F238E27FC236}">
              <a16:creationId xmlns:a16="http://schemas.microsoft.com/office/drawing/2014/main" id="{00000000-0008-0000-0000-00005B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53" name="shapetype_202" hidden="1">
          <a:extLst>
            <a:ext uri="{FF2B5EF4-FFF2-40B4-BE49-F238E27FC236}">
              <a16:creationId xmlns:a16="http://schemas.microsoft.com/office/drawing/2014/main" id="{00000000-0008-0000-0000-000059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51" name="shapetype_202" hidden="1">
          <a:extLst>
            <a:ext uri="{FF2B5EF4-FFF2-40B4-BE49-F238E27FC236}">
              <a16:creationId xmlns:a16="http://schemas.microsoft.com/office/drawing/2014/main" id="{00000000-0008-0000-0000-000057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49" name="shapetype_202" hidden="1">
          <a:extLst>
            <a:ext uri="{FF2B5EF4-FFF2-40B4-BE49-F238E27FC236}">
              <a16:creationId xmlns:a16="http://schemas.microsoft.com/office/drawing/2014/main" id="{00000000-0008-0000-0000-000055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47" name="shapetype_202" hidden="1">
          <a:extLst>
            <a:ext uri="{FF2B5EF4-FFF2-40B4-BE49-F238E27FC236}">
              <a16:creationId xmlns:a16="http://schemas.microsoft.com/office/drawing/2014/main" id="{00000000-0008-0000-0000-000053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45" name="shapetype_202" hidden="1">
          <a:extLst>
            <a:ext uri="{FF2B5EF4-FFF2-40B4-BE49-F238E27FC236}">
              <a16:creationId xmlns:a16="http://schemas.microsoft.com/office/drawing/2014/main" id="{00000000-0008-0000-0000-000051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43" name="shapetype_202" hidden="1">
          <a:extLst>
            <a:ext uri="{FF2B5EF4-FFF2-40B4-BE49-F238E27FC236}">
              <a16:creationId xmlns:a16="http://schemas.microsoft.com/office/drawing/2014/main" id="{00000000-0008-0000-0000-00004F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41" name="shapetype_202" hidden="1">
          <a:extLst>
            <a:ext uri="{FF2B5EF4-FFF2-40B4-BE49-F238E27FC236}">
              <a16:creationId xmlns:a16="http://schemas.microsoft.com/office/drawing/2014/main" id="{00000000-0008-0000-0000-00004D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39" name="shapetype_202" hidden="1">
          <a:extLst>
            <a:ext uri="{FF2B5EF4-FFF2-40B4-BE49-F238E27FC236}">
              <a16:creationId xmlns:a16="http://schemas.microsoft.com/office/drawing/2014/main" id="{00000000-0008-0000-0000-00004B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37" name="shapetype_202" hidden="1">
          <a:extLst>
            <a:ext uri="{FF2B5EF4-FFF2-40B4-BE49-F238E27FC236}">
              <a16:creationId xmlns:a16="http://schemas.microsoft.com/office/drawing/2014/main" id="{00000000-0008-0000-0000-000049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35" name="shapetype_202" hidden="1">
          <a:extLst>
            <a:ext uri="{FF2B5EF4-FFF2-40B4-BE49-F238E27FC236}">
              <a16:creationId xmlns:a16="http://schemas.microsoft.com/office/drawing/2014/main" id="{00000000-0008-0000-0000-000047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33" name="shapetype_202" hidden="1">
          <a:extLst>
            <a:ext uri="{FF2B5EF4-FFF2-40B4-BE49-F238E27FC236}">
              <a16:creationId xmlns:a16="http://schemas.microsoft.com/office/drawing/2014/main" id="{00000000-0008-0000-0000-000045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31" name="shapetype_202" hidden="1">
          <a:extLst>
            <a:ext uri="{FF2B5EF4-FFF2-40B4-BE49-F238E27FC236}">
              <a16:creationId xmlns:a16="http://schemas.microsoft.com/office/drawing/2014/main" id="{00000000-0008-0000-0000-000043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29" name="shapetype_202" hidden="1">
          <a:extLst>
            <a:ext uri="{FF2B5EF4-FFF2-40B4-BE49-F238E27FC236}">
              <a16:creationId xmlns:a16="http://schemas.microsoft.com/office/drawing/2014/main" id="{00000000-0008-0000-0000-000041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27" name="shapetype_202" hidden="1">
          <a:extLst>
            <a:ext uri="{FF2B5EF4-FFF2-40B4-BE49-F238E27FC236}">
              <a16:creationId xmlns:a16="http://schemas.microsoft.com/office/drawing/2014/main" id="{00000000-0008-0000-0000-00003F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25" name="shapetype_202" hidden="1">
          <a:extLst>
            <a:ext uri="{FF2B5EF4-FFF2-40B4-BE49-F238E27FC236}">
              <a16:creationId xmlns:a16="http://schemas.microsoft.com/office/drawing/2014/main" id="{00000000-0008-0000-0000-00003D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23" name="shapetype_202" hidden="1">
          <a:extLst>
            <a:ext uri="{FF2B5EF4-FFF2-40B4-BE49-F238E27FC236}">
              <a16:creationId xmlns:a16="http://schemas.microsoft.com/office/drawing/2014/main" id="{00000000-0008-0000-0000-00003B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21" name="shapetype_202" hidden="1">
          <a:extLst>
            <a:ext uri="{FF2B5EF4-FFF2-40B4-BE49-F238E27FC236}">
              <a16:creationId xmlns:a16="http://schemas.microsoft.com/office/drawing/2014/main" id="{00000000-0008-0000-0000-000039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19" name="shapetype_202" hidden="1">
          <a:extLst>
            <a:ext uri="{FF2B5EF4-FFF2-40B4-BE49-F238E27FC236}">
              <a16:creationId xmlns:a16="http://schemas.microsoft.com/office/drawing/2014/main" id="{00000000-0008-0000-0000-000037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17" name="shapetype_202" hidden="1">
          <a:extLst>
            <a:ext uri="{FF2B5EF4-FFF2-40B4-BE49-F238E27FC236}">
              <a16:creationId xmlns:a16="http://schemas.microsoft.com/office/drawing/2014/main" id="{00000000-0008-0000-0000-000035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15" name="shapetype_202" hidden="1">
          <a:extLst>
            <a:ext uri="{FF2B5EF4-FFF2-40B4-BE49-F238E27FC236}">
              <a16:creationId xmlns:a16="http://schemas.microsoft.com/office/drawing/2014/main" id="{00000000-0008-0000-0000-000033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13" name="shapetype_202" hidden="1">
          <a:extLst>
            <a:ext uri="{FF2B5EF4-FFF2-40B4-BE49-F238E27FC236}">
              <a16:creationId xmlns:a16="http://schemas.microsoft.com/office/drawing/2014/main" id="{00000000-0008-0000-0000-000031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11" name="shapetype_202" hidden="1">
          <a:extLst>
            <a:ext uri="{FF2B5EF4-FFF2-40B4-BE49-F238E27FC236}">
              <a16:creationId xmlns:a16="http://schemas.microsoft.com/office/drawing/2014/main" id="{00000000-0008-0000-0000-00002F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09" name="shapetype_202" hidden="1">
          <a:extLst>
            <a:ext uri="{FF2B5EF4-FFF2-40B4-BE49-F238E27FC236}">
              <a16:creationId xmlns:a16="http://schemas.microsoft.com/office/drawing/2014/main" id="{00000000-0008-0000-0000-00002D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07" name="shapetype_202" hidden="1">
          <a:extLst>
            <a:ext uri="{FF2B5EF4-FFF2-40B4-BE49-F238E27FC236}">
              <a16:creationId xmlns:a16="http://schemas.microsoft.com/office/drawing/2014/main" id="{00000000-0008-0000-0000-00002B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05" name="shapetype_202" hidden="1">
          <a:extLst>
            <a:ext uri="{FF2B5EF4-FFF2-40B4-BE49-F238E27FC236}">
              <a16:creationId xmlns:a16="http://schemas.microsoft.com/office/drawing/2014/main" id="{00000000-0008-0000-0000-000029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03" name="shapetype_202" hidden="1">
          <a:extLst>
            <a:ext uri="{FF2B5EF4-FFF2-40B4-BE49-F238E27FC236}">
              <a16:creationId xmlns:a16="http://schemas.microsoft.com/office/drawing/2014/main" id="{00000000-0008-0000-0000-000027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901" name="shapetype_202" hidden="1">
          <a:extLst>
            <a:ext uri="{FF2B5EF4-FFF2-40B4-BE49-F238E27FC236}">
              <a16:creationId xmlns:a16="http://schemas.microsoft.com/office/drawing/2014/main" id="{00000000-0008-0000-0000-000025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899" name="shapetype_202" hidden="1">
          <a:extLst>
            <a:ext uri="{FF2B5EF4-FFF2-40B4-BE49-F238E27FC236}">
              <a16:creationId xmlns:a16="http://schemas.microsoft.com/office/drawing/2014/main" id="{00000000-0008-0000-0000-000023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897" name="shapetype_202" hidden="1">
          <a:extLst>
            <a:ext uri="{FF2B5EF4-FFF2-40B4-BE49-F238E27FC236}">
              <a16:creationId xmlns:a16="http://schemas.microsoft.com/office/drawing/2014/main" id="{00000000-0008-0000-0000-000021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895" name="shapetype_202" hidden="1">
          <a:extLst>
            <a:ext uri="{FF2B5EF4-FFF2-40B4-BE49-F238E27FC236}">
              <a16:creationId xmlns:a16="http://schemas.microsoft.com/office/drawing/2014/main" id="{00000000-0008-0000-0000-00001F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893" name="shapetype_202" hidden="1">
          <a:extLst>
            <a:ext uri="{FF2B5EF4-FFF2-40B4-BE49-F238E27FC236}">
              <a16:creationId xmlns:a16="http://schemas.microsoft.com/office/drawing/2014/main" id="{00000000-0008-0000-0000-00001D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891" name="shapetype_202" hidden="1">
          <a:extLst>
            <a:ext uri="{FF2B5EF4-FFF2-40B4-BE49-F238E27FC236}">
              <a16:creationId xmlns:a16="http://schemas.microsoft.com/office/drawing/2014/main" id="{00000000-0008-0000-0000-00001B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889" name="shapetype_202" hidden="1">
          <a:extLst>
            <a:ext uri="{FF2B5EF4-FFF2-40B4-BE49-F238E27FC236}">
              <a16:creationId xmlns:a16="http://schemas.microsoft.com/office/drawing/2014/main" id="{00000000-0008-0000-0000-000019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887" name="shapetype_202" hidden="1">
          <a:extLst>
            <a:ext uri="{FF2B5EF4-FFF2-40B4-BE49-F238E27FC236}">
              <a16:creationId xmlns:a16="http://schemas.microsoft.com/office/drawing/2014/main" id="{00000000-0008-0000-0000-000017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885" name="shapetype_202" hidden="1">
          <a:extLst>
            <a:ext uri="{FF2B5EF4-FFF2-40B4-BE49-F238E27FC236}">
              <a16:creationId xmlns:a16="http://schemas.microsoft.com/office/drawing/2014/main" id="{00000000-0008-0000-0000-000015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883" name="shapetype_202" hidden="1">
          <a:extLst>
            <a:ext uri="{FF2B5EF4-FFF2-40B4-BE49-F238E27FC236}">
              <a16:creationId xmlns:a16="http://schemas.microsoft.com/office/drawing/2014/main" id="{00000000-0008-0000-0000-000013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881" name="shapetype_202" hidden="1">
          <a:extLst>
            <a:ext uri="{FF2B5EF4-FFF2-40B4-BE49-F238E27FC236}">
              <a16:creationId xmlns:a16="http://schemas.microsoft.com/office/drawing/2014/main" id="{00000000-0008-0000-0000-000011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879" name="shapetype_202" hidden="1">
          <a:extLst>
            <a:ext uri="{FF2B5EF4-FFF2-40B4-BE49-F238E27FC236}">
              <a16:creationId xmlns:a16="http://schemas.microsoft.com/office/drawing/2014/main" id="{00000000-0008-0000-0000-00000F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877" name="shapetype_202" hidden="1">
          <a:extLst>
            <a:ext uri="{FF2B5EF4-FFF2-40B4-BE49-F238E27FC236}">
              <a16:creationId xmlns:a16="http://schemas.microsoft.com/office/drawing/2014/main" id="{00000000-0008-0000-0000-00000D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875" name="shapetype_202" hidden="1">
          <a:extLst>
            <a:ext uri="{FF2B5EF4-FFF2-40B4-BE49-F238E27FC236}">
              <a16:creationId xmlns:a16="http://schemas.microsoft.com/office/drawing/2014/main" id="{00000000-0008-0000-0000-00000B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873" name="shapetype_202" hidden="1">
          <a:extLst>
            <a:ext uri="{FF2B5EF4-FFF2-40B4-BE49-F238E27FC236}">
              <a16:creationId xmlns:a16="http://schemas.microsoft.com/office/drawing/2014/main" id="{00000000-0008-0000-0000-000009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871" name="shapetype_202" hidden="1">
          <a:extLst>
            <a:ext uri="{FF2B5EF4-FFF2-40B4-BE49-F238E27FC236}">
              <a16:creationId xmlns:a16="http://schemas.microsoft.com/office/drawing/2014/main" id="{00000000-0008-0000-0000-000007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869" name="shapetype_202" hidden="1">
          <a:extLst>
            <a:ext uri="{FF2B5EF4-FFF2-40B4-BE49-F238E27FC236}">
              <a16:creationId xmlns:a16="http://schemas.microsoft.com/office/drawing/2014/main" id="{00000000-0008-0000-0000-000005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867" name="shapetype_202" hidden="1">
          <a:extLst>
            <a:ext uri="{FF2B5EF4-FFF2-40B4-BE49-F238E27FC236}">
              <a16:creationId xmlns:a16="http://schemas.microsoft.com/office/drawing/2014/main" id="{00000000-0008-0000-0000-000003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865" name="shapetype_202" hidden="1">
          <a:extLst>
            <a:ext uri="{FF2B5EF4-FFF2-40B4-BE49-F238E27FC236}">
              <a16:creationId xmlns:a16="http://schemas.microsoft.com/office/drawing/2014/main" id="{00000000-0008-0000-0000-0000011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295275</xdr:colOff>
      <xdr:row>22</xdr:row>
      <xdr:rowOff>0</xdr:rowOff>
    </xdr:to>
    <xdr:sp macro="" textlink="">
      <xdr:nvSpPr>
        <xdr:cNvPr id="4863" name="shapetype_202" hidden="1">
          <a:extLst>
            <a:ext uri="{FF2B5EF4-FFF2-40B4-BE49-F238E27FC236}">
              <a16:creationId xmlns:a16="http://schemas.microsoft.com/office/drawing/2014/main" id="{00000000-0008-0000-0000-0000FF1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13608</xdr:colOff>
      <xdr:row>37</xdr:row>
      <xdr:rowOff>40821</xdr:rowOff>
    </xdr:from>
    <xdr:to>
      <xdr:col>35</xdr:col>
      <xdr:colOff>81644</xdr:colOff>
      <xdr:row>88</xdr:row>
      <xdr:rowOff>693964</xdr:rowOff>
    </xdr:to>
    <xdr:sp macro="" textlink="">
      <xdr:nvSpPr>
        <xdr:cNvPr id="439" name="TextBox 438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 txBox="1"/>
      </xdr:nvSpPr>
      <xdr:spPr>
        <a:xfrm>
          <a:off x="20016108" y="12913178"/>
          <a:ext cx="34766250" cy="177573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u="none"/>
            <a:t>Following information have been retrieved by experts questioning and relate to</a:t>
          </a:r>
          <a:r>
            <a:rPr lang="en-US" sz="1200" b="0" u="none" baseline="0"/>
            <a:t> Central Europe (Austria, Belgium,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Germany, Netherland, Luxembourg, France, UK and Ireland).</a:t>
          </a:r>
          <a:endParaRPr lang="en-US" sz="1200" b="0" u="none"/>
        </a:p>
        <a:p>
          <a:endParaRPr lang="en-US" sz="1200" b="1" u="sng"/>
        </a:p>
        <a:p>
          <a:r>
            <a:rPr lang="en-US" sz="1200" b="1" u="sng"/>
            <a:t>OFFICES</a:t>
          </a:r>
          <a:endParaRPr lang="en-US" sz="1200" b="1"/>
        </a:p>
        <a:p>
          <a:r>
            <a:rPr lang="en-US" sz="1200" b="1" i="1" u="sng"/>
            <a:t>Construction materials</a:t>
          </a:r>
          <a:r>
            <a:rPr lang="en-US" sz="1200" i="1" u="sng"/>
            <a:t>:</a:t>
          </a:r>
          <a:endParaRPr lang="en-US" sz="1200"/>
        </a:p>
        <a:p>
          <a:r>
            <a:rPr lang="en-US" sz="1200" b="1"/>
            <a:t>Walls</a:t>
          </a:r>
          <a:r>
            <a:rPr lang="en-US" sz="1200"/>
            <a:t>:</a:t>
          </a:r>
          <a:r>
            <a:rPr lang="en-US" sz="1200" baseline="0"/>
            <a:t> in the majority of the cases </a:t>
          </a:r>
          <a:r>
            <a:rPr lang="en-US" sz="1200" b="1" baseline="0"/>
            <a:t>CONCRETE</a:t>
          </a:r>
          <a:r>
            <a:rPr lang="en-US" sz="1200" baseline="0"/>
            <a:t> was used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/>
            <a:t>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the majority of the cases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200" baseline="0"/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 baseline="0">
            <a:effectLst/>
          </a:endParaRPr>
        </a:p>
        <a:p>
          <a:endParaRPr lang="en-US" sz="1100" baseline="0">
            <a:effectLst/>
          </a:endParaRPr>
        </a:p>
        <a:p>
          <a:endParaRPr lang="en-US" sz="1100" baseline="0">
            <a:effectLst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 b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 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>
            <a:effectLst/>
          </a:endParaRPr>
        </a:p>
        <a:p>
          <a:endParaRPr lang="en-US" sz="1200">
            <a:effectLst/>
          </a:endParaRPr>
        </a:p>
        <a:p>
          <a:endParaRPr lang="en-US" sz="1200">
            <a:effectLst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 baseline="0"/>
        </a:p>
        <a:p>
          <a:endParaRPr lang="en-US" sz="1200" baseline="0"/>
        </a:p>
        <a:p>
          <a:endParaRPr lang="en-US" sz="1200" baseline="0"/>
        </a:p>
        <a:p>
          <a:r>
            <a:rPr lang="en-US" sz="12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 baseline="0"/>
        </a:p>
      </xdr:txBody>
    </xdr:sp>
    <xdr:clientData/>
  </xdr:twoCellAnchor>
  <xdr:oneCellAnchor>
    <xdr:from>
      <xdr:col>55</xdr:col>
      <xdr:colOff>0</xdr:colOff>
      <xdr:row>37</xdr:row>
      <xdr:rowOff>0</xdr:rowOff>
    </xdr:from>
    <xdr:ext cx="21118285" cy="14652601"/>
    <xdr:sp macro="" textlink="">
      <xdr:nvSpPr>
        <xdr:cNvPr id="441" name="TextBox 440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 txBox="1"/>
      </xdr:nvSpPr>
      <xdr:spPr>
        <a:xfrm>
          <a:off x="100965000" y="12872357"/>
          <a:ext cx="21118285" cy="146526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Central Europe (Austria, Belgium, Germany, Netherlands, Luxembourg, France, UK and Ireland).</a:t>
          </a: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 b="0" i="1" u="sng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 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>
            <a:effectLst/>
          </a:endParaRPr>
        </a:p>
        <a:p>
          <a:pPr eaLnBrk="1" fontAlgn="auto" latinLnBrk="0" hangingPunct="1"/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  <xdr:twoCellAnchor>
    <xdr:from>
      <xdr:col>20</xdr:col>
      <xdr:colOff>13608</xdr:colOff>
      <xdr:row>37</xdr:row>
      <xdr:rowOff>40821</xdr:rowOff>
    </xdr:from>
    <xdr:to>
      <xdr:col>35</xdr:col>
      <xdr:colOff>81644</xdr:colOff>
      <xdr:row>88</xdr:row>
      <xdr:rowOff>693964</xdr:rowOff>
    </xdr:to>
    <xdr:sp macro="" textlink="">
      <xdr:nvSpPr>
        <xdr:cNvPr id="442" name="TextBox 441">
          <a:extLst>
            <a:ext uri="{FF2B5EF4-FFF2-40B4-BE49-F238E27FC236}">
              <a16:creationId xmlns:a16="http://schemas.microsoft.com/office/drawing/2014/main" id="{99E170D6-E957-4BF0-9EE3-271170654F65}"/>
            </a:ext>
          </a:extLst>
        </xdr:cNvPr>
        <xdr:cNvSpPr txBox="1"/>
      </xdr:nvSpPr>
      <xdr:spPr>
        <a:xfrm>
          <a:off x="20762233" y="12613821"/>
          <a:ext cx="36263036" cy="1760764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u="none"/>
            <a:t>Following information have been retrieved by experts questioning and relate to</a:t>
          </a:r>
          <a:r>
            <a:rPr lang="en-US" sz="1200" b="0" u="none" baseline="0"/>
            <a:t> Central Europe (Austria, Belgium,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Germany, Netherland, Luxembourg, France, UK and Ireland).</a:t>
          </a:r>
          <a:endParaRPr lang="en-US" sz="1200" b="0" u="none"/>
        </a:p>
        <a:p>
          <a:endParaRPr lang="en-US" sz="1200" b="1" u="sng"/>
        </a:p>
        <a:p>
          <a:r>
            <a:rPr lang="en-US" sz="1200" b="1" u="sng"/>
            <a:t>OFFICES</a:t>
          </a:r>
          <a:endParaRPr lang="en-US" sz="1200" b="1"/>
        </a:p>
        <a:p>
          <a:r>
            <a:rPr lang="en-US" sz="1200" b="1" i="1" u="sng"/>
            <a:t>Construction materials</a:t>
          </a:r>
          <a:r>
            <a:rPr lang="en-US" sz="1200" i="1" u="sng"/>
            <a:t>:</a:t>
          </a:r>
          <a:endParaRPr lang="en-US" sz="1200"/>
        </a:p>
        <a:p>
          <a:r>
            <a:rPr lang="en-US" sz="1200" b="1"/>
            <a:t>Walls</a:t>
          </a:r>
          <a:r>
            <a:rPr lang="en-US" sz="1200"/>
            <a:t>:</a:t>
          </a:r>
          <a:r>
            <a:rPr lang="en-US" sz="1200" baseline="0"/>
            <a:t> in the majority of the cases </a:t>
          </a:r>
          <a:r>
            <a:rPr lang="en-US" sz="1200" b="1" baseline="0"/>
            <a:t>CONCRETE</a:t>
          </a:r>
          <a:r>
            <a:rPr lang="en-US" sz="1200" baseline="0"/>
            <a:t> was used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/>
            <a:t>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the majority of the cases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200" baseline="0"/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 baseline="0">
            <a:effectLst/>
          </a:endParaRPr>
        </a:p>
        <a:p>
          <a:endParaRPr lang="en-US" sz="1100" baseline="0">
            <a:effectLst/>
          </a:endParaRPr>
        </a:p>
        <a:p>
          <a:endParaRPr lang="en-US" sz="1100" baseline="0">
            <a:effectLst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 b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 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>
            <a:effectLst/>
          </a:endParaRPr>
        </a:p>
        <a:p>
          <a:endParaRPr lang="en-US" sz="1200">
            <a:effectLst/>
          </a:endParaRPr>
        </a:p>
        <a:p>
          <a:endParaRPr lang="en-US" sz="1200">
            <a:effectLst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 baseline="0"/>
        </a:p>
        <a:p>
          <a:endParaRPr lang="en-US" sz="1200" baseline="0"/>
        </a:p>
        <a:p>
          <a:endParaRPr lang="en-US" sz="1200" baseline="0"/>
        </a:p>
        <a:p>
          <a:r>
            <a:rPr lang="en-US" sz="12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 baseline="0"/>
        </a:p>
      </xdr:txBody>
    </xdr:sp>
    <xdr:clientData/>
  </xdr:twoCellAnchor>
  <xdr:oneCellAnchor>
    <xdr:from>
      <xdr:col>55</xdr:col>
      <xdr:colOff>0</xdr:colOff>
      <xdr:row>37</xdr:row>
      <xdr:rowOff>0</xdr:rowOff>
    </xdr:from>
    <xdr:ext cx="21118285" cy="14652601"/>
    <xdr:sp macro="" textlink="">
      <xdr:nvSpPr>
        <xdr:cNvPr id="443" name="TextBox 442">
          <a:extLst>
            <a:ext uri="{FF2B5EF4-FFF2-40B4-BE49-F238E27FC236}">
              <a16:creationId xmlns:a16="http://schemas.microsoft.com/office/drawing/2014/main" id="{FE6D4417-0FBC-4891-B021-7BAB08C81836}"/>
            </a:ext>
          </a:extLst>
        </xdr:cNvPr>
        <xdr:cNvSpPr txBox="1"/>
      </xdr:nvSpPr>
      <xdr:spPr>
        <a:xfrm>
          <a:off x="105203625" y="12573000"/>
          <a:ext cx="21118285" cy="146526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Central Europe (Austria, Belgium, Germany, Netherlands, Luxembourg, France, UK and Ireland).</a:t>
          </a: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 b="0" i="1" u="sng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 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>
            <a:effectLst/>
          </a:endParaRPr>
        </a:p>
        <a:p>
          <a:pPr eaLnBrk="1" fontAlgn="auto" latinLnBrk="0" hangingPunct="1"/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55" name="shapetype_202" hidden="1">
          <a:extLst>
            <a:ext uri="{FF2B5EF4-FFF2-40B4-BE49-F238E27FC236}">
              <a16:creationId xmlns:a16="http://schemas.microsoft.com/office/drawing/2014/main" id="{00000000-0008-0000-0100-000043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54" name="shapetype_202" hidden="1">
          <a:extLst>
            <a:ext uri="{FF2B5EF4-FFF2-40B4-BE49-F238E27FC236}">
              <a16:creationId xmlns:a16="http://schemas.microsoft.com/office/drawing/2014/main" id="{00000000-0008-0000-0100-000042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53" name="shapetype_202" hidden="1">
          <a:extLst>
            <a:ext uri="{FF2B5EF4-FFF2-40B4-BE49-F238E27FC236}">
              <a16:creationId xmlns:a16="http://schemas.microsoft.com/office/drawing/2014/main" id="{00000000-0008-0000-0100-000041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52" name="shapetype_202" hidden="1">
          <a:extLst>
            <a:ext uri="{FF2B5EF4-FFF2-40B4-BE49-F238E27FC236}">
              <a16:creationId xmlns:a16="http://schemas.microsoft.com/office/drawing/2014/main" id="{00000000-0008-0000-0100-000040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51" name="shapetype_202" hidden="1">
          <a:extLst>
            <a:ext uri="{FF2B5EF4-FFF2-40B4-BE49-F238E27FC236}">
              <a16:creationId xmlns:a16="http://schemas.microsoft.com/office/drawing/2014/main" id="{00000000-0008-0000-0100-00003F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50" name="shapetype_202" hidden="1">
          <a:extLst>
            <a:ext uri="{FF2B5EF4-FFF2-40B4-BE49-F238E27FC236}">
              <a16:creationId xmlns:a16="http://schemas.microsoft.com/office/drawing/2014/main" id="{00000000-0008-0000-0100-00003E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49" name="shapetype_202" hidden="1">
          <a:extLst>
            <a:ext uri="{FF2B5EF4-FFF2-40B4-BE49-F238E27FC236}">
              <a16:creationId xmlns:a16="http://schemas.microsoft.com/office/drawing/2014/main" id="{00000000-0008-0000-0100-00003D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47" name="shapetype_202" hidden="1">
          <a:extLst>
            <a:ext uri="{FF2B5EF4-FFF2-40B4-BE49-F238E27FC236}">
              <a16:creationId xmlns:a16="http://schemas.microsoft.com/office/drawing/2014/main" id="{00000000-0008-0000-0100-00003B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45" name="shapetype_202" hidden="1">
          <a:extLst>
            <a:ext uri="{FF2B5EF4-FFF2-40B4-BE49-F238E27FC236}">
              <a16:creationId xmlns:a16="http://schemas.microsoft.com/office/drawing/2014/main" id="{00000000-0008-0000-0100-000039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43" name="shapetype_202" hidden="1">
          <a:extLst>
            <a:ext uri="{FF2B5EF4-FFF2-40B4-BE49-F238E27FC236}">
              <a16:creationId xmlns:a16="http://schemas.microsoft.com/office/drawing/2014/main" id="{00000000-0008-0000-0100-000037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41" name="shapetype_202" hidden="1">
          <a:extLst>
            <a:ext uri="{FF2B5EF4-FFF2-40B4-BE49-F238E27FC236}">
              <a16:creationId xmlns:a16="http://schemas.microsoft.com/office/drawing/2014/main" id="{00000000-0008-0000-0100-000035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39" name="shapetype_202" hidden="1">
          <a:extLst>
            <a:ext uri="{FF2B5EF4-FFF2-40B4-BE49-F238E27FC236}">
              <a16:creationId xmlns:a16="http://schemas.microsoft.com/office/drawing/2014/main" id="{00000000-0008-0000-0100-000033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37" name="shapetype_202" hidden="1">
          <a:extLst>
            <a:ext uri="{FF2B5EF4-FFF2-40B4-BE49-F238E27FC236}">
              <a16:creationId xmlns:a16="http://schemas.microsoft.com/office/drawing/2014/main" id="{00000000-0008-0000-0100-000031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35" name="shapetype_202" hidden="1">
          <a:extLst>
            <a:ext uri="{FF2B5EF4-FFF2-40B4-BE49-F238E27FC236}">
              <a16:creationId xmlns:a16="http://schemas.microsoft.com/office/drawing/2014/main" id="{00000000-0008-0000-0100-00002F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33" name="shapetype_202" hidden="1">
          <a:extLst>
            <a:ext uri="{FF2B5EF4-FFF2-40B4-BE49-F238E27FC236}">
              <a16:creationId xmlns:a16="http://schemas.microsoft.com/office/drawing/2014/main" id="{00000000-0008-0000-0100-00002D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31" name="shapetype_202" hidden="1">
          <a:extLst>
            <a:ext uri="{FF2B5EF4-FFF2-40B4-BE49-F238E27FC236}">
              <a16:creationId xmlns:a16="http://schemas.microsoft.com/office/drawing/2014/main" id="{00000000-0008-0000-0100-00002B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29" name="shapetype_202" hidden="1">
          <a:extLst>
            <a:ext uri="{FF2B5EF4-FFF2-40B4-BE49-F238E27FC236}">
              <a16:creationId xmlns:a16="http://schemas.microsoft.com/office/drawing/2014/main" id="{00000000-0008-0000-0100-000029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28" name="shapetype_202" hidden="1">
          <a:extLst>
            <a:ext uri="{FF2B5EF4-FFF2-40B4-BE49-F238E27FC236}">
              <a16:creationId xmlns:a16="http://schemas.microsoft.com/office/drawing/2014/main" id="{00000000-0008-0000-0100-000028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27" name="shapetype_202" hidden="1">
          <a:extLst>
            <a:ext uri="{FF2B5EF4-FFF2-40B4-BE49-F238E27FC236}">
              <a16:creationId xmlns:a16="http://schemas.microsoft.com/office/drawing/2014/main" id="{00000000-0008-0000-0100-000027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26" name="shapetype_202" hidden="1">
          <a:extLst>
            <a:ext uri="{FF2B5EF4-FFF2-40B4-BE49-F238E27FC236}">
              <a16:creationId xmlns:a16="http://schemas.microsoft.com/office/drawing/2014/main" id="{00000000-0008-0000-0100-000026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24" name="shapetype_202" hidden="1">
          <a:extLst>
            <a:ext uri="{FF2B5EF4-FFF2-40B4-BE49-F238E27FC236}">
              <a16:creationId xmlns:a16="http://schemas.microsoft.com/office/drawing/2014/main" id="{00000000-0008-0000-0100-000024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22" name="shapetype_202" hidden="1">
          <a:extLst>
            <a:ext uri="{FF2B5EF4-FFF2-40B4-BE49-F238E27FC236}">
              <a16:creationId xmlns:a16="http://schemas.microsoft.com/office/drawing/2014/main" id="{00000000-0008-0000-0100-000022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20" name="shapetype_202" hidden="1">
          <a:extLst>
            <a:ext uri="{FF2B5EF4-FFF2-40B4-BE49-F238E27FC236}">
              <a16:creationId xmlns:a16="http://schemas.microsoft.com/office/drawing/2014/main" id="{00000000-0008-0000-0100-000020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18" name="shapetype_202" hidden="1">
          <a:extLst>
            <a:ext uri="{FF2B5EF4-FFF2-40B4-BE49-F238E27FC236}">
              <a16:creationId xmlns:a16="http://schemas.microsoft.com/office/drawing/2014/main" id="{00000000-0008-0000-0100-00001E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16" name="shapetype_202" hidden="1">
          <a:extLst>
            <a:ext uri="{FF2B5EF4-FFF2-40B4-BE49-F238E27FC236}">
              <a16:creationId xmlns:a16="http://schemas.microsoft.com/office/drawing/2014/main" id="{00000000-0008-0000-0100-00001C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14" name="shapetype_202" hidden="1">
          <a:extLst>
            <a:ext uri="{FF2B5EF4-FFF2-40B4-BE49-F238E27FC236}">
              <a16:creationId xmlns:a16="http://schemas.microsoft.com/office/drawing/2014/main" id="{00000000-0008-0000-0100-00001A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12" name="shapetype_202" hidden="1">
          <a:extLst>
            <a:ext uri="{FF2B5EF4-FFF2-40B4-BE49-F238E27FC236}">
              <a16:creationId xmlns:a16="http://schemas.microsoft.com/office/drawing/2014/main" id="{00000000-0008-0000-0100-000018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10" name="shapetype_202" hidden="1">
          <a:extLst>
            <a:ext uri="{FF2B5EF4-FFF2-40B4-BE49-F238E27FC236}">
              <a16:creationId xmlns:a16="http://schemas.microsoft.com/office/drawing/2014/main" id="{00000000-0008-0000-0100-000016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08" name="shapetype_202" hidden="1">
          <a:extLst>
            <a:ext uri="{FF2B5EF4-FFF2-40B4-BE49-F238E27FC236}">
              <a16:creationId xmlns:a16="http://schemas.microsoft.com/office/drawing/2014/main" id="{00000000-0008-0000-0100-000014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06" name="shapetype_202" hidden="1">
          <a:extLst>
            <a:ext uri="{FF2B5EF4-FFF2-40B4-BE49-F238E27FC236}">
              <a16:creationId xmlns:a16="http://schemas.microsoft.com/office/drawing/2014/main" id="{00000000-0008-0000-0100-000012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04" name="shapetype_202" hidden="1">
          <a:extLst>
            <a:ext uri="{FF2B5EF4-FFF2-40B4-BE49-F238E27FC236}">
              <a16:creationId xmlns:a16="http://schemas.microsoft.com/office/drawing/2014/main" id="{00000000-0008-0000-0100-000010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02" name="shapetype_202" hidden="1">
          <a:extLst>
            <a:ext uri="{FF2B5EF4-FFF2-40B4-BE49-F238E27FC236}">
              <a16:creationId xmlns:a16="http://schemas.microsoft.com/office/drawing/2014/main" id="{00000000-0008-0000-0100-00000E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900" name="shapetype_202" hidden="1">
          <a:extLst>
            <a:ext uri="{FF2B5EF4-FFF2-40B4-BE49-F238E27FC236}">
              <a16:creationId xmlns:a16="http://schemas.microsoft.com/office/drawing/2014/main" id="{00000000-0008-0000-0100-00000C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98" name="shapetype_202" hidden="1">
          <a:extLst>
            <a:ext uri="{FF2B5EF4-FFF2-40B4-BE49-F238E27FC236}">
              <a16:creationId xmlns:a16="http://schemas.microsoft.com/office/drawing/2014/main" id="{00000000-0008-0000-0100-00000A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96" name="shapetype_202" hidden="1">
          <a:extLst>
            <a:ext uri="{FF2B5EF4-FFF2-40B4-BE49-F238E27FC236}">
              <a16:creationId xmlns:a16="http://schemas.microsoft.com/office/drawing/2014/main" id="{00000000-0008-0000-0100-000008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94" name="shapetype_202" hidden="1">
          <a:extLst>
            <a:ext uri="{FF2B5EF4-FFF2-40B4-BE49-F238E27FC236}">
              <a16:creationId xmlns:a16="http://schemas.microsoft.com/office/drawing/2014/main" id="{00000000-0008-0000-0100-000006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92" name="shapetype_202" hidden="1">
          <a:extLst>
            <a:ext uri="{FF2B5EF4-FFF2-40B4-BE49-F238E27FC236}">
              <a16:creationId xmlns:a16="http://schemas.microsoft.com/office/drawing/2014/main" id="{00000000-0008-0000-0100-000004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90" name="shapetype_202" hidden="1">
          <a:extLst>
            <a:ext uri="{FF2B5EF4-FFF2-40B4-BE49-F238E27FC236}">
              <a16:creationId xmlns:a16="http://schemas.microsoft.com/office/drawing/2014/main" id="{00000000-0008-0000-0100-000002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88" name="shapetype_202" hidden="1">
          <a:extLst>
            <a:ext uri="{FF2B5EF4-FFF2-40B4-BE49-F238E27FC236}">
              <a16:creationId xmlns:a16="http://schemas.microsoft.com/office/drawing/2014/main" id="{00000000-0008-0000-0100-0000001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86" name="shapetype_202" hidden="1">
          <a:extLst>
            <a:ext uri="{FF2B5EF4-FFF2-40B4-BE49-F238E27FC236}">
              <a16:creationId xmlns:a16="http://schemas.microsoft.com/office/drawing/2014/main" id="{00000000-0008-0000-0100-0000FE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84" name="shapetype_202" hidden="1">
          <a:extLst>
            <a:ext uri="{FF2B5EF4-FFF2-40B4-BE49-F238E27FC236}">
              <a16:creationId xmlns:a16="http://schemas.microsoft.com/office/drawing/2014/main" id="{00000000-0008-0000-0100-0000FC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82" name="shapetype_202" hidden="1">
          <a:extLst>
            <a:ext uri="{FF2B5EF4-FFF2-40B4-BE49-F238E27FC236}">
              <a16:creationId xmlns:a16="http://schemas.microsoft.com/office/drawing/2014/main" id="{00000000-0008-0000-0100-0000FA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80" name="shapetype_202" hidden="1">
          <a:extLst>
            <a:ext uri="{FF2B5EF4-FFF2-40B4-BE49-F238E27FC236}">
              <a16:creationId xmlns:a16="http://schemas.microsoft.com/office/drawing/2014/main" id="{00000000-0008-0000-0100-0000F8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78" name="shapetype_202" hidden="1">
          <a:extLst>
            <a:ext uri="{FF2B5EF4-FFF2-40B4-BE49-F238E27FC236}">
              <a16:creationId xmlns:a16="http://schemas.microsoft.com/office/drawing/2014/main" id="{00000000-0008-0000-0100-0000F6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76" name="shapetype_202" hidden="1">
          <a:extLst>
            <a:ext uri="{FF2B5EF4-FFF2-40B4-BE49-F238E27FC236}">
              <a16:creationId xmlns:a16="http://schemas.microsoft.com/office/drawing/2014/main" id="{00000000-0008-0000-0100-0000F4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74" name="shapetype_202" hidden="1">
          <a:extLst>
            <a:ext uri="{FF2B5EF4-FFF2-40B4-BE49-F238E27FC236}">
              <a16:creationId xmlns:a16="http://schemas.microsoft.com/office/drawing/2014/main" id="{00000000-0008-0000-0100-0000F2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72" name="shapetype_202" hidden="1">
          <a:extLst>
            <a:ext uri="{FF2B5EF4-FFF2-40B4-BE49-F238E27FC236}">
              <a16:creationId xmlns:a16="http://schemas.microsoft.com/office/drawing/2014/main" id="{00000000-0008-0000-0100-0000F0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70" name="shapetype_202" hidden="1">
          <a:extLst>
            <a:ext uri="{FF2B5EF4-FFF2-40B4-BE49-F238E27FC236}">
              <a16:creationId xmlns:a16="http://schemas.microsoft.com/office/drawing/2014/main" id="{00000000-0008-0000-0100-0000EE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68" name="shapetype_202" hidden="1">
          <a:extLst>
            <a:ext uri="{FF2B5EF4-FFF2-40B4-BE49-F238E27FC236}">
              <a16:creationId xmlns:a16="http://schemas.microsoft.com/office/drawing/2014/main" id="{00000000-0008-0000-0100-0000EC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66" name="shapetype_202" hidden="1">
          <a:extLst>
            <a:ext uri="{FF2B5EF4-FFF2-40B4-BE49-F238E27FC236}">
              <a16:creationId xmlns:a16="http://schemas.microsoft.com/office/drawing/2014/main" id="{00000000-0008-0000-0100-0000EA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64" name="shapetype_202" hidden="1">
          <a:extLst>
            <a:ext uri="{FF2B5EF4-FFF2-40B4-BE49-F238E27FC236}">
              <a16:creationId xmlns:a16="http://schemas.microsoft.com/office/drawing/2014/main" id="{00000000-0008-0000-0100-0000E8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62" name="shapetype_202" hidden="1">
          <a:extLst>
            <a:ext uri="{FF2B5EF4-FFF2-40B4-BE49-F238E27FC236}">
              <a16:creationId xmlns:a16="http://schemas.microsoft.com/office/drawing/2014/main" id="{00000000-0008-0000-0100-0000E6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60" name="shapetype_202" hidden="1">
          <a:extLst>
            <a:ext uri="{FF2B5EF4-FFF2-40B4-BE49-F238E27FC236}">
              <a16:creationId xmlns:a16="http://schemas.microsoft.com/office/drawing/2014/main" id="{00000000-0008-0000-0100-0000E4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58" name="shapetype_202" hidden="1">
          <a:extLst>
            <a:ext uri="{FF2B5EF4-FFF2-40B4-BE49-F238E27FC236}">
              <a16:creationId xmlns:a16="http://schemas.microsoft.com/office/drawing/2014/main" id="{00000000-0008-0000-0100-0000E2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56" name="shapetype_202" hidden="1">
          <a:extLst>
            <a:ext uri="{FF2B5EF4-FFF2-40B4-BE49-F238E27FC236}">
              <a16:creationId xmlns:a16="http://schemas.microsoft.com/office/drawing/2014/main" id="{00000000-0008-0000-0100-0000E0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54" name="shapetype_202" hidden="1">
          <a:extLst>
            <a:ext uri="{FF2B5EF4-FFF2-40B4-BE49-F238E27FC236}">
              <a16:creationId xmlns:a16="http://schemas.microsoft.com/office/drawing/2014/main" id="{00000000-0008-0000-0100-0000DE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52" name="shapetype_202" hidden="1">
          <a:extLst>
            <a:ext uri="{FF2B5EF4-FFF2-40B4-BE49-F238E27FC236}">
              <a16:creationId xmlns:a16="http://schemas.microsoft.com/office/drawing/2014/main" id="{00000000-0008-0000-0100-0000DC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50" name="shapetype_202" hidden="1">
          <a:extLst>
            <a:ext uri="{FF2B5EF4-FFF2-40B4-BE49-F238E27FC236}">
              <a16:creationId xmlns:a16="http://schemas.microsoft.com/office/drawing/2014/main" id="{00000000-0008-0000-0100-0000DA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48" name="shapetype_202" hidden="1">
          <a:extLst>
            <a:ext uri="{FF2B5EF4-FFF2-40B4-BE49-F238E27FC236}">
              <a16:creationId xmlns:a16="http://schemas.microsoft.com/office/drawing/2014/main" id="{00000000-0008-0000-0100-0000D8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46" name="shapetype_202" hidden="1">
          <a:extLst>
            <a:ext uri="{FF2B5EF4-FFF2-40B4-BE49-F238E27FC236}">
              <a16:creationId xmlns:a16="http://schemas.microsoft.com/office/drawing/2014/main" id="{00000000-0008-0000-0100-0000D6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45" name="shapetype_202" hidden="1">
          <a:extLst>
            <a:ext uri="{FF2B5EF4-FFF2-40B4-BE49-F238E27FC236}">
              <a16:creationId xmlns:a16="http://schemas.microsoft.com/office/drawing/2014/main" id="{00000000-0008-0000-0100-0000D5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43" name="shapetype_202" hidden="1">
          <a:extLst>
            <a:ext uri="{FF2B5EF4-FFF2-40B4-BE49-F238E27FC236}">
              <a16:creationId xmlns:a16="http://schemas.microsoft.com/office/drawing/2014/main" id="{00000000-0008-0000-0100-0000D3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41" name="shapetype_202" hidden="1">
          <a:extLst>
            <a:ext uri="{FF2B5EF4-FFF2-40B4-BE49-F238E27FC236}">
              <a16:creationId xmlns:a16="http://schemas.microsoft.com/office/drawing/2014/main" id="{00000000-0008-0000-0100-0000D1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39" name="shapetype_202" hidden="1">
          <a:extLst>
            <a:ext uri="{FF2B5EF4-FFF2-40B4-BE49-F238E27FC236}">
              <a16:creationId xmlns:a16="http://schemas.microsoft.com/office/drawing/2014/main" id="{00000000-0008-0000-0100-0000CF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37" name="shapetype_202" hidden="1">
          <a:extLst>
            <a:ext uri="{FF2B5EF4-FFF2-40B4-BE49-F238E27FC236}">
              <a16:creationId xmlns:a16="http://schemas.microsoft.com/office/drawing/2014/main" id="{00000000-0008-0000-0100-0000CD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35" name="shapetype_202" hidden="1">
          <a:extLst>
            <a:ext uri="{FF2B5EF4-FFF2-40B4-BE49-F238E27FC236}">
              <a16:creationId xmlns:a16="http://schemas.microsoft.com/office/drawing/2014/main" id="{00000000-0008-0000-0100-0000CB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33" name="shapetype_202" hidden="1">
          <a:extLst>
            <a:ext uri="{FF2B5EF4-FFF2-40B4-BE49-F238E27FC236}">
              <a16:creationId xmlns:a16="http://schemas.microsoft.com/office/drawing/2014/main" id="{00000000-0008-0000-0100-0000C9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31" name="shapetype_202" hidden="1">
          <a:extLst>
            <a:ext uri="{FF2B5EF4-FFF2-40B4-BE49-F238E27FC236}">
              <a16:creationId xmlns:a16="http://schemas.microsoft.com/office/drawing/2014/main" id="{00000000-0008-0000-0100-0000C7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29" name="shapetype_202" hidden="1">
          <a:extLst>
            <a:ext uri="{FF2B5EF4-FFF2-40B4-BE49-F238E27FC236}">
              <a16:creationId xmlns:a16="http://schemas.microsoft.com/office/drawing/2014/main" id="{00000000-0008-0000-0100-0000C5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27" name="shapetype_202" hidden="1">
          <a:extLst>
            <a:ext uri="{FF2B5EF4-FFF2-40B4-BE49-F238E27FC236}">
              <a16:creationId xmlns:a16="http://schemas.microsoft.com/office/drawing/2014/main" id="{00000000-0008-0000-0100-0000C3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25" name="shapetype_202" hidden="1">
          <a:extLst>
            <a:ext uri="{FF2B5EF4-FFF2-40B4-BE49-F238E27FC236}">
              <a16:creationId xmlns:a16="http://schemas.microsoft.com/office/drawing/2014/main" id="{00000000-0008-0000-0100-0000C1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24" name="shapetype_202" hidden="1">
          <a:extLst>
            <a:ext uri="{FF2B5EF4-FFF2-40B4-BE49-F238E27FC236}">
              <a16:creationId xmlns:a16="http://schemas.microsoft.com/office/drawing/2014/main" id="{00000000-0008-0000-0100-0000C0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23" name="shapetype_202" hidden="1">
          <a:extLst>
            <a:ext uri="{FF2B5EF4-FFF2-40B4-BE49-F238E27FC236}">
              <a16:creationId xmlns:a16="http://schemas.microsoft.com/office/drawing/2014/main" id="{00000000-0008-0000-0100-0000BF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22" name="shapetype_202" hidden="1">
          <a:extLst>
            <a:ext uri="{FF2B5EF4-FFF2-40B4-BE49-F238E27FC236}">
              <a16:creationId xmlns:a16="http://schemas.microsoft.com/office/drawing/2014/main" id="{00000000-0008-0000-0100-0000BE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20" name="shapetype_202" hidden="1">
          <a:extLst>
            <a:ext uri="{FF2B5EF4-FFF2-40B4-BE49-F238E27FC236}">
              <a16:creationId xmlns:a16="http://schemas.microsoft.com/office/drawing/2014/main" id="{00000000-0008-0000-0100-0000BC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18" name="shapetype_202" hidden="1">
          <a:extLst>
            <a:ext uri="{FF2B5EF4-FFF2-40B4-BE49-F238E27FC236}">
              <a16:creationId xmlns:a16="http://schemas.microsoft.com/office/drawing/2014/main" id="{00000000-0008-0000-0100-0000BA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16" name="shapetype_202" hidden="1">
          <a:extLst>
            <a:ext uri="{FF2B5EF4-FFF2-40B4-BE49-F238E27FC236}">
              <a16:creationId xmlns:a16="http://schemas.microsoft.com/office/drawing/2014/main" id="{00000000-0008-0000-0100-0000B8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14" name="shapetype_202" hidden="1">
          <a:extLst>
            <a:ext uri="{FF2B5EF4-FFF2-40B4-BE49-F238E27FC236}">
              <a16:creationId xmlns:a16="http://schemas.microsoft.com/office/drawing/2014/main" id="{00000000-0008-0000-0100-0000B6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12" name="shapetype_202" hidden="1">
          <a:extLst>
            <a:ext uri="{FF2B5EF4-FFF2-40B4-BE49-F238E27FC236}">
              <a16:creationId xmlns:a16="http://schemas.microsoft.com/office/drawing/2014/main" id="{00000000-0008-0000-0100-0000B4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11" name="shapetype_202" hidden="1">
          <a:extLst>
            <a:ext uri="{FF2B5EF4-FFF2-40B4-BE49-F238E27FC236}">
              <a16:creationId xmlns:a16="http://schemas.microsoft.com/office/drawing/2014/main" id="{00000000-0008-0000-0100-0000B3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09" name="shapetype_202" hidden="1">
          <a:extLst>
            <a:ext uri="{FF2B5EF4-FFF2-40B4-BE49-F238E27FC236}">
              <a16:creationId xmlns:a16="http://schemas.microsoft.com/office/drawing/2014/main" id="{00000000-0008-0000-0100-0000B1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07" name="shapetype_202" hidden="1">
          <a:extLst>
            <a:ext uri="{FF2B5EF4-FFF2-40B4-BE49-F238E27FC236}">
              <a16:creationId xmlns:a16="http://schemas.microsoft.com/office/drawing/2014/main" id="{00000000-0008-0000-0100-0000AF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05" name="shapetype_202" hidden="1">
          <a:extLst>
            <a:ext uri="{FF2B5EF4-FFF2-40B4-BE49-F238E27FC236}">
              <a16:creationId xmlns:a16="http://schemas.microsoft.com/office/drawing/2014/main" id="{00000000-0008-0000-0100-0000AD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03" name="shapetype_202" hidden="1">
          <a:extLst>
            <a:ext uri="{FF2B5EF4-FFF2-40B4-BE49-F238E27FC236}">
              <a16:creationId xmlns:a16="http://schemas.microsoft.com/office/drawing/2014/main" id="{00000000-0008-0000-0100-0000AB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801" name="shapetype_202" hidden="1">
          <a:extLst>
            <a:ext uri="{FF2B5EF4-FFF2-40B4-BE49-F238E27FC236}">
              <a16:creationId xmlns:a16="http://schemas.microsoft.com/office/drawing/2014/main" id="{00000000-0008-0000-0100-0000A9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99" name="shapetype_202" hidden="1">
          <a:extLst>
            <a:ext uri="{FF2B5EF4-FFF2-40B4-BE49-F238E27FC236}">
              <a16:creationId xmlns:a16="http://schemas.microsoft.com/office/drawing/2014/main" id="{00000000-0008-0000-0100-0000A7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97" name="shapetype_202" hidden="1">
          <a:extLst>
            <a:ext uri="{FF2B5EF4-FFF2-40B4-BE49-F238E27FC236}">
              <a16:creationId xmlns:a16="http://schemas.microsoft.com/office/drawing/2014/main" id="{00000000-0008-0000-0100-0000A5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95" name="shapetype_202" hidden="1">
          <a:extLst>
            <a:ext uri="{FF2B5EF4-FFF2-40B4-BE49-F238E27FC236}">
              <a16:creationId xmlns:a16="http://schemas.microsoft.com/office/drawing/2014/main" id="{00000000-0008-0000-0100-0000A3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93" name="shapetype_202" hidden="1">
          <a:extLst>
            <a:ext uri="{FF2B5EF4-FFF2-40B4-BE49-F238E27FC236}">
              <a16:creationId xmlns:a16="http://schemas.microsoft.com/office/drawing/2014/main" id="{00000000-0008-0000-0100-0000A1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91" name="shapetype_202" hidden="1">
          <a:extLst>
            <a:ext uri="{FF2B5EF4-FFF2-40B4-BE49-F238E27FC236}">
              <a16:creationId xmlns:a16="http://schemas.microsoft.com/office/drawing/2014/main" id="{00000000-0008-0000-0100-00009F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89" name="shapetype_202" hidden="1">
          <a:extLst>
            <a:ext uri="{FF2B5EF4-FFF2-40B4-BE49-F238E27FC236}">
              <a16:creationId xmlns:a16="http://schemas.microsoft.com/office/drawing/2014/main" id="{00000000-0008-0000-0100-00009D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87" name="shapetype_202" hidden="1">
          <a:extLst>
            <a:ext uri="{FF2B5EF4-FFF2-40B4-BE49-F238E27FC236}">
              <a16:creationId xmlns:a16="http://schemas.microsoft.com/office/drawing/2014/main" id="{00000000-0008-0000-0100-00009B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85" name="shapetype_202" hidden="1">
          <a:extLst>
            <a:ext uri="{FF2B5EF4-FFF2-40B4-BE49-F238E27FC236}">
              <a16:creationId xmlns:a16="http://schemas.microsoft.com/office/drawing/2014/main" id="{00000000-0008-0000-0100-000099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83" name="shapetype_202" hidden="1">
          <a:extLst>
            <a:ext uri="{FF2B5EF4-FFF2-40B4-BE49-F238E27FC236}">
              <a16:creationId xmlns:a16="http://schemas.microsoft.com/office/drawing/2014/main" id="{00000000-0008-0000-0100-000097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81" name="shapetype_202" hidden="1">
          <a:extLst>
            <a:ext uri="{FF2B5EF4-FFF2-40B4-BE49-F238E27FC236}">
              <a16:creationId xmlns:a16="http://schemas.microsoft.com/office/drawing/2014/main" id="{00000000-0008-0000-0100-000095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79" name="shapetype_202" hidden="1">
          <a:extLst>
            <a:ext uri="{FF2B5EF4-FFF2-40B4-BE49-F238E27FC236}">
              <a16:creationId xmlns:a16="http://schemas.microsoft.com/office/drawing/2014/main" id="{00000000-0008-0000-0100-000093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77" name="shapetype_202" hidden="1">
          <a:extLst>
            <a:ext uri="{FF2B5EF4-FFF2-40B4-BE49-F238E27FC236}">
              <a16:creationId xmlns:a16="http://schemas.microsoft.com/office/drawing/2014/main" id="{00000000-0008-0000-0100-000091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75" name="shapetype_202" hidden="1">
          <a:extLst>
            <a:ext uri="{FF2B5EF4-FFF2-40B4-BE49-F238E27FC236}">
              <a16:creationId xmlns:a16="http://schemas.microsoft.com/office/drawing/2014/main" id="{00000000-0008-0000-0100-00008F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73" name="shapetype_202" hidden="1">
          <a:extLst>
            <a:ext uri="{FF2B5EF4-FFF2-40B4-BE49-F238E27FC236}">
              <a16:creationId xmlns:a16="http://schemas.microsoft.com/office/drawing/2014/main" id="{00000000-0008-0000-0100-00008D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71" name="shapetype_202" hidden="1">
          <a:extLst>
            <a:ext uri="{FF2B5EF4-FFF2-40B4-BE49-F238E27FC236}">
              <a16:creationId xmlns:a16="http://schemas.microsoft.com/office/drawing/2014/main" id="{00000000-0008-0000-0100-00008B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69" name="shapetype_202" hidden="1">
          <a:extLst>
            <a:ext uri="{FF2B5EF4-FFF2-40B4-BE49-F238E27FC236}">
              <a16:creationId xmlns:a16="http://schemas.microsoft.com/office/drawing/2014/main" id="{00000000-0008-0000-0100-000089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67" name="shapetype_202" hidden="1">
          <a:extLst>
            <a:ext uri="{FF2B5EF4-FFF2-40B4-BE49-F238E27FC236}">
              <a16:creationId xmlns:a16="http://schemas.microsoft.com/office/drawing/2014/main" id="{00000000-0008-0000-0100-000087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65" name="shapetype_202" hidden="1">
          <a:extLst>
            <a:ext uri="{FF2B5EF4-FFF2-40B4-BE49-F238E27FC236}">
              <a16:creationId xmlns:a16="http://schemas.microsoft.com/office/drawing/2014/main" id="{00000000-0008-0000-0100-000085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63" name="shapetype_202" hidden="1">
          <a:extLst>
            <a:ext uri="{FF2B5EF4-FFF2-40B4-BE49-F238E27FC236}">
              <a16:creationId xmlns:a16="http://schemas.microsoft.com/office/drawing/2014/main" id="{00000000-0008-0000-0100-000083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61" name="shapetype_202" hidden="1">
          <a:extLst>
            <a:ext uri="{FF2B5EF4-FFF2-40B4-BE49-F238E27FC236}">
              <a16:creationId xmlns:a16="http://schemas.microsoft.com/office/drawing/2014/main" id="{00000000-0008-0000-0100-000081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59" name="shapetype_202" hidden="1">
          <a:extLst>
            <a:ext uri="{FF2B5EF4-FFF2-40B4-BE49-F238E27FC236}">
              <a16:creationId xmlns:a16="http://schemas.microsoft.com/office/drawing/2014/main" id="{00000000-0008-0000-0100-00007F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57" name="shapetype_202" hidden="1">
          <a:extLst>
            <a:ext uri="{FF2B5EF4-FFF2-40B4-BE49-F238E27FC236}">
              <a16:creationId xmlns:a16="http://schemas.microsoft.com/office/drawing/2014/main" id="{00000000-0008-0000-0100-00007D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55" name="shapetype_202" hidden="1">
          <a:extLst>
            <a:ext uri="{FF2B5EF4-FFF2-40B4-BE49-F238E27FC236}">
              <a16:creationId xmlns:a16="http://schemas.microsoft.com/office/drawing/2014/main" id="{00000000-0008-0000-0100-00007B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53" name="shapetype_202" hidden="1">
          <a:extLst>
            <a:ext uri="{FF2B5EF4-FFF2-40B4-BE49-F238E27FC236}">
              <a16:creationId xmlns:a16="http://schemas.microsoft.com/office/drawing/2014/main" id="{00000000-0008-0000-0100-000079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51" name="shapetype_202" hidden="1">
          <a:extLst>
            <a:ext uri="{FF2B5EF4-FFF2-40B4-BE49-F238E27FC236}">
              <a16:creationId xmlns:a16="http://schemas.microsoft.com/office/drawing/2014/main" id="{00000000-0008-0000-0100-000077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49" name="shapetype_202" hidden="1">
          <a:extLst>
            <a:ext uri="{FF2B5EF4-FFF2-40B4-BE49-F238E27FC236}">
              <a16:creationId xmlns:a16="http://schemas.microsoft.com/office/drawing/2014/main" id="{00000000-0008-0000-0100-000075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47" name="shapetype_202" hidden="1">
          <a:extLst>
            <a:ext uri="{FF2B5EF4-FFF2-40B4-BE49-F238E27FC236}">
              <a16:creationId xmlns:a16="http://schemas.microsoft.com/office/drawing/2014/main" id="{00000000-0008-0000-0100-000073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45" name="shapetype_202" hidden="1">
          <a:extLst>
            <a:ext uri="{FF2B5EF4-FFF2-40B4-BE49-F238E27FC236}">
              <a16:creationId xmlns:a16="http://schemas.microsoft.com/office/drawing/2014/main" id="{00000000-0008-0000-0100-000071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43" name="shapetype_202" hidden="1">
          <a:extLst>
            <a:ext uri="{FF2B5EF4-FFF2-40B4-BE49-F238E27FC236}">
              <a16:creationId xmlns:a16="http://schemas.microsoft.com/office/drawing/2014/main" id="{00000000-0008-0000-0100-00006F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41" name="shapetype_202" hidden="1">
          <a:extLst>
            <a:ext uri="{FF2B5EF4-FFF2-40B4-BE49-F238E27FC236}">
              <a16:creationId xmlns:a16="http://schemas.microsoft.com/office/drawing/2014/main" id="{00000000-0008-0000-0100-00006D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39" name="shapetype_202" hidden="1">
          <a:extLst>
            <a:ext uri="{FF2B5EF4-FFF2-40B4-BE49-F238E27FC236}">
              <a16:creationId xmlns:a16="http://schemas.microsoft.com/office/drawing/2014/main" id="{00000000-0008-0000-0100-00006B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37" name="shapetype_202" hidden="1">
          <a:extLst>
            <a:ext uri="{FF2B5EF4-FFF2-40B4-BE49-F238E27FC236}">
              <a16:creationId xmlns:a16="http://schemas.microsoft.com/office/drawing/2014/main" id="{00000000-0008-0000-0100-000069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35" name="shapetype_202" hidden="1">
          <a:extLst>
            <a:ext uri="{FF2B5EF4-FFF2-40B4-BE49-F238E27FC236}">
              <a16:creationId xmlns:a16="http://schemas.microsoft.com/office/drawing/2014/main" id="{00000000-0008-0000-0100-000067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33" name="shapetype_202" hidden="1">
          <a:extLst>
            <a:ext uri="{FF2B5EF4-FFF2-40B4-BE49-F238E27FC236}">
              <a16:creationId xmlns:a16="http://schemas.microsoft.com/office/drawing/2014/main" id="{00000000-0008-0000-0100-000065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31" name="shapetype_202" hidden="1">
          <a:extLst>
            <a:ext uri="{FF2B5EF4-FFF2-40B4-BE49-F238E27FC236}">
              <a16:creationId xmlns:a16="http://schemas.microsoft.com/office/drawing/2014/main" id="{00000000-0008-0000-0100-000063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29" name="shapetype_202" hidden="1">
          <a:extLst>
            <a:ext uri="{FF2B5EF4-FFF2-40B4-BE49-F238E27FC236}">
              <a16:creationId xmlns:a16="http://schemas.microsoft.com/office/drawing/2014/main" id="{00000000-0008-0000-0100-000061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27" name="shapetype_202" hidden="1">
          <a:extLst>
            <a:ext uri="{FF2B5EF4-FFF2-40B4-BE49-F238E27FC236}">
              <a16:creationId xmlns:a16="http://schemas.microsoft.com/office/drawing/2014/main" id="{00000000-0008-0000-0100-00005F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25" name="shapetype_202" hidden="1">
          <a:extLst>
            <a:ext uri="{FF2B5EF4-FFF2-40B4-BE49-F238E27FC236}">
              <a16:creationId xmlns:a16="http://schemas.microsoft.com/office/drawing/2014/main" id="{00000000-0008-0000-0100-00005D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23" name="shapetype_202" hidden="1">
          <a:extLst>
            <a:ext uri="{FF2B5EF4-FFF2-40B4-BE49-F238E27FC236}">
              <a16:creationId xmlns:a16="http://schemas.microsoft.com/office/drawing/2014/main" id="{00000000-0008-0000-0100-00005B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21" name="shapetype_202" hidden="1">
          <a:extLst>
            <a:ext uri="{FF2B5EF4-FFF2-40B4-BE49-F238E27FC236}">
              <a16:creationId xmlns:a16="http://schemas.microsoft.com/office/drawing/2014/main" id="{00000000-0008-0000-0100-000059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19" name="shapetype_202" hidden="1">
          <a:extLst>
            <a:ext uri="{FF2B5EF4-FFF2-40B4-BE49-F238E27FC236}">
              <a16:creationId xmlns:a16="http://schemas.microsoft.com/office/drawing/2014/main" id="{00000000-0008-0000-0100-000057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17" name="shapetype_202" hidden="1">
          <a:extLst>
            <a:ext uri="{FF2B5EF4-FFF2-40B4-BE49-F238E27FC236}">
              <a16:creationId xmlns:a16="http://schemas.microsoft.com/office/drawing/2014/main" id="{00000000-0008-0000-0100-000055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15" name="shapetype_202" hidden="1">
          <a:extLst>
            <a:ext uri="{FF2B5EF4-FFF2-40B4-BE49-F238E27FC236}">
              <a16:creationId xmlns:a16="http://schemas.microsoft.com/office/drawing/2014/main" id="{00000000-0008-0000-0100-000053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13" name="shapetype_202" hidden="1">
          <a:extLst>
            <a:ext uri="{FF2B5EF4-FFF2-40B4-BE49-F238E27FC236}">
              <a16:creationId xmlns:a16="http://schemas.microsoft.com/office/drawing/2014/main" id="{00000000-0008-0000-0100-000051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11" name="shapetype_202" hidden="1">
          <a:extLst>
            <a:ext uri="{FF2B5EF4-FFF2-40B4-BE49-F238E27FC236}">
              <a16:creationId xmlns:a16="http://schemas.microsoft.com/office/drawing/2014/main" id="{00000000-0008-0000-0100-00004F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09" name="shapetype_202" hidden="1">
          <a:extLst>
            <a:ext uri="{FF2B5EF4-FFF2-40B4-BE49-F238E27FC236}">
              <a16:creationId xmlns:a16="http://schemas.microsoft.com/office/drawing/2014/main" id="{00000000-0008-0000-0100-00004D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07" name="shapetype_202" hidden="1">
          <a:extLst>
            <a:ext uri="{FF2B5EF4-FFF2-40B4-BE49-F238E27FC236}">
              <a16:creationId xmlns:a16="http://schemas.microsoft.com/office/drawing/2014/main" id="{00000000-0008-0000-0100-00004B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05" name="shapetype_202" hidden="1">
          <a:extLst>
            <a:ext uri="{FF2B5EF4-FFF2-40B4-BE49-F238E27FC236}">
              <a16:creationId xmlns:a16="http://schemas.microsoft.com/office/drawing/2014/main" id="{00000000-0008-0000-0100-000049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03" name="shapetype_202" hidden="1">
          <a:extLst>
            <a:ext uri="{FF2B5EF4-FFF2-40B4-BE49-F238E27FC236}">
              <a16:creationId xmlns:a16="http://schemas.microsoft.com/office/drawing/2014/main" id="{00000000-0008-0000-0100-000047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701" name="shapetype_202" hidden="1">
          <a:extLst>
            <a:ext uri="{FF2B5EF4-FFF2-40B4-BE49-F238E27FC236}">
              <a16:creationId xmlns:a16="http://schemas.microsoft.com/office/drawing/2014/main" id="{00000000-0008-0000-0100-000045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99" name="shapetype_202" hidden="1">
          <a:extLst>
            <a:ext uri="{FF2B5EF4-FFF2-40B4-BE49-F238E27FC236}">
              <a16:creationId xmlns:a16="http://schemas.microsoft.com/office/drawing/2014/main" id="{00000000-0008-0000-0100-000043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97" name="shapetype_202" hidden="1">
          <a:extLst>
            <a:ext uri="{FF2B5EF4-FFF2-40B4-BE49-F238E27FC236}">
              <a16:creationId xmlns:a16="http://schemas.microsoft.com/office/drawing/2014/main" id="{00000000-0008-0000-0100-000041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95" name="shapetype_202" hidden="1">
          <a:extLst>
            <a:ext uri="{FF2B5EF4-FFF2-40B4-BE49-F238E27FC236}">
              <a16:creationId xmlns:a16="http://schemas.microsoft.com/office/drawing/2014/main" id="{00000000-0008-0000-0100-00003F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93" name="shapetype_202" hidden="1">
          <a:extLst>
            <a:ext uri="{FF2B5EF4-FFF2-40B4-BE49-F238E27FC236}">
              <a16:creationId xmlns:a16="http://schemas.microsoft.com/office/drawing/2014/main" id="{00000000-0008-0000-0100-00003D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91" name="shapetype_202" hidden="1">
          <a:extLst>
            <a:ext uri="{FF2B5EF4-FFF2-40B4-BE49-F238E27FC236}">
              <a16:creationId xmlns:a16="http://schemas.microsoft.com/office/drawing/2014/main" id="{00000000-0008-0000-0100-00003B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89" name="shapetype_202" hidden="1">
          <a:extLst>
            <a:ext uri="{FF2B5EF4-FFF2-40B4-BE49-F238E27FC236}">
              <a16:creationId xmlns:a16="http://schemas.microsoft.com/office/drawing/2014/main" id="{00000000-0008-0000-0100-000039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87" name="shapetype_202" hidden="1">
          <a:extLst>
            <a:ext uri="{FF2B5EF4-FFF2-40B4-BE49-F238E27FC236}">
              <a16:creationId xmlns:a16="http://schemas.microsoft.com/office/drawing/2014/main" id="{00000000-0008-0000-0100-000037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85" name="shapetype_202" hidden="1">
          <a:extLst>
            <a:ext uri="{FF2B5EF4-FFF2-40B4-BE49-F238E27FC236}">
              <a16:creationId xmlns:a16="http://schemas.microsoft.com/office/drawing/2014/main" id="{00000000-0008-0000-0100-000035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83" name="shapetype_202" hidden="1">
          <a:extLst>
            <a:ext uri="{FF2B5EF4-FFF2-40B4-BE49-F238E27FC236}">
              <a16:creationId xmlns:a16="http://schemas.microsoft.com/office/drawing/2014/main" id="{00000000-0008-0000-0100-000033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81" name="shapetype_202" hidden="1">
          <a:extLst>
            <a:ext uri="{FF2B5EF4-FFF2-40B4-BE49-F238E27FC236}">
              <a16:creationId xmlns:a16="http://schemas.microsoft.com/office/drawing/2014/main" id="{00000000-0008-0000-0100-000031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79" name="shapetype_202" hidden="1">
          <a:extLst>
            <a:ext uri="{FF2B5EF4-FFF2-40B4-BE49-F238E27FC236}">
              <a16:creationId xmlns:a16="http://schemas.microsoft.com/office/drawing/2014/main" id="{00000000-0008-0000-0100-00002F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77" name="shapetype_202" hidden="1">
          <a:extLst>
            <a:ext uri="{FF2B5EF4-FFF2-40B4-BE49-F238E27FC236}">
              <a16:creationId xmlns:a16="http://schemas.microsoft.com/office/drawing/2014/main" id="{00000000-0008-0000-0100-00002D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75" name="shapetype_202" hidden="1">
          <a:extLst>
            <a:ext uri="{FF2B5EF4-FFF2-40B4-BE49-F238E27FC236}">
              <a16:creationId xmlns:a16="http://schemas.microsoft.com/office/drawing/2014/main" id="{00000000-0008-0000-0100-00002B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73" name="shapetype_202" hidden="1">
          <a:extLst>
            <a:ext uri="{FF2B5EF4-FFF2-40B4-BE49-F238E27FC236}">
              <a16:creationId xmlns:a16="http://schemas.microsoft.com/office/drawing/2014/main" id="{00000000-0008-0000-0100-000029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71" name="shapetype_202" hidden="1">
          <a:extLst>
            <a:ext uri="{FF2B5EF4-FFF2-40B4-BE49-F238E27FC236}">
              <a16:creationId xmlns:a16="http://schemas.microsoft.com/office/drawing/2014/main" id="{00000000-0008-0000-0100-000027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69" name="shapetype_202" hidden="1">
          <a:extLst>
            <a:ext uri="{FF2B5EF4-FFF2-40B4-BE49-F238E27FC236}">
              <a16:creationId xmlns:a16="http://schemas.microsoft.com/office/drawing/2014/main" id="{00000000-0008-0000-0100-000025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67" name="shapetype_202" hidden="1">
          <a:extLst>
            <a:ext uri="{FF2B5EF4-FFF2-40B4-BE49-F238E27FC236}">
              <a16:creationId xmlns:a16="http://schemas.microsoft.com/office/drawing/2014/main" id="{00000000-0008-0000-0100-000023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65" name="shapetype_202" hidden="1">
          <a:extLst>
            <a:ext uri="{FF2B5EF4-FFF2-40B4-BE49-F238E27FC236}">
              <a16:creationId xmlns:a16="http://schemas.microsoft.com/office/drawing/2014/main" id="{00000000-0008-0000-0100-000021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63" name="shapetype_202" hidden="1">
          <a:extLst>
            <a:ext uri="{FF2B5EF4-FFF2-40B4-BE49-F238E27FC236}">
              <a16:creationId xmlns:a16="http://schemas.microsoft.com/office/drawing/2014/main" id="{00000000-0008-0000-0100-00001F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61" name="shapetype_202" hidden="1">
          <a:extLst>
            <a:ext uri="{FF2B5EF4-FFF2-40B4-BE49-F238E27FC236}">
              <a16:creationId xmlns:a16="http://schemas.microsoft.com/office/drawing/2014/main" id="{00000000-0008-0000-0100-00001D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59" name="shapetype_202" hidden="1">
          <a:extLst>
            <a:ext uri="{FF2B5EF4-FFF2-40B4-BE49-F238E27FC236}">
              <a16:creationId xmlns:a16="http://schemas.microsoft.com/office/drawing/2014/main" id="{00000000-0008-0000-0100-00001B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57" name="shapetype_202" hidden="1">
          <a:extLst>
            <a:ext uri="{FF2B5EF4-FFF2-40B4-BE49-F238E27FC236}">
              <a16:creationId xmlns:a16="http://schemas.microsoft.com/office/drawing/2014/main" id="{00000000-0008-0000-0100-000019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55" name="shapetype_202" hidden="1">
          <a:extLst>
            <a:ext uri="{FF2B5EF4-FFF2-40B4-BE49-F238E27FC236}">
              <a16:creationId xmlns:a16="http://schemas.microsoft.com/office/drawing/2014/main" id="{00000000-0008-0000-0100-000017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53" name="shapetype_202" hidden="1">
          <a:extLst>
            <a:ext uri="{FF2B5EF4-FFF2-40B4-BE49-F238E27FC236}">
              <a16:creationId xmlns:a16="http://schemas.microsoft.com/office/drawing/2014/main" id="{00000000-0008-0000-0100-000015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51" name="shapetype_202" hidden="1">
          <a:extLst>
            <a:ext uri="{FF2B5EF4-FFF2-40B4-BE49-F238E27FC236}">
              <a16:creationId xmlns:a16="http://schemas.microsoft.com/office/drawing/2014/main" id="{00000000-0008-0000-0100-000013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49" name="shapetype_202" hidden="1">
          <a:extLst>
            <a:ext uri="{FF2B5EF4-FFF2-40B4-BE49-F238E27FC236}">
              <a16:creationId xmlns:a16="http://schemas.microsoft.com/office/drawing/2014/main" id="{00000000-0008-0000-0100-000011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47" name="shapetype_202" hidden="1">
          <a:extLst>
            <a:ext uri="{FF2B5EF4-FFF2-40B4-BE49-F238E27FC236}">
              <a16:creationId xmlns:a16="http://schemas.microsoft.com/office/drawing/2014/main" id="{00000000-0008-0000-0100-00000F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45" name="shapetype_202" hidden="1">
          <a:extLst>
            <a:ext uri="{FF2B5EF4-FFF2-40B4-BE49-F238E27FC236}">
              <a16:creationId xmlns:a16="http://schemas.microsoft.com/office/drawing/2014/main" id="{00000000-0008-0000-0100-00000D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43" name="shapetype_202" hidden="1">
          <a:extLst>
            <a:ext uri="{FF2B5EF4-FFF2-40B4-BE49-F238E27FC236}">
              <a16:creationId xmlns:a16="http://schemas.microsoft.com/office/drawing/2014/main" id="{00000000-0008-0000-0100-00000B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41" name="shapetype_202" hidden="1">
          <a:extLst>
            <a:ext uri="{FF2B5EF4-FFF2-40B4-BE49-F238E27FC236}">
              <a16:creationId xmlns:a16="http://schemas.microsoft.com/office/drawing/2014/main" id="{00000000-0008-0000-0100-000009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39" name="shapetype_202" hidden="1">
          <a:extLst>
            <a:ext uri="{FF2B5EF4-FFF2-40B4-BE49-F238E27FC236}">
              <a16:creationId xmlns:a16="http://schemas.microsoft.com/office/drawing/2014/main" id="{00000000-0008-0000-0100-000007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37" name="shapetype_202" hidden="1">
          <a:extLst>
            <a:ext uri="{FF2B5EF4-FFF2-40B4-BE49-F238E27FC236}">
              <a16:creationId xmlns:a16="http://schemas.microsoft.com/office/drawing/2014/main" id="{00000000-0008-0000-0100-000005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35" name="shapetype_202" hidden="1">
          <a:extLst>
            <a:ext uri="{FF2B5EF4-FFF2-40B4-BE49-F238E27FC236}">
              <a16:creationId xmlns:a16="http://schemas.microsoft.com/office/drawing/2014/main" id="{00000000-0008-0000-0100-000003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33" name="shapetype_202" hidden="1">
          <a:extLst>
            <a:ext uri="{FF2B5EF4-FFF2-40B4-BE49-F238E27FC236}">
              <a16:creationId xmlns:a16="http://schemas.microsoft.com/office/drawing/2014/main" id="{00000000-0008-0000-0100-0000011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31" name="shapetype_202" hidden="1">
          <a:extLst>
            <a:ext uri="{FF2B5EF4-FFF2-40B4-BE49-F238E27FC236}">
              <a16:creationId xmlns:a16="http://schemas.microsoft.com/office/drawing/2014/main" id="{00000000-0008-0000-0100-0000FF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29" name="shapetype_202" hidden="1">
          <a:extLst>
            <a:ext uri="{FF2B5EF4-FFF2-40B4-BE49-F238E27FC236}">
              <a16:creationId xmlns:a16="http://schemas.microsoft.com/office/drawing/2014/main" id="{00000000-0008-0000-0100-0000FD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27" name="shapetype_202" hidden="1">
          <a:extLst>
            <a:ext uri="{FF2B5EF4-FFF2-40B4-BE49-F238E27FC236}">
              <a16:creationId xmlns:a16="http://schemas.microsoft.com/office/drawing/2014/main" id="{00000000-0008-0000-0100-0000FB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25" name="shapetype_202" hidden="1">
          <a:extLst>
            <a:ext uri="{FF2B5EF4-FFF2-40B4-BE49-F238E27FC236}">
              <a16:creationId xmlns:a16="http://schemas.microsoft.com/office/drawing/2014/main" id="{00000000-0008-0000-0100-0000F9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23" name="shapetype_202" hidden="1">
          <a:extLst>
            <a:ext uri="{FF2B5EF4-FFF2-40B4-BE49-F238E27FC236}">
              <a16:creationId xmlns:a16="http://schemas.microsoft.com/office/drawing/2014/main" id="{00000000-0008-0000-0100-0000F7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21" name="shapetype_202" hidden="1">
          <a:extLst>
            <a:ext uri="{FF2B5EF4-FFF2-40B4-BE49-F238E27FC236}">
              <a16:creationId xmlns:a16="http://schemas.microsoft.com/office/drawing/2014/main" id="{00000000-0008-0000-0100-0000F5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19" name="shapetype_202" hidden="1">
          <a:extLst>
            <a:ext uri="{FF2B5EF4-FFF2-40B4-BE49-F238E27FC236}">
              <a16:creationId xmlns:a16="http://schemas.microsoft.com/office/drawing/2014/main" id="{00000000-0008-0000-0100-0000F3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17" name="shapetype_202" hidden="1">
          <a:extLst>
            <a:ext uri="{FF2B5EF4-FFF2-40B4-BE49-F238E27FC236}">
              <a16:creationId xmlns:a16="http://schemas.microsoft.com/office/drawing/2014/main" id="{00000000-0008-0000-0100-0000F1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15" name="shapetype_202" hidden="1">
          <a:extLst>
            <a:ext uri="{FF2B5EF4-FFF2-40B4-BE49-F238E27FC236}">
              <a16:creationId xmlns:a16="http://schemas.microsoft.com/office/drawing/2014/main" id="{00000000-0008-0000-0100-0000EF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13" name="shapetype_202" hidden="1">
          <a:extLst>
            <a:ext uri="{FF2B5EF4-FFF2-40B4-BE49-F238E27FC236}">
              <a16:creationId xmlns:a16="http://schemas.microsoft.com/office/drawing/2014/main" id="{00000000-0008-0000-0100-0000ED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11" name="shapetype_202" hidden="1">
          <a:extLst>
            <a:ext uri="{FF2B5EF4-FFF2-40B4-BE49-F238E27FC236}">
              <a16:creationId xmlns:a16="http://schemas.microsoft.com/office/drawing/2014/main" id="{00000000-0008-0000-0100-0000EB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09" name="shapetype_202" hidden="1">
          <a:extLst>
            <a:ext uri="{FF2B5EF4-FFF2-40B4-BE49-F238E27FC236}">
              <a16:creationId xmlns:a16="http://schemas.microsoft.com/office/drawing/2014/main" id="{00000000-0008-0000-0100-0000E9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07" name="shapetype_202" hidden="1">
          <a:extLst>
            <a:ext uri="{FF2B5EF4-FFF2-40B4-BE49-F238E27FC236}">
              <a16:creationId xmlns:a16="http://schemas.microsoft.com/office/drawing/2014/main" id="{00000000-0008-0000-0100-0000E7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05" name="shapetype_202" hidden="1">
          <a:extLst>
            <a:ext uri="{FF2B5EF4-FFF2-40B4-BE49-F238E27FC236}">
              <a16:creationId xmlns:a16="http://schemas.microsoft.com/office/drawing/2014/main" id="{00000000-0008-0000-0100-0000E5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03" name="shapetype_202" hidden="1">
          <a:extLst>
            <a:ext uri="{FF2B5EF4-FFF2-40B4-BE49-F238E27FC236}">
              <a16:creationId xmlns:a16="http://schemas.microsoft.com/office/drawing/2014/main" id="{00000000-0008-0000-0100-0000E3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601" name="shapetype_202" hidden="1">
          <a:extLst>
            <a:ext uri="{FF2B5EF4-FFF2-40B4-BE49-F238E27FC236}">
              <a16:creationId xmlns:a16="http://schemas.microsoft.com/office/drawing/2014/main" id="{00000000-0008-0000-0100-0000E1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99" name="shapetype_202" hidden="1">
          <a:extLst>
            <a:ext uri="{FF2B5EF4-FFF2-40B4-BE49-F238E27FC236}">
              <a16:creationId xmlns:a16="http://schemas.microsoft.com/office/drawing/2014/main" id="{00000000-0008-0000-0100-0000DF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97" name="shapetype_202" hidden="1">
          <a:extLst>
            <a:ext uri="{FF2B5EF4-FFF2-40B4-BE49-F238E27FC236}">
              <a16:creationId xmlns:a16="http://schemas.microsoft.com/office/drawing/2014/main" id="{00000000-0008-0000-0100-0000DD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95" name="shapetype_202" hidden="1">
          <a:extLst>
            <a:ext uri="{FF2B5EF4-FFF2-40B4-BE49-F238E27FC236}">
              <a16:creationId xmlns:a16="http://schemas.microsoft.com/office/drawing/2014/main" id="{00000000-0008-0000-0100-0000DB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93" name="shapetype_202" hidden="1">
          <a:extLst>
            <a:ext uri="{FF2B5EF4-FFF2-40B4-BE49-F238E27FC236}">
              <a16:creationId xmlns:a16="http://schemas.microsoft.com/office/drawing/2014/main" id="{00000000-0008-0000-0100-0000D9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91" name="shapetype_202" hidden="1">
          <a:extLst>
            <a:ext uri="{FF2B5EF4-FFF2-40B4-BE49-F238E27FC236}">
              <a16:creationId xmlns:a16="http://schemas.microsoft.com/office/drawing/2014/main" id="{00000000-0008-0000-0100-0000D7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89" name="shapetype_202" hidden="1">
          <a:extLst>
            <a:ext uri="{FF2B5EF4-FFF2-40B4-BE49-F238E27FC236}">
              <a16:creationId xmlns:a16="http://schemas.microsoft.com/office/drawing/2014/main" id="{00000000-0008-0000-0100-0000D5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87" name="shapetype_202" hidden="1">
          <a:extLst>
            <a:ext uri="{FF2B5EF4-FFF2-40B4-BE49-F238E27FC236}">
              <a16:creationId xmlns:a16="http://schemas.microsoft.com/office/drawing/2014/main" id="{00000000-0008-0000-0100-0000D3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85" name="shapetype_202" hidden="1">
          <a:extLst>
            <a:ext uri="{FF2B5EF4-FFF2-40B4-BE49-F238E27FC236}">
              <a16:creationId xmlns:a16="http://schemas.microsoft.com/office/drawing/2014/main" id="{00000000-0008-0000-0100-0000D1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83" name="shapetype_202" hidden="1">
          <a:extLst>
            <a:ext uri="{FF2B5EF4-FFF2-40B4-BE49-F238E27FC236}">
              <a16:creationId xmlns:a16="http://schemas.microsoft.com/office/drawing/2014/main" id="{00000000-0008-0000-0100-0000CF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81" name="shapetype_202" hidden="1">
          <a:extLst>
            <a:ext uri="{FF2B5EF4-FFF2-40B4-BE49-F238E27FC236}">
              <a16:creationId xmlns:a16="http://schemas.microsoft.com/office/drawing/2014/main" id="{00000000-0008-0000-0100-0000CD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79" name="shapetype_202" hidden="1">
          <a:extLst>
            <a:ext uri="{FF2B5EF4-FFF2-40B4-BE49-F238E27FC236}">
              <a16:creationId xmlns:a16="http://schemas.microsoft.com/office/drawing/2014/main" id="{00000000-0008-0000-0100-0000CB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77" name="shapetype_202" hidden="1">
          <a:extLst>
            <a:ext uri="{FF2B5EF4-FFF2-40B4-BE49-F238E27FC236}">
              <a16:creationId xmlns:a16="http://schemas.microsoft.com/office/drawing/2014/main" id="{00000000-0008-0000-0100-0000C9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75" name="shapetype_202" hidden="1">
          <a:extLst>
            <a:ext uri="{FF2B5EF4-FFF2-40B4-BE49-F238E27FC236}">
              <a16:creationId xmlns:a16="http://schemas.microsoft.com/office/drawing/2014/main" id="{00000000-0008-0000-0100-0000C7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73" name="shapetype_202" hidden="1">
          <a:extLst>
            <a:ext uri="{FF2B5EF4-FFF2-40B4-BE49-F238E27FC236}">
              <a16:creationId xmlns:a16="http://schemas.microsoft.com/office/drawing/2014/main" id="{00000000-0008-0000-0100-0000C5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71" name="shapetype_202" hidden="1">
          <a:extLst>
            <a:ext uri="{FF2B5EF4-FFF2-40B4-BE49-F238E27FC236}">
              <a16:creationId xmlns:a16="http://schemas.microsoft.com/office/drawing/2014/main" id="{00000000-0008-0000-0100-0000C3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69" name="shapetype_202" hidden="1">
          <a:extLst>
            <a:ext uri="{FF2B5EF4-FFF2-40B4-BE49-F238E27FC236}">
              <a16:creationId xmlns:a16="http://schemas.microsoft.com/office/drawing/2014/main" id="{00000000-0008-0000-0100-0000C1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67" name="shapetype_202" hidden="1">
          <a:extLst>
            <a:ext uri="{FF2B5EF4-FFF2-40B4-BE49-F238E27FC236}">
              <a16:creationId xmlns:a16="http://schemas.microsoft.com/office/drawing/2014/main" id="{00000000-0008-0000-0100-0000BF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65" name="shapetype_202" hidden="1">
          <a:extLst>
            <a:ext uri="{FF2B5EF4-FFF2-40B4-BE49-F238E27FC236}">
              <a16:creationId xmlns:a16="http://schemas.microsoft.com/office/drawing/2014/main" id="{00000000-0008-0000-0100-0000BD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63" name="shapetype_202" hidden="1">
          <a:extLst>
            <a:ext uri="{FF2B5EF4-FFF2-40B4-BE49-F238E27FC236}">
              <a16:creationId xmlns:a16="http://schemas.microsoft.com/office/drawing/2014/main" id="{00000000-0008-0000-0100-0000BB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61" name="shapetype_202" hidden="1">
          <a:extLst>
            <a:ext uri="{FF2B5EF4-FFF2-40B4-BE49-F238E27FC236}">
              <a16:creationId xmlns:a16="http://schemas.microsoft.com/office/drawing/2014/main" id="{00000000-0008-0000-0100-0000B9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59" name="shapetype_202" hidden="1">
          <a:extLst>
            <a:ext uri="{FF2B5EF4-FFF2-40B4-BE49-F238E27FC236}">
              <a16:creationId xmlns:a16="http://schemas.microsoft.com/office/drawing/2014/main" id="{00000000-0008-0000-0100-0000B7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57" name="shapetype_202" hidden="1">
          <a:extLst>
            <a:ext uri="{FF2B5EF4-FFF2-40B4-BE49-F238E27FC236}">
              <a16:creationId xmlns:a16="http://schemas.microsoft.com/office/drawing/2014/main" id="{00000000-0008-0000-0100-0000B5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55" name="shapetype_202" hidden="1">
          <a:extLst>
            <a:ext uri="{FF2B5EF4-FFF2-40B4-BE49-F238E27FC236}">
              <a16:creationId xmlns:a16="http://schemas.microsoft.com/office/drawing/2014/main" id="{00000000-0008-0000-0100-0000B3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53" name="shapetype_202" hidden="1">
          <a:extLst>
            <a:ext uri="{FF2B5EF4-FFF2-40B4-BE49-F238E27FC236}">
              <a16:creationId xmlns:a16="http://schemas.microsoft.com/office/drawing/2014/main" id="{00000000-0008-0000-0100-0000B1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51" name="shapetype_202" hidden="1">
          <a:extLst>
            <a:ext uri="{FF2B5EF4-FFF2-40B4-BE49-F238E27FC236}">
              <a16:creationId xmlns:a16="http://schemas.microsoft.com/office/drawing/2014/main" id="{00000000-0008-0000-0100-0000AF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49" name="shapetype_202" hidden="1">
          <a:extLst>
            <a:ext uri="{FF2B5EF4-FFF2-40B4-BE49-F238E27FC236}">
              <a16:creationId xmlns:a16="http://schemas.microsoft.com/office/drawing/2014/main" id="{00000000-0008-0000-0100-0000AD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47" name="shapetype_202" hidden="1">
          <a:extLst>
            <a:ext uri="{FF2B5EF4-FFF2-40B4-BE49-F238E27FC236}">
              <a16:creationId xmlns:a16="http://schemas.microsoft.com/office/drawing/2014/main" id="{00000000-0008-0000-0100-0000AB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45" name="shapetype_202" hidden="1">
          <a:extLst>
            <a:ext uri="{FF2B5EF4-FFF2-40B4-BE49-F238E27FC236}">
              <a16:creationId xmlns:a16="http://schemas.microsoft.com/office/drawing/2014/main" id="{00000000-0008-0000-0100-0000A9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43" name="shapetype_202" hidden="1">
          <a:extLst>
            <a:ext uri="{FF2B5EF4-FFF2-40B4-BE49-F238E27FC236}">
              <a16:creationId xmlns:a16="http://schemas.microsoft.com/office/drawing/2014/main" id="{00000000-0008-0000-0100-0000A7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41" name="shapetype_202" hidden="1">
          <a:extLst>
            <a:ext uri="{FF2B5EF4-FFF2-40B4-BE49-F238E27FC236}">
              <a16:creationId xmlns:a16="http://schemas.microsoft.com/office/drawing/2014/main" id="{00000000-0008-0000-0100-0000A5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39" name="shapetype_202" hidden="1">
          <a:extLst>
            <a:ext uri="{FF2B5EF4-FFF2-40B4-BE49-F238E27FC236}">
              <a16:creationId xmlns:a16="http://schemas.microsoft.com/office/drawing/2014/main" id="{00000000-0008-0000-0100-0000A3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37" name="shapetype_202" hidden="1">
          <a:extLst>
            <a:ext uri="{FF2B5EF4-FFF2-40B4-BE49-F238E27FC236}">
              <a16:creationId xmlns:a16="http://schemas.microsoft.com/office/drawing/2014/main" id="{00000000-0008-0000-0100-0000A1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35" name="shapetype_202" hidden="1">
          <a:extLst>
            <a:ext uri="{FF2B5EF4-FFF2-40B4-BE49-F238E27FC236}">
              <a16:creationId xmlns:a16="http://schemas.microsoft.com/office/drawing/2014/main" id="{00000000-0008-0000-0100-00009F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33" name="shapetype_202" hidden="1">
          <a:extLst>
            <a:ext uri="{FF2B5EF4-FFF2-40B4-BE49-F238E27FC236}">
              <a16:creationId xmlns:a16="http://schemas.microsoft.com/office/drawing/2014/main" id="{00000000-0008-0000-0100-00009D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31" name="shapetype_202" hidden="1">
          <a:extLst>
            <a:ext uri="{FF2B5EF4-FFF2-40B4-BE49-F238E27FC236}">
              <a16:creationId xmlns:a16="http://schemas.microsoft.com/office/drawing/2014/main" id="{00000000-0008-0000-0100-00009B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29" name="shapetype_202" hidden="1">
          <a:extLst>
            <a:ext uri="{FF2B5EF4-FFF2-40B4-BE49-F238E27FC236}">
              <a16:creationId xmlns:a16="http://schemas.microsoft.com/office/drawing/2014/main" id="{00000000-0008-0000-0100-000099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27" name="shapetype_202" hidden="1">
          <a:extLst>
            <a:ext uri="{FF2B5EF4-FFF2-40B4-BE49-F238E27FC236}">
              <a16:creationId xmlns:a16="http://schemas.microsoft.com/office/drawing/2014/main" id="{00000000-0008-0000-0100-000097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25" name="shapetype_202" hidden="1">
          <a:extLst>
            <a:ext uri="{FF2B5EF4-FFF2-40B4-BE49-F238E27FC236}">
              <a16:creationId xmlns:a16="http://schemas.microsoft.com/office/drawing/2014/main" id="{00000000-0008-0000-0100-000095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23" name="shapetype_202" hidden="1">
          <a:extLst>
            <a:ext uri="{FF2B5EF4-FFF2-40B4-BE49-F238E27FC236}">
              <a16:creationId xmlns:a16="http://schemas.microsoft.com/office/drawing/2014/main" id="{00000000-0008-0000-0100-000093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21" name="shapetype_202" hidden="1">
          <a:extLst>
            <a:ext uri="{FF2B5EF4-FFF2-40B4-BE49-F238E27FC236}">
              <a16:creationId xmlns:a16="http://schemas.microsoft.com/office/drawing/2014/main" id="{00000000-0008-0000-0100-000091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19" name="shapetype_202" hidden="1">
          <a:extLst>
            <a:ext uri="{FF2B5EF4-FFF2-40B4-BE49-F238E27FC236}">
              <a16:creationId xmlns:a16="http://schemas.microsoft.com/office/drawing/2014/main" id="{00000000-0008-0000-0100-00008F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17" name="shapetype_202" hidden="1">
          <a:extLst>
            <a:ext uri="{FF2B5EF4-FFF2-40B4-BE49-F238E27FC236}">
              <a16:creationId xmlns:a16="http://schemas.microsoft.com/office/drawing/2014/main" id="{00000000-0008-0000-0100-00008D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15" name="shapetype_202" hidden="1">
          <a:extLst>
            <a:ext uri="{FF2B5EF4-FFF2-40B4-BE49-F238E27FC236}">
              <a16:creationId xmlns:a16="http://schemas.microsoft.com/office/drawing/2014/main" id="{00000000-0008-0000-0100-00008B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13" name="shapetype_202" hidden="1">
          <a:extLst>
            <a:ext uri="{FF2B5EF4-FFF2-40B4-BE49-F238E27FC236}">
              <a16:creationId xmlns:a16="http://schemas.microsoft.com/office/drawing/2014/main" id="{00000000-0008-0000-0100-000089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11" name="shapetype_202" hidden="1">
          <a:extLst>
            <a:ext uri="{FF2B5EF4-FFF2-40B4-BE49-F238E27FC236}">
              <a16:creationId xmlns:a16="http://schemas.microsoft.com/office/drawing/2014/main" id="{00000000-0008-0000-0100-000087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09" name="shapetype_202" hidden="1">
          <a:extLst>
            <a:ext uri="{FF2B5EF4-FFF2-40B4-BE49-F238E27FC236}">
              <a16:creationId xmlns:a16="http://schemas.microsoft.com/office/drawing/2014/main" id="{00000000-0008-0000-0100-000085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07" name="shapetype_202" hidden="1">
          <a:extLst>
            <a:ext uri="{FF2B5EF4-FFF2-40B4-BE49-F238E27FC236}">
              <a16:creationId xmlns:a16="http://schemas.microsoft.com/office/drawing/2014/main" id="{00000000-0008-0000-0100-000083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05" name="shapetype_202" hidden="1">
          <a:extLst>
            <a:ext uri="{FF2B5EF4-FFF2-40B4-BE49-F238E27FC236}">
              <a16:creationId xmlns:a16="http://schemas.microsoft.com/office/drawing/2014/main" id="{00000000-0008-0000-0100-000081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03" name="shapetype_202" hidden="1">
          <a:extLst>
            <a:ext uri="{FF2B5EF4-FFF2-40B4-BE49-F238E27FC236}">
              <a16:creationId xmlns:a16="http://schemas.microsoft.com/office/drawing/2014/main" id="{00000000-0008-0000-0100-00007F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501" name="shapetype_202" hidden="1">
          <a:extLst>
            <a:ext uri="{FF2B5EF4-FFF2-40B4-BE49-F238E27FC236}">
              <a16:creationId xmlns:a16="http://schemas.microsoft.com/office/drawing/2014/main" id="{00000000-0008-0000-0100-00007D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99" name="shapetype_202" hidden="1">
          <a:extLst>
            <a:ext uri="{FF2B5EF4-FFF2-40B4-BE49-F238E27FC236}">
              <a16:creationId xmlns:a16="http://schemas.microsoft.com/office/drawing/2014/main" id="{00000000-0008-0000-0100-00007B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97" name="shapetype_202" hidden="1">
          <a:extLst>
            <a:ext uri="{FF2B5EF4-FFF2-40B4-BE49-F238E27FC236}">
              <a16:creationId xmlns:a16="http://schemas.microsoft.com/office/drawing/2014/main" id="{00000000-0008-0000-0100-000079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95" name="shapetype_202" hidden="1">
          <a:extLst>
            <a:ext uri="{FF2B5EF4-FFF2-40B4-BE49-F238E27FC236}">
              <a16:creationId xmlns:a16="http://schemas.microsoft.com/office/drawing/2014/main" id="{00000000-0008-0000-0100-000077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93" name="shapetype_202" hidden="1">
          <a:extLst>
            <a:ext uri="{FF2B5EF4-FFF2-40B4-BE49-F238E27FC236}">
              <a16:creationId xmlns:a16="http://schemas.microsoft.com/office/drawing/2014/main" id="{00000000-0008-0000-0100-000075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91" name="shapetype_202" hidden="1">
          <a:extLst>
            <a:ext uri="{FF2B5EF4-FFF2-40B4-BE49-F238E27FC236}">
              <a16:creationId xmlns:a16="http://schemas.microsoft.com/office/drawing/2014/main" id="{00000000-0008-0000-0100-000073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89" name="shapetype_202" hidden="1">
          <a:extLst>
            <a:ext uri="{FF2B5EF4-FFF2-40B4-BE49-F238E27FC236}">
              <a16:creationId xmlns:a16="http://schemas.microsoft.com/office/drawing/2014/main" id="{00000000-0008-0000-0100-000071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87" name="shapetype_202" hidden="1">
          <a:extLst>
            <a:ext uri="{FF2B5EF4-FFF2-40B4-BE49-F238E27FC236}">
              <a16:creationId xmlns:a16="http://schemas.microsoft.com/office/drawing/2014/main" id="{00000000-0008-0000-0100-00006F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85" name="shapetype_202" hidden="1">
          <a:extLst>
            <a:ext uri="{FF2B5EF4-FFF2-40B4-BE49-F238E27FC236}">
              <a16:creationId xmlns:a16="http://schemas.microsoft.com/office/drawing/2014/main" id="{00000000-0008-0000-0100-00006D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83" name="shapetype_202" hidden="1">
          <a:extLst>
            <a:ext uri="{FF2B5EF4-FFF2-40B4-BE49-F238E27FC236}">
              <a16:creationId xmlns:a16="http://schemas.microsoft.com/office/drawing/2014/main" id="{00000000-0008-0000-0100-00006B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81" name="shapetype_202" hidden="1">
          <a:extLst>
            <a:ext uri="{FF2B5EF4-FFF2-40B4-BE49-F238E27FC236}">
              <a16:creationId xmlns:a16="http://schemas.microsoft.com/office/drawing/2014/main" id="{00000000-0008-0000-0100-000069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79" name="shapetype_202" hidden="1">
          <a:extLst>
            <a:ext uri="{FF2B5EF4-FFF2-40B4-BE49-F238E27FC236}">
              <a16:creationId xmlns:a16="http://schemas.microsoft.com/office/drawing/2014/main" id="{00000000-0008-0000-0100-000067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77" name="shapetype_202" hidden="1">
          <a:extLst>
            <a:ext uri="{FF2B5EF4-FFF2-40B4-BE49-F238E27FC236}">
              <a16:creationId xmlns:a16="http://schemas.microsoft.com/office/drawing/2014/main" id="{00000000-0008-0000-0100-000065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75" name="shapetype_202" hidden="1">
          <a:extLst>
            <a:ext uri="{FF2B5EF4-FFF2-40B4-BE49-F238E27FC236}">
              <a16:creationId xmlns:a16="http://schemas.microsoft.com/office/drawing/2014/main" id="{00000000-0008-0000-0100-000063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73" name="shapetype_202" hidden="1">
          <a:extLst>
            <a:ext uri="{FF2B5EF4-FFF2-40B4-BE49-F238E27FC236}">
              <a16:creationId xmlns:a16="http://schemas.microsoft.com/office/drawing/2014/main" id="{00000000-0008-0000-0100-000061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71" name="shapetype_202" hidden="1">
          <a:extLst>
            <a:ext uri="{FF2B5EF4-FFF2-40B4-BE49-F238E27FC236}">
              <a16:creationId xmlns:a16="http://schemas.microsoft.com/office/drawing/2014/main" id="{00000000-0008-0000-0100-00005F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69" name="shapetype_202" hidden="1">
          <a:extLst>
            <a:ext uri="{FF2B5EF4-FFF2-40B4-BE49-F238E27FC236}">
              <a16:creationId xmlns:a16="http://schemas.microsoft.com/office/drawing/2014/main" id="{00000000-0008-0000-0100-00005D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67" name="shapetype_202" hidden="1">
          <a:extLst>
            <a:ext uri="{FF2B5EF4-FFF2-40B4-BE49-F238E27FC236}">
              <a16:creationId xmlns:a16="http://schemas.microsoft.com/office/drawing/2014/main" id="{00000000-0008-0000-0100-00005B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65" name="shapetype_202" hidden="1">
          <a:extLst>
            <a:ext uri="{FF2B5EF4-FFF2-40B4-BE49-F238E27FC236}">
              <a16:creationId xmlns:a16="http://schemas.microsoft.com/office/drawing/2014/main" id="{00000000-0008-0000-0100-000059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63" name="shapetype_202" hidden="1">
          <a:extLst>
            <a:ext uri="{FF2B5EF4-FFF2-40B4-BE49-F238E27FC236}">
              <a16:creationId xmlns:a16="http://schemas.microsoft.com/office/drawing/2014/main" id="{00000000-0008-0000-0100-000057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61" name="shapetype_202" hidden="1">
          <a:extLst>
            <a:ext uri="{FF2B5EF4-FFF2-40B4-BE49-F238E27FC236}">
              <a16:creationId xmlns:a16="http://schemas.microsoft.com/office/drawing/2014/main" id="{00000000-0008-0000-0100-000055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59" name="shapetype_202" hidden="1">
          <a:extLst>
            <a:ext uri="{FF2B5EF4-FFF2-40B4-BE49-F238E27FC236}">
              <a16:creationId xmlns:a16="http://schemas.microsoft.com/office/drawing/2014/main" id="{00000000-0008-0000-0100-000053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57" name="shapetype_202" hidden="1">
          <a:extLst>
            <a:ext uri="{FF2B5EF4-FFF2-40B4-BE49-F238E27FC236}">
              <a16:creationId xmlns:a16="http://schemas.microsoft.com/office/drawing/2014/main" id="{00000000-0008-0000-0100-000051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55" name="shapetype_202" hidden="1">
          <a:extLst>
            <a:ext uri="{FF2B5EF4-FFF2-40B4-BE49-F238E27FC236}">
              <a16:creationId xmlns:a16="http://schemas.microsoft.com/office/drawing/2014/main" id="{00000000-0008-0000-0100-00004F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53" name="shapetype_202" hidden="1">
          <a:extLst>
            <a:ext uri="{FF2B5EF4-FFF2-40B4-BE49-F238E27FC236}">
              <a16:creationId xmlns:a16="http://schemas.microsoft.com/office/drawing/2014/main" id="{00000000-0008-0000-0100-00004D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51" name="shapetype_202" hidden="1">
          <a:extLst>
            <a:ext uri="{FF2B5EF4-FFF2-40B4-BE49-F238E27FC236}">
              <a16:creationId xmlns:a16="http://schemas.microsoft.com/office/drawing/2014/main" id="{00000000-0008-0000-0100-00004B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49" name="shapetype_202" hidden="1">
          <a:extLst>
            <a:ext uri="{FF2B5EF4-FFF2-40B4-BE49-F238E27FC236}">
              <a16:creationId xmlns:a16="http://schemas.microsoft.com/office/drawing/2014/main" id="{00000000-0008-0000-0100-000049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47" name="shapetype_202" hidden="1">
          <a:extLst>
            <a:ext uri="{FF2B5EF4-FFF2-40B4-BE49-F238E27FC236}">
              <a16:creationId xmlns:a16="http://schemas.microsoft.com/office/drawing/2014/main" id="{00000000-0008-0000-0100-000047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45" name="shapetype_202" hidden="1">
          <a:extLst>
            <a:ext uri="{FF2B5EF4-FFF2-40B4-BE49-F238E27FC236}">
              <a16:creationId xmlns:a16="http://schemas.microsoft.com/office/drawing/2014/main" id="{00000000-0008-0000-0100-000045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43" name="shapetype_202" hidden="1">
          <a:extLst>
            <a:ext uri="{FF2B5EF4-FFF2-40B4-BE49-F238E27FC236}">
              <a16:creationId xmlns:a16="http://schemas.microsoft.com/office/drawing/2014/main" id="{00000000-0008-0000-0100-000043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41" name="shapetype_202" hidden="1">
          <a:extLst>
            <a:ext uri="{FF2B5EF4-FFF2-40B4-BE49-F238E27FC236}">
              <a16:creationId xmlns:a16="http://schemas.microsoft.com/office/drawing/2014/main" id="{00000000-0008-0000-0100-000041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39" name="shapetype_202" hidden="1">
          <a:extLst>
            <a:ext uri="{FF2B5EF4-FFF2-40B4-BE49-F238E27FC236}">
              <a16:creationId xmlns:a16="http://schemas.microsoft.com/office/drawing/2014/main" id="{00000000-0008-0000-0100-00003F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37" name="shapetype_202" hidden="1">
          <a:extLst>
            <a:ext uri="{FF2B5EF4-FFF2-40B4-BE49-F238E27FC236}">
              <a16:creationId xmlns:a16="http://schemas.microsoft.com/office/drawing/2014/main" id="{00000000-0008-0000-0100-00003D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35" name="shapetype_202" hidden="1">
          <a:extLst>
            <a:ext uri="{FF2B5EF4-FFF2-40B4-BE49-F238E27FC236}">
              <a16:creationId xmlns:a16="http://schemas.microsoft.com/office/drawing/2014/main" id="{00000000-0008-0000-0100-00003B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33" name="shapetype_202" hidden="1">
          <a:extLst>
            <a:ext uri="{FF2B5EF4-FFF2-40B4-BE49-F238E27FC236}">
              <a16:creationId xmlns:a16="http://schemas.microsoft.com/office/drawing/2014/main" id="{00000000-0008-0000-0100-000039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31" name="shapetype_202" hidden="1">
          <a:extLst>
            <a:ext uri="{FF2B5EF4-FFF2-40B4-BE49-F238E27FC236}">
              <a16:creationId xmlns:a16="http://schemas.microsoft.com/office/drawing/2014/main" id="{00000000-0008-0000-0100-000037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29" name="shapetype_202" hidden="1">
          <a:extLst>
            <a:ext uri="{FF2B5EF4-FFF2-40B4-BE49-F238E27FC236}">
              <a16:creationId xmlns:a16="http://schemas.microsoft.com/office/drawing/2014/main" id="{00000000-0008-0000-0100-000035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27" name="shapetype_202" hidden="1">
          <a:extLst>
            <a:ext uri="{FF2B5EF4-FFF2-40B4-BE49-F238E27FC236}">
              <a16:creationId xmlns:a16="http://schemas.microsoft.com/office/drawing/2014/main" id="{00000000-0008-0000-0100-000033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25" name="shapetype_202" hidden="1">
          <a:extLst>
            <a:ext uri="{FF2B5EF4-FFF2-40B4-BE49-F238E27FC236}">
              <a16:creationId xmlns:a16="http://schemas.microsoft.com/office/drawing/2014/main" id="{00000000-0008-0000-0100-000031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23" name="shapetype_202" hidden="1">
          <a:extLst>
            <a:ext uri="{FF2B5EF4-FFF2-40B4-BE49-F238E27FC236}">
              <a16:creationId xmlns:a16="http://schemas.microsoft.com/office/drawing/2014/main" id="{00000000-0008-0000-0100-00002F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21" name="shapetype_202" hidden="1">
          <a:extLst>
            <a:ext uri="{FF2B5EF4-FFF2-40B4-BE49-F238E27FC236}">
              <a16:creationId xmlns:a16="http://schemas.microsoft.com/office/drawing/2014/main" id="{00000000-0008-0000-0100-00002D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19" name="shapetype_202" hidden="1">
          <a:extLst>
            <a:ext uri="{FF2B5EF4-FFF2-40B4-BE49-F238E27FC236}">
              <a16:creationId xmlns:a16="http://schemas.microsoft.com/office/drawing/2014/main" id="{00000000-0008-0000-0100-00002B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17" name="shapetype_202" hidden="1">
          <a:extLst>
            <a:ext uri="{FF2B5EF4-FFF2-40B4-BE49-F238E27FC236}">
              <a16:creationId xmlns:a16="http://schemas.microsoft.com/office/drawing/2014/main" id="{00000000-0008-0000-0100-000029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15" name="shapetype_202" hidden="1">
          <a:extLst>
            <a:ext uri="{FF2B5EF4-FFF2-40B4-BE49-F238E27FC236}">
              <a16:creationId xmlns:a16="http://schemas.microsoft.com/office/drawing/2014/main" id="{00000000-0008-0000-0100-000027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13" name="shapetype_202" hidden="1">
          <a:extLst>
            <a:ext uri="{FF2B5EF4-FFF2-40B4-BE49-F238E27FC236}">
              <a16:creationId xmlns:a16="http://schemas.microsoft.com/office/drawing/2014/main" id="{00000000-0008-0000-0100-000025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11" name="shapetype_202" hidden="1">
          <a:extLst>
            <a:ext uri="{FF2B5EF4-FFF2-40B4-BE49-F238E27FC236}">
              <a16:creationId xmlns:a16="http://schemas.microsoft.com/office/drawing/2014/main" id="{00000000-0008-0000-0100-000023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09" name="shapetype_202" hidden="1">
          <a:extLst>
            <a:ext uri="{FF2B5EF4-FFF2-40B4-BE49-F238E27FC236}">
              <a16:creationId xmlns:a16="http://schemas.microsoft.com/office/drawing/2014/main" id="{00000000-0008-0000-0100-000021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07" name="shapetype_202" hidden="1">
          <a:extLst>
            <a:ext uri="{FF2B5EF4-FFF2-40B4-BE49-F238E27FC236}">
              <a16:creationId xmlns:a16="http://schemas.microsoft.com/office/drawing/2014/main" id="{00000000-0008-0000-0100-00001F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05" name="shapetype_202" hidden="1">
          <a:extLst>
            <a:ext uri="{FF2B5EF4-FFF2-40B4-BE49-F238E27FC236}">
              <a16:creationId xmlns:a16="http://schemas.microsoft.com/office/drawing/2014/main" id="{00000000-0008-0000-0100-00001D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03" name="shapetype_202" hidden="1">
          <a:extLst>
            <a:ext uri="{FF2B5EF4-FFF2-40B4-BE49-F238E27FC236}">
              <a16:creationId xmlns:a16="http://schemas.microsoft.com/office/drawing/2014/main" id="{00000000-0008-0000-0100-00001B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401" name="shapetype_202" hidden="1">
          <a:extLst>
            <a:ext uri="{FF2B5EF4-FFF2-40B4-BE49-F238E27FC236}">
              <a16:creationId xmlns:a16="http://schemas.microsoft.com/office/drawing/2014/main" id="{00000000-0008-0000-0100-000019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99" name="shapetype_202" hidden="1">
          <a:extLst>
            <a:ext uri="{FF2B5EF4-FFF2-40B4-BE49-F238E27FC236}">
              <a16:creationId xmlns:a16="http://schemas.microsoft.com/office/drawing/2014/main" id="{00000000-0008-0000-0100-000017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97" name="shapetype_202" hidden="1">
          <a:extLst>
            <a:ext uri="{FF2B5EF4-FFF2-40B4-BE49-F238E27FC236}">
              <a16:creationId xmlns:a16="http://schemas.microsoft.com/office/drawing/2014/main" id="{00000000-0008-0000-0100-000015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95" name="shapetype_202" hidden="1">
          <a:extLst>
            <a:ext uri="{FF2B5EF4-FFF2-40B4-BE49-F238E27FC236}">
              <a16:creationId xmlns:a16="http://schemas.microsoft.com/office/drawing/2014/main" id="{00000000-0008-0000-0100-000013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93" name="shapetype_202" hidden="1">
          <a:extLst>
            <a:ext uri="{FF2B5EF4-FFF2-40B4-BE49-F238E27FC236}">
              <a16:creationId xmlns:a16="http://schemas.microsoft.com/office/drawing/2014/main" id="{00000000-0008-0000-0100-000011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91" name="shapetype_202" hidden="1">
          <a:extLst>
            <a:ext uri="{FF2B5EF4-FFF2-40B4-BE49-F238E27FC236}">
              <a16:creationId xmlns:a16="http://schemas.microsoft.com/office/drawing/2014/main" id="{00000000-0008-0000-0100-00000F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89" name="shapetype_202" hidden="1">
          <a:extLst>
            <a:ext uri="{FF2B5EF4-FFF2-40B4-BE49-F238E27FC236}">
              <a16:creationId xmlns:a16="http://schemas.microsoft.com/office/drawing/2014/main" id="{00000000-0008-0000-0100-00000D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87" name="shapetype_202" hidden="1">
          <a:extLst>
            <a:ext uri="{FF2B5EF4-FFF2-40B4-BE49-F238E27FC236}">
              <a16:creationId xmlns:a16="http://schemas.microsoft.com/office/drawing/2014/main" id="{00000000-0008-0000-0100-00000B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85" name="shapetype_202" hidden="1">
          <a:extLst>
            <a:ext uri="{FF2B5EF4-FFF2-40B4-BE49-F238E27FC236}">
              <a16:creationId xmlns:a16="http://schemas.microsoft.com/office/drawing/2014/main" id="{00000000-0008-0000-0100-000009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83" name="shapetype_202" hidden="1">
          <a:extLst>
            <a:ext uri="{FF2B5EF4-FFF2-40B4-BE49-F238E27FC236}">
              <a16:creationId xmlns:a16="http://schemas.microsoft.com/office/drawing/2014/main" id="{00000000-0008-0000-0100-000007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81" name="shapetype_202" hidden="1">
          <a:extLst>
            <a:ext uri="{FF2B5EF4-FFF2-40B4-BE49-F238E27FC236}">
              <a16:creationId xmlns:a16="http://schemas.microsoft.com/office/drawing/2014/main" id="{00000000-0008-0000-0100-000005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79" name="shapetype_202" hidden="1">
          <a:extLst>
            <a:ext uri="{FF2B5EF4-FFF2-40B4-BE49-F238E27FC236}">
              <a16:creationId xmlns:a16="http://schemas.microsoft.com/office/drawing/2014/main" id="{00000000-0008-0000-0100-000003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77" name="shapetype_202" hidden="1">
          <a:extLst>
            <a:ext uri="{FF2B5EF4-FFF2-40B4-BE49-F238E27FC236}">
              <a16:creationId xmlns:a16="http://schemas.microsoft.com/office/drawing/2014/main" id="{00000000-0008-0000-0100-0000011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75" name="shapetype_202" hidden="1">
          <a:extLst>
            <a:ext uri="{FF2B5EF4-FFF2-40B4-BE49-F238E27FC236}">
              <a16:creationId xmlns:a16="http://schemas.microsoft.com/office/drawing/2014/main" id="{00000000-0008-0000-0100-0000FF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73" name="shapetype_202" hidden="1">
          <a:extLst>
            <a:ext uri="{FF2B5EF4-FFF2-40B4-BE49-F238E27FC236}">
              <a16:creationId xmlns:a16="http://schemas.microsoft.com/office/drawing/2014/main" id="{00000000-0008-0000-0100-0000FD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71" name="shapetype_202" hidden="1">
          <a:extLst>
            <a:ext uri="{FF2B5EF4-FFF2-40B4-BE49-F238E27FC236}">
              <a16:creationId xmlns:a16="http://schemas.microsoft.com/office/drawing/2014/main" id="{00000000-0008-0000-0100-0000FB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69" name="shapetype_202" hidden="1">
          <a:extLst>
            <a:ext uri="{FF2B5EF4-FFF2-40B4-BE49-F238E27FC236}">
              <a16:creationId xmlns:a16="http://schemas.microsoft.com/office/drawing/2014/main" id="{00000000-0008-0000-0100-0000F9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67" name="shapetype_202" hidden="1">
          <a:extLst>
            <a:ext uri="{FF2B5EF4-FFF2-40B4-BE49-F238E27FC236}">
              <a16:creationId xmlns:a16="http://schemas.microsoft.com/office/drawing/2014/main" id="{00000000-0008-0000-0100-0000F7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65" name="shapetype_202" hidden="1">
          <a:extLst>
            <a:ext uri="{FF2B5EF4-FFF2-40B4-BE49-F238E27FC236}">
              <a16:creationId xmlns:a16="http://schemas.microsoft.com/office/drawing/2014/main" id="{00000000-0008-0000-0100-0000F5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63" name="shapetype_202" hidden="1">
          <a:extLst>
            <a:ext uri="{FF2B5EF4-FFF2-40B4-BE49-F238E27FC236}">
              <a16:creationId xmlns:a16="http://schemas.microsoft.com/office/drawing/2014/main" id="{00000000-0008-0000-0100-0000F3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61" name="shapetype_202" hidden="1">
          <a:extLst>
            <a:ext uri="{FF2B5EF4-FFF2-40B4-BE49-F238E27FC236}">
              <a16:creationId xmlns:a16="http://schemas.microsoft.com/office/drawing/2014/main" id="{00000000-0008-0000-0100-0000F1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59" name="shapetype_202" hidden="1">
          <a:extLst>
            <a:ext uri="{FF2B5EF4-FFF2-40B4-BE49-F238E27FC236}">
              <a16:creationId xmlns:a16="http://schemas.microsoft.com/office/drawing/2014/main" id="{00000000-0008-0000-0100-0000EF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57" name="shapetype_202" hidden="1">
          <a:extLst>
            <a:ext uri="{FF2B5EF4-FFF2-40B4-BE49-F238E27FC236}">
              <a16:creationId xmlns:a16="http://schemas.microsoft.com/office/drawing/2014/main" id="{00000000-0008-0000-0100-0000ED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55" name="shapetype_202" hidden="1">
          <a:extLst>
            <a:ext uri="{FF2B5EF4-FFF2-40B4-BE49-F238E27FC236}">
              <a16:creationId xmlns:a16="http://schemas.microsoft.com/office/drawing/2014/main" id="{00000000-0008-0000-0100-0000EB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53" name="shapetype_202" hidden="1">
          <a:extLst>
            <a:ext uri="{FF2B5EF4-FFF2-40B4-BE49-F238E27FC236}">
              <a16:creationId xmlns:a16="http://schemas.microsoft.com/office/drawing/2014/main" id="{00000000-0008-0000-0100-0000E9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51" name="shapetype_202" hidden="1">
          <a:extLst>
            <a:ext uri="{FF2B5EF4-FFF2-40B4-BE49-F238E27FC236}">
              <a16:creationId xmlns:a16="http://schemas.microsoft.com/office/drawing/2014/main" id="{00000000-0008-0000-0100-0000E7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49" name="shapetype_202" hidden="1">
          <a:extLst>
            <a:ext uri="{FF2B5EF4-FFF2-40B4-BE49-F238E27FC236}">
              <a16:creationId xmlns:a16="http://schemas.microsoft.com/office/drawing/2014/main" id="{00000000-0008-0000-0100-0000E5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47" name="shapetype_202" hidden="1">
          <a:extLst>
            <a:ext uri="{FF2B5EF4-FFF2-40B4-BE49-F238E27FC236}">
              <a16:creationId xmlns:a16="http://schemas.microsoft.com/office/drawing/2014/main" id="{00000000-0008-0000-0100-0000E3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45" name="shapetype_202" hidden="1">
          <a:extLst>
            <a:ext uri="{FF2B5EF4-FFF2-40B4-BE49-F238E27FC236}">
              <a16:creationId xmlns:a16="http://schemas.microsoft.com/office/drawing/2014/main" id="{00000000-0008-0000-0100-0000E1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43" name="shapetype_202" hidden="1">
          <a:extLst>
            <a:ext uri="{FF2B5EF4-FFF2-40B4-BE49-F238E27FC236}">
              <a16:creationId xmlns:a16="http://schemas.microsoft.com/office/drawing/2014/main" id="{00000000-0008-0000-0100-0000DF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41" name="shapetype_202" hidden="1">
          <a:extLst>
            <a:ext uri="{FF2B5EF4-FFF2-40B4-BE49-F238E27FC236}">
              <a16:creationId xmlns:a16="http://schemas.microsoft.com/office/drawing/2014/main" id="{00000000-0008-0000-0100-0000DD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39" name="shapetype_202" hidden="1">
          <a:extLst>
            <a:ext uri="{FF2B5EF4-FFF2-40B4-BE49-F238E27FC236}">
              <a16:creationId xmlns:a16="http://schemas.microsoft.com/office/drawing/2014/main" id="{00000000-0008-0000-0100-0000DB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37" name="shapetype_202" hidden="1">
          <a:extLst>
            <a:ext uri="{FF2B5EF4-FFF2-40B4-BE49-F238E27FC236}">
              <a16:creationId xmlns:a16="http://schemas.microsoft.com/office/drawing/2014/main" id="{00000000-0008-0000-0100-0000D9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35" name="shapetype_202" hidden="1">
          <a:extLst>
            <a:ext uri="{FF2B5EF4-FFF2-40B4-BE49-F238E27FC236}">
              <a16:creationId xmlns:a16="http://schemas.microsoft.com/office/drawing/2014/main" id="{00000000-0008-0000-0100-0000D7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33" name="shapetype_202" hidden="1">
          <a:extLst>
            <a:ext uri="{FF2B5EF4-FFF2-40B4-BE49-F238E27FC236}">
              <a16:creationId xmlns:a16="http://schemas.microsoft.com/office/drawing/2014/main" id="{00000000-0008-0000-0100-0000D5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31" name="shapetype_202" hidden="1">
          <a:extLst>
            <a:ext uri="{FF2B5EF4-FFF2-40B4-BE49-F238E27FC236}">
              <a16:creationId xmlns:a16="http://schemas.microsoft.com/office/drawing/2014/main" id="{00000000-0008-0000-0100-0000D3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29" name="shapetype_202" hidden="1">
          <a:extLst>
            <a:ext uri="{FF2B5EF4-FFF2-40B4-BE49-F238E27FC236}">
              <a16:creationId xmlns:a16="http://schemas.microsoft.com/office/drawing/2014/main" id="{00000000-0008-0000-0100-0000D1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27" name="shapetype_202" hidden="1">
          <a:extLst>
            <a:ext uri="{FF2B5EF4-FFF2-40B4-BE49-F238E27FC236}">
              <a16:creationId xmlns:a16="http://schemas.microsoft.com/office/drawing/2014/main" id="{00000000-0008-0000-0100-0000CF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25" name="shapetype_202" hidden="1">
          <a:extLst>
            <a:ext uri="{FF2B5EF4-FFF2-40B4-BE49-F238E27FC236}">
              <a16:creationId xmlns:a16="http://schemas.microsoft.com/office/drawing/2014/main" id="{00000000-0008-0000-0100-0000CD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23" name="shapetype_202" hidden="1">
          <a:extLst>
            <a:ext uri="{FF2B5EF4-FFF2-40B4-BE49-F238E27FC236}">
              <a16:creationId xmlns:a16="http://schemas.microsoft.com/office/drawing/2014/main" id="{00000000-0008-0000-0100-0000CB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21" name="shapetype_202" hidden="1">
          <a:extLst>
            <a:ext uri="{FF2B5EF4-FFF2-40B4-BE49-F238E27FC236}">
              <a16:creationId xmlns:a16="http://schemas.microsoft.com/office/drawing/2014/main" id="{00000000-0008-0000-0100-0000C9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19" name="shapetype_202" hidden="1">
          <a:extLst>
            <a:ext uri="{FF2B5EF4-FFF2-40B4-BE49-F238E27FC236}">
              <a16:creationId xmlns:a16="http://schemas.microsoft.com/office/drawing/2014/main" id="{00000000-0008-0000-0100-0000C7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17" name="shapetype_202" hidden="1">
          <a:extLst>
            <a:ext uri="{FF2B5EF4-FFF2-40B4-BE49-F238E27FC236}">
              <a16:creationId xmlns:a16="http://schemas.microsoft.com/office/drawing/2014/main" id="{00000000-0008-0000-0100-0000C5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15" name="shapetype_202" hidden="1">
          <a:extLst>
            <a:ext uri="{FF2B5EF4-FFF2-40B4-BE49-F238E27FC236}">
              <a16:creationId xmlns:a16="http://schemas.microsoft.com/office/drawing/2014/main" id="{00000000-0008-0000-0100-0000C3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13" name="shapetype_202" hidden="1">
          <a:extLst>
            <a:ext uri="{FF2B5EF4-FFF2-40B4-BE49-F238E27FC236}">
              <a16:creationId xmlns:a16="http://schemas.microsoft.com/office/drawing/2014/main" id="{00000000-0008-0000-0100-0000C1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11" name="shapetype_202" hidden="1">
          <a:extLst>
            <a:ext uri="{FF2B5EF4-FFF2-40B4-BE49-F238E27FC236}">
              <a16:creationId xmlns:a16="http://schemas.microsoft.com/office/drawing/2014/main" id="{00000000-0008-0000-0100-0000BF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09" name="shapetype_202" hidden="1">
          <a:extLst>
            <a:ext uri="{FF2B5EF4-FFF2-40B4-BE49-F238E27FC236}">
              <a16:creationId xmlns:a16="http://schemas.microsoft.com/office/drawing/2014/main" id="{00000000-0008-0000-0100-0000BD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07" name="shapetype_202" hidden="1">
          <a:extLst>
            <a:ext uri="{FF2B5EF4-FFF2-40B4-BE49-F238E27FC236}">
              <a16:creationId xmlns:a16="http://schemas.microsoft.com/office/drawing/2014/main" id="{00000000-0008-0000-0100-0000BB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05" name="shapetype_202" hidden="1">
          <a:extLst>
            <a:ext uri="{FF2B5EF4-FFF2-40B4-BE49-F238E27FC236}">
              <a16:creationId xmlns:a16="http://schemas.microsoft.com/office/drawing/2014/main" id="{00000000-0008-0000-0100-0000B9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03" name="shapetype_202" hidden="1">
          <a:extLst>
            <a:ext uri="{FF2B5EF4-FFF2-40B4-BE49-F238E27FC236}">
              <a16:creationId xmlns:a16="http://schemas.microsoft.com/office/drawing/2014/main" id="{00000000-0008-0000-0100-0000B7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301" name="shapetype_202" hidden="1">
          <a:extLst>
            <a:ext uri="{FF2B5EF4-FFF2-40B4-BE49-F238E27FC236}">
              <a16:creationId xmlns:a16="http://schemas.microsoft.com/office/drawing/2014/main" id="{00000000-0008-0000-0100-0000B5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299" name="shapetype_202" hidden="1">
          <a:extLst>
            <a:ext uri="{FF2B5EF4-FFF2-40B4-BE49-F238E27FC236}">
              <a16:creationId xmlns:a16="http://schemas.microsoft.com/office/drawing/2014/main" id="{00000000-0008-0000-0100-0000B3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297" name="shapetype_202" hidden="1">
          <a:extLst>
            <a:ext uri="{FF2B5EF4-FFF2-40B4-BE49-F238E27FC236}">
              <a16:creationId xmlns:a16="http://schemas.microsoft.com/office/drawing/2014/main" id="{00000000-0008-0000-0100-0000B1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295" name="shapetype_202" hidden="1">
          <a:extLst>
            <a:ext uri="{FF2B5EF4-FFF2-40B4-BE49-F238E27FC236}">
              <a16:creationId xmlns:a16="http://schemas.microsoft.com/office/drawing/2014/main" id="{00000000-0008-0000-0100-0000AF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293" name="shapetype_202" hidden="1">
          <a:extLst>
            <a:ext uri="{FF2B5EF4-FFF2-40B4-BE49-F238E27FC236}">
              <a16:creationId xmlns:a16="http://schemas.microsoft.com/office/drawing/2014/main" id="{00000000-0008-0000-0100-0000AD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291" name="shapetype_202" hidden="1">
          <a:extLst>
            <a:ext uri="{FF2B5EF4-FFF2-40B4-BE49-F238E27FC236}">
              <a16:creationId xmlns:a16="http://schemas.microsoft.com/office/drawing/2014/main" id="{00000000-0008-0000-0100-0000AB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289" name="shapetype_202" hidden="1">
          <a:extLst>
            <a:ext uri="{FF2B5EF4-FFF2-40B4-BE49-F238E27FC236}">
              <a16:creationId xmlns:a16="http://schemas.microsoft.com/office/drawing/2014/main" id="{00000000-0008-0000-0100-0000A9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5287" name="shapetype_202" hidden="1">
          <a:extLst>
            <a:ext uri="{FF2B5EF4-FFF2-40B4-BE49-F238E27FC236}">
              <a16:creationId xmlns:a16="http://schemas.microsoft.com/office/drawing/2014/main" id="{00000000-0008-0000-0100-0000A71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40820</xdr:colOff>
      <xdr:row>37</xdr:row>
      <xdr:rowOff>27215</xdr:rowOff>
    </xdr:from>
    <xdr:to>
      <xdr:col>36</xdr:col>
      <xdr:colOff>204106</xdr:colOff>
      <xdr:row>92</xdr:row>
      <xdr:rowOff>217715</xdr:rowOff>
    </xdr:to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 txBox="1"/>
      </xdr:nvSpPr>
      <xdr:spPr>
        <a:xfrm>
          <a:off x="19825606" y="12314465"/>
          <a:ext cx="37174714" cy="157570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Central Europe (Austria, Belgium, Germany, Netherland, Luxembourg, France, UK and Ireland).</a:t>
          </a:r>
          <a:endParaRPr lang="en-US" sz="1200">
            <a:effectLst/>
          </a:endParaRPr>
        </a:p>
        <a:p>
          <a:endParaRPr lang="en-US" sz="1200" b="1" u="sng"/>
        </a:p>
        <a:p>
          <a:r>
            <a:rPr lang="en-US" sz="1200" b="1" u="sng"/>
            <a:t>OFFICES</a:t>
          </a:r>
          <a:endParaRPr lang="en-US" sz="1200" b="1"/>
        </a:p>
        <a:p>
          <a:r>
            <a:rPr lang="en-US" sz="1200" b="1" i="1" u="sng"/>
            <a:t>Construction materials</a:t>
          </a:r>
          <a:r>
            <a:rPr lang="en-US" sz="1200" i="1" u="sng"/>
            <a:t>:</a:t>
          </a:r>
          <a:endParaRPr lang="en-US" sz="1200"/>
        </a:p>
        <a:p>
          <a:r>
            <a:rPr lang="en-US" sz="1200" b="1"/>
            <a:t>Walls</a:t>
          </a:r>
          <a:r>
            <a:rPr lang="en-US" sz="1200"/>
            <a:t>:</a:t>
          </a:r>
          <a:r>
            <a:rPr lang="en-US" sz="1200" baseline="0"/>
            <a:t> in the majority of the cases </a:t>
          </a:r>
          <a:r>
            <a:rPr lang="en-US" sz="1200" b="1" baseline="0"/>
            <a:t>CONCRETE</a:t>
          </a:r>
          <a:r>
            <a:rPr lang="en-US" sz="1200" baseline="0"/>
            <a:t> was used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/>
            <a:t>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100" baseline="0"/>
        </a:p>
        <a:p>
          <a:endParaRPr lang="en-US" sz="1100" baseline="0"/>
        </a:p>
        <a:p>
          <a:endParaRPr lang="en-US" sz="1100" baseline="0"/>
        </a:p>
        <a:p>
          <a:endParaRPr lang="en-US" sz="1200" baseline="0"/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100" baseline="0">
            <a:effectLst/>
          </a:endParaRPr>
        </a:p>
        <a:p>
          <a:endParaRPr lang="en-US" sz="1100" baseline="0">
            <a:effectLst/>
          </a:endParaRPr>
        </a:p>
        <a:p>
          <a:endParaRPr lang="en-US" sz="1100" baseline="0">
            <a:effectLst/>
          </a:endParaRPr>
        </a:p>
        <a:p>
          <a:endParaRPr lang="en-US" sz="1100" baseline="0">
            <a:effectLst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 b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 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>
            <a:effectLst/>
          </a:endParaRPr>
        </a:p>
        <a:p>
          <a:endParaRPr lang="en-US" sz="1200">
            <a:effectLst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 baseline="0"/>
        </a:p>
        <a:p>
          <a:endParaRPr lang="en-US" sz="1200" baseline="0"/>
        </a:p>
        <a:p>
          <a:r>
            <a:rPr lang="en-US" sz="12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 baseline="0"/>
        </a:p>
      </xdr:txBody>
    </xdr:sp>
    <xdr:clientData/>
  </xdr:twoCellAnchor>
  <xdr:oneCellAnchor>
    <xdr:from>
      <xdr:col>55</xdr:col>
      <xdr:colOff>0</xdr:colOff>
      <xdr:row>37</xdr:row>
      <xdr:rowOff>0</xdr:rowOff>
    </xdr:from>
    <xdr:ext cx="21118285" cy="14652601"/>
    <xdr:sp macro="" textlink="">
      <xdr:nvSpPr>
        <xdr:cNvPr id="346" name="TextBox 345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 txBox="1"/>
      </xdr:nvSpPr>
      <xdr:spPr>
        <a:xfrm>
          <a:off x="100747286" y="12287250"/>
          <a:ext cx="21118285" cy="146526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Central Europe (Austria, Belgium, Germany, Netherlands, Luxembourg, France, UK and Ireland).</a:t>
          </a: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 b="0" i="1" u="sng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 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>
            <a:effectLst/>
          </a:endParaRPr>
        </a:p>
        <a:p>
          <a:pPr eaLnBrk="1" fontAlgn="auto" latinLnBrk="0" hangingPunct="1"/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59" name="shapetype_202" hidden="1">
          <a:extLst>
            <a:ext uri="{FF2B5EF4-FFF2-40B4-BE49-F238E27FC236}">
              <a16:creationId xmlns:a16="http://schemas.microsoft.com/office/drawing/2014/main" id="{00000000-0008-0000-0200-00002F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58" name="shapetype_202" hidden="1">
          <a:extLst>
            <a:ext uri="{FF2B5EF4-FFF2-40B4-BE49-F238E27FC236}">
              <a16:creationId xmlns:a16="http://schemas.microsoft.com/office/drawing/2014/main" id="{00000000-0008-0000-0200-00002E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57" name="shapetype_202" hidden="1">
          <a:extLst>
            <a:ext uri="{FF2B5EF4-FFF2-40B4-BE49-F238E27FC236}">
              <a16:creationId xmlns:a16="http://schemas.microsoft.com/office/drawing/2014/main" id="{00000000-0008-0000-0200-00002D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56" name="shapetype_202" hidden="1">
          <a:extLst>
            <a:ext uri="{FF2B5EF4-FFF2-40B4-BE49-F238E27FC236}">
              <a16:creationId xmlns:a16="http://schemas.microsoft.com/office/drawing/2014/main" id="{00000000-0008-0000-0200-00002C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55" name="shapetype_202" hidden="1">
          <a:extLst>
            <a:ext uri="{FF2B5EF4-FFF2-40B4-BE49-F238E27FC236}">
              <a16:creationId xmlns:a16="http://schemas.microsoft.com/office/drawing/2014/main" id="{00000000-0008-0000-0200-00002B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54" name="shapetype_202" hidden="1">
          <a:extLst>
            <a:ext uri="{FF2B5EF4-FFF2-40B4-BE49-F238E27FC236}">
              <a16:creationId xmlns:a16="http://schemas.microsoft.com/office/drawing/2014/main" id="{00000000-0008-0000-0200-00002A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53" name="shapetype_202" hidden="1">
          <a:extLst>
            <a:ext uri="{FF2B5EF4-FFF2-40B4-BE49-F238E27FC236}">
              <a16:creationId xmlns:a16="http://schemas.microsoft.com/office/drawing/2014/main" id="{00000000-0008-0000-0200-000029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51" name="shapetype_202" hidden="1">
          <a:extLst>
            <a:ext uri="{FF2B5EF4-FFF2-40B4-BE49-F238E27FC236}">
              <a16:creationId xmlns:a16="http://schemas.microsoft.com/office/drawing/2014/main" id="{00000000-0008-0000-0200-000027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49" name="shapetype_202" hidden="1">
          <a:extLst>
            <a:ext uri="{FF2B5EF4-FFF2-40B4-BE49-F238E27FC236}">
              <a16:creationId xmlns:a16="http://schemas.microsoft.com/office/drawing/2014/main" id="{00000000-0008-0000-0200-000025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47" name="shapetype_202" hidden="1">
          <a:extLst>
            <a:ext uri="{FF2B5EF4-FFF2-40B4-BE49-F238E27FC236}">
              <a16:creationId xmlns:a16="http://schemas.microsoft.com/office/drawing/2014/main" id="{00000000-0008-0000-0200-000023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45" name="shapetype_202" hidden="1">
          <a:extLst>
            <a:ext uri="{FF2B5EF4-FFF2-40B4-BE49-F238E27FC236}">
              <a16:creationId xmlns:a16="http://schemas.microsoft.com/office/drawing/2014/main" id="{00000000-0008-0000-0200-000021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43" name="shapetype_202" hidden="1">
          <a:extLst>
            <a:ext uri="{FF2B5EF4-FFF2-40B4-BE49-F238E27FC236}">
              <a16:creationId xmlns:a16="http://schemas.microsoft.com/office/drawing/2014/main" id="{00000000-0008-0000-0200-00001F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41" name="shapetype_202" hidden="1">
          <a:extLst>
            <a:ext uri="{FF2B5EF4-FFF2-40B4-BE49-F238E27FC236}">
              <a16:creationId xmlns:a16="http://schemas.microsoft.com/office/drawing/2014/main" id="{00000000-0008-0000-0200-00001D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39" name="shapetype_202" hidden="1">
          <a:extLst>
            <a:ext uri="{FF2B5EF4-FFF2-40B4-BE49-F238E27FC236}">
              <a16:creationId xmlns:a16="http://schemas.microsoft.com/office/drawing/2014/main" id="{00000000-0008-0000-0200-00001B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37" name="shapetype_202" hidden="1">
          <a:extLst>
            <a:ext uri="{FF2B5EF4-FFF2-40B4-BE49-F238E27FC236}">
              <a16:creationId xmlns:a16="http://schemas.microsoft.com/office/drawing/2014/main" id="{00000000-0008-0000-0200-000019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35" name="shapetype_202" hidden="1">
          <a:extLst>
            <a:ext uri="{FF2B5EF4-FFF2-40B4-BE49-F238E27FC236}">
              <a16:creationId xmlns:a16="http://schemas.microsoft.com/office/drawing/2014/main" id="{00000000-0008-0000-0200-000017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33" name="shapetype_202" hidden="1">
          <a:extLst>
            <a:ext uri="{FF2B5EF4-FFF2-40B4-BE49-F238E27FC236}">
              <a16:creationId xmlns:a16="http://schemas.microsoft.com/office/drawing/2014/main" id="{00000000-0008-0000-0200-000015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31" name="shapetype_202" hidden="1">
          <a:extLst>
            <a:ext uri="{FF2B5EF4-FFF2-40B4-BE49-F238E27FC236}">
              <a16:creationId xmlns:a16="http://schemas.microsoft.com/office/drawing/2014/main" id="{00000000-0008-0000-0200-000013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29" name="shapetype_202" hidden="1">
          <a:extLst>
            <a:ext uri="{FF2B5EF4-FFF2-40B4-BE49-F238E27FC236}">
              <a16:creationId xmlns:a16="http://schemas.microsoft.com/office/drawing/2014/main" id="{00000000-0008-0000-0200-000011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27" name="shapetype_202" hidden="1">
          <a:extLst>
            <a:ext uri="{FF2B5EF4-FFF2-40B4-BE49-F238E27FC236}">
              <a16:creationId xmlns:a16="http://schemas.microsoft.com/office/drawing/2014/main" id="{00000000-0008-0000-0200-00000F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25" name="shapetype_202" hidden="1">
          <a:extLst>
            <a:ext uri="{FF2B5EF4-FFF2-40B4-BE49-F238E27FC236}">
              <a16:creationId xmlns:a16="http://schemas.microsoft.com/office/drawing/2014/main" id="{00000000-0008-0000-0200-00000D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23" name="shapetype_202" hidden="1">
          <a:extLst>
            <a:ext uri="{FF2B5EF4-FFF2-40B4-BE49-F238E27FC236}">
              <a16:creationId xmlns:a16="http://schemas.microsoft.com/office/drawing/2014/main" id="{00000000-0008-0000-0200-00000B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21" name="shapetype_202" hidden="1">
          <a:extLst>
            <a:ext uri="{FF2B5EF4-FFF2-40B4-BE49-F238E27FC236}">
              <a16:creationId xmlns:a16="http://schemas.microsoft.com/office/drawing/2014/main" id="{00000000-0008-0000-0200-000009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19" name="shapetype_202" hidden="1">
          <a:extLst>
            <a:ext uri="{FF2B5EF4-FFF2-40B4-BE49-F238E27FC236}">
              <a16:creationId xmlns:a16="http://schemas.microsoft.com/office/drawing/2014/main" id="{00000000-0008-0000-0200-000007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17" name="shapetype_202" hidden="1">
          <a:extLst>
            <a:ext uri="{FF2B5EF4-FFF2-40B4-BE49-F238E27FC236}">
              <a16:creationId xmlns:a16="http://schemas.microsoft.com/office/drawing/2014/main" id="{00000000-0008-0000-0200-000005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15" name="shapetype_202" hidden="1">
          <a:extLst>
            <a:ext uri="{FF2B5EF4-FFF2-40B4-BE49-F238E27FC236}">
              <a16:creationId xmlns:a16="http://schemas.microsoft.com/office/drawing/2014/main" id="{00000000-0008-0000-0200-000003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13" name="shapetype_202" hidden="1">
          <a:extLst>
            <a:ext uri="{FF2B5EF4-FFF2-40B4-BE49-F238E27FC236}">
              <a16:creationId xmlns:a16="http://schemas.microsoft.com/office/drawing/2014/main" id="{00000000-0008-0000-0200-0000011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11" name="shapetype_202" hidden="1">
          <a:extLst>
            <a:ext uri="{FF2B5EF4-FFF2-40B4-BE49-F238E27FC236}">
              <a16:creationId xmlns:a16="http://schemas.microsoft.com/office/drawing/2014/main" id="{00000000-0008-0000-0200-0000FF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09" name="shapetype_202" hidden="1">
          <a:extLst>
            <a:ext uri="{FF2B5EF4-FFF2-40B4-BE49-F238E27FC236}">
              <a16:creationId xmlns:a16="http://schemas.microsoft.com/office/drawing/2014/main" id="{00000000-0008-0000-0200-0000FD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07" name="shapetype_202" hidden="1">
          <a:extLst>
            <a:ext uri="{FF2B5EF4-FFF2-40B4-BE49-F238E27FC236}">
              <a16:creationId xmlns:a16="http://schemas.microsoft.com/office/drawing/2014/main" id="{00000000-0008-0000-0200-0000FB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05" name="shapetype_202" hidden="1">
          <a:extLst>
            <a:ext uri="{FF2B5EF4-FFF2-40B4-BE49-F238E27FC236}">
              <a16:creationId xmlns:a16="http://schemas.microsoft.com/office/drawing/2014/main" id="{00000000-0008-0000-0200-0000F9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03" name="shapetype_202" hidden="1">
          <a:extLst>
            <a:ext uri="{FF2B5EF4-FFF2-40B4-BE49-F238E27FC236}">
              <a16:creationId xmlns:a16="http://schemas.microsoft.com/office/drawing/2014/main" id="{00000000-0008-0000-0200-0000F7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901" name="shapetype_202" hidden="1">
          <a:extLst>
            <a:ext uri="{FF2B5EF4-FFF2-40B4-BE49-F238E27FC236}">
              <a16:creationId xmlns:a16="http://schemas.microsoft.com/office/drawing/2014/main" id="{00000000-0008-0000-0200-0000F5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99" name="shapetype_202" hidden="1">
          <a:extLst>
            <a:ext uri="{FF2B5EF4-FFF2-40B4-BE49-F238E27FC236}">
              <a16:creationId xmlns:a16="http://schemas.microsoft.com/office/drawing/2014/main" id="{00000000-0008-0000-0200-0000F3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97" name="shapetype_202" hidden="1">
          <a:extLst>
            <a:ext uri="{FF2B5EF4-FFF2-40B4-BE49-F238E27FC236}">
              <a16:creationId xmlns:a16="http://schemas.microsoft.com/office/drawing/2014/main" id="{00000000-0008-0000-0200-0000F1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95" name="shapetype_202" hidden="1">
          <a:extLst>
            <a:ext uri="{FF2B5EF4-FFF2-40B4-BE49-F238E27FC236}">
              <a16:creationId xmlns:a16="http://schemas.microsoft.com/office/drawing/2014/main" id="{00000000-0008-0000-0200-0000EF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93" name="shapetype_202" hidden="1">
          <a:extLst>
            <a:ext uri="{FF2B5EF4-FFF2-40B4-BE49-F238E27FC236}">
              <a16:creationId xmlns:a16="http://schemas.microsoft.com/office/drawing/2014/main" id="{00000000-0008-0000-0200-0000ED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91" name="shapetype_202" hidden="1">
          <a:extLst>
            <a:ext uri="{FF2B5EF4-FFF2-40B4-BE49-F238E27FC236}">
              <a16:creationId xmlns:a16="http://schemas.microsoft.com/office/drawing/2014/main" id="{00000000-0008-0000-0200-0000EB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89" name="shapetype_202" hidden="1">
          <a:extLst>
            <a:ext uri="{FF2B5EF4-FFF2-40B4-BE49-F238E27FC236}">
              <a16:creationId xmlns:a16="http://schemas.microsoft.com/office/drawing/2014/main" id="{00000000-0008-0000-0200-0000E9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87" name="shapetype_202" hidden="1">
          <a:extLst>
            <a:ext uri="{FF2B5EF4-FFF2-40B4-BE49-F238E27FC236}">
              <a16:creationId xmlns:a16="http://schemas.microsoft.com/office/drawing/2014/main" id="{00000000-0008-0000-0200-0000E7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85" name="shapetype_202" hidden="1">
          <a:extLst>
            <a:ext uri="{FF2B5EF4-FFF2-40B4-BE49-F238E27FC236}">
              <a16:creationId xmlns:a16="http://schemas.microsoft.com/office/drawing/2014/main" id="{00000000-0008-0000-0200-0000E5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83" name="shapetype_202" hidden="1">
          <a:extLst>
            <a:ext uri="{FF2B5EF4-FFF2-40B4-BE49-F238E27FC236}">
              <a16:creationId xmlns:a16="http://schemas.microsoft.com/office/drawing/2014/main" id="{00000000-0008-0000-0200-0000E3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81" name="shapetype_202" hidden="1">
          <a:extLst>
            <a:ext uri="{FF2B5EF4-FFF2-40B4-BE49-F238E27FC236}">
              <a16:creationId xmlns:a16="http://schemas.microsoft.com/office/drawing/2014/main" id="{00000000-0008-0000-0200-0000E1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79" name="shapetype_202" hidden="1">
          <a:extLst>
            <a:ext uri="{FF2B5EF4-FFF2-40B4-BE49-F238E27FC236}">
              <a16:creationId xmlns:a16="http://schemas.microsoft.com/office/drawing/2014/main" id="{00000000-0008-0000-0200-0000DF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77" name="shapetype_202" hidden="1">
          <a:extLst>
            <a:ext uri="{FF2B5EF4-FFF2-40B4-BE49-F238E27FC236}">
              <a16:creationId xmlns:a16="http://schemas.microsoft.com/office/drawing/2014/main" id="{00000000-0008-0000-0200-0000DD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75" name="shapetype_202" hidden="1">
          <a:extLst>
            <a:ext uri="{FF2B5EF4-FFF2-40B4-BE49-F238E27FC236}">
              <a16:creationId xmlns:a16="http://schemas.microsoft.com/office/drawing/2014/main" id="{00000000-0008-0000-0200-0000DB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73" name="shapetype_202" hidden="1">
          <a:extLst>
            <a:ext uri="{FF2B5EF4-FFF2-40B4-BE49-F238E27FC236}">
              <a16:creationId xmlns:a16="http://schemas.microsoft.com/office/drawing/2014/main" id="{00000000-0008-0000-0200-0000D9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71" name="shapetype_202" hidden="1">
          <a:extLst>
            <a:ext uri="{FF2B5EF4-FFF2-40B4-BE49-F238E27FC236}">
              <a16:creationId xmlns:a16="http://schemas.microsoft.com/office/drawing/2014/main" id="{00000000-0008-0000-0200-0000D7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69" name="shapetype_202" hidden="1">
          <a:extLst>
            <a:ext uri="{FF2B5EF4-FFF2-40B4-BE49-F238E27FC236}">
              <a16:creationId xmlns:a16="http://schemas.microsoft.com/office/drawing/2014/main" id="{00000000-0008-0000-0200-0000D5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67" name="shapetype_202" hidden="1">
          <a:extLst>
            <a:ext uri="{FF2B5EF4-FFF2-40B4-BE49-F238E27FC236}">
              <a16:creationId xmlns:a16="http://schemas.microsoft.com/office/drawing/2014/main" id="{00000000-0008-0000-0200-0000D3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65" name="shapetype_202" hidden="1">
          <a:extLst>
            <a:ext uri="{FF2B5EF4-FFF2-40B4-BE49-F238E27FC236}">
              <a16:creationId xmlns:a16="http://schemas.microsoft.com/office/drawing/2014/main" id="{00000000-0008-0000-0200-0000D1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63" name="shapetype_202" hidden="1">
          <a:extLst>
            <a:ext uri="{FF2B5EF4-FFF2-40B4-BE49-F238E27FC236}">
              <a16:creationId xmlns:a16="http://schemas.microsoft.com/office/drawing/2014/main" id="{00000000-0008-0000-0200-0000CF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61" name="shapetype_202" hidden="1">
          <a:extLst>
            <a:ext uri="{FF2B5EF4-FFF2-40B4-BE49-F238E27FC236}">
              <a16:creationId xmlns:a16="http://schemas.microsoft.com/office/drawing/2014/main" id="{00000000-0008-0000-0200-0000CD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59" name="shapetype_202" hidden="1">
          <a:extLst>
            <a:ext uri="{FF2B5EF4-FFF2-40B4-BE49-F238E27FC236}">
              <a16:creationId xmlns:a16="http://schemas.microsoft.com/office/drawing/2014/main" id="{00000000-0008-0000-0200-0000CB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57" name="shapetype_202" hidden="1">
          <a:extLst>
            <a:ext uri="{FF2B5EF4-FFF2-40B4-BE49-F238E27FC236}">
              <a16:creationId xmlns:a16="http://schemas.microsoft.com/office/drawing/2014/main" id="{00000000-0008-0000-0200-0000C9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55" name="shapetype_202" hidden="1">
          <a:extLst>
            <a:ext uri="{FF2B5EF4-FFF2-40B4-BE49-F238E27FC236}">
              <a16:creationId xmlns:a16="http://schemas.microsoft.com/office/drawing/2014/main" id="{00000000-0008-0000-0200-0000C7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53" name="shapetype_202" hidden="1">
          <a:extLst>
            <a:ext uri="{FF2B5EF4-FFF2-40B4-BE49-F238E27FC236}">
              <a16:creationId xmlns:a16="http://schemas.microsoft.com/office/drawing/2014/main" id="{00000000-0008-0000-0200-0000C5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52" name="shapetype_202" hidden="1">
          <a:extLst>
            <a:ext uri="{FF2B5EF4-FFF2-40B4-BE49-F238E27FC236}">
              <a16:creationId xmlns:a16="http://schemas.microsoft.com/office/drawing/2014/main" id="{00000000-0008-0000-0200-0000C4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50" name="shapetype_202" hidden="1">
          <a:extLst>
            <a:ext uri="{FF2B5EF4-FFF2-40B4-BE49-F238E27FC236}">
              <a16:creationId xmlns:a16="http://schemas.microsoft.com/office/drawing/2014/main" id="{00000000-0008-0000-0200-0000C2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48" name="shapetype_202" hidden="1">
          <a:extLst>
            <a:ext uri="{FF2B5EF4-FFF2-40B4-BE49-F238E27FC236}">
              <a16:creationId xmlns:a16="http://schemas.microsoft.com/office/drawing/2014/main" id="{00000000-0008-0000-0200-0000C0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46" name="shapetype_202" hidden="1">
          <a:extLst>
            <a:ext uri="{FF2B5EF4-FFF2-40B4-BE49-F238E27FC236}">
              <a16:creationId xmlns:a16="http://schemas.microsoft.com/office/drawing/2014/main" id="{00000000-0008-0000-0200-0000BE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44" name="shapetype_202" hidden="1">
          <a:extLst>
            <a:ext uri="{FF2B5EF4-FFF2-40B4-BE49-F238E27FC236}">
              <a16:creationId xmlns:a16="http://schemas.microsoft.com/office/drawing/2014/main" id="{00000000-0008-0000-0200-0000BC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42" name="shapetype_202" hidden="1">
          <a:extLst>
            <a:ext uri="{FF2B5EF4-FFF2-40B4-BE49-F238E27FC236}">
              <a16:creationId xmlns:a16="http://schemas.microsoft.com/office/drawing/2014/main" id="{00000000-0008-0000-0200-0000BA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40" name="shapetype_202" hidden="1">
          <a:extLst>
            <a:ext uri="{FF2B5EF4-FFF2-40B4-BE49-F238E27FC236}">
              <a16:creationId xmlns:a16="http://schemas.microsoft.com/office/drawing/2014/main" id="{00000000-0008-0000-0200-0000B8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38" name="shapetype_202" hidden="1">
          <a:extLst>
            <a:ext uri="{FF2B5EF4-FFF2-40B4-BE49-F238E27FC236}">
              <a16:creationId xmlns:a16="http://schemas.microsoft.com/office/drawing/2014/main" id="{00000000-0008-0000-0200-0000B6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36" name="shapetype_202" hidden="1">
          <a:extLst>
            <a:ext uri="{FF2B5EF4-FFF2-40B4-BE49-F238E27FC236}">
              <a16:creationId xmlns:a16="http://schemas.microsoft.com/office/drawing/2014/main" id="{00000000-0008-0000-0200-0000B4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34" name="shapetype_202" hidden="1">
          <a:extLst>
            <a:ext uri="{FF2B5EF4-FFF2-40B4-BE49-F238E27FC236}">
              <a16:creationId xmlns:a16="http://schemas.microsoft.com/office/drawing/2014/main" id="{00000000-0008-0000-0200-0000B2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32" name="shapetype_202" hidden="1">
          <a:extLst>
            <a:ext uri="{FF2B5EF4-FFF2-40B4-BE49-F238E27FC236}">
              <a16:creationId xmlns:a16="http://schemas.microsoft.com/office/drawing/2014/main" id="{00000000-0008-0000-0200-0000B0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30" name="shapetype_202" hidden="1">
          <a:extLst>
            <a:ext uri="{FF2B5EF4-FFF2-40B4-BE49-F238E27FC236}">
              <a16:creationId xmlns:a16="http://schemas.microsoft.com/office/drawing/2014/main" id="{00000000-0008-0000-0200-0000AE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28" name="shapetype_202" hidden="1">
          <a:extLst>
            <a:ext uri="{FF2B5EF4-FFF2-40B4-BE49-F238E27FC236}">
              <a16:creationId xmlns:a16="http://schemas.microsoft.com/office/drawing/2014/main" id="{00000000-0008-0000-0200-0000AC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26" name="shapetype_202" hidden="1">
          <a:extLst>
            <a:ext uri="{FF2B5EF4-FFF2-40B4-BE49-F238E27FC236}">
              <a16:creationId xmlns:a16="http://schemas.microsoft.com/office/drawing/2014/main" id="{00000000-0008-0000-0200-0000AA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24" name="shapetype_202" hidden="1">
          <a:extLst>
            <a:ext uri="{FF2B5EF4-FFF2-40B4-BE49-F238E27FC236}">
              <a16:creationId xmlns:a16="http://schemas.microsoft.com/office/drawing/2014/main" id="{00000000-0008-0000-0200-0000A8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22" name="shapetype_202" hidden="1">
          <a:extLst>
            <a:ext uri="{FF2B5EF4-FFF2-40B4-BE49-F238E27FC236}">
              <a16:creationId xmlns:a16="http://schemas.microsoft.com/office/drawing/2014/main" id="{00000000-0008-0000-0200-0000A6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21" name="shapetype_202" hidden="1">
          <a:extLst>
            <a:ext uri="{FF2B5EF4-FFF2-40B4-BE49-F238E27FC236}">
              <a16:creationId xmlns:a16="http://schemas.microsoft.com/office/drawing/2014/main" id="{00000000-0008-0000-0200-0000A5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19" name="shapetype_202" hidden="1">
          <a:extLst>
            <a:ext uri="{FF2B5EF4-FFF2-40B4-BE49-F238E27FC236}">
              <a16:creationId xmlns:a16="http://schemas.microsoft.com/office/drawing/2014/main" id="{00000000-0008-0000-0200-0000A3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17" name="shapetype_202" hidden="1">
          <a:extLst>
            <a:ext uri="{FF2B5EF4-FFF2-40B4-BE49-F238E27FC236}">
              <a16:creationId xmlns:a16="http://schemas.microsoft.com/office/drawing/2014/main" id="{00000000-0008-0000-0200-0000A1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15" name="shapetype_202" hidden="1">
          <a:extLst>
            <a:ext uri="{FF2B5EF4-FFF2-40B4-BE49-F238E27FC236}">
              <a16:creationId xmlns:a16="http://schemas.microsoft.com/office/drawing/2014/main" id="{00000000-0008-0000-0200-00009F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13" name="shapetype_202" hidden="1">
          <a:extLst>
            <a:ext uri="{FF2B5EF4-FFF2-40B4-BE49-F238E27FC236}">
              <a16:creationId xmlns:a16="http://schemas.microsoft.com/office/drawing/2014/main" id="{00000000-0008-0000-0200-00009D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11" name="shapetype_202" hidden="1">
          <a:extLst>
            <a:ext uri="{FF2B5EF4-FFF2-40B4-BE49-F238E27FC236}">
              <a16:creationId xmlns:a16="http://schemas.microsoft.com/office/drawing/2014/main" id="{00000000-0008-0000-0200-00009B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09" name="shapetype_202" hidden="1">
          <a:extLst>
            <a:ext uri="{FF2B5EF4-FFF2-40B4-BE49-F238E27FC236}">
              <a16:creationId xmlns:a16="http://schemas.microsoft.com/office/drawing/2014/main" id="{00000000-0008-0000-0200-000099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07" name="shapetype_202" hidden="1">
          <a:extLst>
            <a:ext uri="{FF2B5EF4-FFF2-40B4-BE49-F238E27FC236}">
              <a16:creationId xmlns:a16="http://schemas.microsoft.com/office/drawing/2014/main" id="{00000000-0008-0000-0200-000097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05" name="shapetype_202" hidden="1">
          <a:extLst>
            <a:ext uri="{FF2B5EF4-FFF2-40B4-BE49-F238E27FC236}">
              <a16:creationId xmlns:a16="http://schemas.microsoft.com/office/drawing/2014/main" id="{00000000-0008-0000-0200-000095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03" name="shapetype_202" hidden="1">
          <a:extLst>
            <a:ext uri="{FF2B5EF4-FFF2-40B4-BE49-F238E27FC236}">
              <a16:creationId xmlns:a16="http://schemas.microsoft.com/office/drawing/2014/main" id="{00000000-0008-0000-0200-000093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801" name="shapetype_202" hidden="1">
          <a:extLst>
            <a:ext uri="{FF2B5EF4-FFF2-40B4-BE49-F238E27FC236}">
              <a16:creationId xmlns:a16="http://schemas.microsoft.com/office/drawing/2014/main" id="{00000000-0008-0000-0200-000091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99" name="shapetype_202" hidden="1">
          <a:extLst>
            <a:ext uri="{FF2B5EF4-FFF2-40B4-BE49-F238E27FC236}">
              <a16:creationId xmlns:a16="http://schemas.microsoft.com/office/drawing/2014/main" id="{00000000-0008-0000-0200-00008F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97" name="shapetype_202" hidden="1">
          <a:extLst>
            <a:ext uri="{FF2B5EF4-FFF2-40B4-BE49-F238E27FC236}">
              <a16:creationId xmlns:a16="http://schemas.microsoft.com/office/drawing/2014/main" id="{00000000-0008-0000-0200-00008D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95" name="shapetype_202" hidden="1">
          <a:extLst>
            <a:ext uri="{FF2B5EF4-FFF2-40B4-BE49-F238E27FC236}">
              <a16:creationId xmlns:a16="http://schemas.microsoft.com/office/drawing/2014/main" id="{00000000-0008-0000-0200-00008B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93" name="shapetype_202" hidden="1">
          <a:extLst>
            <a:ext uri="{FF2B5EF4-FFF2-40B4-BE49-F238E27FC236}">
              <a16:creationId xmlns:a16="http://schemas.microsoft.com/office/drawing/2014/main" id="{00000000-0008-0000-0200-000089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91" name="shapetype_202" hidden="1">
          <a:extLst>
            <a:ext uri="{FF2B5EF4-FFF2-40B4-BE49-F238E27FC236}">
              <a16:creationId xmlns:a16="http://schemas.microsoft.com/office/drawing/2014/main" id="{00000000-0008-0000-0200-000087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89" name="shapetype_202" hidden="1">
          <a:extLst>
            <a:ext uri="{FF2B5EF4-FFF2-40B4-BE49-F238E27FC236}">
              <a16:creationId xmlns:a16="http://schemas.microsoft.com/office/drawing/2014/main" id="{00000000-0008-0000-0200-000085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87" name="shapetype_202" hidden="1">
          <a:extLst>
            <a:ext uri="{FF2B5EF4-FFF2-40B4-BE49-F238E27FC236}">
              <a16:creationId xmlns:a16="http://schemas.microsoft.com/office/drawing/2014/main" id="{00000000-0008-0000-0200-000083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85" name="shapetype_202" hidden="1">
          <a:extLst>
            <a:ext uri="{FF2B5EF4-FFF2-40B4-BE49-F238E27FC236}">
              <a16:creationId xmlns:a16="http://schemas.microsoft.com/office/drawing/2014/main" id="{00000000-0008-0000-0200-000081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83" name="shapetype_202" hidden="1">
          <a:extLst>
            <a:ext uri="{FF2B5EF4-FFF2-40B4-BE49-F238E27FC236}">
              <a16:creationId xmlns:a16="http://schemas.microsoft.com/office/drawing/2014/main" id="{00000000-0008-0000-0200-00007F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81" name="shapetype_202" hidden="1">
          <a:extLst>
            <a:ext uri="{FF2B5EF4-FFF2-40B4-BE49-F238E27FC236}">
              <a16:creationId xmlns:a16="http://schemas.microsoft.com/office/drawing/2014/main" id="{00000000-0008-0000-0200-00007D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79" name="shapetype_202" hidden="1">
          <a:extLst>
            <a:ext uri="{FF2B5EF4-FFF2-40B4-BE49-F238E27FC236}">
              <a16:creationId xmlns:a16="http://schemas.microsoft.com/office/drawing/2014/main" id="{00000000-0008-0000-0200-00007B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77" name="shapetype_202" hidden="1">
          <a:extLst>
            <a:ext uri="{FF2B5EF4-FFF2-40B4-BE49-F238E27FC236}">
              <a16:creationId xmlns:a16="http://schemas.microsoft.com/office/drawing/2014/main" id="{00000000-0008-0000-0200-000079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75" name="shapetype_202" hidden="1">
          <a:extLst>
            <a:ext uri="{FF2B5EF4-FFF2-40B4-BE49-F238E27FC236}">
              <a16:creationId xmlns:a16="http://schemas.microsoft.com/office/drawing/2014/main" id="{00000000-0008-0000-0200-000077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73" name="shapetype_202" hidden="1">
          <a:extLst>
            <a:ext uri="{FF2B5EF4-FFF2-40B4-BE49-F238E27FC236}">
              <a16:creationId xmlns:a16="http://schemas.microsoft.com/office/drawing/2014/main" id="{00000000-0008-0000-0200-000075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71" name="shapetype_202" hidden="1">
          <a:extLst>
            <a:ext uri="{FF2B5EF4-FFF2-40B4-BE49-F238E27FC236}">
              <a16:creationId xmlns:a16="http://schemas.microsoft.com/office/drawing/2014/main" id="{00000000-0008-0000-0200-000073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69" name="shapetype_202" hidden="1">
          <a:extLst>
            <a:ext uri="{FF2B5EF4-FFF2-40B4-BE49-F238E27FC236}">
              <a16:creationId xmlns:a16="http://schemas.microsoft.com/office/drawing/2014/main" id="{00000000-0008-0000-0200-000071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67" name="shapetype_202" hidden="1">
          <a:extLst>
            <a:ext uri="{FF2B5EF4-FFF2-40B4-BE49-F238E27FC236}">
              <a16:creationId xmlns:a16="http://schemas.microsoft.com/office/drawing/2014/main" id="{00000000-0008-0000-0200-00006F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65" name="shapetype_202" hidden="1">
          <a:extLst>
            <a:ext uri="{FF2B5EF4-FFF2-40B4-BE49-F238E27FC236}">
              <a16:creationId xmlns:a16="http://schemas.microsoft.com/office/drawing/2014/main" id="{00000000-0008-0000-0200-00006D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63" name="shapetype_202" hidden="1">
          <a:extLst>
            <a:ext uri="{FF2B5EF4-FFF2-40B4-BE49-F238E27FC236}">
              <a16:creationId xmlns:a16="http://schemas.microsoft.com/office/drawing/2014/main" id="{00000000-0008-0000-0200-00006B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61" name="shapetype_202" hidden="1">
          <a:extLst>
            <a:ext uri="{FF2B5EF4-FFF2-40B4-BE49-F238E27FC236}">
              <a16:creationId xmlns:a16="http://schemas.microsoft.com/office/drawing/2014/main" id="{00000000-0008-0000-0200-000069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59" name="shapetype_202" hidden="1">
          <a:extLst>
            <a:ext uri="{FF2B5EF4-FFF2-40B4-BE49-F238E27FC236}">
              <a16:creationId xmlns:a16="http://schemas.microsoft.com/office/drawing/2014/main" id="{00000000-0008-0000-0200-000067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57" name="shapetype_202" hidden="1">
          <a:extLst>
            <a:ext uri="{FF2B5EF4-FFF2-40B4-BE49-F238E27FC236}">
              <a16:creationId xmlns:a16="http://schemas.microsoft.com/office/drawing/2014/main" id="{00000000-0008-0000-0200-000065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55" name="shapetype_202" hidden="1">
          <a:extLst>
            <a:ext uri="{FF2B5EF4-FFF2-40B4-BE49-F238E27FC236}">
              <a16:creationId xmlns:a16="http://schemas.microsoft.com/office/drawing/2014/main" id="{00000000-0008-0000-0200-000063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53" name="shapetype_202" hidden="1">
          <a:extLst>
            <a:ext uri="{FF2B5EF4-FFF2-40B4-BE49-F238E27FC236}">
              <a16:creationId xmlns:a16="http://schemas.microsoft.com/office/drawing/2014/main" id="{00000000-0008-0000-0200-000061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51" name="shapetype_202" hidden="1">
          <a:extLst>
            <a:ext uri="{FF2B5EF4-FFF2-40B4-BE49-F238E27FC236}">
              <a16:creationId xmlns:a16="http://schemas.microsoft.com/office/drawing/2014/main" id="{00000000-0008-0000-0200-00005F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49" name="shapetype_202" hidden="1">
          <a:extLst>
            <a:ext uri="{FF2B5EF4-FFF2-40B4-BE49-F238E27FC236}">
              <a16:creationId xmlns:a16="http://schemas.microsoft.com/office/drawing/2014/main" id="{00000000-0008-0000-0200-00005D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47" name="shapetype_202" hidden="1">
          <a:extLst>
            <a:ext uri="{FF2B5EF4-FFF2-40B4-BE49-F238E27FC236}">
              <a16:creationId xmlns:a16="http://schemas.microsoft.com/office/drawing/2014/main" id="{00000000-0008-0000-0200-00005B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45" name="shapetype_202" hidden="1">
          <a:extLst>
            <a:ext uri="{FF2B5EF4-FFF2-40B4-BE49-F238E27FC236}">
              <a16:creationId xmlns:a16="http://schemas.microsoft.com/office/drawing/2014/main" id="{00000000-0008-0000-0200-000059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43" name="shapetype_202" hidden="1">
          <a:extLst>
            <a:ext uri="{FF2B5EF4-FFF2-40B4-BE49-F238E27FC236}">
              <a16:creationId xmlns:a16="http://schemas.microsoft.com/office/drawing/2014/main" id="{00000000-0008-0000-0200-000057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41" name="shapetype_202" hidden="1">
          <a:extLst>
            <a:ext uri="{FF2B5EF4-FFF2-40B4-BE49-F238E27FC236}">
              <a16:creationId xmlns:a16="http://schemas.microsoft.com/office/drawing/2014/main" id="{00000000-0008-0000-0200-000055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39" name="shapetype_202" hidden="1">
          <a:extLst>
            <a:ext uri="{FF2B5EF4-FFF2-40B4-BE49-F238E27FC236}">
              <a16:creationId xmlns:a16="http://schemas.microsoft.com/office/drawing/2014/main" id="{00000000-0008-0000-0200-000053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37" name="shapetype_202" hidden="1">
          <a:extLst>
            <a:ext uri="{FF2B5EF4-FFF2-40B4-BE49-F238E27FC236}">
              <a16:creationId xmlns:a16="http://schemas.microsoft.com/office/drawing/2014/main" id="{00000000-0008-0000-0200-000051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35" name="shapetype_202" hidden="1">
          <a:extLst>
            <a:ext uri="{FF2B5EF4-FFF2-40B4-BE49-F238E27FC236}">
              <a16:creationId xmlns:a16="http://schemas.microsoft.com/office/drawing/2014/main" id="{00000000-0008-0000-0200-00004F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33" name="shapetype_202" hidden="1">
          <a:extLst>
            <a:ext uri="{FF2B5EF4-FFF2-40B4-BE49-F238E27FC236}">
              <a16:creationId xmlns:a16="http://schemas.microsoft.com/office/drawing/2014/main" id="{00000000-0008-0000-0200-00004D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31" name="shapetype_202" hidden="1">
          <a:extLst>
            <a:ext uri="{FF2B5EF4-FFF2-40B4-BE49-F238E27FC236}">
              <a16:creationId xmlns:a16="http://schemas.microsoft.com/office/drawing/2014/main" id="{00000000-0008-0000-0200-00004B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29" name="shapetype_202" hidden="1">
          <a:extLst>
            <a:ext uri="{FF2B5EF4-FFF2-40B4-BE49-F238E27FC236}">
              <a16:creationId xmlns:a16="http://schemas.microsoft.com/office/drawing/2014/main" id="{00000000-0008-0000-0200-000049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27" name="shapetype_202" hidden="1">
          <a:extLst>
            <a:ext uri="{FF2B5EF4-FFF2-40B4-BE49-F238E27FC236}">
              <a16:creationId xmlns:a16="http://schemas.microsoft.com/office/drawing/2014/main" id="{00000000-0008-0000-0200-000047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25" name="shapetype_202" hidden="1">
          <a:extLst>
            <a:ext uri="{FF2B5EF4-FFF2-40B4-BE49-F238E27FC236}">
              <a16:creationId xmlns:a16="http://schemas.microsoft.com/office/drawing/2014/main" id="{00000000-0008-0000-0200-000045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23" name="shapetype_202" hidden="1">
          <a:extLst>
            <a:ext uri="{FF2B5EF4-FFF2-40B4-BE49-F238E27FC236}">
              <a16:creationId xmlns:a16="http://schemas.microsoft.com/office/drawing/2014/main" id="{00000000-0008-0000-0200-000043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21" name="shapetype_202" hidden="1">
          <a:extLst>
            <a:ext uri="{FF2B5EF4-FFF2-40B4-BE49-F238E27FC236}">
              <a16:creationId xmlns:a16="http://schemas.microsoft.com/office/drawing/2014/main" id="{00000000-0008-0000-0200-000041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19" name="shapetype_202" hidden="1">
          <a:extLst>
            <a:ext uri="{FF2B5EF4-FFF2-40B4-BE49-F238E27FC236}">
              <a16:creationId xmlns:a16="http://schemas.microsoft.com/office/drawing/2014/main" id="{00000000-0008-0000-0200-00003F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17" name="shapetype_202" hidden="1">
          <a:extLst>
            <a:ext uri="{FF2B5EF4-FFF2-40B4-BE49-F238E27FC236}">
              <a16:creationId xmlns:a16="http://schemas.microsoft.com/office/drawing/2014/main" id="{00000000-0008-0000-0200-00003D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15" name="shapetype_202" hidden="1">
          <a:extLst>
            <a:ext uri="{FF2B5EF4-FFF2-40B4-BE49-F238E27FC236}">
              <a16:creationId xmlns:a16="http://schemas.microsoft.com/office/drawing/2014/main" id="{00000000-0008-0000-0200-00003B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13" name="shapetype_202" hidden="1">
          <a:extLst>
            <a:ext uri="{FF2B5EF4-FFF2-40B4-BE49-F238E27FC236}">
              <a16:creationId xmlns:a16="http://schemas.microsoft.com/office/drawing/2014/main" id="{00000000-0008-0000-0200-000039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11" name="shapetype_202" hidden="1">
          <a:extLst>
            <a:ext uri="{FF2B5EF4-FFF2-40B4-BE49-F238E27FC236}">
              <a16:creationId xmlns:a16="http://schemas.microsoft.com/office/drawing/2014/main" id="{00000000-0008-0000-0200-000037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09" name="shapetype_202" hidden="1">
          <a:extLst>
            <a:ext uri="{FF2B5EF4-FFF2-40B4-BE49-F238E27FC236}">
              <a16:creationId xmlns:a16="http://schemas.microsoft.com/office/drawing/2014/main" id="{00000000-0008-0000-0200-000035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07" name="shapetype_202" hidden="1">
          <a:extLst>
            <a:ext uri="{FF2B5EF4-FFF2-40B4-BE49-F238E27FC236}">
              <a16:creationId xmlns:a16="http://schemas.microsoft.com/office/drawing/2014/main" id="{00000000-0008-0000-0200-000033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05" name="shapetype_202" hidden="1">
          <a:extLst>
            <a:ext uri="{FF2B5EF4-FFF2-40B4-BE49-F238E27FC236}">
              <a16:creationId xmlns:a16="http://schemas.microsoft.com/office/drawing/2014/main" id="{00000000-0008-0000-0200-000031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03" name="shapetype_202" hidden="1">
          <a:extLst>
            <a:ext uri="{FF2B5EF4-FFF2-40B4-BE49-F238E27FC236}">
              <a16:creationId xmlns:a16="http://schemas.microsoft.com/office/drawing/2014/main" id="{00000000-0008-0000-0200-00002F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701" name="shapetype_202" hidden="1">
          <a:extLst>
            <a:ext uri="{FF2B5EF4-FFF2-40B4-BE49-F238E27FC236}">
              <a16:creationId xmlns:a16="http://schemas.microsoft.com/office/drawing/2014/main" id="{00000000-0008-0000-0200-00002D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99" name="shapetype_202" hidden="1">
          <a:extLst>
            <a:ext uri="{FF2B5EF4-FFF2-40B4-BE49-F238E27FC236}">
              <a16:creationId xmlns:a16="http://schemas.microsoft.com/office/drawing/2014/main" id="{00000000-0008-0000-0200-00002B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97" name="shapetype_202" hidden="1">
          <a:extLst>
            <a:ext uri="{FF2B5EF4-FFF2-40B4-BE49-F238E27FC236}">
              <a16:creationId xmlns:a16="http://schemas.microsoft.com/office/drawing/2014/main" id="{00000000-0008-0000-0200-000029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95" name="shapetype_202" hidden="1">
          <a:extLst>
            <a:ext uri="{FF2B5EF4-FFF2-40B4-BE49-F238E27FC236}">
              <a16:creationId xmlns:a16="http://schemas.microsoft.com/office/drawing/2014/main" id="{00000000-0008-0000-0200-000027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93" name="shapetype_202" hidden="1">
          <a:extLst>
            <a:ext uri="{FF2B5EF4-FFF2-40B4-BE49-F238E27FC236}">
              <a16:creationId xmlns:a16="http://schemas.microsoft.com/office/drawing/2014/main" id="{00000000-0008-0000-0200-000025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91" name="shapetype_202" hidden="1">
          <a:extLst>
            <a:ext uri="{FF2B5EF4-FFF2-40B4-BE49-F238E27FC236}">
              <a16:creationId xmlns:a16="http://schemas.microsoft.com/office/drawing/2014/main" id="{00000000-0008-0000-0200-000023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89" name="shapetype_202" hidden="1">
          <a:extLst>
            <a:ext uri="{FF2B5EF4-FFF2-40B4-BE49-F238E27FC236}">
              <a16:creationId xmlns:a16="http://schemas.microsoft.com/office/drawing/2014/main" id="{00000000-0008-0000-0200-000021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87" name="shapetype_202" hidden="1">
          <a:extLst>
            <a:ext uri="{FF2B5EF4-FFF2-40B4-BE49-F238E27FC236}">
              <a16:creationId xmlns:a16="http://schemas.microsoft.com/office/drawing/2014/main" id="{00000000-0008-0000-0200-00001F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85" name="shapetype_202" hidden="1">
          <a:extLst>
            <a:ext uri="{FF2B5EF4-FFF2-40B4-BE49-F238E27FC236}">
              <a16:creationId xmlns:a16="http://schemas.microsoft.com/office/drawing/2014/main" id="{00000000-0008-0000-0200-00001D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83" name="shapetype_202" hidden="1">
          <a:extLst>
            <a:ext uri="{FF2B5EF4-FFF2-40B4-BE49-F238E27FC236}">
              <a16:creationId xmlns:a16="http://schemas.microsoft.com/office/drawing/2014/main" id="{00000000-0008-0000-0200-00001B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81" name="shapetype_202" hidden="1">
          <a:extLst>
            <a:ext uri="{FF2B5EF4-FFF2-40B4-BE49-F238E27FC236}">
              <a16:creationId xmlns:a16="http://schemas.microsoft.com/office/drawing/2014/main" id="{00000000-0008-0000-0200-000019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79" name="shapetype_202" hidden="1">
          <a:extLst>
            <a:ext uri="{FF2B5EF4-FFF2-40B4-BE49-F238E27FC236}">
              <a16:creationId xmlns:a16="http://schemas.microsoft.com/office/drawing/2014/main" id="{00000000-0008-0000-0200-000017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77" name="shapetype_202" hidden="1">
          <a:extLst>
            <a:ext uri="{FF2B5EF4-FFF2-40B4-BE49-F238E27FC236}">
              <a16:creationId xmlns:a16="http://schemas.microsoft.com/office/drawing/2014/main" id="{00000000-0008-0000-0200-000015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75" name="shapetype_202" hidden="1">
          <a:extLst>
            <a:ext uri="{FF2B5EF4-FFF2-40B4-BE49-F238E27FC236}">
              <a16:creationId xmlns:a16="http://schemas.microsoft.com/office/drawing/2014/main" id="{00000000-0008-0000-0200-000013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73" name="shapetype_202" hidden="1">
          <a:extLst>
            <a:ext uri="{FF2B5EF4-FFF2-40B4-BE49-F238E27FC236}">
              <a16:creationId xmlns:a16="http://schemas.microsoft.com/office/drawing/2014/main" id="{00000000-0008-0000-0200-000011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71" name="shapetype_202" hidden="1">
          <a:extLst>
            <a:ext uri="{FF2B5EF4-FFF2-40B4-BE49-F238E27FC236}">
              <a16:creationId xmlns:a16="http://schemas.microsoft.com/office/drawing/2014/main" id="{00000000-0008-0000-0200-00000F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69" name="shapetype_202" hidden="1">
          <a:extLst>
            <a:ext uri="{FF2B5EF4-FFF2-40B4-BE49-F238E27FC236}">
              <a16:creationId xmlns:a16="http://schemas.microsoft.com/office/drawing/2014/main" id="{00000000-0008-0000-0200-00000D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67" name="shapetype_202" hidden="1">
          <a:extLst>
            <a:ext uri="{FF2B5EF4-FFF2-40B4-BE49-F238E27FC236}">
              <a16:creationId xmlns:a16="http://schemas.microsoft.com/office/drawing/2014/main" id="{00000000-0008-0000-0200-00000B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65" name="shapetype_202" hidden="1">
          <a:extLst>
            <a:ext uri="{FF2B5EF4-FFF2-40B4-BE49-F238E27FC236}">
              <a16:creationId xmlns:a16="http://schemas.microsoft.com/office/drawing/2014/main" id="{00000000-0008-0000-0200-000009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63" name="shapetype_202" hidden="1">
          <a:extLst>
            <a:ext uri="{FF2B5EF4-FFF2-40B4-BE49-F238E27FC236}">
              <a16:creationId xmlns:a16="http://schemas.microsoft.com/office/drawing/2014/main" id="{00000000-0008-0000-0200-000007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61" name="shapetype_202" hidden="1">
          <a:extLst>
            <a:ext uri="{FF2B5EF4-FFF2-40B4-BE49-F238E27FC236}">
              <a16:creationId xmlns:a16="http://schemas.microsoft.com/office/drawing/2014/main" id="{00000000-0008-0000-0200-000005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59" name="shapetype_202" hidden="1">
          <a:extLst>
            <a:ext uri="{FF2B5EF4-FFF2-40B4-BE49-F238E27FC236}">
              <a16:creationId xmlns:a16="http://schemas.microsoft.com/office/drawing/2014/main" id="{00000000-0008-0000-0200-000003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57" name="shapetype_202" hidden="1">
          <a:extLst>
            <a:ext uri="{FF2B5EF4-FFF2-40B4-BE49-F238E27FC236}">
              <a16:creationId xmlns:a16="http://schemas.microsoft.com/office/drawing/2014/main" id="{00000000-0008-0000-0200-0000011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55" name="shapetype_202" hidden="1">
          <a:extLst>
            <a:ext uri="{FF2B5EF4-FFF2-40B4-BE49-F238E27FC236}">
              <a16:creationId xmlns:a16="http://schemas.microsoft.com/office/drawing/2014/main" id="{00000000-0008-0000-0200-0000FF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53" name="shapetype_202" hidden="1">
          <a:extLst>
            <a:ext uri="{FF2B5EF4-FFF2-40B4-BE49-F238E27FC236}">
              <a16:creationId xmlns:a16="http://schemas.microsoft.com/office/drawing/2014/main" id="{00000000-0008-0000-0200-0000FD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51" name="shapetype_202" hidden="1">
          <a:extLst>
            <a:ext uri="{FF2B5EF4-FFF2-40B4-BE49-F238E27FC236}">
              <a16:creationId xmlns:a16="http://schemas.microsoft.com/office/drawing/2014/main" id="{00000000-0008-0000-0200-0000FB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49" name="shapetype_202" hidden="1">
          <a:extLst>
            <a:ext uri="{FF2B5EF4-FFF2-40B4-BE49-F238E27FC236}">
              <a16:creationId xmlns:a16="http://schemas.microsoft.com/office/drawing/2014/main" id="{00000000-0008-0000-0200-0000F9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47" name="shapetype_202" hidden="1">
          <a:extLst>
            <a:ext uri="{FF2B5EF4-FFF2-40B4-BE49-F238E27FC236}">
              <a16:creationId xmlns:a16="http://schemas.microsoft.com/office/drawing/2014/main" id="{00000000-0008-0000-0200-0000F7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45" name="shapetype_202" hidden="1">
          <a:extLst>
            <a:ext uri="{FF2B5EF4-FFF2-40B4-BE49-F238E27FC236}">
              <a16:creationId xmlns:a16="http://schemas.microsoft.com/office/drawing/2014/main" id="{00000000-0008-0000-0200-0000F5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43" name="shapetype_202" hidden="1">
          <a:extLst>
            <a:ext uri="{FF2B5EF4-FFF2-40B4-BE49-F238E27FC236}">
              <a16:creationId xmlns:a16="http://schemas.microsoft.com/office/drawing/2014/main" id="{00000000-0008-0000-0200-0000F3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41" name="shapetype_202" hidden="1">
          <a:extLst>
            <a:ext uri="{FF2B5EF4-FFF2-40B4-BE49-F238E27FC236}">
              <a16:creationId xmlns:a16="http://schemas.microsoft.com/office/drawing/2014/main" id="{00000000-0008-0000-0200-0000F1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39" name="shapetype_202" hidden="1">
          <a:extLst>
            <a:ext uri="{FF2B5EF4-FFF2-40B4-BE49-F238E27FC236}">
              <a16:creationId xmlns:a16="http://schemas.microsoft.com/office/drawing/2014/main" id="{00000000-0008-0000-0200-0000EF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37" name="shapetype_202" hidden="1">
          <a:extLst>
            <a:ext uri="{FF2B5EF4-FFF2-40B4-BE49-F238E27FC236}">
              <a16:creationId xmlns:a16="http://schemas.microsoft.com/office/drawing/2014/main" id="{00000000-0008-0000-0200-0000ED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35" name="shapetype_202" hidden="1">
          <a:extLst>
            <a:ext uri="{FF2B5EF4-FFF2-40B4-BE49-F238E27FC236}">
              <a16:creationId xmlns:a16="http://schemas.microsoft.com/office/drawing/2014/main" id="{00000000-0008-0000-0200-0000EB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33" name="shapetype_202" hidden="1">
          <a:extLst>
            <a:ext uri="{FF2B5EF4-FFF2-40B4-BE49-F238E27FC236}">
              <a16:creationId xmlns:a16="http://schemas.microsoft.com/office/drawing/2014/main" id="{00000000-0008-0000-0200-0000E9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31" name="shapetype_202" hidden="1">
          <a:extLst>
            <a:ext uri="{FF2B5EF4-FFF2-40B4-BE49-F238E27FC236}">
              <a16:creationId xmlns:a16="http://schemas.microsoft.com/office/drawing/2014/main" id="{00000000-0008-0000-0200-0000E7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29" name="shapetype_202" hidden="1">
          <a:extLst>
            <a:ext uri="{FF2B5EF4-FFF2-40B4-BE49-F238E27FC236}">
              <a16:creationId xmlns:a16="http://schemas.microsoft.com/office/drawing/2014/main" id="{00000000-0008-0000-0200-0000E5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27" name="shapetype_202" hidden="1">
          <a:extLst>
            <a:ext uri="{FF2B5EF4-FFF2-40B4-BE49-F238E27FC236}">
              <a16:creationId xmlns:a16="http://schemas.microsoft.com/office/drawing/2014/main" id="{00000000-0008-0000-0200-0000E3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25" name="shapetype_202" hidden="1">
          <a:extLst>
            <a:ext uri="{FF2B5EF4-FFF2-40B4-BE49-F238E27FC236}">
              <a16:creationId xmlns:a16="http://schemas.microsoft.com/office/drawing/2014/main" id="{00000000-0008-0000-0200-0000E1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23" name="shapetype_202" hidden="1">
          <a:extLst>
            <a:ext uri="{FF2B5EF4-FFF2-40B4-BE49-F238E27FC236}">
              <a16:creationId xmlns:a16="http://schemas.microsoft.com/office/drawing/2014/main" id="{00000000-0008-0000-0200-0000DF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21" name="shapetype_202" hidden="1">
          <a:extLst>
            <a:ext uri="{FF2B5EF4-FFF2-40B4-BE49-F238E27FC236}">
              <a16:creationId xmlns:a16="http://schemas.microsoft.com/office/drawing/2014/main" id="{00000000-0008-0000-0200-0000DD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19" name="shapetype_202" hidden="1">
          <a:extLst>
            <a:ext uri="{FF2B5EF4-FFF2-40B4-BE49-F238E27FC236}">
              <a16:creationId xmlns:a16="http://schemas.microsoft.com/office/drawing/2014/main" id="{00000000-0008-0000-0200-0000DB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17" name="shapetype_202" hidden="1">
          <a:extLst>
            <a:ext uri="{FF2B5EF4-FFF2-40B4-BE49-F238E27FC236}">
              <a16:creationId xmlns:a16="http://schemas.microsoft.com/office/drawing/2014/main" id="{00000000-0008-0000-0200-0000D9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15" name="shapetype_202" hidden="1">
          <a:extLst>
            <a:ext uri="{FF2B5EF4-FFF2-40B4-BE49-F238E27FC236}">
              <a16:creationId xmlns:a16="http://schemas.microsoft.com/office/drawing/2014/main" id="{00000000-0008-0000-0200-0000D7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13" name="shapetype_202" hidden="1">
          <a:extLst>
            <a:ext uri="{FF2B5EF4-FFF2-40B4-BE49-F238E27FC236}">
              <a16:creationId xmlns:a16="http://schemas.microsoft.com/office/drawing/2014/main" id="{00000000-0008-0000-0200-0000D5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11" name="shapetype_202" hidden="1">
          <a:extLst>
            <a:ext uri="{FF2B5EF4-FFF2-40B4-BE49-F238E27FC236}">
              <a16:creationId xmlns:a16="http://schemas.microsoft.com/office/drawing/2014/main" id="{00000000-0008-0000-0200-0000D3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09" name="shapetype_202" hidden="1">
          <a:extLst>
            <a:ext uri="{FF2B5EF4-FFF2-40B4-BE49-F238E27FC236}">
              <a16:creationId xmlns:a16="http://schemas.microsoft.com/office/drawing/2014/main" id="{00000000-0008-0000-0200-0000D1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07" name="shapetype_202" hidden="1">
          <a:extLst>
            <a:ext uri="{FF2B5EF4-FFF2-40B4-BE49-F238E27FC236}">
              <a16:creationId xmlns:a16="http://schemas.microsoft.com/office/drawing/2014/main" id="{00000000-0008-0000-0200-0000CF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05" name="shapetype_202" hidden="1">
          <a:extLst>
            <a:ext uri="{FF2B5EF4-FFF2-40B4-BE49-F238E27FC236}">
              <a16:creationId xmlns:a16="http://schemas.microsoft.com/office/drawing/2014/main" id="{00000000-0008-0000-0200-0000CD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03" name="shapetype_202" hidden="1">
          <a:extLst>
            <a:ext uri="{FF2B5EF4-FFF2-40B4-BE49-F238E27FC236}">
              <a16:creationId xmlns:a16="http://schemas.microsoft.com/office/drawing/2014/main" id="{00000000-0008-0000-0200-0000CB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601" name="shapetype_202" hidden="1">
          <a:extLst>
            <a:ext uri="{FF2B5EF4-FFF2-40B4-BE49-F238E27FC236}">
              <a16:creationId xmlns:a16="http://schemas.microsoft.com/office/drawing/2014/main" id="{00000000-0008-0000-0200-0000C9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99" name="shapetype_202" hidden="1">
          <a:extLst>
            <a:ext uri="{FF2B5EF4-FFF2-40B4-BE49-F238E27FC236}">
              <a16:creationId xmlns:a16="http://schemas.microsoft.com/office/drawing/2014/main" id="{00000000-0008-0000-0200-0000C7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97" name="shapetype_202" hidden="1">
          <a:extLst>
            <a:ext uri="{FF2B5EF4-FFF2-40B4-BE49-F238E27FC236}">
              <a16:creationId xmlns:a16="http://schemas.microsoft.com/office/drawing/2014/main" id="{00000000-0008-0000-0200-0000C5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95" name="shapetype_202" hidden="1">
          <a:extLst>
            <a:ext uri="{FF2B5EF4-FFF2-40B4-BE49-F238E27FC236}">
              <a16:creationId xmlns:a16="http://schemas.microsoft.com/office/drawing/2014/main" id="{00000000-0008-0000-0200-0000C3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93" name="shapetype_202" hidden="1">
          <a:extLst>
            <a:ext uri="{FF2B5EF4-FFF2-40B4-BE49-F238E27FC236}">
              <a16:creationId xmlns:a16="http://schemas.microsoft.com/office/drawing/2014/main" id="{00000000-0008-0000-0200-0000C1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91" name="shapetype_202" hidden="1">
          <a:extLst>
            <a:ext uri="{FF2B5EF4-FFF2-40B4-BE49-F238E27FC236}">
              <a16:creationId xmlns:a16="http://schemas.microsoft.com/office/drawing/2014/main" id="{00000000-0008-0000-0200-0000BF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89" name="shapetype_202" hidden="1">
          <a:extLst>
            <a:ext uri="{FF2B5EF4-FFF2-40B4-BE49-F238E27FC236}">
              <a16:creationId xmlns:a16="http://schemas.microsoft.com/office/drawing/2014/main" id="{00000000-0008-0000-0200-0000BD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87" name="shapetype_202" hidden="1">
          <a:extLst>
            <a:ext uri="{FF2B5EF4-FFF2-40B4-BE49-F238E27FC236}">
              <a16:creationId xmlns:a16="http://schemas.microsoft.com/office/drawing/2014/main" id="{00000000-0008-0000-0200-0000BB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85" name="shapetype_202" hidden="1">
          <a:extLst>
            <a:ext uri="{FF2B5EF4-FFF2-40B4-BE49-F238E27FC236}">
              <a16:creationId xmlns:a16="http://schemas.microsoft.com/office/drawing/2014/main" id="{00000000-0008-0000-0200-0000B9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83" name="shapetype_202" hidden="1">
          <a:extLst>
            <a:ext uri="{FF2B5EF4-FFF2-40B4-BE49-F238E27FC236}">
              <a16:creationId xmlns:a16="http://schemas.microsoft.com/office/drawing/2014/main" id="{00000000-0008-0000-0200-0000B7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81" name="shapetype_202" hidden="1">
          <a:extLst>
            <a:ext uri="{FF2B5EF4-FFF2-40B4-BE49-F238E27FC236}">
              <a16:creationId xmlns:a16="http://schemas.microsoft.com/office/drawing/2014/main" id="{00000000-0008-0000-0200-0000B5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79" name="shapetype_202" hidden="1">
          <a:extLst>
            <a:ext uri="{FF2B5EF4-FFF2-40B4-BE49-F238E27FC236}">
              <a16:creationId xmlns:a16="http://schemas.microsoft.com/office/drawing/2014/main" id="{00000000-0008-0000-0200-0000B3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77" name="shapetype_202" hidden="1">
          <a:extLst>
            <a:ext uri="{FF2B5EF4-FFF2-40B4-BE49-F238E27FC236}">
              <a16:creationId xmlns:a16="http://schemas.microsoft.com/office/drawing/2014/main" id="{00000000-0008-0000-0200-0000B1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75" name="shapetype_202" hidden="1">
          <a:extLst>
            <a:ext uri="{FF2B5EF4-FFF2-40B4-BE49-F238E27FC236}">
              <a16:creationId xmlns:a16="http://schemas.microsoft.com/office/drawing/2014/main" id="{00000000-0008-0000-0200-0000AF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73" name="shapetype_202" hidden="1">
          <a:extLst>
            <a:ext uri="{FF2B5EF4-FFF2-40B4-BE49-F238E27FC236}">
              <a16:creationId xmlns:a16="http://schemas.microsoft.com/office/drawing/2014/main" id="{00000000-0008-0000-0200-0000AD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71" name="shapetype_202" hidden="1">
          <a:extLst>
            <a:ext uri="{FF2B5EF4-FFF2-40B4-BE49-F238E27FC236}">
              <a16:creationId xmlns:a16="http://schemas.microsoft.com/office/drawing/2014/main" id="{00000000-0008-0000-0200-0000AB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69" name="shapetype_202" hidden="1">
          <a:extLst>
            <a:ext uri="{FF2B5EF4-FFF2-40B4-BE49-F238E27FC236}">
              <a16:creationId xmlns:a16="http://schemas.microsoft.com/office/drawing/2014/main" id="{00000000-0008-0000-0200-0000A9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67" name="shapetype_202" hidden="1">
          <a:extLst>
            <a:ext uri="{FF2B5EF4-FFF2-40B4-BE49-F238E27FC236}">
              <a16:creationId xmlns:a16="http://schemas.microsoft.com/office/drawing/2014/main" id="{00000000-0008-0000-0200-0000A7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65" name="shapetype_202" hidden="1">
          <a:extLst>
            <a:ext uri="{FF2B5EF4-FFF2-40B4-BE49-F238E27FC236}">
              <a16:creationId xmlns:a16="http://schemas.microsoft.com/office/drawing/2014/main" id="{00000000-0008-0000-0200-0000A5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63" name="shapetype_202" hidden="1">
          <a:extLst>
            <a:ext uri="{FF2B5EF4-FFF2-40B4-BE49-F238E27FC236}">
              <a16:creationId xmlns:a16="http://schemas.microsoft.com/office/drawing/2014/main" id="{00000000-0008-0000-0200-0000A3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61" name="shapetype_202" hidden="1">
          <a:extLst>
            <a:ext uri="{FF2B5EF4-FFF2-40B4-BE49-F238E27FC236}">
              <a16:creationId xmlns:a16="http://schemas.microsoft.com/office/drawing/2014/main" id="{00000000-0008-0000-0200-0000A1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59" name="shapetype_202" hidden="1">
          <a:extLst>
            <a:ext uri="{FF2B5EF4-FFF2-40B4-BE49-F238E27FC236}">
              <a16:creationId xmlns:a16="http://schemas.microsoft.com/office/drawing/2014/main" id="{00000000-0008-0000-0200-00009F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57" name="shapetype_202" hidden="1">
          <a:extLst>
            <a:ext uri="{FF2B5EF4-FFF2-40B4-BE49-F238E27FC236}">
              <a16:creationId xmlns:a16="http://schemas.microsoft.com/office/drawing/2014/main" id="{00000000-0008-0000-0200-00009D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55" name="shapetype_202" hidden="1">
          <a:extLst>
            <a:ext uri="{FF2B5EF4-FFF2-40B4-BE49-F238E27FC236}">
              <a16:creationId xmlns:a16="http://schemas.microsoft.com/office/drawing/2014/main" id="{00000000-0008-0000-0200-00009B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53" name="shapetype_202" hidden="1">
          <a:extLst>
            <a:ext uri="{FF2B5EF4-FFF2-40B4-BE49-F238E27FC236}">
              <a16:creationId xmlns:a16="http://schemas.microsoft.com/office/drawing/2014/main" id="{00000000-0008-0000-0200-000099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51" name="shapetype_202" hidden="1">
          <a:extLst>
            <a:ext uri="{FF2B5EF4-FFF2-40B4-BE49-F238E27FC236}">
              <a16:creationId xmlns:a16="http://schemas.microsoft.com/office/drawing/2014/main" id="{00000000-0008-0000-0200-000097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49" name="shapetype_202" hidden="1">
          <a:extLst>
            <a:ext uri="{FF2B5EF4-FFF2-40B4-BE49-F238E27FC236}">
              <a16:creationId xmlns:a16="http://schemas.microsoft.com/office/drawing/2014/main" id="{00000000-0008-0000-0200-000095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47" name="shapetype_202" hidden="1">
          <a:extLst>
            <a:ext uri="{FF2B5EF4-FFF2-40B4-BE49-F238E27FC236}">
              <a16:creationId xmlns:a16="http://schemas.microsoft.com/office/drawing/2014/main" id="{00000000-0008-0000-0200-000093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45" name="shapetype_202" hidden="1">
          <a:extLst>
            <a:ext uri="{FF2B5EF4-FFF2-40B4-BE49-F238E27FC236}">
              <a16:creationId xmlns:a16="http://schemas.microsoft.com/office/drawing/2014/main" id="{00000000-0008-0000-0200-000091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43" name="shapetype_202" hidden="1">
          <a:extLst>
            <a:ext uri="{FF2B5EF4-FFF2-40B4-BE49-F238E27FC236}">
              <a16:creationId xmlns:a16="http://schemas.microsoft.com/office/drawing/2014/main" id="{00000000-0008-0000-0200-00008F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41" name="shapetype_202" hidden="1">
          <a:extLst>
            <a:ext uri="{FF2B5EF4-FFF2-40B4-BE49-F238E27FC236}">
              <a16:creationId xmlns:a16="http://schemas.microsoft.com/office/drawing/2014/main" id="{00000000-0008-0000-0200-00008D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39" name="shapetype_202" hidden="1">
          <a:extLst>
            <a:ext uri="{FF2B5EF4-FFF2-40B4-BE49-F238E27FC236}">
              <a16:creationId xmlns:a16="http://schemas.microsoft.com/office/drawing/2014/main" id="{00000000-0008-0000-0200-00008B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37" name="shapetype_202" hidden="1">
          <a:extLst>
            <a:ext uri="{FF2B5EF4-FFF2-40B4-BE49-F238E27FC236}">
              <a16:creationId xmlns:a16="http://schemas.microsoft.com/office/drawing/2014/main" id="{00000000-0008-0000-0200-000089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35" name="shapetype_202" hidden="1">
          <a:extLst>
            <a:ext uri="{FF2B5EF4-FFF2-40B4-BE49-F238E27FC236}">
              <a16:creationId xmlns:a16="http://schemas.microsoft.com/office/drawing/2014/main" id="{00000000-0008-0000-0200-000087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33" name="shapetype_202" hidden="1">
          <a:extLst>
            <a:ext uri="{FF2B5EF4-FFF2-40B4-BE49-F238E27FC236}">
              <a16:creationId xmlns:a16="http://schemas.microsoft.com/office/drawing/2014/main" id="{00000000-0008-0000-0200-000085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31" name="shapetype_202" hidden="1">
          <a:extLst>
            <a:ext uri="{FF2B5EF4-FFF2-40B4-BE49-F238E27FC236}">
              <a16:creationId xmlns:a16="http://schemas.microsoft.com/office/drawing/2014/main" id="{00000000-0008-0000-0200-000083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29" name="shapetype_202" hidden="1">
          <a:extLst>
            <a:ext uri="{FF2B5EF4-FFF2-40B4-BE49-F238E27FC236}">
              <a16:creationId xmlns:a16="http://schemas.microsoft.com/office/drawing/2014/main" id="{00000000-0008-0000-0200-000081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27" name="shapetype_202" hidden="1">
          <a:extLst>
            <a:ext uri="{FF2B5EF4-FFF2-40B4-BE49-F238E27FC236}">
              <a16:creationId xmlns:a16="http://schemas.microsoft.com/office/drawing/2014/main" id="{00000000-0008-0000-0200-00007F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25" name="shapetype_202" hidden="1">
          <a:extLst>
            <a:ext uri="{FF2B5EF4-FFF2-40B4-BE49-F238E27FC236}">
              <a16:creationId xmlns:a16="http://schemas.microsoft.com/office/drawing/2014/main" id="{00000000-0008-0000-0200-00007D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23" name="shapetype_202" hidden="1">
          <a:extLst>
            <a:ext uri="{FF2B5EF4-FFF2-40B4-BE49-F238E27FC236}">
              <a16:creationId xmlns:a16="http://schemas.microsoft.com/office/drawing/2014/main" id="{00000000-0008-0000-0200-00007B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21" name="shapetype_202" hidden="1">
          <a:extLst>
            <a:ext uri="{FF2B5EF4-FFF2-40B4-BE49-F238E27FC236}">
              <a16:creationId xmlns:a16="http://schemas.microsoft.com/office/drawing/2014/main" id="{00000000-0008-0000-0200-000079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19" name="shapetype_202" hidden="1">
          <a:extLst>
            <a:ext uri="{FF2B5EF4-FFF2-40B4-BE49-F238E27FC236}">
              <a16:creationId xmlns:a16="http://schemas.microsoft.com/office/drawing/2014/main" id="{00000000-0008-0000-0200-000077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17" name="shapetype_202" hidden="1">
          <a:extLst>
            <a:ext uri="{FF2B5EF4-FFF2-40B4-BE49-F238E27FC236}">
              <a16:creationId xmlns:a16="http://schemas.microsoft.com/office/drawing/2014/main" id="{00000000-0008-0000-0200-000075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15" name="shapetype_202" hidden="1">
          <a:extLst>
            <a:ext uri="{FF2B5EF4-FFF2-40B4-BE49-F238E27FC236}">
              <a16:creationId xmlns:a16="http://schemas.microsoft.com/office/drawing/2014/main" id="{00000000-0008-0000-0200-000073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13" name="shapetype_202" hidden="1">
          <a:extLst>
            <a:ext uri="{FF2B5EF4-FFF2-40B4-BE49-F238E27FC236}">
              <a16:creationId xmlns:a16="http://schemas.microsoft.com/office/drawing/2014/main" id="{00000000-0008-0000-0200-000071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11" name="shapetype_202" hidden="1">
          <a:extLst>
            <a:ext uri="{FF2B5EF4-FFF2-40B4-BE49-F238E27FC236}">
              <a16:creationId xmlns:a16="http://schemas.microsoft.com/office/drawing/2014/main" id="{00000000-0008-0000-0200-00006F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09" name="shapetype_202" hidden="1">
          <a:extLst>
            <a:ext uri="{FF2B5EF4-FFF2-40B4-BE49-F238E27FC236}">
              <a16:creationId xmlns:a16="http://schemas.microsoft.com/office/drawing/2014/main" id="{00000000-0008-0000-0200-00006D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07" name="shapetype_202" hidden="1">
          <a:extLst>
            <a:ext uri="{FF2B5EF4-FFF2-40B4-BE49-F238E27FC236}">
              <a16:creationId xmlns:a16="http://schemas.microsoft.com/office/drawing/2014/main" id="{00000000-0008-0000-0200-00006B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05" name="shapetype_202" hidden="1">
          <a:extLst>
            <a:ext uri="{FF2B5EF4-FFF2-40B4-BE49-F238E27FC236}">
              <a16:creationId xmlns:a16="http://schemas.microsoft.com/office/drawing/2014/main" id="{00000000-0008-0000-0200-000069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03" name="shapetype_202" hidden="1">
          <a:extLst>
            <a:ext uri="{FF2B5EF4-FFF2-40B4-BE49-F238E27FC236}">
              <a16:creationId xmlns:a16="http://schemas.microsoft.com/office/drawing/2014/main" id="{00000000-0008-0000-0200-000067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501" name="shapetype_202" hidden="1">
          <a:extLst>
            <a:ext uri="{FF2B5EF4-FFF2-40B4-BE49-F238E27FC236}">
              <a16:creationId xmlns:a16="http://schemas.microsoft.com/office/drawing/2014/main" id="{00000000-0008-0000-0200-000065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99" name="shapetype_202" hidden="1">
          <a:extLst>
            <a:ext uri="{FF2B5EF4-FFF2-40B4-BE49-F238E27FC236}">
              <a16:creationId xmlns:a16="http://schemas.microsoft.com/office/drawing/2014/main" id="{00000000-0008-0000-0200-000063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97" name="shapetype_202" hidden="1">
          <a:extLst>
            <a:ext uri="{FF2B5EF4-FFF2-40B4-BE49-F238E27FC236}">
              <a16:creationId xmlns:a16="http://schemas.microsoft.com/office/drawing/2014/main" id="{00000000-0008-0000-0200-000061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95" name="shapetype_202" hidden="1">
          <a:extLst>
            <a:ext uri="{FF2B5EF4-FFF2-40B4-BE49-F238E27FC236}">
              <a16:creationId xmlns:a16="http://schemas.microsoft.com/office/drawing/2014/main" id="{00000000-0008-0000-0200-00005F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93" name="shapetype_202" hidden="1">
          <a:extLst>
            <a:ext uri="{FF2B5EF4-FFF2-40B4-BE49-F238E27FC236}">
              <a16:creationId xmlns:a16="http://schemas.microsoft.com/office/drawing/2014/main" id="{00000000-0008-0000-0200-00005D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91" name="shapetype_202" hidden="1">
          <a:extLst>
            <a:ext uri="{FF2B5EF4-FFF2-40B4-BE49-F238E27FC236}">
              <a16:creationId xmlns:a16="http://schemas.microsoft.com/office/drawing/2014/main" id="{00000000-0008-0000-0200-00005B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89" name="shapetype_202" hidden="1">
          <a:extLst>
            <a:ext uri="{FF2B5EF4-FFF2-40B4-BE49-F238E27FC236}">
              <a16:creationId xmlns:a16="http://schemas.microsoft.com/office/drawing/2014/main" id="{00000000-0008-0000-0200-000059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87" name="shapetype_202" hidden="1">
          <a:extLst>
            <a:ext uri="{FF2B5EF4-FFF2-40B4-BE49-F238E27FC236}">
              <a16:creationId xmlns:a16="http://schemas.microsoft.com/office/drawing/2014/main" id="{00000000-0008-0000-0200-000057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85" name="shapetype_202" hidden="1">
          <a:extLst>
            <a:ext uri="{FF2B5EF4-FFF2-40B4-BE49-F238E27FC236}">
              <a16:creationId xmlns:a16="http://schemas.microsoft.com/office/drawing/2014/main" id="{00000000-0008-0000-0200-000055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83" name="shapetype_202" hidden="1">
          <a:extLst>
            <a:ext uri="{FF2B5EF4-FFF2-40B4-BE49-F238E27FC236}">
              <a16:creationId xmlns:a16="http://schemas.microsoft.com/office/drawing/2014/main" id="{00000000-0008-0000-0200-000053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81" name="shapetype_202" hidden="1">
          <a:extLst>
            <a:ext uri="{FF2B5EF4-FFF2-40B4-BE49-F238E27FC236}">
              <a16:creationId xmlns:a16="http://schemas.microsoft.com/office/drawing/2014/main" id="{00000000-0008-0000-0200-000051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79" name="shapetype_202" hidden="1">
          <a:extLst>
            <a:ext uri="{FF2B5EF4-FFF2-40B4-BE49-F238E27FC236}">
              <a16:creationId xmlns:a16="http://schemas.microsoft.com/office/drawing/2014/main" id="{00000000-0008-0000-0200-00004F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77" name="shapetype_202" hidden="1">
          <a:extLst>
            <a:ext uri="{FF2B5EF4-FFF2-40B4-BE49-F238E27FC236}">
              <a16:creationId xmlns:a16="http://schemas.microsoft.com/office/drawing/2014/main" id="{00000000-0008-0000-0200-00004D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75" name="shapetype_202" hidden="1">
          <a:extLst>
            <a:ext uri="{FF2B5EF4-FFF2-40B4-BE49-F238E27FC236}">
              <a16:creationId xmlns:a16="http://schemas.microsoft.com/office/drawing/2014/main" id="{00000000-0008-0000-0200-00004B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73" name="shapetype_202" hidden="1">
          <a:extLst>
            <a:ext uri="{FF2B5EF4-FFF2-40B4-BE49-F238E27FC236}">
              <a16:creationId xmlns:a16="http://schemas.microsoft.com/office/drawing/2014/main" id="{00000000-0008-0000-0200-000049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71" name="shapetype_202" hidden="1">
          <a:extLst>
            <a:ext uri="{FF2B5EF4-FFF2-40B4-BE49-F238E27FC236}">
              <a16:creationId xmlns:a16="http://schemas.microsoft.com/office/drawing/2014/main" id="{00000000-0008-0000-0200-000047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69" name="shapetype_202" hidden="1">
          <a:extLst>
            <a:ext uri="{FF2B5EF4-FFF2-40B4-BE49-F238E27FC236}">
              <a16:creationId xmlns:a16="http://schemas.microsoft.com/office/drawing/2014/main" id="{00000000-0008-0000-0200-000045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67" name="shapetype_202" hidden="1">
          <a:extLst>
            <a:ext uri="{FF2B5EF4-FFF2-40B4-BE49-F238E27FC236}">
              <a16:creationId xmlns:a16="http://schemas.microsoft.com/office/drawing/2014/main" id="{00000000-0008-0000-0200-000043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65" name="shapetype_202" hidden="1">
          <a:extLst>
            <a:ext uri="{FF2B5EF4-FFF2-40B4-BE49-F238E27FC236}">
              <a16:creationId xmlns:a16="http://schemas.microsoft.com/office/drawing/2014/main" id="{00000000-0008-0000-0200-000041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63" name="shapetype_202" hidden="1">
          <a:extLst>
            <a:ext uri="{FF2B5EF4-FFF2-40B4-BE49-F238E27FC236}">
              <a16:creationId xmlns:a16="http://schemas.microsoft.com/office/drawing/2014/main" id="{00000000-0008-0000-0200-00003F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61" name="shapetype_202" hidden="1">
          <a:extLst>
            <a:ext uri="{FF2B5EF4-FFF2-40B4-BE49-F238E27FC236}">
              <a16:creationId xmlns:a16="http://schemas.microsoft.com/office/drawing/2014/main" id="{00000000-0008-0000-0200-00003D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59" name="shapetype_202" hidden="1">
          <a:extLst>
            <a:ext uri="{FF2B5EF4-FFF2-40B4-BE49-F238E27FC236}">
              <a16:creationId xmlns:a16="http://schemas.microsoft.com/office/drawing/2014/main" id="{00000000-0008-0000-0200-00003B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57" name="shapetype_202" hidden="1">
          <a:extLst>
            <a:ext uri="{FF2B5EF4-FFF2-40B4-BE49-F238E27FC236}">
              <a16:creationId xmlns:a16="http://schemas.microsoft.com/office/drawing/2014/main" id="{00000000-0008-0000-0200-000039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55" name="shapetype_202" hidden="1">
          <a:extLst>
            <a:ext uri="{FF2B5EF4-FFF2-40B4-BE49-F238E27FC236}">
              <a16:creationId xmlns:a16="http://schemas.microsoft.com/office/drawing/2014/main" id="{00000000-0008-0000-0200-000037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53" name="shapetype_202" hidden="1">
          <a:extLst>
            <a:ext uri="{FF2B5EF4-FFF2-40B4-BE49-F238E27FC236}">
              <a16:creationId xmlns:a16="http://schemas.microsoft.com/office/drawing/2014/main" id="{00000000-0008-0000-0200-000035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51" name="shapetype_202" hidden="1">
          <a:extLst>
            <a:ext uri="{FF2B5EF4-FFF2-40B4-BE49-F238E27FC236}">
              <a16:creationId xmlns:a16="http://schemas.microsoft.com/office/drawing/2014/main" id="{00000000-0008-0000-0200-000033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49" name="shapetype_202" hidden="1">
          <a:extLst>
            <a:ext uri="{FF2B5EF4-FFF2-40B4-BE49-F238E27FC236}">
              <a16:creationId xmlns:a16="http://schemas.microsoft.com/office/drawing/2014/main" id="{00000000-0008-0000-0200-000031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47" name="shapetype_202" hidden="1">
          <a:extLst>
            <a:ext uri="{FF2B5EF4-FFF2-40B4-BE49-F238E27FC236}">
              <a16:creationId xmlns:a16="http://schemas.microsoft.com/office/drawing/2014/main" id="{00000000-0008-0000-0200-00002F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45" name="shapetype_202" hidden="1">
          <a:extLst>
            <a:ext uri="{FF2B5EF4-FFF2-40B4-BE49-F238E27FC236}">
              <a16:creationId xmlns:a16="http://schemas.microsoft.com/office/drawing/2014/main" id="{00000000-0008-0000-0200-00002D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43" name="shapetype_202" hidden="1">
          <a:extLst>
            <a:ext uri="{FF2B5EF4-FFF2-40B4-BE49-F238E27FC236}">
              <a16:creationId xmlns:a16="http://schemas.microsoft.com/office/drawing/2014/main" id="{00000000-0008-0000-0200-00002B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41" name="shapetype_202" hidden="1">
          <a:extLst>
            <a:ext uri="{FF2B5EF4-FFF2-40B4-BE49-F238E27FC236}">
              <a16:creationId xmlns:a16="http://schemas.microsoft.com/office/drawing/2014/main" id="{00000000-0008-0000-0200-000029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39" name="shapetype_202" hidden="1">
          <a:extLst>
            <a:ext uri="{FF2B5EF4-FFF2-40B4-BE49-F238E27FC236}">
              <a16:creationId xmlns:a16="http://schemas.microsoft.com/office/drawing/2014/main" id="{00000000-0008-0000-0200-000027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37" name="shapetype_202" hidden="1">
          <a:extLst>
            <a:ext uri="{FF2B5EF4-FFF2-40B4-BE49-F238E27FC236}">
              <a16:creationId xmlns:a16="http://schemas.microsoft.com/office/drawing/2014/main" id="{00000000-0008-0000-0200-000025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35" name="shapetype_202" hidden="1">
          <a:extLst>
            <a:ext uri="{FF2B5EF4-FFF2-40B4-BE49-F238E27FC236}">
              <a16:creationId xmlns:a16="http://schemas.microsoft.com/office/drawing/2014/main" id="{00000000-0008-0000-0200-000023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33" name="shapetype_202" hidden="1">
          <a:extLst>
            <a:ext uri="{FF2B5EF4-FFF2-40B4-BE49-F238E27FC236}">
              <a16:creationId xmlns:a16="http://schemas.microsoft.com/office/drawing/2014/main" id="{00000000-0008-0000-0200-000021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31" name="shapetype_202" hidden="1">
          <a:extLst>
            <a:ext uri="{FF2B5EF4-FFF2-40B4-BE49-F238E27FC236}">
              <a16:creationId xmlns:a16="http://schemas.microsoft.com/office/drawing/2014/main" id="{00000000-0008-0000-0200-00001F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29" name="shapetype_202" hidden="1">
          <a:extLst>
            <a:ext uri="{FF2B5EF4-FFF2-40B4-BE49-F238E27FC236}">
              <a16:creationId xmlns:a16="http://schemas.microsoft.com/office/drawing/2014/main" id="{00000000-0008-0000-0200-00001D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27" name="shapetype_202" hidden="1">
          <a:extLst>
            <a:ext uri="{FF2B5EF4-FFF2-40B4-BE49-F238E27FC236}">
              <a16:creationId xmlns:a16="http://schemas.microsoft.com/office/drawing/2014/main" id="{00000000-0008-0000-0200-00001B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25" name="shapetype_202" hidden="1">
          <a:extLst>
            <a:ext uri="{FF2B5EF4-FFF2-40B4-BE49-F238E27FC236}">
              <a16:creationId xmlns:a16="http://schemas.microsoft.com/office/drawing/2014/main" id="{00000000-0008-0000-0200-000019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23" name="shapetype_202" hidden="1">
          <a:extLst>
            <a:ext uri="{FF2B5EF4-FFF2-40B4-BE49-F238E27FC236}">
              <a16:creationId xmlns:a16="http://schemas.microsoft.com/office/drawing/2014/main" id="{00000000-0008-0000-0200-000017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21" name="shapetype_202" hidden="1">
          <a:extLst>
            <a:ext uri="{FF2B5EF4-FFF2-40B4-BE49-F238E27FC236}">
              <a16:creationId xmlns:a16="http://schemas.microsoft.com/office/drawing/2014/main" id="{00000000-0008-0000-0200-000015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19" name="shapetype_202" hidden="1">
          <a:extLst>
            <a:ext uri="{FF2B5EF4-FFF2-40B4-BE49-F238E27FC236}">
              <a16:creationId xmlns:a16="http://schemas.microsoft.com/office/drawing/2014/main" id="{00000000-0008-0000-0200-000013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17" name="shapetype_202" hidden="1">
          <a:extLst>
            <a:ext uri="{FF2B5EF4-FFF2-40B4-BE49-F238E27FC236}">
              <a16:creationId xmlns:a16="http://schemas.microsoft.com/office/drawing/2014/main" id="{00000000-0008-0000-0200-000011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15" name="shapetype_202" hidden="1">
          <a:extLst>
            <a:ext uri="{FF2B5EF4-FFF2-40B4-BE49-F238E27FC236}">
              <a16:creationId xmlns:a16="http://schemas.microsoft.com/office/drawing/2014/main" id="{00000000-0008-0000-0200-00000F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13" name="shapetype_202" hidden="1">
          <a:extLst>
            <a:ext uri="{FF2B5EF4-FFF2-40B4-BE49-F238E27FC236}">
              <a16:creationId xmlns:a16="http://schemas.microsoft.com/office/drawing/2014/main" id="{00000000-0008-0000-0200-00000D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11" name="shapetype_202" hidden="1">
          <a:extLst>
            <a:ext uri="{FF2B5EF4-FFF2-40B4-BE49-F238E27FC236}">
              <a16:creationId xmlns:a16="http://schemas.microsoft.com/office/drawing/2014/main" id="{00000000-0008-0000-0200-00000B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09" name="shapetype_202" hidden="1">
          <a:extLst>
            <a:ext uri="{FF2B5EF4-FFF2-40B4-BE49-F238E27FC236}">
              <a16:creationId xmlns:a16="http://schemas.microsoft.com/office/drawing/2014/main" id="{00000000-0008-0000-0200-000009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07" name="shapetype_202" hidden="1">
          <a:extLst>
            <a:ext uri="{FF2B5EF4-FFF2-40B4-BE49-F238E27FC236}">
              <a16:creationId xmlns:a16="http://schemas.microsoft.com/office/drawing/2014/main" id="{00000000-0008-0000-0200-000007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05" name="shapetype_202" hidden="1">
          <a:extLst>
            <a:ext uri="{FF2B5EF4-FFF2-40B4-BE49-F238E27FC236}">
              <a16:creationId xmlns:a16="http://schemas.microsoft.com/office/drawing/2014/main" id="{00000000-0008-0000-0200-000005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03" name="shapetype_202" hidden="1">
          <a:extLst>
            <a:ext uri="{FF2B5EF4-FFF2-40B4-BE49-F238E27FC236}">
              <a16:creationId xmlns:a16="http://schemas.microsoft.com/office/drawing/2014/main" id="{00000000-0008-0000-0200-000003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401" name="shapetype_202" hidden="1">
          <a:extLst>
            <a:ext uri="{FF2B5EF4-FFF2-40B4-BE49-F238E27FC236}">
              <a16:creationId xmlns:a16="http://schemas.microsoft.com/office/drawing/2014/main" id="{00000000-0008-0000-0200-0000011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99" name="shapetype_202" hidden="1">
          <a:extLst>
            <a:ext uri="{FF2B5EF4-FFF2-40B4-BE49-F238E27FC236}">
              <a16:creationId xmlns:a16="http://schemas.microsoft.com/office/drawing/2014/main" id="{00000000-0008-0000-0200-0000FF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97" name="shapetype_202" hidden="1">
          <a:extLst>
            <a:ext uri="{FF2B5EF4-FFF2-40B4-BE49-F238E27FC236}">
              <a16:creationId xmlns:a16="http://schemas.microsoft.com/office/drawing/2014/main" id="{00000000-0008-0000-0200-0000FD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95" name="shapetype_202" hidden="1">
          <a:extLst>
            <a:ext uri="{FF2B5EF4-FFF2-40B4-BE49-F238E27FC236}">
              <a16:creationId xmlns:a16="http://schemas.microsoft.com/office/drawing/2014/main" id="{00000000-0008-0000-0200-0000FB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93" name="shapetype_202" hidden="1">
          <a:extLst>
            <a:ext uri="{FF2B5EF4-FFF2-40B4-BE49-F238E27FC236}">
              <a16:creationId xmlns:a16="http://schemas.microsoft.com/office/drawing/2014/main" id="{00000000-0008-0000-0200-0000F9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91" name="shapetype_202" hidden="1">
          <a:extLst>
            <a:ext uri="{FF2B5EF4-FFF2-40B4-BE49-F238E27FC236}">
              <a16:creationId xmlns:a16="http://schemas.microsoft.com/office/drawing/2014/main" id="{00000000-0008-0000-0200-0000F7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89" name="shapetype_202" hidden="1">
          <a:extLst>
            <a:ext uri="{FF2B5EF4-FFF2-40B4-BE49-F238E27FC236}">
              <a16:creationId xmlns:a16="http://schemas.microsoft.com/office/drawing/2014/main" id="{00000000-0008-0000-0200-0000F5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87" name="shapetype_202" hidden="1">
          <a:extLst>
            <a:ext uri="{FF2B5EF4-FFF2-40B4-BE49-F238E27FC236}">
              <a16:creationId xmlns:a16="http://schemas.microsoft.com/office/drawing/2014/main" id="{00000000-0008-0000-0200-0000F3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85" name="shapetype_202" hidden="1">
          <a:extLst>
            <a:ext uri="{FF2B5EF4-FFF2-40B4-BE49-F238E27FC236}">
              <a16:creationId xmlns:a16="http://schemas.microsoft.com/office/drawing/2014/main" id="{00000000-0008-0000-0200-0000F1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83" name="shapetype_202" hidden="1">
          <a:extLst>
            <a:ext uri="{FF2B5EF4-FFF2-40B4-BE49-F238E27FC236}">
              <a16:creationId xmlns:a16="http://schemas.microsoft.com/office/drawing/2014/main" id="{00000000-0008-0000-0200-0000EF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81" name="shapetype_202" hidden="1">
          <a:extLst>
            <a:ext uri="{FF2B5EF4-FFF2-40B4-BE49-F238E27FC236}">
              <a16:creationId xmlns:a16="http://schemas.microsoft.com/office/drawing/2014/main" id="{00000000-0008-0000-0200-0000ED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79" name="shapetype_202" hidden="1">
          <a:extLst>
            <a:ext uri="{FF2B5EF4-FFF2-40B4-BE49-F238E27FC236}">
              <a16:creationId xmlns:a16="http://schemas.microsoft.com/office/drawing/2014/main" id="{00000000-0008-0000-0200-0000EB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77" name="shapetype_202" hidden="1">
          <a:extLst>
            <a:ext uri="{FF2B5EF4-FFF2-40B4-BE49-F238E27FC236}">
              <a16:creationId xmlns:a16="http://schemas.microsoft.com/office/drawing/2014/main" id="{00000000-0008-0000-0200-0000E9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75" name="shapetype_202" hidden="1">
          <a:extLst>
            <a:ext uri="{FF2B5EF4-FFF2-40B4-BE49-F238E27FC236}">
              <a16:creationId xmlns:a16="http://schemas.microsoft.com/office/drawing/2014/main" id="{00000000-0008-0000-0200-0000E7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73" name="shapetype_202" hidden="1">
          <a:extLst>
            <a:ext uri="{FF2B5EF4-FFF2-40B4-BE49-F238E27FC236}">
              <a16:creationId xmlns:a16="http://schemas.microsoft.com/office/drawing/2014/main" id="{00000000-0008-0000-0200-0000E5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71" name="shapetype_202" hidden="1">
          <a:extLst>
            <a:ext uri="{FF2B5EF4-FFF2-40B4-BE49-F238E27FC236}">
              <a16:creationId xmlns:a16="http://schemas.microsoft.com/office/drawing/2014/main" id="{00000000-0008-0000-0200-0000E3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69" name="shapetype_202" hidden="1">
          <a:extLst>
            <a:ext uri="{FF2B5EF4-FFF2-40B4-BE49-F238E27FC236}">
              <a16:creationId xmlns:a16="http://schemas.microsoft.com/office/drawing/2014/main" id="{00000000-0008-0000-0200-0000E1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67" name="shapetype_202" hidden="1">
          <a:extLst>
            <a:ext uri="{FF2B5EF4-FFF2-40B4-BE49-F238E27FC236}">
              <a16:creationId xmlns:a16="http://schemas.microsoft.com/office/drawing/2014/main" id="{00000000-0008-0000-0200-0000DF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65" name="shapetype_202" hidden="1">
          <a:extLst>
            <a:ext uri="{FF2B5EF4-FFF2-40B4-BE49-F238E27FC236}">
              <a16:creationId xmlns:a16="http://schemas.microsoft.com/office/drawing/2014/main" id="{00000000-0008-0000-0200-0000DD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63" name="shapetype_202" hidden="1">
          <a:extLst>
            <a:ext uri="{FF2B5EF4-FFF2-40B4-BE49-F238E27FC236}">
              <a16:creationId xmlns:a16="http://schemas.microsoft.com/office/drawing/2014/main" id="{00000000-0008-0000-0200-0000DB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61" name="shapetype_202" hidden="1">
          <a:extLst>
            <a:ext uri="{FF2B5EF4-FFF2-40B4-BE49-F238E27FC236}">
              <a16:creationId xmlns:a16="http://schemas.microsoft.com/office/drawing/2014/main" id="{00000000-0008-0000-0200-0000D9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59" name="shapetype_202" hidden="1">
          <a:extLst>
            <a:ext uri="{FF2B5EF4-FFF2-40B4-BE49-F238E27FC236}">
              <a16:creationId xmlns:a16="http://schemas.microsoft.com/office/drawing/2014/main" id="{00000000-0008-0000-0200-0000D7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57" name="shapetype_202" hidden="1">
          <a:extLst>
            <a:ext uri="{FF2B5EF4-FFF2-40B4-BE49-F238E27FC236}">
              <a16:creationId xmlns:a16="http://schemas.microsoft.com/office/drawing/2014/main" id="{00000000-0008-0000-0200-0000D5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55" name="shapetype_202" hidden="1">
          <a:extLst>
            <a:ext uri="{FF2B5EF4-FFF2-40B4-BE49-F238E27FC236}">
              <a16:creationId xmlns:a16="http://schemas.microsoft.com/office/drawing/2014/main" id="{00000000-0008-0000-0200-0000D3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53" name="shapetype_202" hidden="1">
          <a:extLst>
            <a:ext uri="{FF2B5EF4-FFF2-40B4-BE49-F238E27FC236}">
              <a16:creationId xmlns:a16="http://schemas.microsoft.com/office/drawing/2014/main" id="{00000000-0008-0000-0200-0000D1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51" name="shapetype_202" hidden="1">
          <a:extLst>
            <a:ext uri="{FF2B5EF4-FFF2-40B4-BE49-F238E27FC236}">
              <a16:creationId xmlns:a16="http://schemas.microsoft.com/office/drawing/2014/main" id="{00000000-0008-0000-0200-0000CF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49" name="shapetype_202" hidden="1">
          <a:extLst>
            <a:ext uri="{FF2B5EF4-FFF2-40B4-BE49-F238E27FC236}">
              <a16:creationId xmlns:a16="http://schemas.microsoft.com/office/drawing/2014/main" id="{00000000-0008-0000-0200-0000CD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47" name="shapetype_202" hidden="1">
          <a:extLst>
            <a:ext uri="{FF2B5EF4-FFF2-40B4-BE49-F238E27FC236}">
              <a16:creationId xmlns:a16="http://schemas.microsoft.com/office/drawing/2014/main" id="{00000000-0008-0000-0200-0000CB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45" name="shapetype_202" hidden="1">
          <a:extLst>
            <a:ext uri="{FF2B5EF4-FFF2-40B4-BE49-F238E27FC236}">
              <a16:creationId xmlns:a16="http://schemas.microsoft.com/office/drawing/2014/main" id="{00000000-0008-0000-0200-0000C9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43" name="shapetype_202" hidden="1">
          <a:extLst>
            <a:ext uri="{FF2B5EF4-FFF2-40B4-BE49-F238E27FC236}">
              <a16:creationId xmlns:a16="http://schemas.microsoft.com/office/drawing/2014/main" id="{00000000-0008-0000-0200-0000C7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41" name="shapetype_202" hidden="1">
          <a:extLst>
            <a:ext uri="{FF2B5EF4-FFF2-40B4-BE49-F238E27FC236}">
              <a16:creationId xmlns:a16="http://schemas.microsoft.com/office/drawing/2014/main" id="{00000000-0008-0000-0200-0000C5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39" name="shapetype_202" hidden="1">
          <a:extLst>
            <a:ext uri="{FF2B5EF4-FFF2-40B4-BE49-F238E27FC236}">
              <a16:creationId xmlns:a16="http://schemas.microsoft.com/office/drawing/2014/main" id="{00000000-0008-0000-0200-0000C3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37" name="shapetype_202" hidden="1">
          <a:extLst>
            <a:ext uri="{FF2B5EF4-FFF2-40B4-BE49-F238E27FC236}">
              <a16:creationId xmlns:a16="http://schemas.microsoft.com/office/drawing/2014/main" id="{00000000-0008-0000-0200-0000C1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35" name="shapetype_202" hidden="1">
          <a:extLst>
            <a:ext uri="{FF2B5EF4-FFF2-40B4-BE49-F238E27FC236}">
              <a16:creationId xmlns:a16="http://schemas.microsoft.com/office/drawing/2014/main" id="{00000000-0008-0000-0200-0000BF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33" name="shapetype_202" hidden="1">
          <a:extLst>
            <a:ext uri="{FF2B5EF4-FFF2-40B4-BE49-F238E27FC236}">
              <a16:creationId xmlns:a16="http://schemas.microsoft.com/office/drawing/2014/main" id="{00000000-0008-0000-0200-0000BD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31" name="shapetype_202" hidden="1">
          <a:extLst>
            <a:ext uri="{FF2B5EF4-FFF2-40B4-BE49-F238E27FC236}">
              <a16:creationId xmlns:a16="http://schemas.microsoft.com/office/drawing/2014/main" id="{00000000-0008-0000-0200-0000BB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29" name="shapetype_202" hidden="1">
          <a:extLst>
            <a:ext uri="{FF2B5EF4-FFF2-40B4-BE49-F238E27FC236}">
              <a16:creationId xmlns:a16="http://schemas.microsoft.com/office/drawing/2014/main" id="{00000000-0008-0000-0200-0000B9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27" name="shapetype_202" hidden="1">
          <a:extLst>
            <a:ext uri="{FF2B5EF4-FFF2-40B4-BE49-F238E27FC236}">
              <a16:creationId xmlns:a16="http://schemas.microsoft.com/office/drawing/2014/main" id="{00000000-0008-0000-0200-0000B7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25" name="shapetype_202" hidden="1">
          <a:extLst>
            <a:ext uri="{FF2B5EF4-FFF2-40B4-BE49-F238E27FC236}">
              <a16:creationId xmlns:a16="http://schemas.microsoft.com/office/drawing/2014/main" id="{00000000-0008-0000-0200-0000B5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23" name="shapetype_202" hidden="1">
          <a:extLst>
            <a:ext uri="{FF2B5EF4-FFF2-40B4-BE49-F238E27FC236}">
              <a16:creationId xmlns:a16="http://schemas.microsoft.com/office/drawing/2014/main" id="{00000000-0008-0000-0200-0000B3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21" name="shapetype_202" hidden="1">
          <a:extLst>
            <a:ext uri="{FF2B5EF4-FFF2-40B4-BE49-F238E27FC236}">
              <a16:creationId xmlns:a16="http://schemas.microsoft.com/office/drawing/2014/main" id="{00000000-0008-0000-0200-0000B1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19" name="shapetype_202" hidden="1">
          <a:extLst>
            <a:ext uri="{FF2B5EF4-FFF2-40B4-BE49-F238E27FC236}">
              <a16:creationId xmlns:a16="http://schemas.microsoft.com/office/drawing/2014/main" id="{00000000-0008-0000-0200-0000AF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17" name="shapetype_202" hidden="1">
          <a:extLst>
            <a:ext uri="{FF2B5EF4-FFF2-40B4-BE49-F238E27FC236}">
              <a16:creationId xmlns:a16="http://schemas.microsoft.com/office/drawing/2014/main" id="{00000000-0008-0000-0200-0000AD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15" name="shapetype_202" hidden="1">
          <a:extLst>
            <a:ext uri="{FF2B5EF4-FFF2-40B4-BE49-F238E27FC236}">
              <a16:creationId xmlns:a16="http://schemas.microsoft.com/office/drawing/2014/main" id="{00000000-0008-0000-0200-0000AB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13" name="shapetype_202" hidden="1">
          <a:extLst>
            <a:ext uri="{FF2B5EF4-FFF2-40B4-BE49-F238E27FC236}">
              <a16:creationId xmlns:a16="http://schemas.microsoft.com/office/drawing/2014/main" id="{00000000-0008-0000-0200-0000A9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11" name="shapetype_202" hidden="1">
          <a:extLst>
            <a:ext uri="{FF2B5EF4-FFF2-40B4-BE49-F238E27FC236}">
              <a16:creationId xmlns:a16="http://schemas.microsoft.com/office/drawing/2014/main" id="{00000000-0008-0000-0200-0000A7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09" name="shapetype_202" hidden="1">
          <a:extLst>
            <a:ext uri="{FF2B5EF4-FFF2-40B4-BE49-F238E27FC236}">
              <a16:creationId xmlns:a16="http://schemas.microsoft.com/office/drawing/2014/main" id="{00000000-0008-0000-0200-0000A5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07" name="shapetype_202" hidden="1">
          <a:extLst>
            <a:ext uri="{FF2B5EF4-FFF2-40B4-BE49-F238E27FC236}">
              <a16:creationId xmlns:a16="http://schemas.microsoft.com/office/drawing/2014/main" id="{00000000-0008-0000-0200-0000A3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200025</xdr:colOff>
      <xdr:row>22</xdr:row>
      <xdr:rowOff>0</xdr:rowOff>
    </xdr:to>
    <xdr:sp macro="" textlink="">
      <xdr:nvSpPr>
        <xdr:cNvPr id="6305" name="shapetype_202" hidden="1">
          <a:extLst>
            <a:ext uri="{FF2B5EF4-FFF2-40B4-BE49-F238E27FC236}">
              <a16:creationId xmlns:a16="http://schemas.microsoft.com/office/drawing/2014/main" id="{00000000-0008-0000-0200-0000A11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20</xdr:col>
      <xdr:colOff>54429</xdr:colOff>
      <xdr:row>37</xdr:row>
      <xdr:rowOff>81642</xdr:rowOff>
    </xdr:from>
    <xdr:ext cx="11228267" cy="1522639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9716750" y="12341678"/>
          <a:ext cx="11228267" cy="152263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Eastern Europe (Poland, Czech Republic, Hungary, Slovenia, Slovakia, Croatia, Bulgaria, Romania)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TILES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/>
        </a:p>
      </xdr:txBody>
    </xdr:sp>
    <xdr:clientData/>
  </xdr:oneCellAnchor>
  <xdr:oneCellAnchor>
    <xdr:from>
      <xdr:col>55</xdr:col>
      <xdr:colOff>0</xdr:colOff>
      <xdr:row>37</xdr:row>
      <xdr:rowOff>0</xdr:rowOff>
    </xdr:from>
    <xdr:ext cx="19186070" cy="11239487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SpPr txBox="1"/>
      </xdr:nvSpPr>
      <xdr:spPr>
        <a:xfrm>
          <a:off x="100624821" y="12260036"/>
          <a:ext cx="19186070" cy="112394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Eastern Europe (Poland, Czech Republic, Hungary, Slovenia, Slovakia, Croatia, Bulgaria, Romania)</a:t>
          </a:r>
          <a:endParaRPr lang="en-US" sz="1200">
            <a:effectLst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fuel used is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>
            <a:effectLst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43" name="shapetype_202" hidden="1">
          <a:extLst>
            <a:ext uri="{FF2B5EF4-FFF2-40B4-BE49-F238E27FC236}">
              <a16:creationId xmlns:a16="http://schemas.microsoft.com/office/drawing/2014/main" id="{00000000-0008-0000-0300-00003F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42" name="shapetype_202" hidden="1">
          <a:extLst>
            <a:ext uri="{FF2B5EF4-FFF2-40B4-BE49-F238E27FC236}">
              <a16:creationId xmlns:a16="http://schemas.microsoft.com/office/drawing/2014/main" id="{00000000-0008-0000-0300-00003E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41" name="shapetype_202" hidden="1">
          <a:extLst>
            <a:ext uri="{FF2B5EF4-FFF2-40B4-BE49-F238E27FC236}">
              <a16:creationId xmlns:a16="http://schemas.microsoft.com/office/drawing/2014/main" id="{00000000-0008-0000-0300-00003D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40" name="shapetype_202" hidden="1">
          <a:extLst>
            <a:ext uri="{FF2B5EF4-FFF2-40B4-BE49-F238E27FC236}">
              <a16:creationId xmlns:a16="http://schemas.microsoft.com/office/drawing/2014/main" id="{00000000-0008-0000-0300-00003C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39" name="shapetype_202" hidden="1">
          <a:extLst>
            <a:ext uri="{FF2B5EF4-FFF2-40B4-BE49-F238E27FC236}">
              <a16:creationId xmlns:a16="http://schemas.microsoft.com/office/drawing/2014/main" id="{00000000-0008-0000-0300-00003B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38" name="shapetype_202" hidden="1">
          <a:extLst>
            <a:ext uri="{FF2B5EF4-FFF2-40B4-BE49-F238E27FC236}">
              <a16:creationId xmlns:a16="http://schemas.microsoft.com/office/drawing/2014/main" id="{00000000-0008-0000-0300-00003A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37" name="shapetype_202" hidden="1">
          <a:extLst>
            <a:ext uri="{FF2B5EF4-FFF2-40B4-BE49-F238E27FC236}">
              <a16:creationId xmlns:a16="http://schemas.microsoft.com/office/drawing/2014/main" id="{00000000-0008-0000-0300-000039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35" name="shapetype_202" hidden="1">
          <a:extLst>
            <a:ext uri="{FF2B5EF4-FFF2-40B4-BE49-F238E27FC236}">
              <a16:creationId xmlns:a16="http://schemas.microsoft.com/office/drawing/2014/main" id="{00000000-0008-0000-0300-000037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33" name="shapetype_202" hidden="1">
          <a:extLst>
            <a:ext uri="{FF2B5EF4-FFF2-40B4-BE49-F238E27FC236}">
              <a16:creationId xmlns:a16="http://schemas.microsoft.com/office/drawing/2014/main" id="{00000000-0008-0000-0300-000035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31" name="shapetype_202" hidden="1">
          <a:extLst>
            <a:ext uri="{FF2B5EF4-FFF2-40B4-BE49-F238E27FC236}">
              <a16:creationId xmlns:a16="http://schemas.microsoft.com/office/drawing/2014/main" id="{00000000-0008-0000-0300-000033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29" name="shapetype_202" hidden="1">
          <a:extLst>
            <a:ext uri="{FF2B5EF4-FFF2-40B4-BE49-F238E27FC236}">
              <a16:creationId xmlns:a16="http://schemas.microsoft.com/office/drawing/2014/main" id="{00000000-0008-0000-0300-000031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27" name="shapetype_202" hidden="1">
          <a:extLst>
            <a:ext uri="{FF2B5EF4-FFF2-40B4-BE49-F238E27FC236}">
              <a16:creationId xmlns:a16="http://schemas.microsoft.com/office/drawing/2014/main" id="{00000000-0008-0000-0300-00002F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25" name="shapetype_202" hidden="1">
          <a:extLst>
            <a:ext uri="{FF2B5EF4-FFF2-40B4-BE49-F238E27FC236}">
              <a16:creationId xmlns:a16="http://schemas.microsoft.com/office/drawing/2014/main" id="{00000000-0008-0000-0300-00002D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23" name="shapetype_202" hidden="1">
          <a:extLst>
            <a:ext uri="{FF2B5EF4-FFF2-40B4-BE49-F238E27FC236}">
              <a16:creationId xmlns:a16="http://schemas.microsoft.com/office/drawing/2014/main" id="{00000000-0008-0000-0300-00002B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21" name="shapetype_202" hidden="1">
          <a:extLst>
            <a:ext uri="{FF2B5EF4-FFF2-40B4-BE49-F238E27FC236}">
              <a16:creationId xmlns:a16="http://schemas.microsoft.com/office/drawing/2014/main" id="{00000000-0008-0000-0300-000029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19" name="shapetype_202" hidden="1">
          <a:extLst>
            <a:ext uri="{FF2B5EF4-FFF2-40B4-BE49-F238E27FC236}">
              <a16:creationId xmlns:a16="http://schemas.microsoft.com/office/drawing/2014/main" id="{00000000-0008-0000-0300-000027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17" name="shapetype_202" hidden="1">
          <a:extLst>
            <a:ext uri="{FF2B5EF4-FFF2-40B4-BE49-F238E27FC236}">
              <a16:creationId xmlns:a16="http://schemas.microsoft.com/office/drawing/2014/main" id="{00000000-0008-0000-0300-000025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15" name="shapetype_202" hidden="1">
          <a:extLst>
            <a:ext uri="{FF2B5EF4-FFF2-40B4-BE49-F238E27FC236}">
              <a16:creationId xmlns:a16="http://schemas.microsoft.com/office/drawing/2014/main" id="{00000000-0008-0000-0300-000023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13" name="shapetype_202" hidden="1">
          <a:extLst>
            <a:ext uri="{FF2B5EF4-FFF2-40B4-BE49-F238E27FC236}">
              <a16:creationId xmlns:a16="http://schemas.microsoft.com/office/drawing/2014/main" id="{00000000-0008-0000-0300-000021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11" name="shapetype_202" hidden="1">
          <a:extLst>
            <a:ext uri="{FF2B5EF4-FFF2-40B4-BE49-F238E27FC236}">
              <a16:creationId xmlns:a16="http://schemas.microsoft.com/office/drawing/2014/main" id="{00000000-0008-0000-0300-00001F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09" name="shapetype_202" hidden="1">
          <a:extLst>
            <a:ext uri="{FF2B5EF4-FFF2-40B4-BE49-F238E27FC236}">
              <a16:creationId xmlns:a16="http://schemas.microsoft.com/office/drawing/2014/main" id="{00000000-0008-0000-0300-00001D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07" name="shapetype_202" hidden="1">
          <a:extLst>
            <a:ext uri="{FF2B5EF4-FFF2-40B4-BE49-F238E27FC236}">
              <a16:creationId xmlns:a16="http://schemas.microsoft.com/office/drawing/2014/main" id="{00000000-0008-0000-0300-00001B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05" name="shapetype_202" hidden="1">
          <a:extLst>
            <a:ext uri="{FF2B5EF4-FFF2-40B4-BE49-F238E27FC236}">
              <a16:creationId xmlns:a16="http://schemas.microsoft.com/office/drawing/2014/main" id="{00000000-0008-0000-0300-000019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03" name="shapetype_202" hidden="1">
          <a:extLst>
            <a:ext uri="{FF2B5EF4-FFF2-40B4-BE49-F238E27FC236}">
              <a16:creationId xmlns:a16="http://schemas.microsoft.com/office/drawing/2014/main" id="{00000000-0008-0000-0300-000017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701" name="shapetype_202" hidden="1">
          <a:extLst>
            <a:ext uri="{FF2B5EF4-FFF2-40B4-BE49-F238E27FC236}">
              <a16:creationId xmlns:a16="http://schemas.microsoft.com/office/drawing/2014/main" id="{00000000-0008-0000-0300-000015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99" name="shapetype_202" hidden="1">
          <a:extLst>
            <a:ext uri="{FF2B5EF4-FFF2-40B4-BE49-F238E27FC236}">
              <a16:creationId xmlns:a16="http://schemas.microsoft.com/office/drawing/2014/main" id="{00000000-0008-0000-0300-000013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97" name="shapetype_202" hidden="1">
          <a:extLst>
            <a:ext uri="{FF2B5EF4-FFF2-40B4-BE49-F238E27FC236}">
              <a16:creationId xmlns:a16="http://schemas.microsoft.com/office/drawing/2014/main" id="{00000000-0008-0000-0300-000011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95" name="shapetype_202" hidden="1">
          <a:extLst>
            <a:ext uri="{FF2B5EF4-FFF2-40B4-BE49-F238E27FC236}">
              <a16:creationId xmlns:a16="http://schemas.microsoft.com/office/drawing/2014/main" id="{00000000-0008-0000-0300-00000F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93" name="shapetype_202" hidden="1">
          <a:extLst>
            <a:ext uri="{FF2B5EF4-FFF2-40B4-BE49-F238E27FC236}">
              <a16:creationId xmlns:a16="http://schemas.microsoft.com/office/drawing/2014/main" id="{00000000-0008-0000-0300-00000D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91" name="shapetype_202" hidden="1">
          <a:extLst>
            <a:ext uri="{FF2B5EF4-FFF2-40B4-BE49-F238E27FC236}">
              <a16:creationId xmlns:a16="http://schemas.microsoft.com/office/drawing/2014/main" id="{00000000-0008-0000-0300-00000B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89" name="shapetype_202" hidden="1">
          <a:extLst>
            <a:ext uri="{FF2B5EF4-FFF2-40B4-BE49-F238E27FC236}">
              <a16:creationId xmlns:a16="http://schemas.microsoft.com/office/drawing/2014/main" id="{00000000-0008-0000-0300-000009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87" name="shapetype_202" hidden="1">
          <a:extLst>
            <a:ext uri="{FF2B5EF4-FFF2-40B4-BE49-F238E27FC236}">
              <a16:creationId xmlns:a16="http://schemas.microsoft.com/office/drawing/2014/main" id="{00000000-0008-0000-0300-000007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85" name="shapetype_202" hidden="1">
          <a:extLst>
            <a:ext uri="{FF2B5EF4-FFF2-40B4-BE49-F238E27FC236}">
              <a16:creationId xmlns:a16="http://schemas.microsoft.com/office/drawing/2014/main" id="{00000000-0008-0000-0300-000005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83" name="shapetype_202" hidden="1">
          <a:extLst>
            <a:ext uri="{FF2B5EF4-FFF2-40B4-BE49-F238E27FC236}">
              <a16:creationId xmlns:a16="http://schemas.microsoft.com/office/drawing/2014/main" id="{00000000-0008-0000-0300-000003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81" name="shapetype_202" hidden="1">
          <a:extLst>
            <a:ext uri="{FF2B5EF4-FFF2-40B4-BE49-F238E27FC236}">
              <a16:creationId xmlns:a16="http://schemas.microsoft.com/office/drawing/2014/main" id="{00000000-0008-0000-0300-0000011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79" name="shapetype_202" hidden="1">
          <a:extLst>
            <a:ext uri="{FF2B5EF4-FFF2-40B4-BE49-F238E27FC236}">
              <a16:creationId xmlns:a16="http://schemas.microsoft.com/office/drawing/2014/main" id="{00000000-0008-0000-0300-0000FF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77" name="shapetype_202" hidden="1">
          <a:extLst>
            <a:ext uri="{FF2B5EF4-FFF2-40B4-BE49-F238E27FC236}">
              <a16:creationId xmlns:a16="http://schemas.microsoft.com/office/drawing/2014/main" id="{00000000-0008-0000-0300-0000FD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75" name="shapetype_202" hidden="1">
          <a:extLst>
            <a:ext uri="{FF2B5EF4-FFF2-40B4-BE49-F238E27FC236}">
              <a16:creationId xmlns:a16="http://schemas.microsoft.com/office/drawing/2014/main" id="{00000000-0008-0000-0300-0000FB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73" name="shapetype_202" hidden="1">
          <a:extLst>
            <a:ext uri="{FF2B5EF4-FFF2-40B4-BE49-F238E27FC236}">
              <a16:creationId xmlns:a16="http://schemas.microsoft.com/office/drawing/2014/main" id="{00000000-0008-0000-0300-0000F9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71" name="shapetype_202" hidden="1">
          <a:extLst>
            <a:ext uri="{FF2B5EF4-FFF2-40B4-BE49-F238E27FC236}">
              <a16:creationId xmlns:a16="http://schemas.microsoft.com/office/drawing/2014/main" id="{00000000-0008-0000-0300-0000F7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69" name="shapetype_202" hidden="1">
          <a:extLst>
            <a:ext uri="{FF2B5EF4-FFF2-40B4-BE49-F238E27FC236}">
              <a16:creationId xmlns:a16="http://schemas.microsoft.com/office/drawing/2014/main" id="{00000000-0008-0000-0300-0000F5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67" name="shapetype_202" hidden="1">
          <a:extLst>
            <a:ext uri="{FF2B5EF4-FFF2-40B4-BE49-F238E27FC236}">
              <a16:creationId xmlns:a16="http://schemas.microsoft.com/office/drawing/2014/main" id="{00000000-0008-0000-0300-0000F3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65" name="shapetype_202" hidden="1">
          <a:extLst>
            <a:ext uri="{FF2B5EF4-FFF2-40B4-BE49-F238E27FC236}">
              <a16:creationId xmlns:a16="http://schemas.microsoft.com/office/drawing/2014/main" id="{00000000-0008-0000-0300-0000F1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63" name="shapetype_202" hidden="1">
          <a:extLst>
            <a:ext uri="{FF2B5EF4-FFF2-40B4-BE49-F238E27FC236}">
              <a16:creationId xmlns:a16="http://schemas.microsoft.com/office/drawing/2014/main" id="{00000000-0008-0000-0300-0000EF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61" name="shapetype_202" hidden="1">
          <a:extLst>
            <a:ext uri="{FF2B5EF4-FFF2-40B4-BE49-F238E27FC236}">
              <a16:creationId xmlns:a16="http://schemas.microsoft.com/office/drawing/2014/main" id="{00000000-0008-0000-0300-0000ED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59" name="shapetype_202" hidden="1">
          <a:extLst>
            <a:ext uri="{FF2B5EF4-FFF2-40B4-BE49-F238E27FC236}">
              <a16:creationId xmlns:a16="http://schemas.microsoft.com/office/drawing/2014/main" id="{00000000-0008-0000-0300-0000EB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57" name="shapetype_202" hidden="1">
          <a:extLst>
            <a:ext uri="{FF2B5EF4-FFF2-40B4-BE49-F238E27FC236}">
              <a16:creationId xmlns:a16="http://schemas.microsoft.com/office/drawing/2014/main" id="{00000000-0008-0000-0300-0000E9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55" name="shapetype_202" hidden="1">
          <a:extLst>
            <a:ext uri="{FF2B5EF4-FFF2-40B4-BE49-F238E27FC236}">
              <a16:creationId xmlns:a16="http://schemas.microsoft.com/office/drawing/2014/main" id="{00000000-0008-0000-0300-0000E7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53" name="shapetype_202" hidden="1">
          <a:extLst>
            <a:ext uri="{FF2B5EF4-FFF2-40B4-BE49-F238E27FC236}">
              <a16:creationId xmlns:a16="http://schemas.microsoft.com/office/drawing/2014/main" id="{00000000-0008-0000-0300-0000E5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51" name="shapetype_202" hidden="1">
          <a:extLst>
            <a:ext uri="{FF2B5EF4-FFF2-40B4-BE49-F238E27FC236}">
              <a16:creationId xmlns:a16="http://schemas.microsoft.com/office/drawing/2014/main" id="{00000000-0008-0000-0300-0000E3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49" name="shapetype_202" hidden="1">
          <a:extLst>
            <a:ext uri="{FF2B5EF4-FFF2-40B4-BE49-F238E27FC236}">
              <a16:creationId xmlns:a16="http://schemas.microsoft.com/office/drawing/2014/main" id="{00000000-0008-0000-0300-0000E1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47" name="shapetype_202" hidden="1">
          <a:extLst>
            <a:ext uri="{FF2B5EF4-FFF2-40B4-BE49-F238E27FC236}">
              <a16:creationId xmlns:a16="http://schemas.microsoft.com/office/drawing/2014/main" id="{00000000-0008-0000-0300-0000DF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46" name="shapetype_202" hidden="1">
          <a:extLst>
            <a:ext uri="{FF2B5EF4-FFF2-40B4-BE49-F238E27FC236}">
              <a16:creationId xmlns:a16="http://schemas.microsoft.com/office/drawing/2014/main" id="{00000000-0008-0000-0300-0000DE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44" name="shapetype_202" hidden="1">
          <a:extLst>
            <a:ext uri="{FF2B5EF4-FFF2-40B4-BE49-F238E27FC236}">
              <a16:creationId xmlns:a16="http://schemas.microsoft.com/office/drawing/2014/main" id="{00000000-0008-0000-0300-0000DC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42" name="shapetype_202" hidden="1">
          <a:extLst>
            <a:ext uri="{FF2B5EF4-FFF2-40B4-BE49-F238E27FC236}">
              <a16:creationId xmlns:a16="http://schemas.microsoft.com/office/drawing/2014/main" id="{00000000-0008-0000-0300-0000DA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40" name="shapetype_202" hidden="1">
          <a:extLst>
            <a:ext uri="{FF2B5EF4-FFF2-40B4-BE49-F238E27FC236}">
              <a16:creationId xmlns:a16="http://schemas.microsoft.com/office/drawing/2014/main" id="{00000000-0008-0000-0300-0000D8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38" name="shapetype_202" hidden="1">
          <a:extLst>
            <a:ext uri="{FF2B5EF4-FFF2-40B4-BE49-F238E27FC236}">
              <a16:creationId xmlns:a16="http://schemas.microsoft.com/office/drawing/2014/main" id="{00000000-0008-0000-0300-0000D6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36" name="shapetype_202" hidden="1">
          <a:extLst>
            <a:ext uri="{FF2B5EF4-FFF2-40B4-BE49-F238E27FC236}">
              <a16:creationId xmlns:a16="http://schemas.microsoft.com/office/drawing/2014/main" id="{00000000-0008-0000-0300-0000D4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34" name="shapetype_202" hidden="1">
          <a:extLst>
            <a:ext uri="{FF2B5EF4-FFF2-40B4-BE49-F238E27FC236}">
              <a16:creationId xmlns:a16="http://schemas.microsoft.com/office/drawing/2014/main" id="{00000000-0008-0000-0300-0000D2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32" name="shapetype_202" hidden="1">
          <a:extLst>
            <a:ext uri="{FF2B5EF4-FFF2-40B4-BE49-F238E27FC236}">
              <a16:creationId xmlns:a16="http://schemas.microsoft.com/office/drawing/2014/main" id="{00000000-0008-0000-0300-0000D0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30" name="shapetype_202" hidden="1">
          <a:extLst>
            <a:ext uri="{FF2B5EF4-FFF2-40B4-BE49-F238E27FC236}">
              <a16:creationId xmlns:a16="http://schemas.microsoft.com/office/drawing/2014/main" id="{00000000-0008-0000-0300-0000CE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28" name="shapetype_202" hidden="1">
          <a:extLst>
            <a:ext uri="{FF2B5EF4-FFF2-40B4-BE49-F238E27FC236}">
              <a16:creationId xmlns:a16="http://schemas.microsoft.com/office/drawing/2014/main" id="{00000000-0008-0000-0300-0000CC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26" name="shapetype_202" hidden="1">
          <a:extLst>
            <a:ext uri="{FF2B5EF4-FFF2-40B4-BE49-F238E27FC236}">
              <a16:creationId xmlns:a16="http://schemas.microsoft.com/office/drawing/2014/main" id="{00000000-0008-0000-0300-0000CA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24" name="shapetype_202" hidden="1">
          <a:extLst>
            <a:ext uri="{FF2B5EF4-FFF2-40B4-BE49-F238E27FC236}">
              <a16:creationId xmlns:a16="http://schemas.microsoft.com/office/drawing/2014/main" id="{00000000-0008-0000-0300-0000C8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22" name="shapetype_202" hidden="1">
          <a:extLst>
            <a:ext uri="{FF2B5EF4-FFF2-40B4-BE49-F238E27FC236}">
              <a16:creationId xmlns:a16="http://schemas.microsoft.com/office/drawing/2014/main" id="{00000000-0008-0000-0300-0000C6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20" name="shapetype_202" hidden="1">
          <a:extLst>
            <a:ext uri="{FF2B5EF4-FFF2-40B4-BE49-F238E27FC236}">
              <a16:creationId xmlns:a16="http://schemas.microsoft.com/office/drawing/2014/main" id="{00000000-0008-0000-0300-0000C4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18" name="shapetype_202" hidden="1">
          <a:extLst>
            <a:ext uri="{FF2B5EF4-FFF2-40B4-BE49-F238E27FC236}">
              <a16:creationId xmlns:a16="http://schemas.microsoft.com/office/drawing/2014/main" id="{00000000-0008-0000-0300-0000C2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16" name="shapetype_202" hidden="1">
          <a:extLst>
            <a:ext uri="{FF2B5EF4-FFF2-40B4-BE49-F238E27FC236}">
              <a16:creationId xmlns:a16="http://schemas.microsoft.com/office/drawing/2014/main" id="{00000000-0008-0000-0300-0000C0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15" name="shapetype_202" hidden="1">
          <a:extLst>
            <a:ext uri="{FF2B5EF4-FFF2-40B4-BE49-F238E27FC236}">
              <a16:creationId xmlns:a16="http://schemas.microsoft.com/office/drawing/2014/main" id="{00000000-0008-0000-0300-0000BF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13" name="shapetype_202" hidden="1">
          <a:extLst>
            <a:ext uri="{FF2B5EF4-FFF2-40B4-BE49-F238E27FC236}">
              <a16:creationId xmlns:a16="http://schemas.microsoft.com/office/drawing/2014/main" id="{00000000-0008-0000-0300-0000BD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11" name="shapetype_202" hidden="1">
          <a:extLst>
            <a:ext uri="{FF2B5EF4-FFF2-40B4-BE49-F238E27FC236}">
              <a16:creationId xmlns:a16="http://schemas.microsoft.com/office/drawing/2014/main" id="{00000000-0008-0000-0300-0000BB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09" name="shapetype_202" hidden="1">
          <a:extLst>
            <a:ext uri="{FF2B5EF4-FFF2-40B4-BE49-F238E27FC236}">
              <a16:creationId xmlns:a16="http://schemas.microsoft.com/office/drawing/2014/main" id="{00000000-0008-0000-0300-0000B9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07" name="shapetype_202" hidden="1">
          <a:extLst>
            <a:ext uri="{FF2B5EF4-FFF2-40B4-BE49-F238E27FC236}">
              <a16:creationId xmlns:a16="http://schemas.microsoft.com/office/drawing/2014/main" id="{00000000-0008-0000-0300-0000B7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05" name="shapetype_202" hidden="1">
          <a:extLst>
            <a:ext uri="{FF2B5EF4-FFF2-40B4-BE49-F238E27FC236}">
              <a16:creationId xmlns:a16="http://schemas.microsoft.com/office/drawing/2014/main" id="{00000000-0008-0000-0300-0000B5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03" name="shapetype_202" hidden="1">
          <a:extLst>
            <a:ext uri="{FF2B5EF4-FFF2-40B4-BE49-F238E27FC236}">
              <a16:creationId xmlns:a16="http://schemas.microsoft.com/office/drawing/2014/main" id="{00000000-0008-0000-0300-0000B3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601" name="shapetype_202" hidden="1">
          <a:extLst>
            <a:ext uri="{FF2B5EF4-FFF2-40B4-BE49-F238E27FC236}">
              <a16:creationId xmlns:a16="http://schemas.microsoft.com/office/drawing/2014/main" id="{00000000-0008-0000-0300-0000B1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99" name="shapetype_202" hidden="1">
          <a:extLst>
            <a:ext uri="{FF2B5EF4-FFF2-40B4-BE49-F238E27FC236}">
              <a16:creationId xmlns:a16="http://schemas.microsoft.com/office/drawing/2014/main" id="{00000000-0008-0000-0300-0000AF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97" name="shapetype_202" hidden="1">
          <a:extLst>
            <a:ext uri="{FF2B5EF4-FFF2-40B4-BE49-F238E27FC236}">
              <a16:creationId xmlns:a16="http://schemas.microsoft.com/office/drawing/2014/main" id="{00000000-0008-0000-0300-0000AD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95" name="shapetype_202" hidden="1">
          <a:extLst>
            <a:ext uri="{FF2B5EF4-FFF2-40B4-BE49-F238E27FC236}">
              <a16:creationId xmlns:a16="http://schemas.microsoft.com/office/drawing/2014/main" id="{00000000-0008-0000-0300-0000AB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93" name="shapetype_202" hidden="1">
          <a:extLst>
            <a:ext uri="{FF2B5EF4-FFF2-40B4-BE49-F238E27FC236}">
              <a16:creationId xmlns:a16="http://schemas.microsoft.com/office/drawing/2014/main" id="{00000000-0008-0000-0300-0000A9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91" name="shapetype_202" hidden="1">
          <a:extLst>
            <a:ext uri="{FF2B5EF4-FFF2-40B4-BE49-F238E27FC236}">
              <a16:creationId xmlns:a16="http://schemas.microsoft.com/office/drawing/2014/main" id="{00000000-0008-0000-0300-0000A7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89" name="shapetype_202" hidden="1">
          <a:extLst>
            <a:ext uri="{FF2B5EF4-FFF2-40B4-BE49-F238E27FC236}">
              <a16:creationId xmlns:a16="http://schemas.microsoft.com/office/drawing/2014/main" id="{00000000-0008-0000-0300-0000A5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87" name="shapetype_202" hidden="1">
          <a:extLst>
            <a:ext uri="{FF2B5EF4-FFF2-40B4-BE49-F238E27FC236}">
              <a16:creationId xmlns:a16="http://schemas.microsoft.com/office/drawing/2014/main" id="{00000000-0008-0000-0300-0000A3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85" name="shapetype_202" hidden="1">
          <a:extLst>
            <a:ext uri="{FF2B5EF4-FFF2-40B4-BE49-F238E27FC236}">
              <a16:creationId xmlns:a16="http://schemas.microsoft.com/office/drawing/2014/main" id="{00000000-0008-0000-0300-0000A1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83" name="shapetype_202" hidden="1">
          <a:extLst>
            <a:ext uri="{FF2B5EF4-FFF2-40B4-BE49-F238E27FC236}">
              <a16:creationId xmlns:a16="http://schemas.microsoft.com/office/drawing/2014/main" id="{00000000-0008-0000-0300-00009F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81" name="shapetype_202" hidden="1">
          <a:extLst>
            <a:ext uri="{FF2B5EF4-FFF2-40B4-BE49-F238E27FC236}">
              <a16:creationId xmlns:a16="http://schemas.microsoft.com/office/drawing/2014/main" id="{00000000-0008-0000-0300-00009D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79" name="shapetype_202" hidden="1">
          <a:extLst>
            <a:ext uri="{FF2B5EF4-FFF2-40B4-BE49-F238E27FC236}">
              <a16:creationId xmlns:a16="http://schemas.microsoft.com/office/drawing/2014/main" id="{00000000-0008-0000-0300-00009B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77" name="shapetype_202" hidden="1">
          <a:extLst>
            <a:ext uri="{FF2B5EF4-FFF2-40B4-BE49-F238E27FC236}">
              <a16:creationId xmlns:a16="http://schemas.microsoft.com/office/drawing/2014/main" id="{00000000-0008-0000-0300-000099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75" name="shapetype_202" hidden="1">
          <a:extLst>
            <a:ext uri="{FF2B5EF4-FFF2-40B4-BE49-F238E27FC236}">
              <a16:creationId xmlns:a16="http://schemas.microsoft.com/office/drawing/2014/main" id="{00000000-0008-0000-0300-000097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73" name="shapetype_202" hidden="1">
          <a:extLst>
            <a:ext uri="{FF2B5EF4-FFF2-40B4-BE49-F238E27FC236}">
              <a16:creationId xmlns:a16="http://schemas.microsoft.com/office/drawing/2014/main" id="{00000000-0008-0000-0300-000095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71" name="shapetype_202" hidden="1">
          <a:extLst>
            <a:ext uri="{FF2B5EF4-FFF2-40B4-BE49-F238E27FC236}">
              <a16:creationId xmlns:a16="http://schemas.microsoft.com/office/drawing/2014/main" id="{00000000-0008-0000-0300-000093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69" name="shapetype_202" hidden="1">
          <a:extLst>
            <a:ext uri="{FF2B5EF4-FFF2-40B4-BE49-F238E27FC236}">
              <a16:creationId xmlns:a16="http://schemas.microsoft.com/office/drawing/2014/main" id="{00000000-0008-0000-0300-000091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67" name="shapetype_202" hidden="1">
          <a:extLst>
            <a:ext uri="{FF2B5EF4-FFF2-40B4-BE49-F238E27FC236}">
              <a16:creationId xmlns:a16="http://schemas.microsoft.com/office/drawing/2014/main" id="{00000000-0008-0000-0300-00008F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65" name="shapetype_202" hidden="1">
          <a:extLst>
            <a:ext uri="{FF2B5EF4-FFF2-40B4-BE49-F238E27FC236}">
              <a16:creationId xmlns:a16="http://schemas.microsoft.com/office/drawing/2014/main" id="{00000000-0008-0000-0300-00008D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63" name="shapetype_202" hidden="1">
          <a:extLst>
            <a:ext uri="{FF2B5EF4-FFF2-40B4-BE49-F238E27FC236}">
              <a16:creationId xmlns:a16="http://schemas.microsoft.com/office/drawing/2014/main" id="{00000000-0008-0000-0300-00008B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61" name="shapetype_202" hidden="1">
          <a:extLst>
            <a:ext uri="{FF2B5EF4-FFF2-40B4-BE49-F238E27FC236}">
              <a16:creationId xmlns:a16="http://schemas.microsoft.com/office/drawing/2014/main" id="{00000000-0008-0000-0300-000089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59" name="shapetype_202" hidden="1">
          <a:extLst>
            <a:ext uri="{FF2B5EF4-FFF2-40B4-BE49-F238E27FC236}">
              <a16:creationId xmlns:a16="http://schemas.microsoft.com/office/drawing/2014/main" id="{00000000-0008-0000-0300-000087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57" name="shapetype_202" hidden="1">
          <a:extLst>
            <a:ext uri="{FF2B5EF4-FFF2-40B4-BE49-F238E27FC236}">
              <a16:creationId xmlns:a16="http://schemas.microsoft.com/office/drawing/2014/main" id="{00000000-0008-0000-0300-000085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55" name="shapetype_202" hidden="1">
          <a:extLst>
            <a:ext uri="{FF2B5EF4-FFF2-40B4-BE49-F238E27FC236}">
              <a16:creationId xmlns:a16="http://schemas.microsoft.com/office/drawing/2014/main" id="{00000000-0008-0000-0300-000083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53" name="shapetype_202" hidden="1">
          <a:extLst>
            <a:ext uri="{FF2B5EF4-FFF2-40B4-BE49-F238E27FC236}">
              <a16:creationId xmlns:a16="http://schemas.microsoft.com/office/drawing/2014/main" id="{00000000-0008-0000-0300-000081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51" name="shapetype_202" hidden="1">
          <a:extLst>
            <a:ext uri="{FF2B5EF4-FFF2-40B4-BE49-F238E27FC236}">
              <a16:creationId xmlns:a16="http://schemas.microsoft.com/office/drawing/2014/main" id="{00000000-0008-0000-0300-00007F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49" name="shapetype_202" hidden="1">
          <a:extLst>
            <a:ext uri="{FF2B5EF4-FFF2-40B4-BE49-F238E27FC236}">
              <a16:creationId xmlns:a16="http://schemas.microsoft.com/office/drawing/2014/main" id="{00000000-0008-0000-0300-00007D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47" name="shapetype_202" hidden="1">
          <a:extLst>
            <a:ext uri="{FF2B5EF4-FFF2-40B4-BE49-F238E27FC236}">
              <a16:creationId xmlns:a16="http://schemas.microsoft.com/office/drawing/2014/main" id="{00000000-0008-0000-0300-00007B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45" name="shapetype_202" hidden="1">
          <a:extLst>
            <a:ext uri="{FF2B5EF4-FFF2-40B4-BE49-F238E27FC236}">
              <a16:creationId xmlns:a16="http://schemas.microsoft.com/office/drawing/2014/main" id="{00000000-0008-0000-0300-000079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43" name="shapetype_202" hidden="1">
          <a:extLst>
            <a:ext uri="{FF2B5EF4-FFF2-40B4-BE49-F238E27FC236}">
              <a16:creationId xmlns:a16="http://schemas.microsoft.com/office/drawing/2014/main" id="{00000000-0008-0000-0300-000077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41" name="shapetype_202" hidden="1">
          <a:extLst>
            <a:ext uri="{FF2B5EF4-FFF2-40B4-BE49-F238E27FC236}">
              <a16:creationId xmlns:a16="http://schemas.microsoft.com/office/drawing/2014/main" id="{00000000-0008-0000-0300-000075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39" name="shapetype_202" hidden="1">
          <a:extLst>
            <a:ext uri="{FF2B5EF4-FFF2-40B4-BE49-F238E27FC236}">
              <a16:creationId xmlns:a16="http://schemas.microsoft.com/office/drawing/2014/main" id="{00000000-0008-0000-0300-000073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37" name="shapetype_202" hidden="1">
          <a:extLst>
            <a:ext uri="{FF2B5EF4-FFF2-40B4-BE49-F238E27FC236}">
              <a16:creationId xmlns:a16="http://schemas.microsoft.com/office/drawing/2014/main" id="{00000000-0008-0000-0300-000071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35" name="shapetype_202" hidden="1">
          <a:extLst>
            <a:ext uri="{FF2B5EF4-FFF2-40B4-BE49-F238E27FC236}">
              <a16:creationId xmlns:a16="http://schemas.microsoft.com/office/drawing/2014/main" id="{00000000-0008-0000-0300-00006F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33" name="shapetype_202" hidden="1">
          <a:extLst>
            <a:ext uri="{FF2B5EF4-FFF2-40B4-BE49-F238E27FC236}">
              <a16:creationId xmlns:a16="http://schemas.microsoft.com/office/drawing/2014/main" id="{00000000-0008-0000-0300-00006D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31" name="shapetype_202" hidden="1">
          <a:extLst>
            <a:ext uri="{FF2B5EF4-FFF2-40B4-BE49-F238E27FC236}">
              <a16:creationId xmlns:a16="http://schemas.microsoft.com/office/drawing/2014/main" id="{00000000-0008-0000-0300-00006B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29" name="shapetype_202" hidden="1">
          <a:extLst>
            <a:ext uri="{FF2B5EF4-FFF2-40B4-BE49-F238E27FC236}">
              <a16:creationId xmlns:a16="http://schemas.microsoft.com/office/drawing/2014/main" id="{00000000-0008-0000-0300-000069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27" name="shapetype_202" hidden="1">
          <a:extLst>
            <a:ext uri="{FF2B5EF4-FFF2-40B4-BE49-F238E27FC236}">
              <a16:creationId xmlns:a16="http://schemas.microsoft.com/office/drawing/2014/main" id="{00000000-0008-0000-0300-000067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25" name="shapetype_202" hidden="1">
          <a:extLst>
            <a:ext uri="{FF2B5EF4-FFF2-40B4-BE49-F238E27FC236}">
              <a16:creationId xmlns:a16="http://schemas.microsoft.com/office/drawing/2014/main" id="{00000000-0008-0000-0300-000065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23" name="shapetype_202" hidden="1">
          <a:extLst>
            <a:ext uri="{FF2B5EF4-FFF2-40B4-BE49-F238E27FC236}">
              <a16:creationId xmlns:a16="http://schemas.microsoft.com/office/drawing/2014/main" id="{00000000-0008-0000-0300-000063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21" name="shapetype_202" hidden="1">
          <a:extLst>
            <a:ext uri="{FF2B5EF4-FFF2-40B4-BE49-F238E27FC236}">
              <a16:creationId xmlns:a16="http://schemas.microsoft.com/office/drawing/2014/main" id="{00000000-0008-0000-0300-000061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19" name="shapetype_202" hidden="1">
          <a:extLst>
            <a:ext uri="{FF2B5EF4-FFF2-40B4-BE49-F238E27FC236}">
              <a16:creationId xmlns:a16="http://schemas.microsoft.com/office/drawing/2014/main" id="{00000000-0008-0000-0300-00005F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17" name="shapetype_202" hidden="1">
          <a:extLst>
            <a:ext uri="{FF2B5EF4-FFF2-40B4-BE49-F238E27FC236}">
              <a16:creationId xmlns:a16="http://schemas.microsoft.com/office/drawing/2014/main" id="{00000000-0008-0000-0300-00005D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15" name="shapetype_202" hidden="1">
          <a:extLst>
            <a:ext uri="{FF2B5EF4-FFF2-40B4-BE49-F238E27FC236}">
              <a16:creationId xmlns:a16="http://schemas.microsoft.com/office/drawing/2014/main" id="{00000000-0008-0000-0300-00005B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13" name="shapetype_202" hidden="1">
          <a:extLst>
            <a:ext uri="{FF2B5EF4-FFF2-40B4-BE49-F238E27FC236}">
              <a16:creationId xmlns:a16="http://schemas.microsoft.com/office/drawing/2014/main" id="{00000000-0008-0000-0300-000059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11" name="shapetype_202" hidden="1">
          <a:extLst>
            <a:ext uri="{FF2B5EF4-FFF2-40B4-BE49-F238E27FC236}">
              <a16:creationId xmlns:a16="http://schemas.microsoft.com/office/drawing/2014/main" id="{00000000-0008-0000-0300-000057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09" name="shapetype_202" hidden="1">
          <a:extLst>
            <a:ext uri="{FF2B5EF4-FFF2-40B4-BE49-F238E27FC236}">
              <a16:creationId xmlns:a16="http://schemas.microsoft.com/office/drawing/2014/main" id="{00000000-0008-0000-0300-000055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07" name="shapetype_202" hidden="1">
          <a:extLst>
            <a:ext uri="{FF2B5EF4-FFF2-40B4-BE49-F238E27FC236}">
              <a16:creationId xmlns:a16="http://schemas.microsoft.com/office/drawing/2014/main" id="{00000000-0008-0000-0300-000053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05" name="shapetype_202" hidden="1">
          <a:extLst>
            <a:ext uri="{FF2B5EF4-FFF2-40B4-BE49-F238E27FC236}">
              <a16:creationId xmlns:a16="http://schemas.microsoft.com/office/drawing/2014/main" id="{00000000-0008-0000-0300-000051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03" name="shapetype_202" hidden="1">
          <a:extLst>
            <a:ext uri="{FF2B5EF4-FFF2-40B4-BE49-F238E27FC236}">
              <a16:creationId xmlns:a16="http://schemas.microsoft.com/office/drawing/2014/main" id="{00000000-0008-0000-0300-00004F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501" name="shapetype_202" hidden="1">
          <a:extLst>
            <a:ext uri="{FF2B5EF4-FFF2-40B4-BE49-F238E27FC236}">
              <a16:creationId xmlns:a16="http://schemas.microsoft.com/office/drawing/2014/main" id="{00000000-0008-0000-0300-00004D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99" name="shapetype_202" hidden="1">
          <a:extLst>
            <a:ext uri="{FF2B5EF4-FFF2-40B4-BE49-F238E27FC236}">
              <a16:creationId xmlns:a16="http://schemas.microsoft.com/office/drawing/2014/main" id="{00000000-0008-0000-0300-00004B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97" name="shapetype_202" hidden="1">
          <a:extLst>
            <a:ext uri="{FF2B5EF4-FFF2-40B4-BE49-F238E27FC236}">
              <a16:creationId xmlns:a16="http://schemas.microsoft.com/office/drawing/2014/main" id="{00000000-0008-0000-0300-000049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95" name="shapetype_202" hidden="1">
          <a:extLst>
            <a:ext uri="{FF2B5EF4-FFF2-40B4-BE49-F238E27FC236}">
              <a16:creationId xmlns:a16="http://schemas.microsoft.com/office/drawing/2014/main" id="{00000000-0008-0000-0300-000047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93" name="shapetype_202" hidden="1">
          <a:extLst>
            <a:ext uri="{FF2B5EF4-FFF2-40B4-BE49-F238E27FC236}">
              <a16:creationId xmlns:a16="http://schemas.microsoft.com/office/drawing/2014/main" id="{00000000-0008-0000-0300-000045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91" name="shapetype_202" hidden="1">
          <a:extLst>
            <a:ext uri="{FF2B5EF4-FFF2-40B4-BE49-F238E27FC236}">
              <a16:creationId xmlns:a16="http://schemas.microsoft.com/office/drawing/2014/main" id="{00000000-0008-0000-0300-000043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89" name="shapetype_202" hidden="1">
          <a:extLst>
            <a:ext uri="{FF2B5EF4-FFF2-40B4-BE49-F238E27FC236}">
              <a16:creationId xmlns:a16="http://schemas.microsoft.com/office/drawing/2014/main" id="{00000000-0008-0000-0300-000041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87" name="shapetype_202" hidden="1">
          <a:extLst>
            <a:ext uri="{FF2B5EF4-FFF2-40B4-BE49-F238E27FC236}">
              <a16:creationId xmlns:a16="http://schemas.microsoft.com/office/drawing/2014/main" id="{00000000-0008-0000-0300-00003F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85" name="shapetype_202" hidden="1">
          <a:extLst>
            <a:ext uri="{FF2B5EF4-FFF2-40B4-BE49-F238E27FC236}">
              <a16:creationId xmlns:a16="http://schemas.microsoft.com/office/drawing/2014/main" id="{00000000-0008-0000-0300-00003D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83" name="shapetype_202" hidden="1">
          <a:extLst>
            <a:ext uri="{FF2B5EF4-FFF2-40B4-BE49-F238E27FC236}">
              <a16:creationId xmlns:a16="http://schemas.microsoft.com/office/drawing/2014/main" id="{00000000-0008-0000-0300-00003B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81" name="shapetype_202" hidden="1">
          <a:extLst>
            <a:ext uri="{FF2B5EF4-FFF2-40B4-BE49-F238E27FC236}">
              <a16:creationId xmlns:a16="http://schemas.microsoft.com/office/drawing/2014/main" id="{00000000-0008-0000-0300-000039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79" name="shapetype_202" hidden="1">
          <a:extLst>
            <a:ext uri="{FF2B5EF4-FFF2-40B4-BE49-F238E27FC236}">
              <a16:creationId xmlns:a16="http://schemas.microsoft.com/office/drawing/2014/main" id="{00000000-0008-0000-0300-000037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77" name="shapetype_202" hidden="1">
          <a:extLst>
            <a:ext uri="{FF2B5EF4-FFF2-40B4-BE49-F238E27FC236}">
              <a16:creationId xmlns:a16="http://schemas.microsoft.com/office/drawing/2014/main" id="{00000000-0008-0000-0300-000035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75" name="shapetype_202" hidden="1">
          <a:extLst>
            <a:ext uri="{FF2B5EF4-FFF2-40B4-BE49-F238E27FC236}">
              <a16:creationId xmlns:a16="http://schemas.microsoft.com/office/drawing/2014/main" id="{00000000-0008-0000-0300-000033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73" name="shapetype_202" hidden="1">
          <a:extLst>
            <a:ext uri="{FF2B5EF4-FFF2-40B4-BE49-F238E27FC236}">
              <a16:creationId xmlns:a16="http://schemas.microsoft.com/office/drawing/2014/main" id="{00000000-0008-0000-0300-000031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71" name="shapetype_202" hidden="1">
          <a:extLst>
            <a:ext uri="{FF2B5EF4-FFF2-40B4-BE49-F238E27FC236}">
              <a16:creationId xmlns:a16="http://schemas.microsoft.com/office/drawing/2014/main" id="{00000000-0008-0000-0300-00002F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69" name="shapetype_202" hidden="1">
          <a:extLst>
            <a:ext uri="{FF2B5EF4-FFF2-40B4-BE49-F238E27FC236}">
              <a16:creationId xmlns:a16="http://schemas.microsoft.com/office/drawing/2014/main" id="{00000000-0008-0000-0300-00002D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67" name="shapetype_202" hidden="1">
          <a:extLst>
            <a:ext uri="{FF2B5EF4-FFF2-40B4-BE49-F238E27FC236}">
              <a16:creationId xmlns:a16="http://schemas.microsoft.com/office/drawing/2014/main" id="{00000000-0008-0000-0300-00002B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65" name="shapetype_202" hidden="1">
          <a:extLst>
            <a:ext uri="{FF2B5EF4-FFF2-40B4-BE49-F238E27FC236}">
              <a16:creationId xmlns:a16="http://schemas.microsoft.com/office/drawing/2014/main" id="{00000000-0008-0000-0300-000029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63" name="shapetype_202" hidden="1">
          <a:extLst>
            <a:ext uri="{FF2B5EF4-FFF2-40B4-BE49-F238E27FC236}">
              <a16:creationId xmlns:a16="http://schemas.microsoft.com/office/drawing/2014/main" id="{00000000-0008-0000-0300-000027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61" name="shapetype_202" hidden="1">
          <a:extLst>
            <a:ext uri="{FF2B5EF4-FFF2-40B4-BE49-F238E27FC236}">
              <a16:creationId xmlns:a16="http://schemas.microsoft.com/office/drawing/2014/main" id="{00000000-0008-0000-0300-000025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59" name="shapetype_202" hidden="1">
          <a:extLst>
            <a:ext uri="{FF2B5EF4-FFF2-40B4-BE49-F238E27FC236}">
              <a16:creationId xmlns:a16="http://schemas.microsoft.com/office/drawing/2014/main" id="{00000000-0008-0000-0300-000023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57" name="shapetype_202" hidden="1">
          <a:extLst>
            <a:ext uri="{FF2B5EF4-FFF2-40B4-BE49-F238E27FC236}">
              <a16:creationId xmlns:a16="http://schemas.microsoft.com/office/drawing/2014/main" id="{00000000-0008-0000-0300-000021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55" name="shapetype_202" hidden="1">
          <a:extLst>
            <a:ext uri="{FF2B5EF4-FFF2-40B4-BE49-F238E27FC236}">
              <a16:creationId xmlns:a16="http://schemas.microsoft.com/office/drawing/2014/main" id="{00000000-0008-0000-0300-00001F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53" name="shapetype_202" hidden="1">
          <a:extLst>
            <a:ext uri="{FF2B5EF4-FFF2-40B4-BE49-F238E27FC236}">
              <a16:creationId xmlns:a16="http://schemas.microsoft.com/office/drawing/2014/main" id="{00000000-0008-0000-0300-00001D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51" name="shapetype_202" hidden="1">
          <a:extLst>
            <a:ext uri="{FF2B5EF4-FFF2-40B4-BE49-F238E27FC236}">
              <a16:creationId xmlns:a16="http://schemas.microsoft.com/office/drawing/2014/main" id="{00000000-0008-0000-0300-00001B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49" name="shapetype_202" hidden="1">
          <a:extLst>
            <a:ext uri="{FF2B5EF4-FFF2-40B4-BE49-F238E27FC236}">
              <a16:creationId xmlns:a16="http://schemas.microsoft.com/office/drawing/2014/main" id="{00000000-0008-0000-0300-000019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47" name="shapetype_202" hidden="1">
          <a:extLst>
            <a:ext uri="{FF2B5EF4-FFF2-40B4-BE49-F238E27FC236}">
              <a16:creationId xmlns:a16="http://schemas.microsoft.com/office/drawing/2014/main" id="{00000000-0008-0000-0300-000017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45" name="shapetype_202" hidden="1">
          <a:extLst>
            <a:ext uri="{FF2B5EF4-FFF2-40B4-BE49-F238E27FC236}">
              <a16:creationId xmlns:a16="http://schemas.microsoft.com/office/drawing/2014/main" id="{00000000-0008-0000-0300-000015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43" name="shapetype_202" hidden="1">
          <a:extLst>
            <a:ext uri="{FF2B5EF4-FFF2-40B4-BE49-F238E27FC236}">
              <a16:creationId xmlns:a16="http://schemas.microsoft.com/office/drawing/2014/main" id="{00000000-0008-0000-0300-000013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41" name="shapetype_202" hidden="1">
          <a:extLst>
            <a:ext uri="{FF2B5EF4-FFF2-40B4-BE49-F238E27FC236}">
              <a16:creationId xmlns:a16="http://schemas.microsoft.com/office/drawing/2014/main" id="{00000000-0008-0000-0300-000011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39" name="shapetype_202" hidden="1">
          <a:extLst>
            <a:ext uri="{FF2B5EF4-FFF2-40B4-BE49-F238E27FC236}">
              <a16:creationId xmlns:a16="http://schemas.microsoft.com/office/drawing/2014/main" id="{00000000-0008-0000-0300-00000F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37" name="shapetype_202" hidden="1">
          <a:extLst>
            <a:ext uri="{FF2B5EF4-FFF2-40B4-BE49-F238E27FC236}">
              <a16:creationId xmlns:a16="http://schemas.microsoft.com/office/drawing/2014/main" id="{00000000-0008-0000-0300-00000D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35" name="shapetype_202" hidden="1">
          <a:extLst>
            <a:ext uri="{FF2B5EF4-FFF2-40B4-BE49-F238E27FC236}">
              <a16:creationId xmlns:a16="http://schemas.microsoft.com/office/drawing/2014/main" id="{00000000-0008-0000-0300-00000B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33" name="shapetype_202" hidden="1">
          <a:extLst>
            <a:ext uri="{FF2B5EF4-FFF2-40B4-BE49-F238E27FC236}">
              <a16:creationId xmlns:a16="http://schemas.microsoft.com/office/drawing/2014/main" id="{00000000-0008-0000-0300-000009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31" name="shapetype_202" hidden="1">
          <a:extLst>
            <a:ext uri="{FF2B5EF4-FFF2-40B4-BE49-F238E27FC236}">
              <a16:creationId xmlns:a16="http://schemas.microsoft.com/office/drawing/2014/main" id="{00000000-0008-0000-0300-000007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29" name="shapetype_202" hidden="1">
          <a:extLst>
            <a:ext uri="{FF2B5EF4-FFF2-40B4-BE49-F238E27FC236}">
              <a16:creationId xmlns:a16="http://schemas.microsoft.com/office/drawing/2014/main" id="{00000000-0008-0000-0300-000005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27" name="shapetype_202" hidden="1">
          <a:extLst>
            <a:ext uri="{FF2B5EF4-FFF2-40B4-BE49-F238E27FC236}">
              <a16:creationId xmlns:a16="http://schemas.microsoft.com/office/drawing/2014/main" id="{00000000-0008-0000-0300-000003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25" name="shapetype_202" hidden="1">
          <a:extLst>
            <a:ext uri="{FF2B5EF4-FFF2-40B4-BE49-F238E27FC236}">
              <a16:creationId xmlns:a16="http://schemas.microsoft.com/office/drawing/2014/main" id="{00000000-0008-0000-0300-0000011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23" name="shapetype_202" hidden="1">
          <a:extLst>
            <a:ext uri="{FF2B5EF4-FFF2-40B4-BE49-F238E27FC236}">
              <a16:creationId xmlns:a16="http://schemas.microsoft.com/office/drawing/2014/main" id="{00000000-0008-0000-0300-0000FF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21" name="shapetype_202" hidden="1">
          <a:extLst>
            <a:ext uri="{FF2B5EF4-FFF2-40B4-BE49-F238E27FC236}">
              <a16:creationId xmlns:a16="http://schemas.microsoft.com/office/drawing/2014/main" id="{00000000-0008-0000-0300-0000FD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19" name="shapetype_202" hidden="1">
          <a:extLst>
            <a:ext uri="{FF2B5EF4-FFF2-40B4-BE49-F238E27FC236}">
              <a16:creationId xmlns:a16="http://schemas.microsoft.com/office/drawing/2014/main" id="{00000000-0008-0000-0300-0000FB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17" name="shapetype_202" hidden="1">
          <a:extLst>
            <a:ext uri="{FF2B5EF4-FFF2-40B4-BE49-F238E27FC236}">
              <a16:creationId xmlns:a16="http://schemas.microsoft.com/office/drawing/2014/main" id="{00000000-0008-0000-0300-0000F9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15" name="shapetype_202" hidden="1">
          <a:extLst>
            <a:ext uri="{FF2B5EF4-FFF2-40B4-BE49-F238E27FC236}">
              <a16:creationId xmlns:a16="http://schemas.microsoft.com/office/drawing/2014/main" id="{00000000-0008-0000-0300-0000F7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13" name="shapetype_202" hidden="1">
          <a:extLst>
            <a:ext uri="{FF2B5EF4-FFF2-40B4-BE49-F238E27FC236}">
              <a16:creationId xmlns:a16="http://schemas.microsoft.com/office/drawing/2014/main" id="{00000000-0008-0000-0300-0000F5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11" name="shapetype_202" hidden="1">
          <a:extLst>
            <a:ext uri="{FF2B5EF4-FFF2-40B4-BE49-F238E27FC236}">
              <a16:creationId xmlns:a16="http://schemas.microsoft.com/office/drawing/2014/main" id="{00000000-0008-0000-0300-0000F3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09" name="shapetype_202" hidden="1">
          <a:extLst>
            <a:ext uri="{FF2B5EF4-FFF2-40B4-BE49-F238E27FC236}">
              <a16:creationId xmlns:a16="http://schemas.microsoft.com/office/drawing/2014/main" id="{00000000-0008-0000-0300-0000F1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07" name="shapetype_202" hidden="1">
          <a:extLst>
            <a:ext uri="{FF2B5EF4-FFF2-40B4-BE49-F238E27FC236}">
              <a16:creationId xmlns:a16="http://schemas.microsoft.com/office/drawing/2014/main" id="{00000000-0008-0000-0300-0000EF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05" name="shapetype_202" hidden="1">
          <a:extLst>
            <a:ext uri="{FF2B5EF4-FFF2-40B4-BE49-F238E27FC236}">
              <a16:creationId xmlns:a16="http://schemas.microsoft.com/office/drawing/2014/main" id="{00000000-0008-0000-0300-0000ED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03" name="shapetype_202" hidden="1">
          <a:extLst>
            <a:ext uri="{FF2B5EF4-FFF2-40B4-BE49-F238E27FC236}">
              <a16:creationId xmlns:a16="http://schemas.microsoft.com/office/drawing/2014/main" id="{00000000-0008-0000-0300-0000EB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401" name="shapetype_202" hidden="1">
          <a:extLst>
            <a:ext uri="{FF2B5EF4-FFF2-40B4-BE49-F238E27FC236}">
              <a16:creationId xmlns:a16="http://schemas.microsoft.com/office/drawing/2014/main" id="{00000000-0008-0000-0300-0000E9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99" name="shapetype_202" hidden="1">
          <a:extLst>
            <a:ext uri="{FF2B5EF4-FFF2-40B4-BE49-F238E27FC236}">
              <a16:creationId xmlns:a16="http://schemas.microsoft.com/office/drawing/2014/main" id="{00000000-0008-0000-0300-0000E7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97" name="shapetype_202" hidden="1">
          <a:extLst>
            <a:ext uri="{FF2B5EF4-FFF2-40B4-BE49-F238E27FC236}">
              <a16:creationId xmlns:a16="http://schemas.microsoft.com/office/drawing/2014/main" id="{00000000-0008-0000-0300-0000E5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95" name="shapetype_202" hidden="1">
          <a:extLst>
            <a:ext uri="{FF2B5EF4-FFF2-40B4-BE49-F238E27FC236}">
              <a16:creationId xmlns:a16="http://schemas.microsoft.com/office/drawing/2014/main" id="{00000000-0008-0000-0300-0000E3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93" name="shapetype_202" hidden="1">
          <a:extLst>
            <a:ext uri="{FF2B5EF4-FFF2-40B4-BE49-F238E27FC236}">
              <a16:creationId xmlns:a16="http://schemas.microsoft.com/office/drawing/2014/main" id="{00000000-0008-0000-0300-0000E1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91" name="shapetype_202" hidden="1">
          <a:extLst>
            <a:ext uri="{FF2B5EF4-FFF2-40B4-BE49-F238E27FC236}">
              <a16:creationId xmlns:a16="http://schemas.microsoft.com/office/drawing/2014/main" id="{00000000-0008-0000-0300-0000DF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89" name="shapetype_202" hidden="1">
          <a:extLst>
            <a:ext uri="{FF2B5EF4-FFF2-40B4-BE49-F238E27FC236}">
              <a16:creationId xmlns:a16="http://schemas.microsoft.com/office/drawing/2014/main" id="{00000000-0008-0000-0300-0000DD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87" name="shapetype_202" hidden="1">
          <a:extLst>
            <a:ext uri="{FF2B5EF4-FFF2-40B4-BE49-F238E27FC236}">
              <a16:creationId xmlns:a16="http://schemas.microsoft.com/office/drawing/2014/main" id="{00000000-0008-0000-0300-0000DB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85" name="shapetype_202" hidden="1">
          <a:extLst>
            <a:ext uri="{FF2B5EF4-FFF2-40B4-BE49-F238E27FC236}">
              <a16:creationId xmlns:a16="http://schemas.microsoft.com/office/drawing/2014/main" id="{00000000-0008-0000-0300-0000D9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83" name="shapetype_202" hidden="1">
          <a:extLst>
            <a:ext uri="{FF2B5EF4-FFF2-40B4-BE49-F238E27FC236}">
              <a16:creationId xmlns:a16="http://schemas.microsoft.com/office/drawing/2014/main" id="{00000000-0008-0000-0300-0000D7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81" name="shapetype_202" hidden="1">
          <a:extLst>
            <a:ext uri="{FF2B5EF4-FFF2-40B4-BE49-F238E27FC236}">
              <a16:creationId xmlns:a16="http://schemas.microsoft.com/office/drawing/2014/main" id="{00000000-0008-0000-0300-0000D5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79" name="shapetype_202" hidden="1">
          <a:extLst>
            <a:ext uri="{FF2B5EF4-FFF2-40B4-BE49-F238E27FC236}">
              <a16:creationId xmlns:a16="http://schemas.microsoft.com/office/drawing/2014/main" id="{00000000-0008-0000-0300-0000D3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77" name="shapetype_202" hidden="1">
          <a:extLst>
            <a:ext uri="{FF2B5EF4-FFF2-40B4-BE49-F238E27FC236}">
              <a16:creationId xmlns:a16="http://schemas.microsoft.com/office/drawing/2014/main" id="{00000000-0008-0000-0300-0000D1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75" name="shapetype_202" hidden="1">
          <a:extLst>
            <a:ext uri="{FF2B5EF4-FFF2-40B4-BE49-F238E27FC236}">
              <a16:creationId xmlns:a16="http://schemas.microsoft.com/office/drawing/2014/main" id="{00000000-0008-0000-0300-0000CF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73" name="shapetype_202" hidden="1">
          <a:extLst>
            <a:ext uri="{FF2B5EF4-FFF2-40B4-BE49-F238E27FC236}">
              <a16:creationId xmlns:a16="http://schemas.microsoft.com/office/drawing/2014/main" id="{00000000-0008-0000-0300-0000CD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71" name="shapetype_202" hidden="1">
          <a:extLst>
            <a:ext uri="{FF2B5EF4-FFF2-40B4-BE49-F238E27FC236}">
              <a16:creationId xmlns:a16="http://schemas.microsoft.com/office/drawing/2014/main" id="{00000000-0008-0000-0300-0000CB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69" name="shapetype_202" hidden="1">
          <a:extLst>
            <a:ext uri="{FF2B5EF4-FFF2-40B4-BE49-F238E27FC236}">
              <a16:creationId xmlns:a16="http://schemas.microsoft.com/office/drawing/2014/main" id="{00000000-0008-0000-0300-0000C9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67" name="shapetype_202" hidden="1">
          <a:extLst>
            <a:ext uri="{FF2B5EF4-FFF2-40B4-BE49-F238E27FC236}">
              <a16:creationId xmlns:a16="http://schemas.microsoft.com/office/drawing/2014/main" id="{00000000-0008-0000-0300-0000C7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65" name="shapetype_202" hidden="1">
          <a:extLst>
            <a:ext uri="{FF2B5EF4-FFF2-40B4-BE49-F238E27FC236}">
              <a16:creationId xmlns:a16="http://schemas.microsoft.com/office/drawing/2014/main" id="{00000000-0008-0000-0300-0000C5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63" name="shapetype_202" hidden="1">
          <a:extLst>
            <a:ext uri="{FF2B5EF4-FFF2-40B4-BE49-F238E27FC236}">
              <a16:creationId xmlns:a16="http://schemas.microsoft.com/office/drawing/2014/main" id="{00000000-0008-0000-0300-0000C3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61" name="shapetype_202" hidden="1">
          <a:extLst>
            <a:ext uri="{FF2B5EF4-FFF2-40B4-BE49-F238E27FC236}">
              <a16:creationId xmlns:a16="http://schemas.microsoft.com/office/drawing/2014/main" id="{00000000-0008-0000-0300-0000C1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59" name="shapetype_202" hidden="1">
          <a:extLst>
            <a:ext uri="{FF2B5EF4-FFF2-40B4-BE49-F238E27FC236}">
              <a16:creationId xmlns:a16="http://schemas.microsoft.com/office/drawing/2014/main" id="{00000000-0008-0000-0300-0000BF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57" name="shapetype_202" hidden="1">
          <a:extLst>
            <a:ext uri="{FF2B5EF4-FFF2-40B4-BE49-F238E27FC236}">
              <a16:creationId xmlns:a16="http://schemas.microsoft.com/office/drawing/2014/main" id="{00000000-0008-0000-0300-0000BD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55" name="shapetype_202" hidden="1">
          <a:extLst>
            <a:ext uri="{FF2B5EF4-FFF2-40B4-BE49-F238E27FC236}">
              <a16:creationId xmlns:a16="http://schemas.microsoft.com/office/drawing/2014/main" id="{00000000-0008-0000-0300-0000BB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53" name="shapetype_202" hidden="1">
          <a:extLst>
            <a:ext uri="{FF2B5EF4-FFF2-40B4-BE49-F238E27FC236}">
              <a16:creationId xmlns:a16="http://schemas.microsoft.com/office/drawing/2014/main" id="{00000000-0008-0000-0300-0000B9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51" name="shapetype_202" hidden="1">
          <a:extLst>
            <a:ext uri="{FF2B5EF4-FFF2-40B4-BE49-F238E27FC236}">
              <a16:creationId xmlns:a16="http://schemas.microsoft.com/office/drawing/2014/main" id="{00000000-0008-0000-0300-0000B7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49" name="shapetype_202" hidden="1">
          <a:extLst>
            <a:ext uri="{FF2B5EF4-FFF2-40B4-BE49-F238E27FC236}">
              <a16:creationId xmlns:a16="http://schemas.microsoft.com/office/drawing/2014/main" id="{00000000-0008-0000-0300-0000B5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47" name="shapetype_202" hidden="1">
          <a:extLst>
            <a:ext uri="{FF2B5EF4-FFF2-40B4-BE49-F238E27FC236}">
              <a16:creationId xmlns:a16="http://schemas.microsoft.com/office/drawing/2014/main" id="{00000000-0008-0000-0300-0000B3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45" name="shapetype_202" hidden="1">
          <a:extLst>
            <a:ext uri="{FF2B5EF4-FFF2-40B4-BE49-F238E27FC236}">
              <a16:creationId xmlns:a16="http://schemas.microsoft.com/office/drawing/2014/main" id="{00000000-0008-0000-0300-0000B1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43" name="shapetype_202" hidden="1">
          <a:extLst>
            <a:ext uri="{FF2B5EF4-FFF2-40B4-BE49-F238E27FC236}">
              <a16:creationId xmlns:a16="http://schemas.microsoft.com/office/drawing/2014/main" id="{00000000-0008-0000-0300-0000AF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41" name="shapetype_202" hidden="1">
          <a:extLst>
            <a:ext uri="{FF2B5EF4-FFF2-40B4-BE49-F238E27FC236}">
              <a16:creationId xmlns:a16="http://schemas.microsoft.com/office/drawing/2014/main" id="{00000000-0008-0000-0300-0000AD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39" name="shapetype_202" hidden="1">
          <a:extLst>
            <a:ext uri="{FF2B5EF4-FFF2-40B4-BE49-F238E27FC236}">
              <a16:creationId xmlns:a16="http://schemas.microsoft.com/office/drawing/2014/main" id="{00000000-0008-0000-0300-0000AB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37" name="shapetype_202" hidden="1">
          <a:extLst>
            <a:ext uri="{FF2B5EF4-FFF2-40B4-BE49-F238E27FC236}">
              <a16:creationId xmlns:a16="http://schemas.microsoft.com/office/drawing/2014/main" id="{00000000-0008-0000-0300-0000A9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35" name="shapetype_202" hidden="1">
          <a:extLst>
            <a:ext uri="{FF2B5EF4-FFF2-40B4-BE49-F238E27FC236}">
              <a16:creationId xmlns:a16="http://schemas.microsoft.com/office/drawing/2014/main" id="{00000000-0008-0000-0300-0000A7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33" name="shapetype_202" hidden="1">
          <a:extLst>
            <a:ext uri="{FF2B5EF4-FFF2-40B4-BE49-F238E27FC236}">
              <a16:creationId xmlns:a16="http://schemas.microsoft.com/office/drawing/2014/main" id="{00000000-0008-0000-0300-0000A5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31" name="shapetype_202" hidden="1">
          <a:extLst>
            <a:ext uri="{FF2B5EF4-FFF2-40B4-BE49-F238E27FC236}">
              <a16:creationId xmlns:a16="http://schemas.microsoft.com/office/drawing/2014/main" id="{00000000-0008-0000-0300-0000A3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29" name="shapetype_202" hidden="1">
          <a:extLst>
            <a:ext uri="{FF2B5EF4-FFF2-40B4-BE49-F238E27FC236}">
              <a16:creationId xmlns:a16="http://schemas.microsoft.com/office/drawing/2014/main" id="{00000000-0008-0000-0300-0000A1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27" name="shapetype_202" hidden="1">
          <a:extLst>
            <a:ext uri="{FF2B5EF4-FFF2-40B4-BE49-F238E27FC236}">
              <a16:creationId xmlns:a16="http://schemas.microsoft.com/office/drawing/2014/main" id="{00000000-0008-0000-0300-00009F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25" name="shapetype_202" hidden="1">
          <a:extLst>
            <a:ext uri="{FF2B5EF4-FFF2-40B4-BE49-F238E27FC236}">
              <a16:creationId xmlns:a16="http://schemas.microsoft.com/office/drawing/2014/main" id="{00000000-0008-0000-0300-00009D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23" name="shapetype_202" hidden="1">
          <a:extLst>
            <a:ext uri="{FF2B5EF4-FFF2-40B4-BE49-F238E27FC236}">
              <a16:creationId xmlns:a16="http://schemas.microsoft.com/office/drawing/2014/main" id="{00000000-0008-0000-0300-00009B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21" name="shapetype_202" hidden="1">
          <a:extLst>
            <a:ext uri="{FF2B5EF4-FFF2-40B4-BE49-F238E27FC236}">
              <a16:creationId xmlns:a16="http://schemas.microsoft.com/office/drawing/2014/main" id="{00000000-0008-0000-0300-000099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19" name="shapetype_202" hidden="1">
          <a:extLst>
            <a:ext uri="{FF2B5EF4-FFF2-40B4-BE49-F238E27FC236}">
              <a16:creationId xmlns:a16="http://schemas.microsoft.com/office/drawing/2014/main" id="{00000000-0008-0000-0300-000097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17" name="shapetype_202" hidden="1">
          <a:extLst>
            <a:ext uri="{FF2B5EF4-FFF2-40B4-BE49-F238E27FC236}">
              <a16:creationId xmlns:a16="http://schemas.microsoft.com/office/drawing/2014/main" id="{00000000-0008-0000-0300-000095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15" name="shapetype_202" hidden="1">
          <a:extLst>
            <a:ext uri="{FF2B5EF4-FFF2-40B4-BE49-F238E27FC236}">
              <a16:creationId xmlns:a16="http://schemas.microsoft.com/office/drawing/2014/main" id="{00000000-0008-0000-0300-000093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13" name="shapetype_202" hidden="1">
          <a:extLst>
            <a:ext uri="{FF2B5EF4-FFF2-40B4-BE49-F238E27FC236}">
              <a16:creationId xmlns:a16="http://schemas.microsoft.com/office/drawing/2014/main" id="{00000000-0008-0000-0300-000091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11" name="shapetype_202" hidden="1">
          <a:extLst>
            <a:ext uri="{FF2B5EF4-FFF2-40B4-BE49-F238E27FC236}">
              <a16:creationId xmlns:a16="http://schemas.microsoft.com/office/drawing/2014/main" id="{00000000-0008-0000-0300-00008F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09" name="shapetype_202" hidden="1">
          <a:extLst>
            <a:ext uri="{FF2B5EF4-FFF2-40B4-BE49-F238E27FC236}">
              <a16:creationId xmlns:a16="http://schemas.microsoft.com/office/drawing/2014/main" id="{00000000-0008-0000-0300-00008D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7307" name="shapetype_202" hidden="1">
          <a:extLst>
            <a:ext uri="{FF2B5EF4-FFF2-40B4-BE49-F238E27FC236}">
              <a16:creationId xmlns:a16="http://schemas.microsoft.com/office/drawing/2014/main" id="{00000000-0008-0000-0300-00008B1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20</xdr:col>
      <xdr:colOff>13607</xdr:colOff>
      <xdr:row>37</xdr:row>
      <xdr:rowOff>40822</xdr:rowOff>
    </xdr:from>
    <xdr:ext cx="11228267" cy="158735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9852821" y="12518572"/>
          <a:ext cx="11228267" cy="158735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Eastern Europe (Poland, Czech Republic, Hungary, Slovenia, Slovakia, Croatia, Bulgaria, Romania)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TILES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/>
        </a:p>
      </xdr:txBody>
    </xdr:sp>
    <xdr:clientData/>
  </xdr:oneCellAnchor>
  <xdr:oneCellAnchor>
    <xdr:from>
      <xdr:col>55</xdr:col>
      <xdr:colOff>0</xdr:colOff>
      <xdr:row>37</xdr:row>
      <xdr:rowOff>0</xdr:rowOff>
    </xdr:from>
    <xdr:ext cx="19186070" cy="11239487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300-0000E4000000}"/>
            </a:ext>
          </a:extLst>
        </xdr:cNvPr>
        <xdr:cNvSpPr txBox="1"/>
      </xdr:nvSpPr>
      <xdr:spPr>
        <a:xfrm>
          <a:off x="100801714" y="12477750"/>
          <a:ext cx="19186070" cy="112394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Eastern Europe (Poland, Czech Republic, Hungary, Slovenia, Slovakia, Croatia, Bulgaria, Romania)</a:t>
          </a:r>
          <a:endParaRPr lang="en-US" sz="1200">
            <a:effectLst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fuel used is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97" name="shapetype_202" hidden="1">
          <a:extLst>
            <a:ext uri="{FF2B5EF4-FFF2-40B4-BE49-F238E27FC236}">
              <a16:creationId xmlns:a16="http://schemas.microsoft.com/office/drawing/2014/main" id="{00000000-0008-0000-0400-0000C1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96" name="shapetype_202" hidden="1">
          <a:extLst>
            <a:ext uri="{FF2B5EF4-FFF2-40B4-BE49-F238E27FC236}">
              <a16:creationId xmlns:a16="http://schemas.microsoft.com/office/drawing/2014/main" id="{00000000-0008-0000-0400-0000C0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95" name="shapetype_202" hidden="1">
          <a:extLst>
            <a:ext uri="{FF2B5EF4-FFF2-40B4-BE49-F238E27FC236}">
              <a16:creationId xmlns:a16="http://schemas.microsoft.com/office/drawing/2014/main" id="{00000000-0008-0000-0400-0000BF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94" name="shapetype_202" hidden="1">
          <a:extLst>
            <a:ext uri="{FF2B5EF4-FFF2-40B4-BE49-F238E27FC236}">
              <a16:creationId xmlns:a16="http://schemas.microsoft.com/office/drawing/2014/main" id="{00000000-0008-0000-0400-0000BE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93" name="shapetype_202" hidden="1">
          <a:extLst>
            <a:ext uri="{FF2B5EF4-FFF2-40B4-BE49-F238E27FC236}">
              <a16:creationId xmlns:a16="http://schemas.microsoft.com/office/drawing/2014/main" id="{00000000-0008-0000-0400-0000BD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92" name="shapetype_202" hidden="1">
          <a:extLst>
            <a:ext uri="{FF2B5EF4-FFF2-40B4-BE49-F238E27FC236}">
              <a16:creationId xmlns:a16="http://schemas.microsoft.com/office/drawing/2014/main" id="{00000000-0008-0000-0400-0000BC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91" name="shapetype_202" hidden="1">
          <a:extLst>
            <a:ext uri="{FF2B5EF4-FFF2-40B4-BE49-F238E27FC236}">
              <a16:creationId xmlns:a16="http://schemas.microsoft.com/office/drawing/2014/main" id="{00000000-0008-0000-0400-0000BB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89" name="shapetype_202" hidden="1">
          <a:extLst>
            <a:ext uri="{FF2B5EF4-FFF2-40B4-BE49-F238E27FC236}">
              <a16:creationId xmlns:a16="http://schemas.microsoft.com/office/drawing/2014/main" id="{00000000-0008-0000-0400-0000B9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87" name="shapetype_202" hidden="1">
          <a:extLst>
            <a:ext uri="{FF2B5EF4-FFF2-40B4-BE49-F238E27FC236}">
              <a16:creationId xmlns:a16="http://schemas.microsoft.com/office/drawing/2014/main" id="{00000000-0008-0000-0400-0000B7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85" name="shapetype_202" hidden="1">
          <a:extLst>
            <a:ext uri="{FF2B5EF4-FFF2-40B4-BE49-F238E27FC236}">
              <a16:creationId xmlns:a16="http://schemas.microsoft.com/office/drawing/2014/main" id="{00000000-0008-0000-0400-0000B5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83" name="shapetype_202" hidden="1">
          <a:extLst>
            <a:ext uri="{FF2B5EF4-FFF2-40B4-BE49-F238E27FC236}">
              <a16:creationId xmlns:a16="http://schemas.microsoft.com/office/drawing/2014/main" id="{00000000-0008-0000-0400-0000B3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81" name="shapetype_202" hidden="1">
          <a:extLst>
            <a:ext uri="{FF2B5EF4-FFF2-40B4-BE49-F238E27FC236}">
              <a16:creationId xmlns:a16="http://schemas.microsoft.com/office/drawing/2014/main" id="{00000000-0008-0000-0400-0000B1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79" name="shapetype_202" hidden="1">
          <a:extLst>
            <a:ext uri="{FF2B5EF4-FFF2-40B4-BE49-F238E27FC236}">
              <a16:creationId xmlns:a16="http://schemas.microsoft.com/office/drawing/2014/main" id="{00000000-0008-0000-0400-0000AF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77" name="shapetype_202" hidden="1">
          <a:extLst>
            <a:ext uri="{FF2B5EF4-FFF2-40B4-BE49-F238E27FC236}">
              <a16:creationId xmlns:a16="http://schemas.microsoft.com/office/drawing/2014/main" id="{00000000-0008-0000-0400-0000AD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75" name="shapetype_202" hidden="1">
          <a:extLst>
            <a:ext uri="{FF2B5EF4-FFF2-40B4-BE49-F238E27FC236}">
              <a16:creationId xmlns:a16="http://schemas.microsoft.com/office/drawing/2014/main" id="{00000000-0008-0000-0400-0000AB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73" name="shapetype_202" hidden="1">
          <a:extLst>
            <a:ext uri="{FF2B5EF4-FFF2-40B4-BE49-F238E27FC236}">
              <a16:creationId xmlns:a16="http://schemas.microsoft.com/office/drawing/2014/main" id="{00000000-0008-0000-0400-0000A9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71" name="shapetype_202" hidden="1">
          <a:extLst>
            <a:ext uri="{FF2B5EF4-FFF2-40B4-BE49-F238E27FC236}">
              <a16:creationId xmlns:a16="http://schemas.microsoft.com/office/drawing/2014/main" id="{00000000-0008-0000-0400-0000A7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69" name="shapetype_202" hidden="1">
          <a:extLst>
            <a:ext uri="{FF2B5EF4-FFF2-40B4-BE49-F238E27FC236}">
              <a16:creationId xmlns:a16="http://schemas.microsoft.com/office/drawing/2014/main" id="{00000000-0008-0000-0400-0000A5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67" name="shapetype_202" hidden="1">
          <a:extLst>
            <a:ext uri="{FF2B5EF4-FFF2-40B4-BE49-F238E27FC236}">
              <a16:creationId xmlns:a16="http://schemas.microsoft.com/office/drawing/2014/main" id="{00000000-0008-0000-0400-0000A3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65" name="shapetype_202" hidden="1">
          <a:extLst>
            <a:ext uri="{FF2B5EF4-FFF2-40B4-BE49-F238E27FC236}">
              <a16:creationId xmlns:a16="http://schemas.microsoft.com/office/drawing/2014/main" id="{00000000-0008-0000-0400-0000A1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63" name="shapetype_202" hidden="1">
          <a:extLst>
            <a:ext uri="{FF2B5EF4-FFF2-40B4-BE49-F238E27FC236}">
              <a16:creationId xmlns:a16="http://schemas.microsoft.com/office/drawing/2014/main" id="{00000000-0008-0000-0400-00009F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61" name="shapetype_202" hidden="1">
          <a:extLst>
            <a:ext uri="{FF2B5EF4-FFF2-40B4-BE49-F238E27FC236}">
              <a16:creationId xmlns:a16="http://schemas.microsoft.com/office/drawing/2014/main" id="{00000000-0008-0000-0400-00009D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59" name="shapetype_202" hidden="1">
          <a:extLst>
            <a:ext uri="{FF2B5EF4-FFF2-40B4-BE49-F238E27FC236}">
              <a16:creationId xmlns:a16="http://schemas.microsoft.com/office/drawing/2014/main" id="{00000000-0008-0000-0400-00009B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57" name="shapetype_202" hidden="1">
          <a:extLst>
            <a:ext uri="{FF2B5EF4-FFF2-40B4-BE49-F238E27FC236}">
              <a16:creationId xmlns:a16="http://schemas.microsoft.com/office/drawing/2014/main" id="{00000000-0008-0000-0400-000099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55" name="shapetype_202" hidden="1">
          <a:extLst>
            <a:ext uri="{FF2B5EF4-FFF2-40B4-BE49-F238E27FC236}">
              <a16:creationId xmlns:a16="http://schemas.microsoft.com/office/drawing/2014/main" id="{00000000-0008-0000-0400-000097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53" name="shapetype_202" hidden="1">
          <a:extLst>
            <a:ext uri="{FF2B5EF4-FFF2-40B4-BE49-F238E27FC236}">
              <a16:creationId xmlns:a16="http://schemas.microsoft.com/office/drawing/2014/main" id="{00000000-0008-0000-0400-000095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51" name="shapetype_202" hidden="1">
          <a:extLst>
            <a:ext uri="{FF2B5EF4-FFF2-40B4-BE49-F238E27FC236}">
              <a16:creationId xmlns:a16="http://schemas.microsoft.com/office/drawing/2014/main" id="{00000000-0008-0000-0400-000093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49" name="shapetype_202" hidden="1">
          <a:extLst>
            <a:ext uri="{FF2B5EF4-FFF2-40B4-BE49-F238E27FC236}">
              <a16:creationId xmlns:a16="http://schemas.microsoft.com/office/drawing/2014/main" id="{00000000-0008-0000-0400-000091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47" name="shapetype_202" hidden="1">
          <a:extLst>
            <a:ext uri="{FF2B5EF4-FFF2-40B4-BE49-F238E27FC236}">
              <a16:creationId xmlns:a16="http://schemas.microsoft.com/office/drawing/2014/main" id="{00000000-0008-0000-0400-00008F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45" name="shapetype_202" hidden="1">
          <a:extLst>
            <a:ext uri="{FF2B5EF4-FFF2-40B4-BE49-F238E27FC236}">
              <a16:creationId xmlns:a16="http://schemas.microsoft.com/office/drawing/2014/main" id="{00000000-0008-0000-0400-00008D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43" name="shapetype_202" hidden="1">
          <a:extLst>
            <a:ext uri="{FF2B5EF4-FFF2-40B4-BE49-F238E27FC236}">
              <a16:creationId xmlns:a16="http://schemas.microsoft.com/office/drawing/2014/main" id="{00000000-0008-0000-0400-00008B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41" name="shapetype_202" hidden="1">
          <a:extLst>
            <a:ext uri="{FF2B5EF4-FFF2-40B4-BE49-F238E27FC236}">
              <a16:creationId xmlns:a16="http://schemas.microsoft.com/office/drawing/2014/main" id="{00000000-0008-0000-0400-000089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39" name="shapetype_202" hidden="1">
          <a:extLst>
            <a:ext uri="{FF2B5EF4-FFF2-40B4-BE49-F238E27FC236}">
              <a16:creationId xmlns:a16="http://schemas.microsoft.com/office/drawing/2014/main" id="{00000000-0008-0000-0400-000087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37" name="shapetype_202" hidden="1">
          <a:extLst>
            <a:ext uri="{FF2B5EF4-FFF2-40B4-BE49-F238E27FC236}">
              <a16:creationId xmlns:a16="http://schemas.microsoft.com/office/drawing/2014/main" id="{00000000-0008-0000-0400-000085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35" name="shapetype_202" hidden="1">
          <a:extLst>
            <a:ext uri="{FF2B5EF4-FFF2-40B4-BE49-F238E27FC236}">
              <a16:creationId xmlns:a16="http://schemas.microsoft.com/office/drawing/2014/main" id="{00000000-0008-0000-0400-000083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33" name="shapetype_202" hidden="1">
          <a:extLst>
            <a:ext uri="{FF2B5EF4-FFF2-40B4-BE49-F238E27FC236}">
              <a16:creationId xmlns:a16="http://schemas.microsoft.com/office/drawing/2014/main" id="{00000000-0008-0000-0400-000081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31" name="shapetype_202" hidden="1">
          <a:extLst>
            <a:ext uri="{FF2B5EF4-FFF2-40B4-BE49-F238E27FC236}">
              <a16:creationId xmlns:a16="http://schemas.microsoft.com/office/drawing/2014/main" id="{00000000-0008-0000-0400-00007F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29" name="shapetype_202" hidden="1">
          <a:extLst>
            <a:ext uri="{FF2B5EF4-FFF2-40B4-BE49-F238E27FC236}">
              <a16:creationId xmlns:a16="http://schemas.microsoft.com/office/drawing/2014/main" id="{00000000-0008-0000-0400-00007D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27" name="shapetype_202" hidden="1">
          <a:extLst>
            <a:ext uri="{FF2B5EF4-FFF2-40B4-BE49-F238E27FC236}">
              <a16:creationId xmlns:a16="http://schemas.microsoft.com/office/drawing/2014/main" id="{00000000-0008-0000-0400-00007B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25" name="shapetype_202" hidden="1">
          <a:extLst>
            <a:ext uri="{FF2B5EF4-FFF2-40B4-BE49-F238E27FC236}">
              <a16:creationId xmlns:a16="http://schemas.microsoft.com/office/drawing/2014/main" id="{00000000-0008-0000-0400-000079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23" name="shapetype_202" hidden="1">
          <a:extLst>
            <a:ext uri="{FF2B5EF4-FFF2-40B4-BE49-F238E27FC236}">
              <a16:creationId xmlns:a16="http://schemas.microsoft.com/office/drawing/2014/main" id="{00000000-0008-0000-0400-000077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21" name="shapetype_202" hidden="1">
          <a:extLst>
            <a:ext uri="{FF2B5EF4-FFF2-40B4-BE49-F238E27FC236}">
              <a16:creationId xmlns:a16="http://schemas.microsoft.com/office/drawing/2014/main" id="{00000000-0008-0000-0400-000075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19" name="shapetype_202" hidden="1">
          <a:extLst>
            <a:ext uri="{FF2B5EF4-FFF2-40B4-BE49-F238E27FC236}">
              <a16:creationId xmlns:a16="http://schemas.microsoft.com/office/drawing/2014/main" id="{00000000-0008-0000-0400-000073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17" name="shapetype_202" hidden="1">
          <a:extLst>
            <a:ext uri="{FF2B5EF4-FFF2-40B4-BE49-F238E27FC236}">
              <a16:creationId xmlns:a16="http://schemas.microsoft.com/office/drawing/2014/main" id="{00000000-0008-0000-0400-000071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15" name="shapetype_202" hidden="1">
          <a:extLst>
            <a:ext uri="{FF2B5EF4-FFF2-40B4-BE49-F238E27FC236}">
              <a16:creationId xmlns:a16="http://schemas.microsoft.com/office/drawing/2014/main" id="{00000000-0008-0000-0400-00006F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13" name="shapetype_202" hidden="1">
          <a:extLst>
            <a:ext uri="{FF2B5EF4-FFF2-40B4-BE49-F238E27FC236}">
              <a16:creationId xmlns:a16="http://schemas.microsoft.com/office/drawing/2014/main" id="{00000000-0008-0000-0400-00006D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11" name="shapetype_202" hidden="1">
          <a:extLst>
            <a:ext uri="{FF2B5EF4-FFF2-40B4-BE49-F238E27FC236}">
              <a16:creationId xmlns:a16="http://schemas.microsoft.com/office/drawing/2014/main" id="{00000000-0008-0000-0400-00006B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09" name="shapetype_202" hidden="1">
          <a:extLst>
            <a:ext uri="{FF2B5EF4-FFF2-40B4-BE49-F238E27FC236}">
              <a16:creationId xmlns:a16="http://schemas.microsoft.com/office/drawing/2014/main" id="{00000000-0008-0000-0400-000069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07" name="shapetype_202" hidden="1">
          <a:extLst>
            <a:ext uri="{FF2B5EF4-FFF2-40B4-BE49-F238E27FC236}">
              <a16:creationId xmlns:a16="http://schemas.microsoft.com/office/drawing/2014/main" id="{00000000-0008-0000-0400-000067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05" name="shapetype_202" hidden="1">
          <a:extLst>
            <a:ext uri="{FF2B5EF4-FFF2-40B4-BE49-F238E27FC236}">
              <a16:creationId xmlns:a16="http://schemas.microsoft.com/office/drawing/2014/main" id="{00000000-0008-0000-0400-000065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03" name="shapetype_202" hidden="1">
          <a:extLst>
            <a:ext uri="{FF2B5EF4-FFF2-40B4-BE49-F238E27FC236}">
              <a16:creationId xmlns:a16="http://schemas.microsoft.com/office/drawing/2014/main" id="{00000000-0008-0000-0400-000063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801" name="shapetype_202" hidden="1">
          <a:extLst>
            <a:ext uri="{FF2B5EF4-FFF2-40B4-BE49-F238E27FC236}">
              <a16:creationId xmlns:a16="http://schemas.microsoft.com/office/drawing/2014/main" id="{00000000-0008-0000-0400-000061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99" name="shapetype_202" hidden="1">
          <a:extLst>
            <a:ext uri="{FF2B5EF4-FFF2-40B4-BE49-F238E27FC236}">
              <a16:creationId xmlns:a16="http://schemas.microsoft.com/office/drawing/2014/main" id="{00000000-0008-0000-0400-00005F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97" name="shapetype_202" hidden="1">
          <a:extLst>
            <a:ext uri="{FF2B5EF4-FFF2-40B4-BE49-F238E27FC236}">
              <a16:creationId xmlns:a16="http://schemas.microsoft.com/office/drawing/2014/main" id="{00000000-0008-0000-0400-00005D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95" name="shapetype_202" hidden="1">
          <a:extLst>
            <a:ext uri="{FF2B5EF4-FFF2-40B4-BE49-F238E27FC236}">
              <a16:creationId xmlns:a16="http://schemas.microsoft.com/office/drawing/2014/main" id="{00000000-0008-0000-0400-00005B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93" name="shapetype_202" hidden="1">
          <a:extLst>
            <a:ext uri="{FF2B5EF4-FFF2-40B4-BE49-F238E27FC236}">
              <a16:creationId xmlns:a16="http://schemas.microsoft.com/office/drawing/2014/main" id="{00000000-0008-0000-0400-000059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91" name="shapetype_202" hidden="1">
          <a:extLst>
            <a:ext uri="{FF2B5EF4-FFF2-40B4-BE49-F238E27FC236}">
              <a16:creationId xmlns:a16="http://schemas.microsoft.com/office/drawing/2014/main" id="{00000000-0008-0000-0400-000057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90" name="shapetype_202" hidden="1">
          <a:extLst>
            <a:ext uri="{FF2B5EF4-FFF2-40B4-BE49-F238E27FC236}">
              <a16:creationId xmlns:a16="http://schemas.microsoft.com/office/drawing/2014/main" id="{00000000-0008-0000-0400-000056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88" name="shapetype_202" hidden="1">
          <a:extLst>
            <a:ext uri="{FF2B5EF4-FFF2-40B4-BE49-F238E27FC236}">
              <a16:creationId xmlns:a16="http://schemas.microsoft.com/office/drawing/2014/main" id="{00000000-0008-0000-0400-000054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86" name="shapetype_202" hidden="1">
          <a:extLst>
            <a:ext uri="{FF2B5EF4-FFF2-40B4-BE49-F238E27FC236}">
              <a16:creationId xmlns:a16="http://schemas.microsoft.com/office/drawing/2014/main" id="{00000000-0008-0000-0400-000052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84" name="shapetype_202" hidden="1">
          <a:extLst>
            <a:ext uri="{FF2B5EF4-FFF2-40B4-BE49-F238E27FC236}">
              <a16:creationId xmlns:a16="http://schemas.microsoft.com/office/drawing/2014/main" id="{00000000-0008-0000-0400-000050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82" name="shapetype_202" hidden="1">
          <a:extLst>
            <a:ext uri="{FF2B5EF4-FFF2-40B4-BE49-F238E27FC236}">
              <a16:creationId xmlns:a16="http://schemas.microsoft.com/office/drawing/2014/main" id="{00000000-0008-0000-0400-00004E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80" name="shapetype_202" hidden="1">
          <a:extLst>
            <a:ext uri="{FF2B5EF4-FFF2-40B4-BE49-F238E27FC236}">
              <a16:creationId xmlns:a16="http://schemas.microsoft.com/office/drawing/2014/main" id="{00000000-0008-0000-0400-00004C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78" name="shapetype_202" hidden="1">
          <a:extLst>
            <a:ext uri="{FF2B5EF4-FFF2-40B4-BE49-F238E27FC236}">
              <a16:creationId xmlns:a16="http://schemas.microsoft.com/office/drawing/2014/main" id="{00000000-0008-0000-0400-00004A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76" name="shapetype_202" hidden="1">
          <a:extLst>
            <a:ext uri="{FF2B5EF4-FFF2-40B4-BE49-F238E27FC236}">
              <a16:creationId xmlns:a16="http://schemas.microsoft.com/office/drawing/2014/main" id="{00000000-0008-0000-0400-000048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74" name="shapetype_202" hidden="1">
          <a:extLst>
            <a:ext uri="{FF2B5EF4-FFF2-40B4-BE49-F238E27FC236}">
              <a16:creationId xmlns:a16="http://schemas.microsoft.com/office/drawing/2014/main" id="{00000000-0008-0000-0400-000046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72" name="shapetype_202" hidden="1">
          <a:extLst>
            <a:ext uri="{FF2B5EF4-FFF2-40B4-BE49-F238E27FC236}">
              <a16:creationId xmlns:a16="http://schemas.microsoft.com/office/drawing/2014/main" id="{00000000-0008-0000-0400-000044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70" name="shapetype_202" hidden="1">
          <a:extLst>
            <a:ext uri="{FF2B5EF4-FFF2-40B4-BE49-F238E27FC236}">
              <a16:creationId xmlns:a16="http://schemas.microsoft.com/office/drawing/2014/main" id="{00000000-0008-0000-0400-000042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68" name="shapetype_202" hidden="1">
          <a:extLst>
            <a:ext uri="{FF2B5EF4-FFF2-40B4-BE49-F238E27FC236}">
              <a16:creationId xmlns:a16="http://schemas.microsoft.com/office/drawing/2014/main" id="{00000000-0008-0000-0400-000040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66" name="shapetype_202" hidden="1">
          <a:extLst>
            <a:ext uri="{FF2B5EF4-FFF2-40B4-BE49-F238E27FC236}">
              <a16:creationId xmlns:a16="http://schemas.microsoft.com/office/drawing/2014/main" id="{00000000-0008-0000-0400-00003E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64" name="shapetype_202" hidden="1">
          <a:extLst>
            <a:ext uri="{FF2B5EF4-FFF2-40B4-BE49-F238E27FC236}">
              <a16:creationId xmlns:a16="http://schemas.microsoft.com/office/drawing/2014/main" id="{00000000-0008-0000-0400-00003C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62" name="shapetype_202" hidden="1">
          <a:extLst>
            <a:ext uri="{FF2B5EF4-FFF2-40B4-BE49-F238E27FC236}">
              <a16:creationId xmlns:a16="http://schemas.microsoft.com/office/drawing/2014/main" id="{00000000-0008-0000-0400-00003A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60" name="shapetype_202" hidden="1">
          <a:extLst>
            <a:ext uri="{FF2B5EF4-FFF2-40B4-BE49-F238E27FC236}">
              <a16:creationId xmlns:a16="http://schemas.microsoft.com/office/drawing/2014/main" id="{00000000-0008-0000-0400-000038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59" name="shapetype_202" hidden="1">
          <a:extLst>
            <a:ext uri="{FF2B5EF4-FFF2-40B4-BE49-F238E27FC236}">
              <a16:creationId xmlns:a16="http://schemas.microsoft.com/office/drawing/2014/main" id="{00000000-0008-0000-0400-000037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57" name="shapetype_202" hidden="1">
          <a:extLst>
            <a:ext uri="{FF2B5EF4-FFF2-40B4-BE49-F238E27FC236}">
              <a16:creationId xmlns:a16="http://schemas.microsoft.com/office/drawing/2014/main" id="{00000000-0008-0000-0400-000035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55" name="shapetype_202" hidden="1">
          <a:extLst>
            <a:ext uri="{FF2B5EF4-FFF2-40B4-BE49-F238E27FC236}">
              <a16:creationId xmlns:a16="http://schemas.microsoft.com/office/drawing/2014/main" id="{00000000-0008-0000-0400-000033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53" name="shapetype_202" hidden="1">
          <a:extLst>
            <a:ext uri="{FF2B5EF4-FFF2-40B4-BE49-F238E27FC236}">
              <a16:creationId xmlns:a16="http://schemas.microsoft.com/office/drawing/2014/main" id="{00000000-0008-0000-0400-000031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51" name="shapetype_202" hidden="1">
          <a:extLst>
            <a:ext uri="{FF2B5EF4-FFF2-40B4-BE49-F238E27FC236}">
              <a16:creationId xmlns:a16="http://schemas.microsoft.com/office/drawing/2014/main" id="{00000000-0008-0000-0400-00002F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49" name="shapetype_202" hidden="1">
          <a:extLst>
            <a:ext uri="{FF2B5EF4-FFF2-40B4-BE49-F238E27FC236}">
              <a16:creationId xmlns:a16="http://schemas.microsoft.com/office/drawing/2014/main" id="{00000000-0008-0000-0400-00002D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47" name="shapetype_202" hidden="1">
          <a:extLst>
            <a:ext uri="{FF2B5EF4-FFF2-40B4-BE49-F238E27FC236}">
              <a16:creationId xmlns:a16="http://schemas.microsoft.com/office/drawing/2014/main" id="{00000000-0008-0000-0400-00002B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45" name="shapetype_202" hidden="1">
          <a:extLst>
            <a:ext uri="{FF2B5EF4-FFF2-40B4-BE49-F238E27FC236}">
              <a16:creationId xmlns:a16="http://schemas.microsoft.com/office/drawing/2014/main" id="{00000000-0008-0000-0400-000029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43" name="shapetype_202" hidden="1">
          <a:extLst>
            <a:ext uri="{FF2B5EF4-FFF2-40B4-BE49-F238E27FC236}">
              <a16:creationId xmlns:a16="http://schemas.microsoft.com/office/drawing/2014/main" id="{00000000-0008-0000-0400-000027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41" name="shapetype_202" hidden="1">
          <a:extLst>
            <a:ext uri="{FF2B5EF4-FFF2-40B4-BE49-F238E27FC236}">
              <a16:creationId xmlns:a16="http://schemas.microsoft.com/office/drawing/2014/main" id="{00000000-0008-0000-0400-000025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39" name="shapetype_202" hidden="1">
          <a:extLst>
            <a:ext uri="{FF2B5EF4-FFF2-40B4-BE49-F238E27FC236}">
              <a16:creationId xmlns:a16="http://schemas.microsoft.com/office/drawing/2014/main" id="{00000000-0008-0000-0400-000023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37" name="shapetype_202" hidden="1">
          <a:extLst>
            <a:ext uri="{FF2B5EF4-FFF2-40B4-BE49-F238E27FC236}">
              <a16:creationId xmlns:a16="http://schemas.microsoft.com/office/drawing/2014/main" id="{00000000-0008-0000-0400-000021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35" name="shapetype_202" hidden="1">
          <a:extLst>
            <a:ext uri="{FF2B5EF4-FFF2-40B4-BE49-F238E27FC236}">
              <a16:creationId xmlns:a16="http://schemas.microsoft.com/office/drawing/2014/main" id="{00000000-0008-0000-0400-00001F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33" name="shapetype_202" hidden="1">
          <a:extLst>
            <a:ext uri="{FF2B5EF4-FFF2-40B4-BE49-F238E27FC236}">
              <a16:creationId xmlns:a16="http://schemas.microsoft.com/office/drawing/2014/main" id="{00000000-0008-0000-0400-00001D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31" name="shapetype_202" hidden="1">
          <a:extLst>
            <a:ext uri="{FF2B5EF4-FFF2-40B4-BE49-F238E27FC236}">
              <a16:creationId xmlns:a16="http://schemas.microsoft.com/office/drawing/2014/main" id="{00000000-0008-0000-0400-00001B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29" name="shapetype_202" hidden="1">
          <a:extLst>
            <a:ext uri="{FF2B5EF4-FFF2-40B4-BE49-F238E27FC236}">
              <a16:creationId xmlns:a16="http://schemas.microsoft.com/office/drawing/2014/main" id="{00000000-0008-0000-0400-000019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27" name="shapetype_202" hidden="1">
          <a:extLst>
            <a:ext uri="{FF2B5EF4-FFF2-40B4-BE49-F238E27FC236}">
              <a16:creationId xmlns:a16="http://schemas.microsoft.com/office/drawing/2014/main" id="{00000000-0008-0000-0400-000017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25" name="shapetype_202" hidden="1">
          <a:extLst>
            <a:ext uri="{FF2B5EF4-FFF2-40B4-BE49-F238E27FC236}">
              <a16:creationId xmlns:a16="http://schemas.microsoft.com/office/drawing/2014/main" id="{00000000-0008-0000-0400-000015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23" name="shapetype_202" hidden="1">
          <a:extLst>
            <a:ext uri="{FF2B5EF4-FFF2-40B4-BE49-F238E27FC236}">
              <a16:creationId xmlns:a16="http://schemas.microsoft.com/office/drawing/2014/main" id="{00000000-0008-0000-0400-000013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21" name="shapetype_202" hidden="1">
          <a:extLst>
            <a:ext uri="{FF2B5EF4-FFF2-40B4-BE49-F238E27FC236}">
              <a16:creationId xmlns:a16="http://schemas.microsoft.com/office/drawing/2014/main" id="{00000000-0008-0000-0400-000011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19" name="shapetype_202" hidden="1">
          <a:extLst>
            <a:ext uri="{FF2B5EF4-FFF2-40B4-BE49-F238E27FC236}">
              <a16:creationId xmlns:a16="http://schemas.microsoft.com/office/drawing/2014/main" id="{00000000-0008-0000-0400-00000F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17" name="shapetype_202" hidden="1">
          <a:extLst>
            <a:ext uri="{FF2B5EF4-FFF2-40B4-BE49-F238E27FC236}">
              <a16:creationId xmlns:a16="http://schemas.microsoft.com/office/drawing/2014/main" id="{00000000-0008-0000-0400-00000D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15" name="shapetype_202" hidden="1">
          <a:extLst>
            <a:ext uri="{FF2B5EF4-FFF2-40B4-BE49-F238E27FC236}">
              <a16:creationId xmlns:a16="http://schemas.microsoft.com/office/drawing/2014/main" id="{00000000-0008-0000-0400-00000B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13" name="shapetype_202" hidden="1">
          <a:extLst>
            <a:ext uri="{FF2B5EF4-FFF2-40B4-BE49-F238E27FC236}">
              <a16:creationId xmlns:a16="http://schemas.microsoft.com/office/drawing/2014/main" id="{00000000-0008-0000-0400-000009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11" name="shapetype_202" hidden="1">
          <a:extLst>
            <a:ext uri="{FF2B5EF4-FFF2-40B4-BE49-F238E27FC236}">
              <a16:creationId xmlns:a16="http://schemas.microsoft.com/office/drawing/2014/main" id="{00000000-0008-0000-0400-000007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09" name="shapetype_202" hidden="1">
          <a:extLst>
            <a:ext uri="{FF2B5EF4-FFF2-40B4-BE49-F238E27FC236}">
              <a16:creationId xmlns:a16="http://schemas.microsoft.com/office/drawing/2014/main" id="{00000000-0008-0000-0400-000005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07" name="shapetype_202" hidden="1">
          <a:extLst>
            <a:ext uri="{FF2B5EF4-FFF2-40B4-BE49-F238E27FC236}">
              <a16:creationId xmlns:a16="http://schemas.microsoft.com/office/drawing/2014/main" id="{00000000-0008-0000-0400-000003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05" name="shapetype_202" hidden="1">
          <a:extLst>
            <a:ext uri="{FF2B5EF4-FFF2-40B4-BE49-F238E27FC236}">
              <a16:creationId xmlns:a16="http://schemas.microsoft.com/office/drawing/2014/main" id="{00000000-0008-0000-0400-0000012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03" name="shapetype_202" hidden="1">
          <a:extLst>
            <a:ext uri="{FF2B5EF4-FFF2-40B4-BE49-F238E27FC236}">
              <a16:creationId xmlns:a16="http://schemas.microsoft.com/office/drawing/2014/main" id="{00000000-0008-0000-0400-0000FF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701" name="shapetype_202" hidden="1">
          <a:extLst>
            <a:ext uri="{FF2B5EF4-FFF2-40B4-BE49-F238E27FC236}">
              <a16:creationId xmlns:a16="http://schemas.microsoft.com/office/drawing/2014/main" id="{00000000-0008-0000-0400-0000FD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99" name="shapetype_202" hidden="1">
          <a:extLst>
            <a:ext uri="{FF2B5EF4-FFF2-40B4-BE49-F238E27FC236}">
              <a16:creationId xmlns:a16="http://schemas.microsoft.com/office/drawing/2014/main" id="{00000000-0008-0000-0400-0000FB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97" name="shapetype_202" hidden="1">
          <a:extLst>
            <a:ext uri="{FF2B5EF4-FFF2-40B4-BE49-F238E27FC236}">
              <a16:creationId xmlns:a16="http://schemas.microsoft.com/office/drawing/2014/main" id="{00000000-0008-0000-0400-0000F9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95" name="shapetype_202" hidden="1">
          <a:extLst>
            <a:ext uri="{FF2B5EF4-FFF2-40B4-BE49-F238E27FC236}">
              <a16:creationId xmlns:a16="http://schemas.microsoft.com/office/drawing/2014/main" id="{00000000-0008-0000-0400-0000F7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93" name="shapetype_202" hidden="1">
          <a:extLst>
            <a:ext uri="{FF2B5EF4-FFF2-40B4-BE49-F238E27FC236}">
              <a16:creationId xmlns:a16="http://schemas.microsoft.com/office/drawing/2014/main" id="{00000000-0008-0000-0400-0000F5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91" name="shapetype_202" hidden="1">
          <a:extLst>
            <a:ext uri="{FF2B5EF4-FFF2-40B4-BE49-F238E27FC236}">
              <a16:creationId xmlns:a16="http://schemas.microsoft.com/office/drawing/2014/main" id="{00000000-0008-0000-0400-0000F3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89" name="shapetype_202" hidden="1">
          <a:extLst>
            <a:ext uri="{FF2B5EF4-FFF2-40B4-BE49-F238E27FC236}">
              <a16:creationId xmlns:a16="http://schemas.microsoft.com/office/drawing/2014/main" id="{00000000-0008-0000-0400-0000F1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87" name="shapetype_202" hidden="1">
          <a:extLst>
            <a:ext uri="{FF2B5EF4-FFF2-40B4-BE49-F238E27FC236}">
              <a16:creationId xmlns:a16="http://schemas.microsoft.com/office/drawing/2014/main" id="{00000000-0008-0000-0400-0000EF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85" name="shapetype_202" hidden="1">
          <a:extLst>
            <a:ext uri="{FF2B5EF4-FFF2-40B4-BE49-F238E27FC236}">
              <a16:creationId xmlns:a16="http://schemas.microsoft.com/office/drawing/2014/main" id="{00000000-0008-0000-0400-0000ED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83" name="shapetype_202" hidden="1">
          <a:extLst>
            <a:ext uri="{FF2B5EF4-FFF2-40B4-BE49-F238E27FC236}">
              <a16:creationId xmlns:a16="http://schemas.microsoft.com/office/drawing/2014/main" id="{00000000-0008-0000-0400-0000EB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81" name="shapetype_202" hidden="1">
          <a:extLst>
            <a:ext uri="{FF2B5EF4-FFF2-40B4-BE49-F238E27FC236}">
              <a16:creationId xmlns:a16="http://schemas.microsoft.com/office/drawing/2014/main" id="{00000000-0008-0000-0400-0000E9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79" name="shapetype_202" hidden="1">
          <a:extLst>
            <a:ext uri="{FF2B5EF4-FFF2-40B4-BE49-F238E27FC236}">
              <a16:creationId xmlns:a16="http://schemas.microsoft.com/office/drawing/2014/main" id="{00000000-0008-0000-0400-0000E7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77" name="shapetype_202" hidden="1">
          <a:extLst>
            <a:ext uri="{FF2B5EF4-FFF2-40B4-BE49-F238E27FC236}">
              <a16:creationId xmlns:a16="http://schemas.microsoft.com/office/drawing/2014/main" id="{00000000-0008-0000-0400-0000E5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75" name="shapetype_202" hidden="1">
          <a:extLst>
            <a:ext uri="{FF2B5EF4-FFF2-40B4-BE49-F238E27FC236}">
              <a16:creationId xmlns:a16="http://schemas.microsoft.com/office/drawing/2014/main" id="{00000000-0008-0000-0400-0000E3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73" name="shapetype_202" hidden="1">
          <a:extLst>
            <a:ext uri="{FF2B5EF4-FFF2-40B4-BE49-F238E27FC236}">
              <a16:creationId xmlns:a16="http://schemas.microsoft.com/office/drawing/2014/main" id="{00000000-0008-0000-0400-0000E1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71" name="shapetype_202" hidden="1">
          <a:extLst>
            <a:ext uri="{FF2B5EF4-FFF2-40B4-BE49-F238E27FC236}">
              <a16:creationId xmlns:a16="http://schemas.microsoft.com/office/drawing/2014/main" id="{00000000-0008-0000-0400-0000DF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69" name="shapetype_202" hidden="1">
          <a:extLst>
            <a:ext uri="{FF2B5EF4-FFF2-40B4-BE49-F238E27FC236}">
              <a16:creationId xmlns:a16="http://schemas.microsoft.com/office/drawing/2014/main" id="{00000000-0008-0000-0400-0000DD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67" name="shapetype_202" hidden="1">
          <a:extLst>
            <a:ext uri="{FF2B5EF4-FFF2-40B4-BE49-F238E27FC236}">
              <a16:creationId xmlns:a16="http://schemas.microsoft.com/office/drawing/2014/main" id="{00000000-0008-0000-0400-0000DB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65" name="shapetype_202" hidden="1">
          <a:extLst>
            <a:ext uri="{FF2B5EF4-FFF2-40B4-BE49-F238E27FC236}">
              <a16:creationId xmlns:a16="http://schemas.microsoft.com/office/drawing/2014/main" id="{00000000-0008-0000-0400-0000D9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63" name="shapetype_202" hidden="1">
          <a:extLst>
            <a:ext uri="{FF2B5EF4-FFF2-40B4-BE49-F238E27FC236}">
              <a16:creationId xmlns:a16="http://schemas.microsoft.com/office/drawing/2014/main" id="{00000000-0008-0000-0400-0000D7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61" name="shapetype_202" hidden="1">
          <a:extLst>
            <a:ext uri="{FF2B5EF4-FFF2-40B4-BE49-F238E27FC236}">
              <a16:creationId xmlns:a16="http://schemas.microsoft.com/office/drawing/2014/main" id="{00000000-0008-0000-0400-0000D5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59" name="shapetype_202" hidden="1">
          <a:extLst>
            <a:ext uri="{FF2B5EF4-FFF2-40B4-BE49-F238E27FC236}">
              <a16:creationId xmlns:a16="http://schemas.microsoft.com/office/drawing/2014/main" id="{00000000-0008-0000-0400-0000D3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57" name="shapetype_202" hidden="1">
          <a:extLst>
            <a:ext uri="{FF2B5EF4-FFF2-40B4-BE49-F238E27FC236}">
              <a16:creationId xmlns:a16="http://schemas.microsoft.com/office/drawing/2014/main" id="{00000000-0008-0000-0400-0000D1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55" name="shapetype_202" hidden="1">
          <a:extLst>
            <a:ext uri="{FF2B5EF4-FFF2-40B4-BE49-F238E27FC236}">
              <a16:creationId xmlns:a16="http://schemas.microsoft.com/office/drawing/2014/main" id="{00000000-0008-0000-0400-0000CF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53" name="shapetype_202" hidden="1">
          <a:extLst>
            <a:ext uri="{FF2B5EF4-FFF2-40B4-BE49-F238E27FC236}">
              <a16:creationId xmlns:a16="http://schemas.microsoft.com/office/drawing/2014/main" id="{00000000-0008-0000-0400-0000CD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51" name="shapetype_202" hidden="1">
          <a:extLst>
            <a:ext uri="{FF2B5EF4-FFF2-40B4-BE49-F238E27FC236}">
              <a16:creationId xmlns:a16="http://schemas.microsoft.com/office/drawing/2014/main" id="{00000000-0008-0000-0400-0000CB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49" name="shapetype_202" hidden="1">
          <a:extLst>
            <a:ext uri="{FF2B5EF4-FFF2-40B4-BE49-F238E27FC236}">
              <a16:creationId xmlns:a16="http://schemas.microsoft.com/office/drawing/2014/main" id="{00000000-0008-0000-0400-0000C9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47" name="shapetype_202" hidden="1">
          <a:extLst>
            <a:ext uri="{FF2B5EF4-FFF2-40B4-BE49-F238E27FC236}">
              <a16:creationId xmlns:a16="http://schemas.microsoft.com/office/drawing/2014/main" id="{00000000-0008-0000-0400-0000C7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45" name="shapetype_202" hidden="1">
          <a:extLst>
            <a:ext uri="{FF2B5EF4-FFF2-40B4-BE49-F238E27FC236}">
              <a16:creationId xmlns:a16="http://schemas.microsoft.com/office/drawing/2014/main" id="{00000000-0008-0000-0400-0000C5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43" name="shapetype_202" hidden="1">
          <a:extLst>
            <a:ext uri="{FF2B5EF4-FFF2-40B4-BE49-F238E27FC236}">
              <a16:creationId xmlns:a16="http://schemas.microsoft.com/office/drawing/2014/main" id="{00000000-0008-0000-0400-0000C3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41" name="shapetype_202" hidden="1">
          <a:extLst>
            <a:ext uri="{FF2B5EF4-FFF2-40B4-BE49-F238E27FC236}">
              <a16:creationId xmlns:a16="http://schemas.microsoft.com/office/drawing/2014/main" id="{00000000-0008-0000-0400-0000C1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39" name="shapetype_202" hidden="1">
          <a:extLst>
            <a:ext uri="{FF2B5EF4-FFF2-40B4-BE49-F238E27FC236}">
              <a16:creationId xmlns:a16="http://schemas.microsoft.com/office/drawing/2014/main" id="{00000000-0008-0000-0400-0000BF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37" name="shapetype_202" hidden="1">
          <a:extLst>
            <a:ext uri="{FF2B5EF4-FFF2-40B4-BE49-F238E27FC236}">
              <a16:creationId xmlns:a16="http://schemas.microsoft.com/office/drawing/2014/main" id="{00000000-0008-0000-0400-0000BD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35" name="shapetype_202" hidden="1">
          <a:extLst>
            <a:ext uri="{FF2B5EF4-FFF2-40B4-BE49-F238E27FC236}">
              <a16:creationId xmlns:a16="http://schemas.microsoft.com/office/drawing/2014/main" id="{00000000-0008-0000-0400-0000BB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33" name="shapetype_202" hidden="1">
          <a:extLst>
            <a:ext uri="{FF2B5EF4-FFF2-40B4-BE49-F238E27FC236}">
              <a16:creationId xmlns:a16="http://schemas.microsoft.com/office/drawing/2014/main" id="{00000000-0008-0000-0400-0000B9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31" name="shapetype_202" hidden="1">
          <a:extLst>
            <a:ext uri="{FF2B5EF4-FFF2-40B4-BE49-F238E27FC236}">
              <a16:creationId xmlns:a16="http://schemas.microsoft.com/office/drawing/2014/main" id="{00000000-0008-0000-0400-0000B7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29" name="shapetype_202" hidden="1">
          <a:extLst>
            <a:ext uri="{FF2B5EF4-FFF2-40B4-BE49-F238E27FC236}">
              <a16:creationId xmlns:a16="http://schemas.microsoft.com/office/drawing/2014/main" id="{00000000-0008-0000-0400-0000B5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27" name="shapetype_202" hidden="1">
          <a:extLst>
            <a:ext uri="{FF2B5EF4-FFF2-40B4-BE49-F238E27FC236}">
              <a16:creationId xmlns:a16="http://schemas.microsoft.com/office/drawing/2014/main" id="{00000000-0008-0000-0400-0000B3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25" name="shapetype_202" hidden="1">
          <a:extLst>
            <a:ext uri="{FF2B5EF4-FFF2-40B4-BE49-F238E27FC236}">
              <a16:creationId xmlns:a16="http://schemas.microsoft.com/office/drawing/2014/main" id="{00000000-0008-0000-0400-0000B1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23" name="shapetype_202" hidden="1">
          <a:extLst>
            <a:ext uri="{FF2B5EF4-FFF2-40B4-BE49-F238E27FC236}">
              <a16:creationId xmlns:a16="http://schemas.microsoft.com/office/drawing/2014/main" id="{00000000-0008-0000-0400-0000AF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21" name="shapetype_202" hidden="1">
          <a:extLst>
            <a:ext uri="{FF2B5EF4-FFF2-40B4-BE49-F238E27FC236}">
              <a16:creationId xmlns:a16="http://schemas.microsoft.com/office/drawing/2014/main" id="{00000000-0008-0000-0400-0000AD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19" name="shapetype_202" hidden="1">
          <a:extLst>
            <a:ext uri="{FF2B5EF4-FFF2-40B4-BE49-F238E27FC236}">
              <a16:creationId xmlns:a16="http://schemas.microsoft.com/office/drawing/2014/main" id="{00000000-0008-0000-0400-0000AB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17" name="shapetype_202" hidden="1">
          <a:extLst>
            <a:ext uri="{FF2B5EF4-FFF2-40B4-BE49-F238E27FC236}">
              <a16:creationId xmlns:a16="http://schemas.microsoft.com/office/drawing/2014/main" id="{00000000-0008-0000-0400-0000A9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15" name="shapetype_202" hidden="1">
          <a:extLst>
            <a:ext uri="{FF2B5EF4-FFF2-40B4-BE49-F238E27FC236}">
              <a16:creationId xmlns:a16="http://schemas.microsoft.com/office/drawing/2014/main" id="{00000000-0008-0000-0400-0000A7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13" name="shapetype_202" hidden="1">
          <a:extLst>
            <a:ext uri="{FF2B5EF4-FFF2-40B4-BE49-F238E27FC236}">
              <a16:creationId xmlns:a16="http://schemas.microsoft.com/office/drawing/2014/main" id="{00000000-0008-0000-0400-0000A5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11" name="shapetype_202" hidden="1">
          <a:extLst>
            <a:ext uri="{FF2B5EF4-FFF2-40B4-BE49-F238E27FC236}">
              <a16:creationId xmlns:a16="http://schemas.microsoft.com/office/drawing/2014/main" id="{00000000-0008-0000-0400-0000A3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09" name="shapetype_202" hidden="1">
          <a:extLst>
            <a:ext uri="{FF2B5EF4-FFF2-40B4-BE49-F238E27FC236}">
              <a16:creationId xmlns:a16="http://schemas.microsoft.com/office/drawing/2014/main" id="{00000000-0008-0000-0400-0000A1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07" name="shapetype_202" hidden="1">
          <a:extLst>
            <a:ext uri="{FF2B5EF4-FFF2-40B4-BE49-F238E27FC236}">
              <a16:creationId xmlns:a16="http://schemas.microsoft.com/office/drawing/2014/main" id="{00000000-0008-0000-0400-00009F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05" name="shapetype_202" hidden="1">
          <a:extLst>
            <a:ext uri="{FF2B5EF4-FFF2-40B4-BE49-F238E27FC236}">
              <a16:creationId xmlns:a16="http://schemas.microsoft.com/office/drawing/2014/main" id="{00000000-0008-0000-0400-00009D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03" name="shapetype_202" hidden="1">
          <a:extLst>
            <a:ext uri="{FF2B5EF4-FFF2-40B4-BE49-F238E27FC236}">
              <a16:creationId xmlns:a16="http://schemas.microsoft.com/office/drawing/2014/main" id="{00000000-0008-0000-0400-00009B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601" name="shapetype_202" hidden="1">
          <a:extLst>
            <a:ext uri="{FF2B5EF4-FFF2-40B4-BE49-F238E27FC236}">
              <a16:creationId xmlns:a16="http://schemas.microsoft.com/office/drawing/2014/main" id="{00000000-0008-0000-0400-000099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99" name="shapetype_202" hidden="1">
          <a:extLst>
            <a:ext uri="{FF2B5EF4-FFF2-40B4-BE49-F238E27FC236}">
              <a16:creationId xmlns:a16="http://schemas.microsoft.com/office/drawing/2014/main" id="{00000000-0008-0000-0400-000097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97" name="shapetype_202" hidden="1">
          <a:extLst>
            <a:ext uri="{FF2B5EF4-FFF2-40B4-BE49-F238E27FC236}">
              <a16:creationId xmlns:a16="http://schemas.microsoft.com/office/drawing/2014/main" id="{00000000-0008-0000-0400-000095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95" name="shapetype_202" hidden="1">
          <a:extLst>
            <a:ext uri="{FF2B5EF4-FFF2-40B4-BE49-F238E27FC236}">
              <a16:creationId xmlns:a16="http://schemas.microsoft.com/office/drawing/2014/main" id="{00000000-0008-0000-0400-000093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93" name="shapetype_202" hidden="1">
          <a:extLst>
            <a:ext uri="{FF2B5EF4-FFF2-40B4-BE49-F238E27FC236}">
              <a16:creationId xmlns:a16="http://schemas.microsoft.com/office/drawing/2014/main" id="{00000000-0008-0000-0400-000091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91" name="shapetype_202" hidden="1">
          <a:extLst>
            <a:ext uri="{FF2B5EF4-FFF2-40B4-BE49-F238E27FC236}">
              <a16:creationId xmlns:a16="http://schemas.microsoft.com/office/drawing/2014/main" id="{00000000-0008-0000-0400-00008F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89" name="shapetype_202" hidden="1">
          <a:extLst>
            <a:ext uri="{FF2B5EF4-FFF2-40B4-BE49-F238E27FC236}">
              <a16:creationId xmlns:a16="http://schemas.microsoft.com/office/drawing/2014/main" id="{00000000-0008-0000-0400-00008D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87" name="shapetype_202" hidden="1">
          <a:extLst>
            <a:ext uri="{FF2B5EF4-FFF2-40B4-BE49-F238E27FC236}">
              <a16:creationId xmlns:a16="http://schemas.microsoft.com/office/drawing/2014/main" id="{00000000-0008-0000-0400-00008B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85" name="shapetype_202" hidden="1">
          <a:extLst>
            <a:ext uri="{FF2B5EF4-FFF2-40B4-BE49-F238E27FC236}">
              <a16:creationId xmlns:a16="http://schemas.microsoft.com/office/drawing/2014/main" id="{00000000-0008-0000-0400-000089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83" name="shapetype_202" hidden="1">
          <a:extLst>
            <a:ext uri="{FF2B5EF4-FFF2-40B4-BE49-F238E27FC236}">
              <a16:creationId xmlns:a16="http://schemas.microsoft.com/office/drawing/2014/main" id="{00000000-0008-0000-0400-000087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81" name="shapetype_202" hidden="1">
          <a:extLst>
            <a:ext uri="{FF2B5EF4-FFF2-40B4-BE49-F238E27FC236}">
              <a16:creationId xmlns:a16="http://schemas.microsoft.com/office/drawing/2014/main" id="{00000000-0008-0000-0400-000085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79" name="shapetype_202" hidden="1">
          <a:extLst>
            <a:ext uri="{FF2B5EF4-FFF2-40B4-BE49-F238E27FC236}">
              <a16:creationId xmlns:a16="http://schemas.microsoft.com/office/drawing/2014/main" id="{00000000-0008-0000-0400-000083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77" name="shapetype_202" hidden="1">
          <a:extLst>
            <a:ext uri="{FF2B5EF4-FFF2-40B4-BE49-F238E27FC236}">
              <a16:creationId xmlns:a16="http://schemas.microsoft.com/office/drawing/2014/main" id="{00000000-0008-0000-0400-000081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75" name="shapetype_202" hidden="1">
          <a:extLst>
            <a:ext uri="{FF2B5EF4-FFF2-40B4-BE49-F238E27FC236}">
              <a16:creationId xmlns:a16="http://schemas.microsoft.com/office/drawing/2014/main" id="{00000000-0008-0000-0400-00007F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73" name="shapetype_202" hidden="1">
          <a:extLst>
            <a:ext uri="{FF2B5EF4-FFF2-40B4-BE49-F238E27FC236}">
              <a16:creationId xmlns:a16="http://schemas.microsoft.com/office/drawing/2014/main" id="{00000000-0008-0000-0400-00007D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71" name="shapetype_202" hidden="1">
          <a:extLst>
            <a:ext uri="{FF2B5EF4-FFF2-40B4-BE49-F238E27FC236}">
              <a16:creationId xmlns:a16="http://schemas.microsoft.com/office/drawing/2014/main" id="{00000000-0008-0000-0400-00007B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69" name="shapetype_202" hidden="1">
          <a:extLst>
            <a:ext uri="{FF2B5EF4-FFF2-40B4-BE49-F238E27FC236}">
              <a16:creationId xmlns:a16="http://schemas.microsoft.com/office/drawing/2014/main" id="{00000000-0008-0000-0400-000079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67" name="shapetype_202" hidden="1">
          <a:extLst>
            <a:ext uri="{FF2B5EF4-FFF2-40B4-BE49-F238E27FC236}">
              <a16:creationId xmlns:a16="http://schemas.microsoft.com/office/drawing/2014/main" id="{00000000-0008-0000-0400-000077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65" name="shapetype_202" hidden="1">
          <a:extLst>
            <a:ext uri="{FF2B5EF4-FFF2-40B4-BE49-F238E27FC236}">
              <a16:creationId xmlns:a16="http://schemas.microsoft.com/office/drawing/2014/main" id="{00000000-0008-0000-0400-000075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63" name="shapetype_202" hidden="1">
          <a:extLst>
            <a:ext uri="{FF2B5EF4-FFF2-40B4-BE49-F238E27FC236}">
              <a16:creationId xmlns:a16="http://schemas.microsoft.com/office/drawing/2014/main" id="{00000000-0008-0000-0400-000073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61" name="shapetype_202" hidden="1">
          <a:extLst>
            <a:ext uri="{FF2B5EF4-FFF2-40B4-BE49-F238E27FC236}">
              <a16:creationId xmlns:a16="http://schemas.microsoft.com/office/drawing/2014/main" id="{00000000-0008-0000-0400-000071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59" name="shapetype_202" hidden="1">
          <a:extLst>
            <a:ext uri="{FF2B5EF4-FFF2-40B4-BE49-F238E27FC236}">
              <a16:creationId xmlns:a16="http://schemas.microsoft.com/office/drawing/2014/main" id="{00000000-0008-0000-0400-00006F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57" name="shapetype_202" hidden="1">
          <a:extLst>
            <a:ext uri="{FF2B5EF4-FFF2-40B4-BE49-F238E27FC236}">
              <a16:creationId xmlns:a16="http://schemas.microsoft.com/office/drawing/2014/main" id="{00000000-0008-0000-0400-00006D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55" name="shapetype_202" hidden="1">
          <a:extLst>
            <a:ext uri="{FF2B5EF4-FFF2-40B4-BE49-F238E27FC236}">
              <a16:creationId xmlns:a16="http://schemas.microsoft.com/office/drawing/2014/main" id="{00000000-0008-0000-0400-00006B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53" name="shapetype_202" hidden="1">
          <a:extLst>
            <a:ext uri="{FF2B5EF4-FFF2-40B4-BE49-F238E27FC236}">
              <a16:creationId xmlns:a16="http://schemas.microsoft.com/office/drawing/2014/main" id="{00000000-0008-0000-0400-000069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51" name="shapetype_202" hidden="1">
          <a:extLst>
            <a:ext uri="{FF2B5EF4-FFF2-40B4-BE49-F238E27FC236}">
              <a16:creationId xmlns:a16="http://schemas.microsoft.com/office/drawing/2014/main" id="{00000000-0008-0000-0400-000067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49" name="shapetype_202" hidden="1">
          <a:extLst>
            <a:ext uri="{FF2B5EF4-FFF2-40B4-BE49-F238E27FC236}">
              <a16:creationId xmlns:a16="http://schemas.microsoft.com/office/drawing/2014/main" id="{00000000-0008-0000-0400-000065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47" name="shapetype_202" hidden="1">
          <a:extLst>
            <a:ext uri="{FF2B5EF4-FFF2-40B4-BE49-F238E27FC236}">
              <a16:creationId xmlns:a16="http://schemas.microsoft.com/office/drawing/2014/main" id="{00000000-0008-0000-0400-000063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45" name="shapetype_202" hidden="1">
          <a:extLst>
            <a:ext uri="{FF2B5EF4-FFF2-40B4-BE49-F238E27FC236}">
              <a16:creationId xmlns:a16="http://schemas.microsoft.com/office/drawing/2014/main" id="{00000000-0008-0000-0400-000061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43" name="shapetype_202" hidden="1">
          <a:extLst>
            <a:ext uri="{FF2B5EF4-FFF2-40B4-BE49-F238E27FC236}">
              <a16:creationId xmlns:a16="http://schemas.microsoft.com/office/drawing/2014/main" id="{00000000-0008-0000-0400-00005F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41" name="shapetype_202" hidden="1">
          <a:extLst>
            <a:ext uri="{FF2B5EF4-FFF2-40B4-BE49-F238E27FC236}">
              <a16:creationId xmlns:a16="http://schemas.microsoft.com/office/drawing/2014/main" id="{00000000-0008-0000-0400-00005D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39" name="shapetype_202" hidden="1">
          <a:extLst>
            <a:ext uri="{FF2B5EF4-FFF2-40B4-BE49-F238E27FC236}">
              <a16:creationId xmlns:a16="http://schemas.microsoft.com/office/drawing/2014/main" id="{00000000-0008-0000-0400-00005B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37" name="shapetype_202" hidden="1">
          <a:extLst>
            <a:ext uri="{FF2B5EF4-FFF2-40B4-BE49-F238E27FC236}">
              <a16:creationId xmlns:a16="http://schemas.microsoft.com/office/drawing/2014/main" id="{00000000-0008-0000-0400-000059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35" name="shapetype_202" hidden="1">
          <a:extLst>
            <a:ext uri="{FF2B5EF4-FFF2-40B4-BE49-F238E27FC236}">
              <a16:creationId xmlns:a16="http://schemas.microsoft.com/office/drawing/2014/main" id="{00000000-0008-0000-0400-000057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33" name="shapetype_202" hidden="1">
          <a:extLst>
            <a:ext uri="{FF2B5EF4-FFF2-40B4-BE49-F238E27FC236}">
              <a16:creationId xmlns:a16="http://schemas.microsoft.com/office/drawing/2014/main" id="{00000000-0008-0000-0400-000055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31" name="shapetype_202" hidden="1">
          <a:extLst>
            <a:ext uri="{FF2B5EF4-FFF2-40B4-BE49-F238E27FC236}">
              <a16:creationId xmlns:a16="http://schemas.microsoft.com/office/drawing/2014/main" id="{00000000-0008-0000-0400-000053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29" name="shapetype_202" hidden="1">
          <a:extLst>
            <a:ext uri="{FF2B5EF4-FFF2-40B4-BE49-F238E27FC236}">
              <a16:creationId xmlns:a16="http://schemas.microsoft.com/office/drawing/2014/main" id="{00000000-0008-0000-0400-000051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27" name="shapetype_202" hidden="1">
          <a:extLst>
            <a:ext uri="{FF2B5EF4-FFF2-40B4-BE49-F238E27FC236}">
              <a16:creationId xmlns:a16="http://schemas.microsoft.com/office/drawing/2014/main" id="{00000000-0008-0000-0400-00004F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25" name="shapetype_202" hidden="1">
          <a:extLst>
            <a:ext uri="{FF2B5EF4-FFF2-40B4-BE49-F238E27FC236}">
              <a16:creationId xmlns:a16="http://schemas.microsoft.com/office/drawing/2014/main" id="{00000000-0008-0000-0400-00004D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23" name="shapetype_202" hidden="1">
          <a:extLst>
            <a:ext uri="{FF2B5EF4-FFF2-40B4-BE49-F238E27FC236}">
              <a16:creationId xmlns:a16="http://schemas.microsoft.com/office/drawing/2014/main" id="{00000000-0008-0000-0400-00004B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21" name="shapetype_202" hidden="1">
          <a:extLst>
            <a:ext uri="{FF2B5EF4-FFF2-40B4-BE49-F238E27FC236}">
              <a16:creationId xmlns:a16="http://schemas.microsoft.com/office/drawing/2014/main" id="{00000000-0008-0000-0400-000049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19" name="shapetype_202" hidden="1">
          <a:extLst>
            <a:ext uri="{FF2B5EF4-FFF2-40B4-BE49-F238E27FC236}">
              <a16:creationId xmlns:a16="http://schemas.microsoft.com/office/drawing/2014/main" id="{00000000-0008-0000-0400-000047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17" name="shapetype_202" hidden="1">
          <a:extLst>
            <a:ext uri="{FF2B5EF4-FFF2-40B4-BE49-F238E27FC236}">
              <a16:creationId xmlns:a16="http://schemas.microsoft.com/office/drawing/2014/main" id="{00000000-0008-0000-0400-000045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15" name="shapetype_202" hidden="1">
          <a:extLst>
            <a:ext uri="{FF2B5EF4-FFF2-40B4-BE49-F238E27FC236}">
              <a16:creationId xmlns:a16="http://schemas.microsoft.com/office/drawing/2014/main" id="{00000000-0008-0000-0400-000043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13" name="shapetype_202" hidden="1">
          <a:extLst>
            <a:ext uri="{FF2B5EF4-FFF2-40B4-BE49-F238E27FC236}">
              <a16:creationId xmlns:a16="http://schemas.microsoft.com/office/drawing/2014/main" id="{00000000-0008-0000-0400-000041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11" name="shapetype_202" hidden="1">
          <a:extLst>
            <a:ext uri="{FF2B5EF4-FFF2-40B4-BE49-F238E27FC236}">
              <a16:creationId xmlns:a16="http://schemas.microsoft.com/office/drawing/2014/main" id="{00000000-0008-0000-0400-00003F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09" name="shapetype_202" hidden="1">
          <a:extLst>
            <a:ext uri="{FF2B5EF4-FFF2-40B4-BE49-F238E27FC236}">
              <a16:creationId xmlns:a16="http://schemas.microsoft.com/office/drawing/2014/main" id="{00000000-0008-0000-0400-00003D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07" name="shapetype_202" hidden="1">
          <a:extLst>
            <a:ext uri="{FF2B5EF4-FFF2-40B4-BE49-F238E27FC236}">
              <a16:creationId xmlns:a16="http://schemas.microsoft.com/office/drawing/2014/main" id="{00000000-0008-0000-0400-00003B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05" name="shapetype_202" hidden="1">
          <a:extLst>
            <a:ext uri="{FF2B5EF4-FFF2-40B4-BE49-F238E27FC236}">
              <a16:creationId xmlns:a16="http://schemas.microsoft.com/office/drawing/2014/main" id="{00000000-0008-0000-0400-000039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03" name="shapetype_202" hidden="1">
          <a:extLst>
            <a:ext uri="{FF2B5EF4-FFF2-40B4-BE49-F238E27FC236}">
              <a16:creationId xmlns:a16="http://schemas.microsoft.com/office/drawing/2014/main" id="{00000000-0008-0000-0400-000037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501" name="shapetype_202" hidden="1">
          <a:extLst>
            <a:ext uri="{FF2B5EF4-FFF2-40B4-BE49-F238E27FC236}">
              <a16:creationId xmlns:a16="http://schemas.microsoft.com/office/drawing/2014/main" id="{00000000-0008-0000-0400-000035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99" name="shapetype_202" hidden="1">
          <a:extLst>
            <a:ext uri="{FF2B5EF4-FFF2-40B4-BE49-F238E27FC236}">
              <a16:creationId xmlns:a16="http://schemas.microsoft.com/office/drawing/2014/main" id="{00000000-0008-0000-0400-000033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97" name="shapetype_202" hidden="1">
          <a:extLst>
            <a:ext uri="{FF2B5EF4-FFF2-40B4-BE49-F238E27FC236}">
              <a16:creationId xmlns:a16="http://schemas.microsoft.com/office/drawing/2014/main" id="{00000000-0008-0000-0400-000031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95" name="shapetype_202" hidden="1">
          <a:extLst>
            <a:ext uri="{FF2B5EF4-FFF2-40B4-BE49-F238E27FC236}">
              <a16:creationId xmlns:a16="http://schemas.microsoft.com/office/drawing/2014/main" id="{00000000-0008-0000-0400-00002F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93" name="shapetype_202" hidden="1">
          <a:extLst>
            <a:ext uri="{FF2B5EF4-FFF2-40B4-BE49-F238E27FC236}">
              <a16:creationId xmlns:a16="http://schemas.microsoft.com/office/drawing/2014/main" id="{00000000-0008-0000-0400-00002D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91" name="shapetype_202" hidden="1">
          <a:extLst>
            <a:ext uri="{FF2B5EF4-FFF2-40B4-BE49-F238E27FC236}">
              <a16:creationId xmlns:a16="http://schemas.microsoft.com/office/drawing/2014/main" id="{00000000-0008-0000-0400-00002B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89" name="shapetype_202" hidden="1">
          <a:extLst>
            <a:ext uri="{FF2B5EF4-FFF2-40B4-BE49-F238E27FC236}">
              <a16:creationId xmlns:a16="http://schemas.microsoft.com/office/drawing/2014/main" id="{00000000-0008-0000-0400-000029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87" name="shapetype_202" hidden="1">
          <a:extLst>
            <a:ext uri="{FF2B5EF4-FFF2-40B4-BE49-F238E27FC236}">
              <a16:creationId xmlns:a16="http://schemas.microsoft.com/office/drawing/2014/main" id="{00000000-0008-0000-0400-000027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85" name="shapetype_202" hidden="1">
          <a:extLst>
            <a:ext uri="{FF2B5EF4-FFF2-40B4-BE49-F238E27FC236}">
              <a16:creationId xmlns:a16="http://schemas.microsoft.com/office/drawing/2014/main" id="{00000000-0008-0000-0400-000025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83" name="shapetype_202" hidden="1">
          <a:extLst>
            <a:ext uri="{FF2B5EF4-FFF2-40B4-BE49-F238E27FC236}">
              <a16:creationId xmlns:a16="http://schemas.microsoft.com/office/drawing/2014/main" id="{00000000-0008-0000-0400-000023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81" name="shapetype_202" hidden="1">
          <a:extLst>
            <a:ext uri="{FF2B5EF4-FFF2-40B4-BE49-F238E27FC236}">
              <a16:creationId xmlns:a16="http://schemas.microsoft.com/office/drawing/2014/main" id="{00000000-0008-0000-0400-000021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79" name="shapetype_202" hidden="1">
          <a:extLst>
            <a:ext uri="{FF2B5EF4-FFF2-40B4-BE49-F238E27FC236}">
              <a16:creationId xmlns:a16="http://schemas.microsoft.com/office/drawing/2014/main" id="{00000000-0008-0000-0400-00001F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77" name="shapetype_202" hidden="1">
          <a:extLst>
            <a:ext uri="{FF2B5EF4-FFF2-40B4-BE49-F238E27FC236}">
              <a16:creationId xmlns:a16="http://schemas.microsoft.com/office/drawing/2014/main" id="{00000000-0008-0000-0400-00001D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75" name="shapetype_202" hidden="1">
          <a:extLst>
            <a:ext uri="{FF2B5EF4-FFF2-40B4-BE49-F238E27FC236}">
              <a16:creationId xmlns:a16="http://schemas.microsoft.com/office/drawing/2014/main" id="{00000000-0008-0000-0400-00001B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73" name="shapetype_202" hidden="1">
          <a:extLst>
            <a:ext uri="{FF2B5EF4-FFF2-40B4-BE49-F238E27FC236}">
              <a16:creationId xmlns:a16="http://schemas.microsoft.com/office/drawing/2014/main" id="{00000000-0008-0000-0400-000019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71" name="shapetype_202" hidden="1">
          <a:extLst>
            <a:ext uri="{FF2B5EF4-FFF2-40B4-BE49-F238E27FC236}">
              <a16:creationId xmlns:a16="http://schemas.microsoft.com/office/drawing/2014/main" id="{00000000-0008-0000-0400-000017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69" name="shapetype_202" hidden="1">
          <a:extLst>
            <a:ext uri="{FF2B5EF4-FFF2-40B4-BE49-F238E27FC236}">
              <a16:creationId xmlns:a16="http://schemas.microsoft.com/office/drawing/2014/main" id="{00000000-0008-0000-0400-000015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67" name="shapetype_202" hidden="1">
          <a:extLst>
            <a:ext uri="{FF2B5EF4-FFF2-40B4-BE49-F238E27FC236}">
              <a16:creationId xmlns:a16="http://schemas.microsoft.com/office/drawing/2014/main" id="{00000000-0008-0000-0400-000013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65" name="shapetype_202" hidden="1">
          <a:extLst>
            <a:ext uri="{FF2B5EF4-FFF2-40B4-BE49-F238E27FC236}">
              <a16:creationId xmlns:a16="http://schemas.microsoft.com/office/drawing/2014/main" id="{00000000-0008-0000-0400-000011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63" name="shapetype_202" hidden="1">
          <a:extLst>
            <a:ext uri="{FF2B5EF4-FFF2-40B4-BE49-F238E27FC236}">
              <a16:creationId xmlns:a16="http://schemas.microsoft.com/office/drawing/2014/main" id="{00000000-0008-0000-0400-00000F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61" name="shapetype_202" hidden="1">
          <a:extLst>
            <a:ext uri="{FF2B5EF4-FFF2-40B4-BE49-F238E27FC236}">
              <a16:creationId xmlns:a16="http://schemas.microsoft.com/office/drawing/2014/main" id="{00000000-0008-0000-0400-00000D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59" name="shapetype_202" hidden="1">
          <a:extLst>
            <a:ext uri="{FF2B5EF4-FFF2-40B4-BE49-F238E27FC236}">
              <a16:creationId xmlns:a16="http://schemas.microsoft.com/office/drawing/2014/main" id="{00000000-0008-0000-0400-00000B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57" name="shapetype_202" hidden="1">
          <a:extLst>
            <a:ext uri="{FF2B5EF4-FFF2-40B4-BE49-F238E27FC236}">
              <a16:creationId xmlns:a16="http://schemas.microsoft.com/office/drawing/2014/main" id="{00000000-0008-0000-0400-000009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55" name="shapetype_202" hidden="1">
          <a:extLst>
            <a:ext uri="{FF2B5EF4-FFF2-40B4-BE49-F238E27FC236}">
              <a16:creationId xmlns:a16="http://schemas.microsoft.com/office/drawing/2014/main" id="{00000000-0008-0000-0400-000007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53" name="shapetype_202" hidden="1">
          <a:extLst>
            <a:ext uri="{FF2B5EF4-FFF2-40B4-BE49-F238E27FC236}">
              <a16:creationId xmlns:a16="http://schemas.microsoft.com/office/drawing/2014/main" id="{00000000-0008-0000-0400-000005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51" name="shapetype_202" hidden="1">
          <a:extLst>
            <a:ext uri="{FF2B5EF4-FFF2-40B4-BE49-F238E27FC236}">
              <a16:creationId xmlns:a16="http://schemas.microsoft.com/office/drawing/2014/main" id="{00000000-0008-0000-0400-000003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49" name="shapetype_202" hidden="1">
          <a:extLst>
            <a:ext uri="{FF2B5EF4-FFF2-40B4-BE49-F238E27FC236}">
              <a16:creationId xmlns:a16="http://schemas.microsoft.com/office/drawing/2014/main" id="{00000000-0008-0000-0400-0000012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47" name="shapetype_202" hidden="1">
          <a:extLst>
            <a:ext uri="{FF2B5EF4-FFF2-40B4-BE49-F238E27FC236}">
              <a16:creationId xmlns:a16="http://schemas.microsoft.com/office/drawing/2014/main" id="{00000000-0008-0000-0400-0000FF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45" name="shapetype_202" hidden="1">
          <a:extLst>
            <a:ext uri="{FF2B5EF4-FFF2-40B4-BE49-F238E27FC236}">
              <a16:creationId xmlns:a16="http://schemas.microsoft.com/office/drawing/2014/main" id="{00000000-0008-0000-0400-0000FD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43" name="shapetype_202" hidden="1">
          <a:extLst>
            <a:ext uri="{FF2B5EF4-FFF2-40B4-BE49-F238E27FC236}">
              <a16:creationId xmlns:a16="http://schemas.microsoft.com/office/drawing/2014/main" id="{00000000-0008-0000-0400-0000FB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41" name="shapetype_202" hidden="1">
          <a:extLst>
            <a:ext uri="{FF2B5EF4-FFF2-40B4-BE49-F238E27FC236}">
              <a16:creationId xmlns:a16="http://schemas.microsoft.com/office/drawing/2014/main" id="{00000000-0008-0000-0400-0000F9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39" name="shapetype_202" hidden="1">
          <a:extLst>
            <a:ext uri="{FF2B5EF4-FFF2-40B4-BE49-F238E27FC236}">
              <a16:creationId xmlns:a16="http://schemas.microsoft.com/office/drawing/2014/main" id="{00000000-0008-0000-0400-0000F7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37" name="shapetype_202" hidden="1">
          <a:extLst>
            <a:ext uri="{FF2B5EF4-FFF2-40B4-BE49-F238E27FC236}">
              <a16:creationId xmlns:a16="http://schemas.microsoft.com/office/drawing/2014/main" id="{00000000-0008-0000-0400-0000F5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35" name="shapetype_202" hidden="1">
          <a:extLst>
            <a:ext uri="{FF2B5EF4-FFF2-40B4-BE49-F238E27FC236}">
              <a16:creationId xmlns:a16="http://schemas.microsoft.com/office/drawing/2014/main" id="{00000000-0008-0000-0400-0000F3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33" name="shapetype_202" hidden="1">
          <a:extLst>
            <a:ext uri="{FF2B5EF4-FFF2-40B4-BE49-F238E27FC236}">
              <a16:creationId xmlns:a16="http://schemas.microsoft.com/office/drawing/2014/main" id="{00000000-0008-0000-0400-0000F1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31" name="shapetype_202" hidden="1">
          <a:extLst>
            <a:ext uri="{FF2B5EF4-FFF2-40B4-BE49-F238E27FC236}">
              <a16:creationId xmlns:a16="http://schemas.microsoft.com/office/drawing/2014/main" id="{00000000-0008-0000-0400-0000EF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29" name="shapetype_202" hidden="1">
          <a:extLst>
            <a:ext uri="{FF2B5EF4-FFF2-40B4-BE49-F238E27FC236}">
              <a16:creationId xmlns:a16="http://schemas.microsoft.com/office/drawing/2014/main" id="{00000000-0008-0000-0400-0000ED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27" name="shapetype_202" hidden="1">
          <a:extLst>
            <a:ext uri="{FF2B5EF4-FFF2-40B4-BE49-F238E27FC236}">
              <a16:creationId xmlns:a16="http://schemas.microsoft.com/office/drawing/2014/main" id="{00000000-0008-0000-0400-0000EB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25" name="shapetype_202" hidden="1">
          <a:extLst>
            <a:ext uri="{FF2B5EF4-FFF2-40B4-BE49-F238E27FC236}">
              <a16:creationId xmlns:a16="http://schemas.microsoft.com/office/drawing/2014/main" id="{00000000-0008-0000-0400-0000E9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23" name="shapetype_202" hidden="1">
          <a:extLst>
            <a:ext uri="{FF2B5EF4-FFF2-40B4-BE49-F238E27FC236}">
              <a16:creationId xmlns:a16="http://schemas.microsoft.com/office/drawing/2014/main" id="{00000000-0008-0000-0400-0000E7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21" name="shapetype_202" hidden="1">
          <a:extLst>
            <a:ext uri="{FF2B5EF4-FFF2-40B4-BE49-F238E27FC236}">
              <a16:creationId xmlns:a16="http://schemas.microsoft.com/office/drawing/2014/main" id="{00000000-0008-0000-0400-0000E5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19" name="shapetype_202" hidden="1">
          <a:extLst>
            <a:ext uri="{FF2B5EF4-FFF2-40B4-BE49-F238E27FC236}">
              <a16:creationId xmlns:a16="http://schemas.microsoft.com/office/drawing/2014/main" id="{00000000-0008-0000-0400-0000E3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17" name="shapetype_202" hidden="1">
          <a:extLst>
            <a:ext uri="{FF2B5EF4-FFF2-40B4-BE49-F238E27FC236}">
              <a16:creationId xmlns:a16="http://schemas.microsoft.com/office/drawing/2014/main" id="{00000000-0008-0000-0400-0000E1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15" name="shapetype_202" hidden="1">
          <a:extLst>
            <a:ext uri="{FF2B5EF4-FFF2-40B4-BE49-F238E27FC236}">
              <a16:creationId xmlns:a16="http://schemas.microsoft.com/office/drawing/2014/main" id="{00000000-0008-0000-0400-0000DF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13" name="shapetype_202" hidden="1">
          <a:extLst>
            <a:ext uri="{FF2B5EF4-FFF2-40B4-BE49-F238E27FC236}">
              <a16:creationId xmlns:a16="http://schemas.microsoft.com/office/drawing/2014/main" id="{00000000-0008-0000-0400-0000DD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11" name="shapetype_202" hidden="1">
          <a:extLst>
            <a:ext uri="{FF2B5EF4-FFF2-40B4-BE49-F238E27FC236}">
              <a16:creationId xmlns:a16="http://schemas.microsoft.com/office/drawing/2014/main" id="{00000000-0008-0000-0400-0000DB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09" name="shapetype_202" hidden="1">
          <a:extLst>
            <a:ext uri="{FF2B5EF4-FFF2-40B4-BE49-F238E27FC236}">
              <a16:creationId xmlns:a16="http://schemas.microsoft.com/office/drawing/2014/main" id="{00000000-0008-0000-0400-0000D9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07" name="shapetype_202" hidden="1">
          <a:extLst>
            <a:ext uri="{FF2B5EF4-FFF2-40B4-BE49-F238E27FC236}">
              <a16:creationId xmlns:a16="http://schemas.microsoft.com/office/drawing/2014/main" id="{00000000-0008-0000-0400-0000D7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05" name="shapetype_202" hidden="1">
          <a:extLst>
            <a:ext uri="{FF2B5EF4-FFF2-40B4-BE49-F238E27FC236}">
              <a16:creationId xmlns:a16="http://schemas.microsoft.com/office/drawing/2014/main" id="{00000000-0008-0000-0400-0000D5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03" name="shapetype_202" hidden="1">
          <a:extLst>
            <a:ext uri="{FF2B5EF4-FFF2-40B4-BE49-F238E27FC236}">
              <a16:creationId xmlns:a16="http://schemas.microsoft.com/office/drawing/2014/main" id="{00000000-0008-0000-0400-0000D3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401" name="shapetype_202" hidden="1">
          <a:extLst>
            <a:ext uri="{FF2B5EF4-FFF2-40B4-BE49-F238E27FC236}">
              <a16:creationId xmlns:a16="http://schemas.microsoft.com/office/drawing/2014/main" id="{00000000-0008-0000-0400-0000D1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99" name="shapetype_202" hidden="1">
          <a:extLst>
            <a:ext uri="{FF2B5EF4-FFF2-40B4-BE49-F238E27FC236}">
              <a16:creationId xmlns:a16="http://schemas.microsoft.com/office/drawing/2014/main" id="{00000000-0008-0000-0400-0000CF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97" name="shapetype_202" hidden="1">
          <a:extLst>
            <a:ext uri="{FF2B5EF4-FFF2-40B4-BE49-F238E27FC236}">
              <a16:creationId xmlns:a16="http://schemas.microsoft.com/office/drawing/2014/main" id="{00000000-0008-0000-0400-0000CD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95" name="shapetype_202" hidden="1">
          <a:extLst>
            <a:ext uri="{FF2B5EF4-FFF2-40B4-BE49-F238E27FC236}">
              <a16:creationId xmlns:a16="http://schemas.microsoft.com/office/drawing/2014/main" id="{00000000-0008-0000-0400-0000CB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93" name="shapetype_202" hidden="1">
          <a:extLst>
            <a:ext uri="{FF2B5EF4-FFF2-40B4-BE49-F238E27FC236}">
              <a16:creationId xmlns:a16="http://schemas.microsoft.com/office/drawing/2014/main" id="{00000000-0008-0000-0400-0000C9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91" name="shapetype_202" hidden="1">
          <a:extLst>
            <a:ext uri="{FF2B5EF4-FFF2-40B4-BE49-F238E27FC236}">
              <a16:creationId xmlns:a16="http://schemas.microsoft.com/office/drawing/2014/main" id="{00000000-0008-0000-0400-0000C7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89" name="shapetype_202" hidden="1">
          <a:extLst>
            <a:ext uri="{FF2B5EF4-FFF2-40B4-BE49-F238E27FC236}">
              <a16:creationId xmlns:a16="http://schemas.microsoft.com/office/drawing/2014/main" id="{00000000-0008-0000-0400-0000C5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87" name="shapetype_202" hidden="1">
          <a:extLst>
            <a:ext uri="{FF2B5EF4-FFF2-40B4-BE49-F238E27FC236}">
              <a16:creationId xmlns:a16="http://schemas.microsoft.com/office/drawing/2014/main" id="{00000000-0008-0000-0400-0000C3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85" name="shapetype_202" hidden="1">
          <a:extLst>
            <a:ext uri="{FF2B5EF4-FFF2-40B4-BE49-F238E27FC236}">
              <a16:creationId xmlns:a16="http://schemas.microsoft.com/office/drawing/2014/main" id="{00000000-0008-0000-0400-0000C1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83" name="shapetype_202" hidden="1">
          <a:extLst>
            <a:ext uri="{FF2B5EF4-FFF2-40B4-BE49-F238E27FC236}">
              <a16:creationId xmlns:a16="http://schemas.microsoft.com/office/drawing/2014/main" id="{00000000-0008-0000-0400-0000BF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81" name="shapetype_202" hidden="1">
          <a:extLst>
            <a:ext uri="{FF2B5EF4-FFF2-40B4-BE49-F238E27FC236}">
              <a16:creationId xmlns:a16="http://schemas.microsoft.com/office/drawing/2014/main" id="{00000000-0008-0000-0400-0000BD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79" name="shapetype_202" hidden="1">
          <a:extLst>
            <a:ext uri="{FF2B5EF4-FFF2-40B4-BE49-F238E27FC236}">
              <a16:creationId xmlns:a16="http://schemas.microsoft.com/office/drawing/2014/main" id="{00000000-0008-0000-0400-0000BB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77" name="shapetype_202" hidden="1">
          <a:extLst>
            <a:ext uri="{FF2B5EF4-FFF2-40B4-BE49-F238E27FC236}">
              <a16:creationId xmlns:a16="http://schemas.microsoft.com/office/drawing/2014/main" id="{00000000-0008-0000-0400-0000B9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75" name="shapetype_202" hidden="1">
          <a:extLst>
            <a:ext uri="{FF2B5EF4-FFF2-40B4-BE49-F238E27FC236}">
              <a16:creationId xmlns:a16="http://schemas.microsoft.com/office/drawing/2014/main" id="{00000000-0008-0000-0400-0000B7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73" name="shapetype_202" hidden="1">
          <a:extLst>
            <a:ext uri="{FF2B5EF4-FFF2-40B4-BE49-F238E27FC236}">
              <a16:creationId xmlns:a16="http://schemas.microsoft.com/office/drawing/2014/main" id="{00000000-0008-0000-0400-0000B5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71" name="shapetype_202" hidden="1">
          <a:extLst>
            <a:ext uri="{FF2B5EF4-FFF2-40B4-BE49-F238E27FC236}">
              <a16:creationId xmlns:a16="http://schemas.microsoft.com/office/drawing/2014/main" id="{00000000-0008-0000-0400-0000B3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69" name="shapetype_202" hidden="1">
          <a:extLst>
            <a:ext uri="{FF2B5EF4-FFF2-40B4-BE49-F238E27FC236}">
              <a16:creationId xmlns:a16="http://schemas.microsoft.com/office/drawing/2014/main" id="{00000000-0008-0000-0400-0000B1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67" name="shapetype_202" hidden="1">
          <a:extLst>
            <a:ext uri="{FF2B5EF4-FFF2-40B4-BE49-F238E27FC236}">
              <a16:creationId xmlns:a16="http://schemas.microsoft.com/office/drawing/2014/main" id="{00000000-0008-0000-0400-0000AF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65" name="shapetype_202" hidden="1">
          <a:extLst>
            <a:ext uri="{FF2B5EF4-FFF2-40B4-BE49-F238E27FC236}">
              <a16:creationId xmlns:a16="http://schemas.microsoft.com/office/drawing/2014/main" id="{00000000-0008-0000-0400-0000AD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63" name="shapetype_202" hidden="1">
          <a:extLst>
            <a:ext uri="{FF2B5EF4-FFF2-40B4-BE49-F238E27FC236}">
              <a16:creationId xmlns:a16="http://schemas.microsoft.com/office/drawing/2014/main" id="{00000000-0008-0000-0400-0000AB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61" name="shapetype_202" hidden="1">
          <a:extLst>
            <a:ext uri="{FF2B5EF4-FFF2-40B4-BE49-F238E27FC236}">
              <a16:creationId xmlns:a16="http://schemas.microsoft.com/office/drawing/2014/main" id="{00000000-0008-0000-0400-0000A9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59" name="shapetype_202" hidden="1">
          <a:extLst>
            <a:ext uri="{FF2B5EF4-FFF2-40B4-BE49-F238E27FC236}">
              <a16:creationId xmlns:a16="http://schemas.microsoft.com/office/drawing/2014/main" id="{00000000-0008-0000-0400-0000A7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57" name="shapetype_202" hidden="1">
          <a:extLst>
            <a:ext uri="{FF2B5EF4-FFF2-40B4-BE49-F238E27FC236}">
              <a16:creationId xmlns:a16="http://schemas.microsoft.com/office/drawing/2014/main" id="{00000000-0008-0000-0400-0000A5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55" name="shapetype_202" hidden="1">
          <a:extLst>
            <a:ext uri="{FF2B5EF4-FFF2-40B4-BE49-F238E27FC236}">
              <a16:creationId xmlns:a16="http://schemas.microsoft.com/office/drawing/2014/main" id="{00000000-0008-0000-0400-0000A3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53" name="shapetype_202" hidden="1">
          <a:extLst>
            <a:ext uri="{FF2B5EF4-FFF2-40B4-BE49-F238E27FC236}">
              <a16:creationId xmlns:a16="http://schemas.microsoft.com/office/drawing/2014/main" id="{00000000-0008-0000-0400-0000A1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51" name="shapetype_202" hidden="1">
          <a:extLst>
            <a:ext uri="{FF2B5EF4-FFF2-40B4-BE49-F238E27FC236}">
              <a16:creationId xmlns:a16="http://schemas.microsoft.com/office/drawing/2014/main" id="{00000000-0008-0000-0400-00009F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49" name="shapetype_202" hidden="1">
          <a:extLst>
            <a:ext uri="{FF2B5EF4-FFF2-40B4-BE49-F238E27FC236}">
              <a16:creationId xmlns:a16="http://schemas.microsoft.com/office/drawing/2014/main" id="{00000000-0008-0000-0400-00009D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219075</xdr:colOff>
      <xdr:row>22</xdr:row>
      <xdr:rowOff>0</xdr:rowOff>
    </xdr:to>
    <xdr:sp macro="" textlink="">
      <xdr:nvSpPr>
        <xdr:cNvPr id="8347" name="shapetype_202" hidden="1">
          <a:extLst>
            <a:ext uri="{FF2B5EF4-FFF2-40B4-BE49-F238E27FC236}">
              <a16:creationId xmlns:a16="http://schemas.microsoft.com/office/drawing/2014/main" id="{00000000-0008-0000-0400-00009B2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20</xdr:col>
      <xdr:colOff>13607</xdr:colOff>
      <xdr:row>37</xdr:row>
      <xdr:rowOff>40821</xdr:rowOff>
    </xdr:from>
    <xdr:ext cx="15933963" cy="1510644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20451536" y="12314464"/>
          <a:ext cx="15933963" cy="15106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Southern Europe (Spain, Italy, Greece, Cyprus, Malta and  Portugal)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Constrcuction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/>
        </a:p>
      </xdr:txBody>
    </xdr:sp>
    <xdr:clientData/>
  </xdr:oneCellAnchor>
  <xdr:oneCellAnchor>
    <xdr:from>
      <xdr:col>55</xdr:col>
      <xdr:colOff>0</xdr:colOff>
      <xdr:row>37</xdr:row>
      <xdr:rowOff>0</xdr:rowOff>
    </xdr:from>
    <xdr:ext cx="21118285" cy="13196433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SpPr txBox="1"/>
      </xdr:nvSpPr>
      <xdr:spPr>
        <a:xfrm>
          <a:off x="101400429" y="12273643"/>
          <a:ext cx="21118285" cy="131964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Southern Europe (Spain, Italy, Greece, Cyprus, Malta and  Portugal)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individual,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 of the cases.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 b="0" i="1" u="sng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individual,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thechnologies are:</a:t>
          </a: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gas</a:t>
          </a: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electric heating.</a:t>
          </a:r>
          <a:endParaRPr lang="en-US" sz="1200" b="0" i="0" u="sng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individual,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</a:p>
        <a:p>
          <a:pPr eaLnBrk="1" fontAlgn="auto" latinLnBrk="0" hangingPunct="1"/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019" name="shapetype_202" hidden="1">
          <a:extLst>
            <a:ext uri="{FF2B5EF4-FFF2-40B4-BE49-F238E27FC236}">
              <a16:creationId xmlns:a16="http://schemas.microsoft.com/office/drawing/2014/main" id="{00000000-0008-0000-0500-0000232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018" name="shapetype_202" hidden="1">
          <a:extLst>
            <a:ext uri="{FF2B5EF4-FFF2-40B4-BE49-F238E27FC236}">
              <a16:creationId xmlns:a16="http://schemas.microsoft.com/office/drawing/2014/main" id="{00000000-0008-0000-0500-0000222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017" name="shapetype_202" hidden="1">
          <a:extLst>
            <a:ext uri="{FF2B5EF4-FFF2-40B4-BE49-F238E27FC236}">
              <a16:creationId xmlns:a16="http://schemas.microsoft.com/office/drawing/2014/main" id="{00000000-0008-0000-0500-0000212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016" name="shapetype_202" hidden="1">
          <a:extLst>
            <a:ext uri="{FF2B5EF4-FFF2-40B4-BE49-F238E27FC236}">
              <a16:creationId xmlns:a16="http://schemas.microsoft.com/office/drawing/2014/main" id="{00000000-0008-0000-0500-0000202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015" name="shapetype_202" hidden="1">
          <a:extLst>
            <a:ext uri="{FF2B5EF4-FFF2-40B4-BE49-F238E27FC236}">
              <a16:creationId xmlns:a16="http://schemas.microsoft.com/office/drawing/2014/main" id="{00000000-0008-0000-0500-00001F2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014" name="shapetype_202" hidden="1">
          <a:extLst>
            <a:ext uri="{FF2B5EF4-FFF2-40B4-BE49-F238E27FC236}">
              <a16:creationId xmlns:a16="http://schemas.microsoft.com/office/drawing/2014/main" id="{00000000-0008-0000-0500-00001E2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013" name="shapetype_202" hidden="1">
          <a:extLst>
            <a:ext uri="{FF2B5EF4-FFF2-40B4-BE49-F238E27FC236}">
              <a16:creationId xmlns:a16="http://schemas.microsoft.com/office/drawing/2014/main" id="{00000000-0008-0000-0500-00001D2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011" name="shapetype_202" hidden="1">
          <a:extLst>
            <a:ext uri="{FF2B5EF4-FFF2-40B4-BE49-F238E27FC236}">
              <a16:creationId xmlns:a16="http://schemas.microsoft.com/office/drawing/2014/main" id="{00000000-0008-0000-0500-00001B2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009" name="shapetype_202" hidden="1">
          <a:extLst>
            <a:ext uri="{FF2B5EF4-FFF2-40B4-BE49-F238E27FC236}">
              <a16:creationId xmlns:a16="http://schemas.microsoft.com/office/drawing/2014/main" id="{00000000-0008-0000-0500-0000192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007" name="shapetype_202" hidden="1">
          <a:extLst>
            <a:ext uri="{FF2B5EF4-FFF2-40B4-BE49-F238E27FC236}">
              <a16:creationId xmlns:a16="http://schemas.microsoft.com/office/drawing/2014/main" id="{00000000-0008-0000-0500-0000172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005" name="shapetype_202" hidden="1">
          <a:extLst>
            <a:ext uri="{FF2B5EF4-FFF2-40B4-BE49-F238E27FC236}">
              <a16:creationId xmlns:a16="http://schemas.microsoft.com/office/drawing/2014/main" id="{00000000-0008-0000-0500-0000152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003" name="shapetype_202" hidden="1">
          <a:extLst>
            <a:ext uri="{FF2B5EF4-FFF2-40B4-BE49-F238E27FC236}">
              <a16:creationId xmlns:a16="http://schemas.microsoft.com/office/drawing/2014/main" id="{00000000-0008-0000-0500-0000132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001" name="shapetype_202" hidden="1">
          <a:extLst>
            <a:ext uri="{FF2B5EF4-FFF2-40B4-BE49-F238E27FC236}">
              <a16:creationId xmlns:a16="http://schemas.microsoft.com/office/drawing/2014/main" id="{00000000-0008-0000-0500-0000112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99" name="shapetype_202" hidden="1">
          <a:extLst>
            <a:ext uri="{FF2B5EF4-FFF2-40B4-BE49-F238E27FC236}">
              <a16:creationId xmlns:a16="http://schemas.microsoft.com/office/drawing/2014/main" id="{00000000-0008-0000-0500-00000F2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97" name="shapetype_202" hidden="1">
          <a:extLst>
            <a:ext uri="{FF2B5EF4-FFF2-40B4-BE49-F238E27FC236}">
              <a16:creationId xmlns:a16="http://schemas.microsoft.com/office/drawing/2014/main" id="{00000000-0008-0000-0500-00000D2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95" name="shapetype_202" hidden="1">
          <a:extLst>
            <a:ext uri="{FF2B5EF4-FFF2-40B4-BE49-F238E27FC236}">
              <a16:creationId xmlns:a16="http://schemas.microsoft.com/office/drawing/2014/main" id="{00000000-0008-0000-0500-00000B2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93" name="shapetype_202" hidden="1">
          <a:extLst>
            <a:ext uri="{FF2B5EF4-FFF2-40B4-BE49-F238E27FC236}">
              <a16:creationId xmlns:a16="http://schemas.microsoft.com/office/drawing/2014/main" id="{00000000-0008-0000-0500-0000092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91" name="shapetype_202" hidden="1">
          <a:extLst>
            <a:ext uri="{FF2B5EF4-FFF2-40B4-BE49-F238E27FC236}">
              <a16:creationId xmlns:a16="http://schemas.microsoft.com/office/drawing/2014/main" id="{00000000-0008-0000-0500-0000072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89" name="shapetype_202" hidden="1">
          <a:extLst>
            <a:ext uri="{FF2B5EF4-FFF2-40B4-BE49-F238E27FC236}">
              <a16:creationId xmlns:a16="http://schemas.microsoft.com/office/drawing/2014/main" id="{00000000-0008-0000-0500-0000052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87" name="shapetype_202" hidden="1">
          <a:extLst>
            <a:ext uri="{FF2B5EF4-FFF2-40B4-BE49-F238E27FC236}">
              <a16:creationId xmlns:a16="http://schemas.microsoft.com/office/drawing/2014/main" id="{00000000-0008-0000-0500-0000032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85" name="shapetype_202" hidden="1">
          <a:extLst>
            <a:ext uri="{FF2B5EF4-FFF2-40B4-BE49-F238E27FC236}">
              <a16:creationId xmlns:a16="http://schemas.microsoft.com/office/drawing/2014/main" id="{00000000-0008-0000-0500-0000012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83" name="shapetype_202" hidden="1">
          <a:extLst>
            <a:ext uri="{FF2B5EF4-FFF2-40B4-BE49-F238E27FC236}">
              <a16:creationId xmlns:a16="http://schemas.microsoft.com/office/drawing/2014/main" id="{00000000-0008-0000-0500-0000FF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81" name="shapetype_202" hidden="1">
          <a:extLst>
            <a:ext uri="{FF2B5EF4-FFF2-40B4-BE49-F238E27FC236}">
              <a16:creationId xmlns:a16="http://schemas.microsoft.com/office/drawing/2014/main" id="{00000000-0008-0000-0500-0000FD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79" name="shapetype_202" hidden="1">
          <a:extLst>
            <a:ext uri="{FF2B5EF4-FFF2-40B4-BE49-F238E27FC236}">
              <a16:creationId xmlns:a16="http://schemas.microsoft.com/office/drawing/2014/main" id="{00000000-0008-0000-0500-0000FB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77" name="shapetype_202" hidden="1">
          <a:extLst>
            <a:ext uri="{FF2B5EF4-FFF2-40B4-BE49-F238E27FC236}">
              <a16:creationId xmlns:a16="http://schemas.microsoft.com/office/drawing/2014/main" id="{00000000-0008-0000-0500-0000F9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75" name="shapetype_202" hidden="1">
          <a:extLst>
            <a:ext uri="{FF2B5EF4-FFF2-40B4-BE49-F238E27FC236}">
              <a16:creationId xmlns:a16="http://schemas.microsoft.com/office/drawing/2014/main" id="{00000000-0008-0000-0500-0000F7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73" name="shapetype_202" hidden="1">
          <a:extLst>
            <a:ext uri="{FF2B5EF4-FFF2-40B4-BE49-F238E27FC236}">
              <a16:creationId xmlns:a16="http://schemas.microsoft.com/office/drawing/2014/main" id="{00000000-0008-0000-0500-0000F5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71" name="shapetype_202" hidden="1">
          <a:extLst>
            <a:ext uri="{FF2B5EF4-FFF2-40B4-BE49-F238E27FC236}">
              <a16:creationId xmlns:a16="http://schemas.microsoft.com/office/drawing/2014/main" id="{00000000-0008-0000-0500-0000F3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69" name="shapetype_202" hidden="1">
          <a:extLst>
            <a:ext uri="{FF2B5EF4-FFF2-40B4-BE49-F238E27FC236}">
              <a16:creationId xmlns:a16="http://schemas.microsoft.com/office/drawing/2014/main" id="{00000000-0008-0000-0500-0000F1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67" name="shapetype_202" hidden="1">
          <a:extLst>
            <a:ext uri="{FF2B5EF4-FFF2-40B4-BE49-F238E27FC236}">
              <a16:creationId xmlns:a16="http://schemas.microsoft.com/office/drawing/2014/main" id="{00000000-0008-0000-0500-0000EF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65" name="shapetype_202" hidden="1">
          <a:extLst>
            <a:ext uri="{FF2B5EF4-FFF2-40B4-BE49-F238E27FC236}">
              <a16:creationId xmlns:a16="http://schemas.microsoft.com/office/drawing/2014/main" id="{00000000-0008-0000-0500-0000ED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63" name="shapetype_202" hidden="1">
          <a:extLst>
            <a:ext uri="{FF2B5EF4-FFF2-40B4-BE49-F238E27FC236}">
              <a16:creationId xmlns:a16="http://schemas.microsoft.com/office/drawing/2014/main" id="{00000000-0008-0000-0500-0000EB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61" name="shapetype_202" hidden="1">
          <a:extLst>
            <a:ext uri="{FF2B5EF4-FFF2-40B4-BE49-F238E27FC236}">
              <a16:creationId xmlns:a16="http://schemas.microsoft.com/office/drawing/2014/main" id="{00000000-0008-0000-0500-0000E9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59" name="shapetype_202" hidden="1">
          <a:extLst>
            <a:ext uri="{FF2B5EF4-FFF2-40B4-BE49-F238E27FC236}">
              <a16:creationId xmlns:a16="http://schemas.microsoft.com/office/drawing/2014/main" id="{00000000-0008-0000-0500-0000E7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57" name="shapetype_202" hidden="1">
          <a:extLst>
            <a:ext uri="{FF2B5EF4-FFF2-40B4-BE49-F238E27FC236}">
              <a16:creationId xmlns:a16="http://schemas.microsoft.com/office/drawing/2014/main" id="{00000000-0008-0000-0500-0000E5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55" name="shapetype_202" hidden="1">
          <a:extLst>
            <a:ext uri="{FF2B5EF4-FFF2-40B4-BE49-F238E27FC236}">
              <a16:creationId xmlns:a16="http://schemas.microsoft.com/office/drawing/2014/main" id="{00000000-0008-0000-0500-0000E3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53" name="shapetype_202" hidden="1">
          <a:extLst>
            <a:ext uri="{FF2B5EF4-FFF2-40B4-BE49-F238E27FC236}">
              <a16:creationId xmlns:a16="http://schemas.microsoft.com/office/drawing/2014/main" id="{00000000-0008-0000-0500-0000E1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51" name="shapetype_202" hidden="1">
          <a:extLst>
            <a:ext uri="{FF2B5EF4-FFF2-40B4-BE49-F238E27FC236}">
              <a16:creationId xmlns:a16="http://schemas.microsoft.com/office/drawing/2014/main" id="{00000000-0008-0000-0500-0000DF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49" name="shapetype_202" hidden="1">
          <a:extLst>
            <a:ext uri="{FF2B5EF4-FFF2-40B4-BE49-F238E27FC236}">
              <a16:creationId xmlns:a16="http://schemas.microsoft.com/office/drawing/2014/main" id="{00000000-0008-0000-0500-0000DD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47" name="shapetype_202" hidden="1">
          <a:extLst>
            <a:ext uri="{FF2B5EF4-FFF2-40B4-BE49-F238E27FC236}">
              <a16:creationId xmlns:a16="http://schemas.microsoft.com/office/drawing/2014/main" id="{00000000-0008-0000-0500-0000DB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45" name="shapetype_202" hidden="1">
          <a:extLst>
            <a:ext uri="{FF2B5EF4-FFF2-40B4-BE49-F238E27FC236}">
              <a16:creationId xmlns:a16="http://schemas.microsoft.com/office/drawing/2014/main" id="{00000000-0008-0000-0500-0000D9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43" name="shapetype_202" hidden="1">
          <a:extLst>
            <a:ext uri="{FF2B5EF4-FFF2-40B4-BE49-F238E27FC236}">
              <a16:creationId xmlns:a16="http://schemas.microsoft.com/office/drawing/2014/main" id="{00000000-0008-0000-0500-0000D7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41" name="shapetype_202" hidden="1">
          <a:extLst>
            <a:ext uri="{FF2B5EF4-FFF2-40B4-BE49-F238E27FC236}">
              <a16:creationId xmlns:a16="http://schemas.microsoft.com/office/drawing/2014/main" id="{00000000-0008-0000-0500-0000D5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39" name="shapetype_202" hidden="1">
          <a:extLst>
            <a:ext uri="{FF2B5EF4-FFF2-40B4-BE49-F238E27FC236}">
              <a16:creationId xmlns:a16="http://schemas.microsoft.com/office/drawing/2014/main" id="{00000000-0008-0000-0500-0000D3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37" name="shapetype_202" hidden="1">
          <a:extLst>
            <a:ext uri="{FF2B5EF4-FFF2-40B4-BE49-F238E27FC236}">
              <a16:creationId xmlns:a16="http://schemas.microsoft.com/office/drawing/2014/main" id="{00000000-0008-0000-0500-0000D1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35" name="shapetype_202" hidden="1">
          <a:extLst>
            <a:ext uri="{FF2B5EF4-FFF2-40B4-BE49-F238E27FC236}">
              <a16:creationId xmlns:a16="http://schemas.microsoft.com/office/drawing/2014/main" id="{00000000-0008-0000-0500-0000CF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33" name="shapetype_202" hidden="1">
          <a:extLst>
            <a:ext uri="{FF2B5EF4-FFF2-40B4-BE49-F238E27FC236}">
              <a16:creationId xmlns:a16="http://schemas.microsoft.com/office/drawing/2014/main" id="{00000000-0008-0000-0500-0000CD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31" name="shapetype_202" hidden="1">
          <a:extLst>
            <a:ext uri="{FF2B5EF4-FFF2-40B4-BE49-F238E27FC236}">
              <a16:creationId xmlns:a16="http://schemas.microsoft.com/office/drawing/2014/main" id="{00000000-0008-0000-0500-0000CB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29" name="shapetype_202" hidden="1">
          <a:extLst>
            <a:ext uri="{FF2B5EF4-FFF2-40B4-BE49-F238E27FC236}">
              <a16:creationId xmlns:a16="http://schemas.microsoft.com/office/drawing/2014/main" id="{00000000-0008-0000-0500-0000C9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27" name="shapetype_202" hidden="1">
          <a:extLst>
            <a:ext uri="{FF2B5EF4-FFF2-40B4-BE49-F238E27FC236}">
              <a16:creationId xmlns:a16="http://schemas.microsoft.com/office/drawing/2014/main" id="{00000000-0008-0000-0500-0000C7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25" name="shapetype_202" hidden="1">
          <a:extLst>
            <a:ext uri="{FF2B5EF4-FFF2-40B4-BE49-F238E27FC236}">
              <a16:creationId xmlns:a16="http://schemas.microsoft.com/office/drawing/2014/main" id="{00000000-0008-0000-0500-0000C5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23" name="shapetype_202" hidden="1">
          <a:extLst>
            <a:ext uri="{FF2B5EF4-FFF2-40B4-BE49-F238E27FC236}">
              <a16:creationId xmlns:a16="http://schemas.microsoft.com/office/drawing/2014/main" id="{00000000-0008-0000-0500-0000C3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21" name="shapetype_202" hidden="1">
          <a:extLst>
            <a:ext uri="{FF2B5EF4-FFF2-40B4-BE49-F238E27FC236}">
              <a16:creationId xmlns:a16="http://schemas.microsoft.com/office/drawing/2014/main" id="{00000000-0008-0000-0500-0000C1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19" name="shapetype_202" hidden="1">
          <a:extLst>
            <a:ext uri="{FF2B5EF4-FFF2-40B4-BE49-F238E27FC236}">
              <a16:creationId xmlns:a16="http://schemas.microsoft.com/office/drawing/2014/main" id="{00000000-0008-0000-0500-0000BF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17" name="shapetype_202" hidden="1">
          <a:extLst>
            <a:ext uri="{FF2B5EF4-FFF2-40B4-BE49-F238E27FC236}">
              <a16:creationId xmlns:a16="http://schemas.microsoft.com/office/drawing/2014/main" id="{00000000-0008-0000-0500-0000BD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15" name="shapetype_202" hidden="1">
          <a:extLst>
            <a:ext uri="{FF2B5EF4-FFF2-40B4-BE49-F238E27FC236}">
              <a16:creationId xmlns:a16="http://schemas.microsoft.com/office/drawing/2014/main" id="{00000000-0008-0000-0500-0000BB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13" name="shapetype_202" hidden="1">
          <a:extLst>
            <a:ext uri="{FF2B5EF4-FFF2-40B4-BE49-F238E27FC236}">
              <a16:creationId xmlns:a16="http://schemas.microsoft.com/office/drawing/2014/main" id="{00000000-0008-0000-0500-0000B9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12" name="shapetype_202" hidden="1">
          <a:extLst>
            <a:ext uri="{FF2B5EF4-FFF2-40B4-BE49-F238E27FC236}">
              <a16:creationId xmlns:a16="http://schemas.microsoft.com/office/drawing/2014/main" id="{00000000-0008-0000-0500-0000B8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10" name="shapetype_202" hidden="1">
          <a:extLst>
            <a:ext uri="{FF2B5EF4-FFF2-40B4-BE49-F238E27FC236}">
              <a16:creationId xmlns:a16="http://schemas.microsoft.com/office/drawing/2014/main" id="{00000000-0008-0000-0500-0000B6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08" name="shapetype_202" hidden="1">
          <a:extLst>
            <a:ext uri="{FF2B5EF4-FFF2-40B4-BE49-F238E27FC236}">
              <a16:creationId xmlns:a16="http://schemas.microsoft.com/office/drawing/2014/main" id="{00000000-0008-0000-0500-0000B4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06" name="shapetype_202" hidden="1">
          <a:extLst>
            <a:ext uri="{FF2B5EF4-FFF2-40B4-BE49-F238E27FC236}">
              <a16:creationId xmlns:a16="http://schemas.microsoft.com/office/drawing/2014/main" id="{00000000-0008-0000-0500-0000B2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04" name="shapetype_202" hidden="1">
          <a:extLst>
            <a:ext uri="{FF2B5EF4-FFF2-40B4-BE49-F238E27FC236}">
              <a16:creationId xmlns:a16="http://schemas.microsoft.com/office/drawing/2014/main" id="{00000000-0008-0000-0500-0000B0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02" name="shapetype_202" hidden="1">
          <a:extLst>
            <a:ext uri="{FF2B5EF4-FFF2-40B4-BE49-F238E27FC236}">
              <a16:creationId xmlns:a16="http://schemas.microsoft.com/office/drawing/2014/main" id="{00000000-0008-0000-0500-0000AE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900" name="shapetype_202" hidden="1">
          <a:extLst>
            <a:ext uri="{FF2B5EF4-FFF2-40B4-BE49-F238E27FC236}">
              <a16:creationId xmlns:a16="http://schemas.microsoft.com/office/drawing/2014/main" id="{00000000-0008-0000-0500-0000AC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98" name="shapetype_202" hidden="1">
          <a:extLst>
            <a:ext uri="{FF2B5EF4-FFF2-40B4-BE49-F238E27FC236}">
              <a16:creationId xmlns:a16="http://schemas.microsoft.com/office/drawing/2014/main" id="{00000000-0008-0000-0500-0000AA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96" name="shapetype_202" hidden="1">
          <a:extLst>
            <a:ext uri="{FF2B5EF4-FFF2-40B4-BE49-F238E27FC236}">
              <a16:creationId xmlns:a16="http://schemas.microsoft.com/office/drawing/2014/main" id="{00000000-0008-0000-0500-0000A8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94" name="shapetype_202" hidden="1">
          <a:extLst>
            <a:ext uri="{FF2B5EF4-FFF2-40B4-BE49-F238E27FC236}">
              <a16:creationId xmlns:a16="http://schemas.microsoft.com/office/drawing/2014/main" id="{00000000-0008-0000-0500-0000A6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92" name="shapetype_202" hidden="1">
          <a:extLst>
            <a:ext uri="{FF2B5EF4-FFF2-40B4-BE49-F238E27FC236}">
              <a16:creationId xmlns:a16="http://schemas.microsoft.com/office/drawing/2014/main" id="{00000000-0008-0000-0500-0000A4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90" name="shapetype_202" hidden="1">
          <a:extLst>
            <a:ext uri="{FF2B5EF4-FFF2-40B4-BE49-F238E27FC236}">
              <a16:creationId xmlns:a16="http://schemas.microsoft.com/office/drawing/2014/main" id="{00000000-0008-0000-0500-0000A2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88" name="shapetype_202" hidden="1">
          <a:extLst>
            <a:ext uri="{FF2B5EF4-FFF2-40B4-BE49-F238E27FC236}">
              <a16:creationId xmlns:a16="http://schemas.microsoft.com/office/drawing/2014/main" id="{00000000-0008-0000-0500-0000A0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86" name="shapetype_202" hidden="1">
          <a:extLst>
            <a:ext uri="{FF2B5EF4-FFF2-40B4-BE49-F238E27FC236}">
              <a16:creationId xmlns:a16="http://schemas.microsoft.com/office/drawing/2014/main" id="{00000000-0008-0000-0500-00009E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84" name="shapetype_202" hidden="1">
          <a:extLst>
            <a:ext uri="{FF2B5EF4-FFF2-40B4-BE49-F238E27FC236}">
              <a16:creationId xmlns:a16="http://schemas.microsoft.com/office/drawing/2014/main" id="{00000000-0008-0000-0500-00009C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82" name="shapetype_202" hidden="1">
          <a:extLst>
            <a:ext uri="{FF2B5EF4-FFF2-40B4-BE49-F238E27FC236}">
              <a16:creationId xmlns:a16="http://schemas.microsoft.com/office/drawing/2014/main" id="{00000000-0008-0000-0500-00009A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81" name="shapetype_202" hidden="1">
          <a:extLst>
            <a:ext uri="{FF2B5EF4-FFF2-40B4-BE49-F238E27FC236}">
              <a16:creationId xmlns:a16="http://schemas.microsoft.com/office/drawing/2014/main" id="{00000000-0008-0000-0500-000099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79" name="shapetype_202" hidden="1">
          <a:extLst>
            <a:ext uri="{FF2B5EF4-FFF2-40B4-BE49-F238E27FC236}">
              <a16:creationId xmlns:a16="http://schemas.microsoft.com/office/drawing/2014/main" id="{00000000-0008-0000-0500-000097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77" name="shapetype_202" hidden="1">
          <a:extLst>
            <a:ext uri="{FF2B5EF4-FFF2-40B4-BE49-F238E27FC236}">
              <a16:creationId xmlns:a16="http://schemas.microsoft.com/office/drawing/2014/main" id="{00000000-0008-0000-0500-000095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75" name="shapetype_202" hidden="1">
          <a:extLst>
            <a:ext uri="{FF2B5EF4-FFF2-40B4-BE49-F238E27FC236}">
              <a16:creationId xmlns:a16="http://schemas.microsoft.com/office/drawing/2014/main" id="{00000000-0008-0000-0500-000093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73" name="shapetype_202" hidden="1">
          <a:extLst>
            <a:ext uri="{FF2B5EF4-FFF2-40B4-BE49-F238E27FC236}">
              <a16:creationId xmlns:a16="http://schemas.microsoft.com/office/drawing/2014/main" id="{00000000-0008-0000-0500-000091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71" name="shapetype_202" hidden="1">
          <a:extLst>
            <a:ext uri="{FF2B5EF4-FFF2-40B4-BE49-F238E27FC236}">
              <a16:creationId xmlns:a16="http://schemas.microsoft.com/office/drawing/2014/main" id="{00000000-0008-0000-0500-00008F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69" name="shapetype_202" hidden="1">
          <a:extLst>
            <a:ext uri="{FF2B5EF4-FFF2-40B4-BE49-F238E27FC236}">
              <a16:creationId xmlns:a16="http://schemas.microsoft.com/office/drawing/2014/main" id="{00000000-0008-0000-0500-00008D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67" name="shapetype_202" hidden="1">
          <a:extLst>
            <a:ext uri="{FF2B5EF4-FFF2-40B4-BE49-F238E27FC236}">
              <a16:creationId xmlns:a16="http://schemas.microsoft.com/office/drawing/2014/main" id="{00000000-0008-0000-0500-00008B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65" name="shapetype_202" hidden="1">
          <a:extLst>
            <a:ext uri="{FF2B5EF4-FFF2-40B4-BE49-F238E27FC236}">
              <a16:creationId xmlns:a16="http://schemas.microsoft.com/office/drawing/2014/main" id="{00000000-0008-0000-0500-000089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63" name="shapetype_202" hidden="1">
          <a:extLst>
            <a:ext uri="{FF2B5EF4-FFF2-40B4-BE49-F238E27FC236}">
              <a16:creationId xmlns:a16="http://schemas.microsoft.com/office/drawing/2014/main" id="{00000000-0008-0000-0500-000087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61" name="shapetype_202" hidden="1">
          <a:extLst>
            <a:ext uri="{FF2B5EF4-FFF2-40B4-BE49-F238E27FC236}">
              <a16:creationId xmlns:a16="http://schemas.microsoft.com/office/drawing/2014/main" id="{00000000-0008-0000-0500-000085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59" name="shapetype_202" hidden="1">
          <a:extLst>
            <a:ext uri="{FF2B5EF4-FFF2-40B4-BE49-F238E27FC236}">
              <a16:creationId xmlns:a16="http://schemas.microsoft.com/office/drawing/2014/main" id="{00000000-0008-0000-0500-000083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57" name="shapetype_202" hidden="1">
          <a:extLst>
            <a:ext uri="{FF2B5EF4-FFF2-40B4-BE49-F238E27FC236}">
              <a16:creationId xmlns:a16="http://schemas.microsoft.com/office/drawing/2014/main" id="{00000000-0008-0000-0500-000081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55" name="shapetype_202" hidden="1">
          <a:extLst>
            <a:ext uri="{FF2B5EF4-FFF2-40B4-BE49-F238E27FC236}">
              <a16:creationId xmlns:a16="http://schemas.microsoft.com/office/drawing/2014/main" id="{00000000-0008-0000-0500-00007F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53" name="shapetype_202" hidden="1">
          <a:extLst>
            <a:ext uri="{FF2B5EF4-FFF2-40B4-BE49-F238E27FC236}">
              <a16:creationId xmlns:a16="http://schemas.microsoft.com/office/drawing/2014/main" id="{00000000-0008-0000-0500-00007D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51" name="shapetype_202" hidden="1">
          <a:extLst>
            <a:ext uri="{FF2B5EF4-FFF2-40B4-BE49-F238E27FC236}">
              <a16:creationId xmlns:a16="http://schemas.microsoft.com/office/drawing/2014/main" id="{00000000-0008-0000-0500-00007B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49" name="shapetype_202" hidden="1">
          <a:extLst>
            <a:ext uri="{FF2B5EF4-FFF2-40B4-BE49-F238E27FC236}">
              <a16:creationId xmlns:a16="http://schemas.microsoft.com/office/drawing/2014/main" id="{00000000-0008-0000-0500-000079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47" name="shapetype_202" hidden="1">
          <a:extLst>
            <a:ext uri="{FF2B5EF4-FFF2-40B4-BE49-F238E27FC236}">
              <a16:creationId xmlns:a16="http://schemas.microsoft.com/office/drawing/2014/main" id="{00000000-0008-0000-0500-000077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45" name="shapetype_202" hidden="1">
          <a:extLst>
            <a:ext uri="{FF2B5EF4-FFF2-40B4-BE49-F238E27FC236}">
              <a16:creationId xmlns:a16="http://schemas.microsoft.com/office/drawing/2014/main" id="{00000000-0008-0000-0500-000075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43" name="shapetype_202" hidden="1">
          <a:extLst>
            <a:ext uri="{FF2B5EF4-FFF2-40B4-BE49-F238E27FC236}">
              <a16:creationId xmlns:a16="http://schemas.microsoft.com/office/drawing/2014/main" id="{00000000-0008-0000-0500-000073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41" name="shapetype_202" hidden="1">
          <a:extLst>
            <a:ext uri="{FF2B5EF4-FFF2-40B4-BE49-F238E27FC236}">
              <a16:creationId xmlns:a16="http://schemas.microsoft.com/office/drawing/2014/main" id="{00000000-0008-0000-0500-000071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39" name="shapetype_202" hidden="1">
          <a:extLst>
            <a:ext uri="{FF2B5EF4-FFF2-40B4-BE49-F238E27FC236}">
              <a16:creationId xmlns:a16="http://schemas.microsoft.com/office/drawing/2014/main" id="{00000000-0008-0000-0500-00006F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37" name="shapetype_202" hidden="1">
          <a:extLst>
            <a:ext uri="{FF2B5EF4-FFF2-40B4-BE49-F238E27FC236}">
              <a16:creationId xmlns:a16="http://schemas.microsoft.com/office/drawing/2014/main" id="{00000000-0008-0000-0500-00006D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35" name="shapetype_202" hidden="1">
          <a:extLst>
            <a:ext uri="{FF2B5EF4-FFF2-40B4-BE49-F238E27FC236}">
              <a16:creationId xmlns:a16="http://schemas.microsoft.com/office/drawing/2014/main" id="{00000000-0008-0000-0500-00006B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33" name="shapetype_202" hidden="1">
          <a:extLst>
            <a:ext uri="{FF2B5EF4-FFF2-40B4-BE49-F238E27FC236}">
              <a16:creationId xmlns:a16="http://schemas.microsoft.com/office/drawing/2014/main" id="{00000000-0008-0000-0500-000069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31" name="shapetype_202" hidden="1">
          <a:extLst>
            <a:ext uri="{FF2B5EF4-FFF2-40B4-BE49-F238E27FC236}">
              <a16:creationId xmlns:a16="http://schemas.microsoft.com/office/drawing/2014/main" id="{00000000-0008-0000-0500-000067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29" name="shapetype_202" hidden="1">
          <a:extLst>
            <a:ext uri="{FF2B5EF4-FFF2-40B4-BE49-F238E27FC236}">
              <a16:creationId xmlns:a16="http://schemas.microsoft.com/office/drawing/2014/main" id="{00000000-0008-0000-0500-000065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27" name="shapetype_202" hidden="1">
          <a:extLst>
            <a:ext uri="{FF2B5EF4-FFF2-40B4-BE49-F238E27FC236}">
              <a16:creationId xmlns:a16="http://schemas.microsoft.com/office/drawing/2014/main" id="{00000000-0008-0000-0500-000063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25" name="shapetype_202" hidden="1">
          <a:extLst>
            <a:ext uri="{FF2B5EF4-FFF2-40B4-BE49-F238E27FC236}">
              <a16:creationId xmlns:a16="http://schemas.microsoft.com/office/drawing/2014/main" id="{00000000-0008-0000-0500-000061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23" name="shapetype_202" hidden="1">
          <a:extLst>
            <a:ext uri="{FF2B5EF4-FFF2-40B4-BE49-F238E27FC236}">
              <a16:creationId xmlns:a16="http://schemas.microsoft.com/office/drawing/2014/main" id="{00000000-0008-0000-0500-00005F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21" name="shapetype_202" hidden="1">
          <a:extLst>
            <a:ext uri="{FF2B5EF4-FFF2-40B4-BE49-F238E27FC236}">
              <a16:creationId xmlns:a16="http://schemas.microsoft.com/office/drawing/2014/main" id="{00000000-0008-0000-0500-00005D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19" name="shapetype_202" hidden="1">
          <a:extLst>
            <a:ext uri="{FF2B5EF4-FFF2-40B4-BE49-F238E27FC236}">
              <a16:creationId xmlns:a16="http://schemas.microsoft.com/office/drawing/2014/main" id="{00000000-0008-0000-0500-00005B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17" name="shapetype_202" hidden="1">
          <a:extLst>
            <a:ext uri="{FF2B5EF4-FFF2-40B4-BE49-F238E27FC236}">
              <a16:creationId xmlns:a16="http://schemas.microsoft.com/office/drawing/2014/main" id="{00000000-0008-0000-0500-000059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15" name="shapetype_202" hidden="1">
          <a:extLst>
            <a:ext uri="{FF2B5EF4-FFF2-40B4-BE49-F238E27FC236}">
              <a16:creationId xmlns:a16="http://schemas.microsoft.com/office/drawing/2014/main" id="{00000000-0008-0000-0500-000057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13" name="shapetype_202" hidden="1">
          <a:extLst>
            <a:ext uri="{FF2B5EF4-FFF2-40B4-BE49-F238E27FC236}">
              <a16:creationId xmlns:a16="http://schemas.microsoft.com/office/drawing/2014/main" id="{00000000-0008-0000-0500-000055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11" name="shapetype_202" hidden="1">
          <a:extLst>
            <a:ext uri="{FF2B5EF4-FFF2-40B4-BE49-F238E27FC236}">
              <a16:creationId xmlns:a16="http://schemas.microsoft.com/office/drawing/2014/main" id="{00000000-0008-0000-0500-000053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09" name="shapetype_202" hidden="1">
          <a:extLst>
            <a:ext uri="{FF2B5EF4-FFF2-40B4-BE49-F238E27FC236}">
              <a16:creationId xmlns:a16="http://schemas.microsoft.com/office/drawing/2014/main" id="{00000000-0008-0000-0500-000051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07" name="shapetype_202" hidden="1">
          <a:extLst>
            <a:ext uri="{FF2B5EF4-FFF2-40B4-BE49-F238E27FC236}">
              <a16:creationId xmlns:a16="http://schemas.microsoft.com/office/drawing/2014/main" id="{00000000-0008-0000-0500-00004F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05" name="shapetype_202" hidden="1">
          <a:extLst>
            <a:ext uri="{FF2B5EF4-FFF2-40B4-BE49-F238E27FC236}">
              <a16:creationId xmlns:a16="http://schemas.microsoft.com/office/drawing/2014/main" id="{00000000-0008-0000-0500-00004D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03" name="shapetype_202" hidden="1">
          <a:extLst>
            <a:ext uri="{FF2B5EF4-FFF2-40B4-BE49-F238E27FC236}">
              <a16:creationId xmlns:a16="http://schemas.microsoft.com/office/drawing/2014/main" id="{00000000-0008-0000-0500-00004B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801" name="shapetype_202" hidden="1">
          <a:extLst>
            <a:ext uri="{FF2B5EF4-FFF2-40B4-BE49-F238E27FC236}">
              <a16:creationId xmlns:a16="http://schemas.microsoft.com/office/drawing/2014/main" id="{00000000-0008-0000-0500-000049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99" name="shapetype_202" hidden="1">
          <a:extLst>
            <a:ext uri="{FF2B5EF4-FFF2-40B4-BE49-F238E27FC236}">
              <a16:creationId xmlns:a16="http://schemas.microsoft.com/office/drawing/2014/main" id="{00000000-0008-0000-0500-000047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97" name="shapetype_202" hidden="1">
          <a:extLst>
            <a:ext uri="{FF2B5EF4-FFF2-40B4-BE49-F238E27FC236}">
              <a16:creationId xmlns:a16="http://schemas.microsoft.com/office/drawing/2014/main" id="{00000000-0008-0000-0500-000045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95" name="shapetype_202" hidden="1">
          <a:extLst>
            <a:ext uri="{FF2B5EF4-FFF2-40B4-BE49-F238E27FC236}">
              <a16:creationId xmlns:a16="http://schemas.microsoft.com/office/drawing/2014/main" id="{00000000-0008-0000-0500-000043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93" name="shapetype_202" hidden="1">
          <a:extLst>
            <a:ext uri="{FF2B5EF4-FFF2-40B4-BE49-F238E27FC236}">
              <a16:creationId xmlns:a16="http://schemas.microsoft.com/office/drawing/2014/main" id="{00000000-0008-0000-0500-000041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91" name="shapetype_202" hidden="1">
          <a:extLst>
            <a:ext uri="{FF2B5EF4-FFF2-40B4-BE49-F238E27FC236}">
              <a16:creationId xmlns:a16="http://schemas.microsoft.com/office/drawing/2014/main" id="{00000000-0008-0000-0500-00003F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89" name="shapetype_202" hidden="1">
          <a:extLst>
            <a:ext uri="{FF2B5EF4-FFF2-40B4-BE49-F238E27FC236}">
              <a16:creationId xmlns:a16="http://schemas.microsoft.com/office/drawing/2014/main" id="{00000000-0008-0000-0500-00003D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87" name="shapetype_202" hidden="1">
          <a:extLst>
            <a:ext uri="{FF2B5EF4-FFF2-40B4-BE49-F238E27FC236}">
              <a16:creationId xmlns:a16="http://schemas.microsoft.com/office/drawing/2014/main" id="{00000000-0008-0000-0500-00003B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85" name="shapetype_202" hidden="1">
          <a:extLst>
            <a:ext uri="{FF2B5EF4-FFF2-40B4-BE49-F238E27FC236}">
              <a16:creationId xmlns:a16="http://schemas.microsoft.com/office/drawing/2014/main" id="{00000000-0008-0000-0500-000039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83" name="shapetype_202" hidden="1">
          <a:extLst>
            <a:ext uri="{FF2B5EF4-FFF2-40B4-BE49-F238E27FC236}">
              <a16:creationId xmlns:a16="http://schemas.microsoft.com/office/drawing/2014/main" id="{00000000-0008-0000-0500-000037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81" name="shapetype_202" hidden="1">
          <a:extLst>
            <a:ext uri="{FF2B5EF4-FFF2-40B4-BE49-F238E27FC236}">
              <a16:creationId xmlns:a16="http://schemas.microsoft.com/office/drawing/2014/main" id="{00000000-0008-0000-0500-000035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79" name="shapetype_202" hidden="1">
          <a:extLst>
            <a:ext uri="{FF2B5EF4-FFF2-40B4-BE49-F238E27FC236}">
              <a16:creationId xmlns:a16="http://schemas.microsoft.com/office/drawing/2014/main" id="{00000000-0008-0000-0500-000033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77" name="shapetype_202" hidden="1">
          <a:extLst>
            <a:ext uri="{FF2B5EF4-FFF2-40B4-BE49-F238E27FC236}">
              <a16:creationId xmlns:a16="http://schemas.microsoft.com/office/drawing/2014/main" id="{00000000-0008-0000-0500-000031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75" name="shapetype_202" hidden="1">
          <a:extLst>
            <a:ext uri="{FF2B5EF4-FFF2-40B4-BE49-F238E27FC236}">
              <a16:creationId xmlns:a16="http://schemas.microsoft.com/office/drawing/2014/main" id="{00000000-0008-0000-0500-00002F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73" name="shapetype_202" hidden="1">
          <a:extLst>
            <a:ext uri="{FF2B5EF4-FFF2-40B4-BE49-F238E27FC236}">
              <a16:creationId xmlns:a16="http://schemas.microsoft.com/office/drawing/2014/main" id="{00000000-0008-0000-0500-00002D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71" name="shapetype_202" hidden="1">
          <a:extLst>
            <a:ext uri="{FF2B5EF4-FFF2-40B4-BE49-F238E27FC236}">
              <a16:creationId xmlns:a16="http://schemas.microsoft.com/office/drawing/2014/main" id="{00000000-0008-0000-0500-00002B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69" name="shapetype_202" hidden="1">
          <a:extLst>
            <a:ext uri="{FF2B5EF4-FFF2-40B4-BE49-F238E27FC236}">
              <a16:creationId xmlns:a16="http://schemas.microsoft.com/office/drawing/2014/main" id="{00000000-0008-0000-0500-000029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67" name="shapetype_202" hidden="1">
          <a:extLst>
            <a:ext uri="{FF2B5EF4-FFF2-40B4-BE49-F238E27FC236}">
              <a16:creationId xmlns:a16="http://schemas.microsoft.com/office/drawing/2014/main" id="{00000000-0008-0000-0500-000027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65" name="shapetype_202" hidden="1">
          <a:extLst>
            <a:ext uri="{FF2B5EF4-FFF2-40B4-BE49-F238E27FC236}">
              <a16:creationId xmlns:a16="http://schemas.microsoft.com/office/drawing/2014/main" id="{00000000-0008-0000-0500-000025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63" name="shapetype_202" hidden="1">
          <a:extLst>
            <a:ext uri="{FF2B5EF4-FFF2-40B4-BE49-F238E27FC236}">
              <a16:creationId xmlns:a16="http://schemas.microsoft.com/office/drawing/2014/main" id="{00000000-0008-0000-0500-000023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61" name="shapetype_202" hidden="1">
          <a:extLst>
            <a:ext uri="{FF2B5EF4-FFF2-40B4-BE49-F238E27FC236}">
              <a16:creationId xmlns:a16="http://schemas.microsoft.com/office/drawing/2014/main" id="{00000000-0008-0000-0500-000021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59" name="shapetype_202" hidden="1">
          <a:extLst>
            <a:ext uri="{FF2B5EF4-FFF2-40B4-BE49-F238E27FC236}">
              <a16:creationId xmlns:a16="http://schemas.microsoft.com/office/drawing/2014/main" id="{00000000-0008-0000-0500-00001F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57" name="shapetype_202" hidden="1">
          <a:extLst>
            <a:ext uri="{FF2B5EF4-FFF2-40B4-BE49-F238E27FC236}">
              <a16:creationId xmlns:a16="http://schemas.microsoft.com/office/drawing/2014/main" id="{00000000-0008-0000-0500-00001D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55" name="shapetype_202" hidden="1">
          <a:extLst>
            <a:ext uri="{FF2B5EF4-FFF2-40B4-BE49-F238E27FC236}">
              <a16:creationId xmlns:a16="http://schemas.microsoft.com/office/drawing/2014/main" id="{00000000-0008-0000-0500-00001B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53" name="shapetype_202" hidden="1">
          <a:extLst>
            <a:ext uri="{FF2B5EF4-FFF2-40B4-BE49-F238E27FC236}">
              <a16:creationId xmlns:a16="http://schemas.microsoft.com/office/drawing/2014/main" id="{00000000-0008-0000-0500-000019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51" name="shapetype_202" hidden="1">
          <a:extLst>
            <a:ext uri="{FF2B5EF4-FFF2-40B4-BE49-F238E27FC236}">
              <a16:creationId xmlns:a16="http://schemas.microsoft.com/office/drawing/2014/main" id="{00000000-0008-0000-0500-000017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49" name="shapetype_202" hidden="1">
          <a:extLst>
            <a:ext uri="{FF2B5EF4-FFF2-40B4-BE49-F238E27FC236}">
              <a16:creationId xmlns:a16="http://schemas.microsoft.com/office/drawing/2014/main" id="{00000000-0008-0000-0500-000015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47" name="shapetype_202" hidden="1">
          <a:extLst>
            <a:ext uri="{FF2B5EF4-FFF2-40B4-BE49-F238E27FC236}">
              <a16:creationId xmlns:a16="http://schemas.microsoft.com/office/drawing/2014/main" id="{00000000-0008-0000-0500-000013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45" name="shapetype_202" hidden="1">
          <a:extLst>
            <a:ext uri="{FF2B5EF4-FFF2-40B4-BE49-F238E27FC236}">
              <a16:creationId xmlns:a16="http://schemas.microsoft.com/office/drawing/2014/main" id="{00000000-0008-0000-0500-000011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43" name="shapetype_202" hidden="1">
          <a:extLst>
            <a:ext uri="{FF2B5EF4-FFF2-40B4-BE49-F238E27FC236}">
              <a16:creationId xmlns:a16="http://schemas.microsoft.com/office/drawing/2014/main" id="{00000000-0008-0000-0500-00000F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41" name="shapetype_202" hidden="1">
          <a:extLst>
            <a:ext uri="{FF2B5EF4-FFF2-40B4-BE49-F238E27FC236}">
              <a16:creationId xmlns:a16="http://schemas.microsoft.com/office/drawing/2014/main" id="{00000000-0008-0000-0500-00000D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39" name="shapetype_202" hidden="1">
          <a:extLst>
            <a:ext uri="{FF2B5EF4-FFF2-40B4-BE49-F238E27FC236}">
              <a16:creationId xmlns:a16="http://schemas.microsoft.com/office/drawing/2014/main" id="{00000000-0008-0000-0500-00000B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37" name="shapetype_202" hidden="1">
          <a:extLst>
            <a:ext uri="{FF2B5EF4-FFF2-40B4-BE49-F238E27FC236}">
              <a16:creationId xmlns:a16="http://schemas.microsoft.com/office/drawing/2014/main" id="{00000000-0008-0000-0500-000009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35" name="shapetype_202" hidden="1">
          <a:extLst>
            <a:ext uri="{FF2B5EF4-FFF2-40B4-BE49-F238E27FC236}">
              <a16:creationId xmlns:a16="http://schemas.microsoft.com/office/drawing/2014/main" id="{00000000-0008-0000-0500-000007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33" name="shapetype_202" hidden="1">
          <a:extLst>
            <a:ext uri="{FF2B5EF4-FFF2-40B4-BE49-F238E27FC236}">
              <a16:creationId xmlns:a16="http://schemas.microsoft.com/office/drawing/2014/main" id="{00000000-0008-0000-0500-000005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31" name="shapetype_202" hidden="1">
          <a:extLst>
            <a:ext uri="{FF2B5EF4-FFF2-40B4-BE49-F238E27FC236}">
              <a16:creationId xmlns:a16="http://schemas.microsoft.com/office/drawing/2014/main" id="{00000000-0008-0000-0500-000003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29" name="shapetype_202" hidden="1">
          <a:extLst>
            <a:ext uri="{FF2B5EF4-FFF2-40B4-BE49-F238E27FC236}">
              <a16:creationId xmlns:a16="http://schemas.microsoft.com/office/drawing/2014/main" id="{00000000-0008-0000-0500-0000012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27" name="shapetype_202" hidden="1">
          <a:extLst>
            <a:ext uri="{FF2B5EF4-FFF2-40B4-BE49-F238E27FC236}">
              <a16:creationId xmlns:a16="http://schemas.microsoft.com/office/drawing/2014/main" id="{00000000-0008-0000-0500-0000FF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25" name="shapetype_202" hidden="1">
          <a:extLst>
            <a:ext uri="{FF2B5EF4-FFF2-40B4-BE49-F238E27FC236}">
              <a16:creationId xmlns:a16="http://schemas.microsoft.com/office/drawing/2014/main" id="{00000000-0008-0000-0500-0000FD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23" name="shapetype_202" hidden="1">
          <a:extLst>
            <a:ext uri="{FF2B5EF4-FFF2-40B4-BE49-F238E27FC236}">
              <a16:creationId xmlns:a16="http://schemas.microsoft.com/office/drawing/2014/main" id="{00000000-0008-0000-0500-0000FB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21" name="shapetype_202" hidden="1">
          <a:extLst>
            <a:ext uri="{FF2B5EF4-FFF2-40B4-BE49-F238E27FC236}">
              <a16:creationId xmlns:a16="http://schemas.microsoft.com/office/drawing/2014/main" id="{00000000-0008-0000-0500-0000F9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19" name="shapetype_202" hidden="1">
          <a:extLst>
            <a:ext uri="{FF2B5EF4-FFF2-40B4-BE49-F238E27FC236}">
              <a16:creationId xmlns:a16="http://schemas.microsoft.com/office/drawing/2014/main" id="{00000000-0008-0000-0500-0000F7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17" name="shapetype_202" hidden="1">
          <a:extLst>
            <a:ext uri="{FF2B5EF4-FFF2-40B4-BE49-F238E27FC236}">
              <a16:creationId xmlns:a16="http://schemas.microsoft.com/office/drawing/2014/main" id="{00000000-0008-0000-0500-0000F5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15" name="shapetype_202" hidden="1">
          <a:extLst>
            <a:ext uri="{FF2B5EF4-FFF2-40B4-BE49-F238E27FC236}">
              <a16:creationId xmlns:a16="http://schemas.microsoft.com/office/drawing/2014/main" id="{00000000-0008-0000-0500-0000F3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13" name="shapetype_202" hidden="1">
          <a:extLst>
            <a:ext uri="{FF2B5EF4-FFF2-40B4-BE49-F238E27FC236}">
              <a16:creationId xmlns:a16="http://schemas.microsoft.com/office/drawing/2014/main" id="{00000000-0008-0000-0500-0000F1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11" name="shapetype_202" hidden="1">
          <a:extLst>
            <a:ext uri="{FF2B5EF4-FFF2-40B4-BE49-F238E27FC236}">
              <a16:creationId xmlns:a16="http://schemas.microsoft.com/office/drawing/2014/main" id="{00000000-0008-0000-0500-0000EF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09" name="shapetype_202" hidden="1">
          <a:extLst>
            <a:ext uri="{FF2B5EF4-FFF2-40B4-BE49-F238E27FC236}">
              <a16:creationId xmlns:a16="http://schemas.microsoft.com/office/drawing/2014/main" id="{00000000-0008-0000-0500-0000ED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07" name="shapetype_202" hidden="1">
          <a:extLst>
            <a:ext uri="{FF2B5EF4-FFF2-40B4-BE49-F238E27FC236}">
              <a16:creationId xmlns:a16="http://schemas.microsoft.com/office/drawing/2014/main" id="{00000000-0008-0000-0500-0000EB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05" name="shapetype_202" hidden="1">
          <a:extLst>
            <a:ext uri="{FF2B5EF4-FFF2-40B4-BE49-F238E27FC236}">
              <a16:creationId xmlns:a16="http://schemas.microsoft.com/office/drawing/2014/main" id="{00000000-0008-0000-0500-0000E9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03" name="shapetype_202" hidden="1">
          <a:extLst>
            <a:ext uri="{FF2B5EF4-FFF2-40B4-BE49-F238E27FC236}">
              <a16:creationId xmlns:a16="http://schemas.microsoft.com/office/drawing/2014/main" id="{00000000-0008-0000-0500-0000E7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701" name="shapetype_202" hidden="1">
          <a:extLst>
            <a:ext uri="{FF2B5EF4-FFF2-40B4-BE49-F238E27FC236}">
              <a16:creationId xmlns:a16="http://schemas.microsoft.com/office/drawing/2014/main" id="{00000000-0008-0000-0500-0000E5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99" name="shapetype_202" hidden="1">
          <a:extLst>
            <a:ext uri="{FF2B5EF4-FFF2-40B4-BE49-F238E27FC236}">
              <a16:creationId xmlns:a16="http://schemas.microsoft.com/office/drawing/2014/main" id="{00000000-0008-0000-0500-0000E3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97" name="shapetype_202" hidden="1">
          <a:extLst>
            <a:ext uri="{FF2B5EF4-FFF2-40B4-BE49-F238E27FC236}">
              <a16:creationId xmlns:a16="http://schemas.microsoft.com/office/drawing/2014/main" id="{00000000-0008-0000-0500-0000E1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95" name="shapetype_202" hidden="1">
          <a:extLst>
            <a:ext uri="{FF2B5EF4-FFF2-40B4-BE49-F238E27FC236}">
              <a16:creationId xmlns:a16="http://schemas.microsoft.com/office/drawing/2014/main" id="{00000000-0008-0000-0500-0000DF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93" name="shapetype_202" hidden="1">
          <a:extLst>
            <a:ext uri="{FF2B5EF4-FFF2-40B4-BE49-F238E27FC236}">
              <a16:creationId xmlns:a16="http://schemas.microsoft.com/office/drawing/2014/main" id="{00000000-0008-0000-0500-0000DD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91" name="shapetype_202" hidden="1">
          <a:extLst>
            <a:ext uri="{FF2B5EF4-FFF2-40B4-BE49-F238E27FC236}">
              <a16:creationId xmlns:a16="http://schemas.microsoft.com/office/drawing/2014/main" id="{00000000-0008-0000-0500-0000DB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89" name="shapetype_202" hidden="1">
          <a:extLst>
            <a:ext uri="{FF2B5EF4-FFF2-40B4-BE49-F238E27FC236}">
              <a16:creationId xmlns:a16="http://schemas.microsoft.com/office/drawing/2014/main" id="{00000000-0008-0000-0500-0000D9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87" name="shapetype_202" hidden="1">
          <a:extLst>
            <a:ext uri="{FF2B5EF4-FFF2-40B4-BE49-F238E27FC236}">
              <a16:creationId xmlns:a16="http://schemas.microsoft.com/office/drawing/2014/main" id="{00000000-0008-0000-0500-0000D7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85" name="shapetype_202" hidden="1">
          <a:extLst>
            <a:ext uri="{FF2B5EF4-FFF2-40B4-BE49-F238E27FC236}">
              <a16:creationId xmlns:a16="http://schemas.microsoft.com/office/drawing/2014/main" id="{00000000-0008-0000-0500-0000D5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83" name="shapetype_202" hidden="1">
          <a:extLst>
            <a:ext uri="{FF2B5EF4-FFF2-40B4-BE49-F238E27FC236}">
              <a16:creationId xmlns:a16="http://schemas.microsoft.com/office/drawing/2014/main" id="{00000000-0008-0000-0500-0000D3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81" name="shapetype_202" hidden="1">
          <a:extLst>
            <a:ext uri="{FF2B5EF4-FFF2-40B4-BE49-F238E27FC236}">
              <a16:creationId xmlns:a16="http://schemas.microsoft.com/office/drawing/2014/main" id="{00000000-0008-0000-0500-0000D1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79" name="shapetype_202" hidden="1">
          <a:extLst>
            <a:ext uri="{FF2B5EF4-FFF2-40B4-BE49-F238E27FC236}">
              <a16:creationId xmlns:a16="http://schemas.microsoft.com/office/drawing/2014/main" id="{00000000-0008-0000-0500-0000CF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77" name="shapetype_202" hidden="1">
          <a:extLst>
            <a:ext uri="{FF2B5EF4-FFF2-40B4-BE49-F238E27FC236}">
              <a16:creationId xmlns:a16="http://schemas.microsoft.com/office/drawing/2014/main" id="{00000000-0008-0000-0500-0000CD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75" name="shapetype_202" hidden="1">
          <a:extLst>
            <a:ext uri="{FF2B5EF4-FFF2-40B4-BE49-F238E27FC236}">
              <a16:creationId xmlns:a16="http://schemas.microsoft.com/office/drawing/2014/main" id="{00000000-0008-0000-0500-0000CB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73" name="shapetype_202" hidden="1">
          <a:extLst>
            <a:ext uri="{FF2B5EF4-FFF2-40B4-BE49-F238E27FC236}">
              <a16:creationId xmlns:a16="http://schemas.microsoft.com/office/drawing/2014/main" id="{00000000-0008-0000-0500-0000C9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71" name="shapetype_202" hidden="1">
          <a:extLst>
            <a:ext uri="{FF2B5EF4-FFF2-40B4-BE49-F238E27FC236}">
              <a16:creationId xmlns:a16="http://schemas.microsoft.com/office/drawing/2014/main" id="{00000000-0008-0000-0500-0000C7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69" name="shapetype_202" hidden="1">
          <a:extLst>
            <a:ext uri="{FF2B5EF4-FFF2-40B4-BE49-F238E27FC236}">
              <a16:creationId xmlns:a16="http://schemas.microsoft.com/office/drawing/2014/main" id="{00000000-0008-0000-0500-0000C5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67" name="shapetype_202" hidden="1">
          <a:extLst>
            <a:ext uri="{FF2B5EF4-FFF2-40B4-BE49-F238E27FC236}">
              <a16:creationId xmlns:a16="http://schemas.microsoft.com/office/drawing/2014/main" id="{00000000-0008-0000-0500-0000C3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65" name="shapetype_202" hidden="1">
          <a:extLst>
            <a:ext uri="{FF2B5EF4-FFF2-40B4-BE49-F238E27FC236}">
              <a16:creationId xmlns:a16="http://schemas.microsoft.com/office/drawing/2014/main" id="{00000000-0008-0000-0500-0000C1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63" name="shapetype_202" hidden="1">
          <a:extLst>
            <a:ext uri="{FF2B5EF4-FFF2-40B4-BE49-F238E27FC236}">
              <a16:creationId xmlns:a16="http://schemas.microsoft.com/office/drawing/2014/main" id="{00000000-0008-0000-0500-0000BF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61" name="shapetype_202" hidden="1">
          <a:extLst>
            <a:ext uri="{FF2B5EF4-FFF2-40B4-BE49-F238E27FC236}">
              <a16:creationId xmlns:a16="http://schemas.microsoft.com/office/drawing/2014/main" id="{00000000-0008-0000-0500-0000BD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59" name="shapetype_202" hidden="1">
          <a:extLst>
            <a:ext uri="{FF2B5EF4-FFF2-40B4-BE49-F238E27FC236}">
              <a16:creationId xmlns:a16="http://schemas.microsoft.com/office/drawing/2014/main" id="{00000000-0008-0000-0500-0000BB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57" name="shapetype_202" hidden="1">
          <a:extLst>
            <a:ext uri="{FF2B5EF4-FFF2-40B4-BE49-F238E27FC236}">
              <a16:creationId xmlns:a16="http://schemas.microsoft.com/office/drawing/2014/main" id="{00000000-0008-0000-0500-0000B9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55" name="shapetype_202" hidden="1">
          <a:extLst>
            <a:ext uri="{FF2B5EF4-FFF2-40B4-BE49-F238E27FC236}">
              <a16:creationId xmlns:a16="http://schemas.microsoft.com/office/drawing/2014/main" id="{00000000-0008-0000-0500-0000B7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53" name="shapetype_202" hidden="1">
          <a:extLst>
            <a:ext uri="{FF2B5EF4-FFF2-40B4-BE49-F238E27FC236}">
              <a16:creationId xmlns:a16="http://schemas.microsoft.com/office/drawing/2014/main" id="{00000000-0008-0000-0500-0000B5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51" name="shapetype_202" hidden="1">
          <a:extLst>
            <a:ext uri="{FF2B5EF4-FFF2-40B4-BE49-F238E27FC236}">
              <a16:creationId xmlns:a16="http://schemas.microsoft.com/office/drawing/2014/main" id="{00000000-0008-0000-0500-0000B3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49" name="shapetype_202" hidden="1">
          <a:extLst>
            <a:ext uri="{FF2B5EF4-FFF2-40B4-BE49-F238E27FC236}">
              <a16:creationId xmlns:a16="http://schemas.microsoft.com/office/drawing/2014/main" id="{00000000-0008-0000-0500-0000B1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47" name="shapetype_202" hidden="1">
          <a:extLst>
            <a:ext uri="{FF2B5EF4-FFF2-40B4-BE49-F238E27FC236}">
              <a16:creationId xmlns:a16="http://schemas.microsoft.com/office/drawing/2014/main" id="{00000000-0008-0000-0500-0000AF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45" name="shapetype_202" hidden="1">
          <a:extLst>
            <a:ext uri="{FF2B5EF4-FFF2-40B4-BE49-F238E27FC236}">
              <a16:creationId xmlns:a16="http://schemas.microsoft.com/office/drawing/2014/main" id="{00000000-0008-0000-0500-0000AD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43" name="shapetype_202" hidden="1">
          <a:extLst>
            <a:ext uri="{FF2B5EF4-FFF2-40B4-BE49-F238E27FC236}">
              <a16:creationId xmlns:a16="http://schemas.microsoft.com/office/drawing/2014/main" id="{00000000-0008-0000-0500-0000AB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41" name="shapetype_202" hidden="1">
          <a:extLst>
            <a:ext uri="{FF2B5EF4-FFF2-40B4-BE49-F238E27FC236}">
              <a16:creationId xmlns:a16="http://schemas.microsoft.com/office/drawing/2014/main" id="{00000000-0008-0000-0500-0000A9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39" name="shapetype_202" hidden="1">
          <a:extLst>
            <a:ext uri="{FF2B5EF4-FFF2-40B4-BE49-F238E27FC236}">
              <a16:creationId xmlns:a16="http://schemas.microsoft.com/office/drawing/2014/main" id="{00000000-0008-0000-0500-0000A7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37" name="shapetype_202" hidden="1">
          <a:extLst>
            <a:ext uri="{FF2B5EF4-FFF2-40B4-BE49-F238E27FC236}">
              <a16:creationId xmlns:a16="http://schemas.microsoft.com/office/drawing/2014/main" id="{00000000-0008-0000-0500-0000A5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35" name="shapetype_202" hidden="1">
          <a:extLst>
            <a:ext uri="{FF2B5EF4-FFF2-40B4-BE49-F238E27FC236}">
              <a16:creationId xmlns:a16="http://schemas.microsoft.com/office/drawing/2014/main" id="{00000000-0008-0000-0500-0000A3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33" name="shapetype_202" hidden="1">
          <a:extLst>
            <a:ext uri="{FF2B5EF4-FFF2-40B4-BE49-F238E27FC236}">
              <a16:creationId xmlns:a16="http://schemas.microsoft.com/office/drawing/2014/main" id="{00000000-0008-0000-0500-0000A1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31" name="shapetype_202" hidden="1">
          <a:extLst>
            <a:ext uri="{FF2B5EF4-FFF2-40B4-BE49-F238E27FC236}">
              <a16:creationId xmlns:a16="http://schemas.microsoft.com/office/drawing/2014/main" id="{00000000-0008-0000-0500-00009F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29" name="shapetype_202" hidden="1">
          <a:extLst>
            <a:ext uri="{FF2B5EF4-FFF2-40B4-BE49-F238E27FC236}">
              <a16:creationId xmlns:a16="http://schemas.microsoft.com/office/drawing/2014/main" id="{00000000-0008-0000-0500-00009D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27" name="shapetype_202" hidden="1">
          <a:extLst>
            <a:ext uri="{FF2B5EF4-FFF2-40B4-BE49-F238E27FC236}">
              <a16:creationId xmlns:a16="http://schemas.microsoft.com/office/drawing/2014/main" id="{00000000-0008-0000-0500-00009B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25" name="shapetype_202" hidden="1">
          <a:extLst>
            <a:ext uri="{FF2B5EF4-FFF2-40B4-BE49-F238E27FC236}">
              <a16:creationId xmlns:a16="http://schemas.microsoft.com/office/drawing/2014/main" id="{00000000-0008-0000-0500-000099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23" name="shapetype_202" hidden="1">
          <a:extLst>
            <a:ext uri="{FF2B5EF4-FFF2-40B4-BE49-F238E27FC236}">
              <a16:creationId xmlns:a16="http://schemas.microsoft.com/office/drawing/2014/main" id="{00000000-0008-0000-0500-000097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21" name="shapetype_202" hidden="1">
          <a:extLst>
            <a:ext uri="{FF2B5EF4-FFF2-40B4-BE49-F238E27FC236}">
              <a16:creationId xmlns:a16="http://schemas.microsoft.com/office/drawing/2014/main" id="{00000000-0008-0000-0500-000095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19" name="shapetype_202" hidden="1">
          <a:extLst>
            <a:ext uri="{FF2B5EF4-FFF2-40B4-BE49-F238E27FC236}">
              <a16:creationId xmlns:a16="http://schemas.microsoft.com/office/drawing/2014/main" id="{00000000-0008-0000-0500-000093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17" name="shapetype_202" hidden="1">
          <a:extLst>
            <a:ext uri="{FF2B5EF4-FFF2-40B4-BE49-F238E27FC236}">
              <a16:creationId xmlns:a16="http://schemas.microsoft.com/office/drawing/2014/main" id="{00000000-0008-0000-0500-000091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15" name="shapetype_202" hidden="1">
          <a:extLst>
            <a:ext uri="{FF2B5EF4-FFF2-40B4-BE49-F238E27FC236}">
              <a16:creationId xmlns:a16="http://schemas.microsoft.com/office/drawing/2014/main" id="{00000000-0008-0000-0500-00008F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13" name="shapetype_202" hidden="1">
          <a:extLst>
            <a:ext uri="{FF2B5EF4-FFF2-40B4-BE49-F238E27FC236}">
              <a16:creationId xmlns:a16="http://schemas.microsoft.com/office/drawing/2014/main" id="{00000000-0008-0000-0500-00008D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11" name="shapetype_202" hidden="1">
          <a:extLst>
            <a:ext uri="{FF2B5EF4-FFF2-40B4-BE49-F238E27FC236}">
              <a16:creationId xmlns:a16="http://schemas.microsoft.com/office/drawing/2014/main" id="{00000000-0008-0000-0500-00008B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09" name="shapetype_202" hidden="1">
          <a:extLst>
            <a:ext uri="{FF2B5EF4-FFF2-40B4-BE49-F238E27FC236}">
              <a16:creationId xmlns:a16="http://schemas.microsoft.com/office/drawing/2014/main" id="{00000000-0008-0000-0500-000089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07" name="shapetype_202" hidden="1">
          <a:extLst>
            <a:ext uri="{FF2B5EF4-FFF2-40B4-BE49-F238E27FC236}">
              <a16:creationId xmlns:a16="http://schemas.microsoft.com/office/drawing/2014/main" id="{00000000-0008-0000-0500-000087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05" name="shapetype_202" hidden="1">
          <a:extLst>
            <a:ext uri="{FF2B5EF4-FFF2-40B4-BE49-F238E27FC236}">
              <a16:creationId xmlns:a16="http://schemas.microsoft.com/office/drawing/2014/main" id="{00000000-0008-0000-0500-000085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03" name="shapetype_202" hidden="1">
          <a:extLst>
            <a:ext uri="{FF2B5EF4-FFF2-40B4-BE49-F238E27FC236}">
              <a16:creationId xmlns:a16="http://schemas.microsoft.com/office/drawing/2014/main" id="{00000000-0008-0000-0500-000083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601" name="shapetype_202" hidden="1">
          <a:extLst>
            <a:ext uri="{FF2B5EF4-FFF2-40B4-BE49-F238E27FC236}">
              <a16:creationId xmlns:a16="http://schemas.microsoft.com/office/drawing/2014/main" id="{00000000-0008-0000-0500-000081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99" name="shapetype_202" hidden="1">
          <a:extLst>
            <a:ext uri="{FF2B5EF4-FFF2-40B4-BE49-F238E27FC236}">
              <a16:creationId xmlns:a16="http://schemas.microsoft.com/office/drawing/2014/main" id="{00000000-0008-0000-0500-00007F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97" name="shapetype_202" hidden="1">
          <a:extLst>
            <a:ext uri="{FF2B5EF4-FFF2-40B4-BE49-F238E27FC236}">
              <a16:creationId xmlns:a16="http://schemas.microsoft.com/office/drawing/2014/main" id="{00000000-0008-0000-0500-00007D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95" name="shapetype_202" hidden="1">
          <a:extLst>
            <a:ext uri="{FF2B5EF4-FFF2-40B4-BE49-F238E27FC236}">
              <a16:creationId xmlns:a16="http://schemas.microsoft.com/office/drawing/2014/main" id="{00000000-0008-0000-0500-00007B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93" name="shapetype_202" hidden="1">
          <a:extLst>
            <a:ext uri="{FF2B5EF4-FFF2-40B4-BE49-F238E27FC236}">
              <a16:creationId xmlns:a16="http://schemas.microsoft.com/office/drawing/2014/main" id="{00000000-0008-0000-0500-000079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91" name="shapetype_202" hidden="1">
          <a:extLst>
            <a:ext uri="{FF2B5EF4-FFF2-40B4-BE49-F238E27FC236}">
              <a16:creationId xmlns:a16="http://schemas.microsoft.com/office/drawing/2014/main" id="{00000000-0008-0000-0500-000077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89" name="shapetype_202" hidden="1">
          <a:extLst>
            <a:ext uri="{FF2B5EF4-FFF2-40B4-BE49-F238E27FC236}">
              <a16:creationId xmlns:a16="http://schemas.microsoft.com/office/drawing/2014/main" id="{00000000-0008-0000-0500-000075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87" name="shapetype_202" hidden="1">
          <a:extLst>
            <a:ext uri="{FF2B5EF4-FFF2-40B4-BE49-F238E27FC236}">
              <a16:creationId xmlns:a16="http://schemas.microsoft.com/office/drawing/2014/main" id="{00000000-0008-0000-0500-000073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85" name="shapetype_202" hidden="1">
          <a:extLst>
            <a:ext uri="{FF2B5EF4-FFF2-40B4-BE49-F238E27FC236}">
              <a16:creationId xmlns:a16="http://schemas.microsoft.com/office/drawing/2014/main" id="{00000000-0008-0000-0500-000071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83" name="shapetype_202" hidden="1">
          <a:extLst>
            <a:ext uri="{FF2B5EF4-FFF2-40B4-BE49-F238E27FC236}">
              <a16:creationId xmlns:a16="http://schemas.microsoft.com/office/drawing/2014/main" id="{00000000-0008-0000-0500-00006F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81" name="shapetype_202" hidden="1">
          <a:extLst>
            <a:ext uri="{FF2B5EF4-FFF2-40B4-BE49-F238E27FC236}">
              <a16:creationId xmlns:a16="http://schemas.microsoft.com/office/drawing/2014/main" id="{00000000-0008-0000-0500-00006D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79" name="shapetype_202" hidden="1">
          <a:extLst>
            <a:ext uri="{FF2B5EF4-FFF2-40B4-BE49-F238E27FC236}">
              <a16:creationId xmlns:a16="http://schemas.microsoft.com/office/drawing/2014/main" id="{00000000-0008-0000-0500-00006B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77" name="shapetype_202" hidden="1">
          <a:extLst>
            <a:ext uri="{FF2B5EF4-FFF2-40B4-BE49-F238E27FC236}">
              <a16:creationId xmlns:a16="http://schemas.microsoft.com/office/drawing/2014/main" id="{00000000-0008-0000-0500-000069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75" name="shapetype_202" hidden="1">
          <a:extLst>
            <a:ext uri="{FF2B5EF4-FFF2-40B4-BE49-F238E27FC236}">
              <a16:creationId xmlns:a16="http://schemas.microsoft.com/office/drawing/2014/main" id="{00000000-0008-0000-0500-000067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73" name="shapetype_202" hidden="1">
          <a:extLst>
            <a:ext uri="{FF2B5EF4-FFF2-40B4-BE49-F238E27FC236}">
              <a16:creationId xmlns:a16="http://schemas.microsoft.com/office/drawing/2014/main" id="{00000000-0008-0000-0500-000065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71" name="shapetype_202" hidden="1">
          <a:extLst>
            <a:ext uri="{FF2B5EF4-FFF2-40B4-BE49-F238E27FC236}">
              <a16:creationId xmlns:a16="http://schemas.microsoft.com/office/drawing/2014/main" id="{00000000-0008-0000-0500-000063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69" name="shapetype_202" hidden="1">
          <a:extLst>
            <a:ext uri="{FF2B5EF4-FFF2-40B4-BE49-F238E27FC236}">
              <a16:creationId xmlns:a16="http://schemas.microsoft.com/office/drawing/2014/main" id="{00000000-0008-0000-0500-000061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67" name="shapetype_202" hidden="1">
          <a:extLst>
            <a:ext uri="{FF2B5EF4-FFF2-40B4-BE49-F238E27FC236}">
              <a16:creationId xmlns:a16="http://schemas.microsoft.com/office/drawing/2014/main" id="{00000000-0008-0000-0500-00005F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65" name="shapetype_202" hidden="1">
          <a:extLst>
            <a:ext uri="{FF2B5EF4-FFF2-40B4-BE49-F238E27FC236}">
              <a16:creationId xmlns:a16="http://schemas.microsoft.com/office/drawing/2014/main" id="{00000000-0008-0000-0500-00005D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63" name="shapetype_202" hidden="1">
          <a:extLst>
            <a:ext uri="{FF2B5EF4-FFF2-40B4-BE49-F238E27FC236}">
              <a16:creationId xmlns:a16="http://schemas.microsoft.com/office/drawing/2014/main" id="{00000000-0008-0000-0500-00005B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61" name="shapetype_202" hidden="1">
          <a:extLst>
            <a:ext uri="{FF2B5EF4-FFF2-40B4-BE49-F238E27FC236}">
              <a16:creationId xmlns:a16="http://schemas.microsoft.com/office/drawing/2014/main" id="{00000000-0008-0000-0500-000059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59" name="shapetype_202" hidden="1">
          <a:extLst>
            <a:ext uri="{FF2B5EF4-FFF2-40B4-BE49-F238E27FC236}">
              <a16:creationId xmlns:a16="http://schemas.microsoft.com/office/drawing/2014/main" id="{00000000-0008-0000-0500-000057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57" name="shapetype_202" hidden="1">
          <a:extLst>
            <a:ext uri="{FF2B5EF4-FFF2-40B4-BE49-F238E27FC236}">
              <a16:creationId xmlns:a16="http://schemas.microsoft.com/office/drawing/2014/main" id="{00000000-0008-0000-0500-000055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55" name="shapetype_202" hidden="1">
          <a:extLst>
            <a:ext uri="{FF2B5EF4-FFF2-40B4-BE49-F238E27FC236}">
              <a16:creationId xmlns:a16="http://schemas.microsoft.com/office/drawing/2014/main" id="{00000000-0008-0000-0500-000053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53" name="shapetype_202" hidden="1">
          <a:extLst>
            <a:ext uri="{FF2B5EF4-FFF2-40B4-BE49-F238E27FC236}">
              <a16:creationId xmlns:a16="http://schemas.microsoft.com/office/drawing/2014/main" id="{00000000-0008-0000-0500-000051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51" name="shapetype_202" hidden="1">
          <a:extLst>
            <a:ext uri="{FF2B5EF4-FFF2-40B4-BE49-F238E27FC236}">
              <a16:creationId xmlns:a16="http://schemas.microsoft.com/office/drawing/2014/main" id="{00000000-0008-0000-0500-00004F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49" name="shapetype_202" hidden="1">
          <a:extLst>
            <a:ext uri="{FF2B5EF4-FFF2-40B4-BE49-F238E27FC236}">
              <a16:creationId xmlns:a16="http://schemas.microsoft.com/office/drawing/2014/main" id="{00000000-0008-0000-0500-00004D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47" name="shapetype_202" hidden="1">
          <a:extLst>
            <a:ext uri="{FF2B5EF4-FFF2-40B4-BE49-F238E27FC236}">
              <a16:creationId xmlns:a16="http://schemas.microsoft.com/office/drawing/2014/main" id="{00000000-0008-0000-0500-00004B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45" name="shapetype_202" hidden="1">
          <a:extLst>
            <a:ext uri="{FF2B5EF4-FFF2-40B4-BE49-F238E27FC236}">
              <a16:creationId xmlns:a16="http://schemas.microsoft.com/office/drawing/2014/main" id="{00000000-0008-0000-0500-000049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43" name="shapetype_202" hidden="1">
          <a:extLst>
            <a:ext uri="{FF2B5EF4-FFF2-40B4-BE49-F238E27FC236}">
              <a16:creationId xmlns:a16="http://schemas.microsoft.com/office/drawing/2014/main" id="{00000000-0008-0000-0500-000047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41" name="shapetype_202" hidden="1">
          <a:extLst>
            <a:ext uri="{FF2B5EF4-FFF2-40B4-BE49-F238E27FC236}">
              <a16:creationId xmlns:a16="http://schemas.microsoft.com/office/drawing/2014/main" id="{00000000-0008-0000-0500-000045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39" name="shapetype_202" hidden="1">
          <a:extLst>
            <a:ext uri="{FF2B5EF4-FFF2-40B4-BE49-F238E27FC236}">
              <a16:creationId xmlns:a16="http://schemas.microsoft.com/office/drawing/2014/main" id="{00000000-0008-0000-0500-000043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37" name="shapetype_202" hidden="1">
          <a:extLst>
            <a:ext uri="{FF2B5EF4-FFF2-40B4-BE49-F238E27FC236}">
              <a16:creationId xmlns:a16="http://schemas.microsoft.com/office/drawing/2014/main" id="{00000000-0008-0000-0500-000041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35" name="shapetype_202" hidden="1">
          <a:extLst>
            <a:ext uri="{FF2B5EF4-FFF2-40B4-BE49-F238E27FC236}">
              <a16:creationId xmlns:a16="http://schemas.microsoft.com/office/drawing/2014/main" id="{00000000-0008-0000-0500-00003F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33" name="shapetype_202" hidden="1">
          <a:extLst>
            <a:ext uri="{FF2B5EF4-FFF2-40B4-BE49-F238E27FC236}">
              <a16:creationId xmlns:a16="http://schemas.microsoft.com/office/drawing/2014/main" id="{00000000-0008-0000-0500-00003D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31" name="shapetype_202" hidden="1">
          <a:extLst>
            <a:ext uri="{FF2B5EF4-FFF2-40B4-BE49-F238E27FC236}">
              <a16:creationId xmlns:a16="http://schemas.microsoft.com/office/drawing/2014/main" id="{00000000-0008-0000-0500-00003B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29" name="shapetype_202" hidden="1">
          <a:extLst>
            <a:ext uri="{FF2B5EF4-FFF2-40B4-BE49-F238E27FC236}">
              <a16:creationId xmlns:a16="http://schemas.microsoft.com/office/drawing/2014/main" id="{00000000-0008-0000-0500-000039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27" name="shapetype_202" hidden="1">
          <a:extLst>
            <a:ext uri="{FF2B5EF4-FFF2-40B4-BE49-F238E27FC236}">
              <a16:creationId xmlns:a16="http://schemas.microsoft.com/office/drawing/2014/main" id="{00000000-0008-0000-0500-000037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25" name="shapetype_202" hidden="1">
          <a:extLst>
            <a:ext uri="{FF2B5EF4-FFF2-40B4-BE49-F238E27FC236}">
              <a16:creationId xmlns:a16="http://schemas.microsoft.com/office/drawing/2014/main" id="{00000000-0008-0000-0500-000035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23" name="shapetype_202" hidden="1">
          <a:extLst>
            <a:ext uri="{FF2B5EF4-FFF2-40B4-BE49-F238E27FC236}">
              <a16:creationId xmlns:a16="http://schemas.microsoft.com/office/drawing/2014/main" id="{00000000-0008-0000-0500-000033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21" name="shapetype_202" hidden="1">
          <a:extLst>
            <a:ext uri="{FF2B5EF4-FFF2-40B4-BE49-F238E27FC236}">
              <a16:creationId xmlns:a16="http://schemas.microsoft.com/office/drawing/2014/main" id="{00000000-0008-0000-0500-000031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19" name="shapetype_202" hidden="1">
          <a:extLst>
            <a:ext uri="{FF2B5EF4-FFF2-40B4-BE49-F238E27FC236}">
              <a16:creationId xmlns:a16="http://schemas.microsoft.com/office/drawing/2014/main" id="{00000000-0008-0000-0500-00002F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17" name="shapetype_202" hidden="1">
          <a:extLst>
            <a:ext uri="{FF2B5EF4-FFF2-40B4-BE49-F238E27FC236}">
              <a16:creationId xmlns:a16="http://schemas.microsoft.com/office/drawing/2014/main" id="{00000000-0008-0000-0500-00002D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15" name="shapetype_202" hidden="1">
          <a:extLst>
            <a:ext uri="{FF2B5EF4-FFF2-40B4-BE49-F238E27FC236}">
              <a16:creationId xmlns:a16="http://schemas.microsoft.com/office/drawing/2014/main" id="{00000000-0008-0000-0500-00002B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13" name="shapetype_202" hidden="1">
          <a:extLst>
            <a:ext uri="{FF2B5EF4-FFF2-40B4-BE49-F238E27FC236}">
              <a16:creationId xmlns:a16="http://schemas.microsoft.com/office/drawing/2014/main" id="{00000000-0008-0000-0500-000029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11" name="shapetype_202" hidden="1">
          <a:extLst>
            <a:ext uri="{FF2B5EF4-FFF2-40B4-BE49-F238E27FC236}">
              <a16:creationId xmlns:a16="http://schemas.microsoft.com/office/drawing/2014/main" id="{00000000-0008-0000-0500-000027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09" name="shapetype_202" hidden="1">
          <a:extLst>
            <a:ext uri="{FF2B5EF4-FFF2-40B4-BE49-F238E27FC236}">
              <a16:creationId xmlns:a16="http://schemas.microsoft.com/office/drawing/2014/main" id="{00000000-0008-0000-0500-000025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07" name="shapetype_202" hidden="1">
          <a:extLst>
            <a:ext uri="{FF2B5EF4-FFF2-40B4-BE49-F238E27FC236}">
              <a16:creationId xmlns:a16="http://schemas.microsoft.com/office/drawing/2014/main" id="{00000000-0008-0000-0500-000023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05" name="shapetype_202" hidden="1">
          <a:extLst>
            <a:ext uri="{FF2B5EF4-FFF2-40B4-BE49-F238E27FC236}">
              <a16:creationId xmlns:a16="http://schemas.microsoft.com/office/drawing/2014/main" id="{00000000-0008-0000-0500-000021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03" name="shapetype_202" hidden="1">
          <a:extLst>
            <a:ext uri="{FF2B5EF4-FFF2-40B4-BE49-F238E27FC236}">
              <a16:creationId xmlns:a16="http://schemas.microsoft.com/office/drawing/2014/main" id="{00000000-0008-0000-0500-00001F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501" name="shapetype_202" hidden="1">
          <a:extLst>
            <a:ext uri="{FF2B5EF4-FFF2-40B4-BE49-F238E27FC236}">
              <a16:creationId xmlns:a16="http://schemas.microsoft.com/office/drawing/2014/main" id="{00000000-0008-0000-0500-00001D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99" name="shapetype_202" hidden="1">
          <a:extLst>
            <a:ext uri="{FF2B5EF4-FFF2-40B4-BE49-F238E27FC236}">
              <a16:creationId xmlns:a16="http://schemas.microsoft.com/office/drawing/2014/main" id="{00000000-0008-0000-0500-00001B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97" name="shapetype_202" hidden="1">
          <a:extLst>
            <a:ext uri="{FF2B5EF4-FFF2-40B4-BE49-F238E27FC236}">
              <a16:creationId xmlns:a16="http://schemas.microsoft.com/office/drawing/2014/main" id="{00000000-0008-0000-0500-000019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95" name="shapetype_202" hidden="1">
          <a:extLst>
            <a:ext uri="{FF2B5EF4-FFF2-40B4-BE49-F238E27FC236}">
              <a16:creationId xmlns:a16="http://schemas.microsoft.com/office/drawing/2014/main" id="{00000000-0008-0000-0500-000017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93" name="shapetype_202" hidden="1">
          <a:extLst>
            <a:ext uri="{FF2B5EF4-FFF2-40B4-BE49-F238E27FC236}">
              <a16:creationId xmlns:a16="http://schemas.microsoft.com/office/drawing/2014/main" id="{00000000-0008-0000-0500-000015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91" name="shapetype_202" hidden="1">
          <a:extLst>
            <a:ext uri="{FF2B5EF4-FFF2-40B4-BE49-F238E27FC236}">
              <a16:creationId xmlns:a16="http://schemas.microsoft.com/office/drawing/2014/main" id="{00000000-0008-0000-0500-000013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89" name="shapetype_202" hidden="1">
          <a:extLst>
            <a:ext uri="{FF2B5EF4-FFF2-40B4-BE49-F238E27FC236}">
              <a16:creationId xmlns:a16="http://schemas.microsoft.com/office/drawing/2014/main" id="{00000000-0008-0000-0500-000011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87" name="shapetype_202" hidden="1">
          <a:extLst>
            <a:ext uri="{FF2B5EF4-FFF2-40B4-BE49-F238E27FC236}">
              <a16:creationId xmlns:a16="http://schemas.microsoft.com/office/drawing/2014/main" id="{00000000-0008-0000-0500-00000F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85" name="shapetype_202" hidden="1">
          <a:extLst>
            <a:ext uri="{FF2B5EF4-FFF2-40B4-BE49-F238E27FC236}">
              <a16:creationId xmlns:a16="http://schemas.microsoft.com/office/drawing/2014/main" id="{00000000-0008-0000-0500-00000D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83" name="shapetype_202" hidden="1">
          <a:extLst>
            <a:ext uri="{FF2B5EF4-FFF2-40B4-BE49-F238E27FC236}">
              <a16:creationId xmlns:a16="http://schemas.microsoft.com/office/drawing/2014/main" id="{00000000-0008-0000-0500-00000B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81" name="shapetype_202" hidden="1">
          <a:extLst>
            <a:ext uri="{FF2B5EF4-FFF2-40B4-BE49-F238E27FC236}">
              <a16:creationId xmlns:a16="http://schemas.microsoft.com/office/drawing/2014/main" id="{00000000-0008-0000-0500-000009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79" name="shapetype_202" hidden="1">
          <a:extLst>
            <a:ext uri="{FF2B5EF4-FFF2-40B4-BE49-F238E27FC236}">
              <a16:creationId xmlns:a16="http://schemas.microsoft.com/office/drawing/2014/main" id="{00000000-0008-0000-0500-000007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77" name="shapetype_202" hidden="1">
          <a:extLst>
            <a:ext uri="{FF2B5EF4-FFF2-40B4-BE49-F238E27FC236}">
              <a16:creationId xmlns:a16="http://schemas.microsoft.com/office/drawing/2014/main" id="{00000000-0008-0000-0500-000005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75" name="shapetype_202" hidden="1">
          <a:extLst>
            <a:ext uri="{FF2B5EF4-FFF2-40B4-BE49-F238E27FC236}">
              <a16:creationId xmlns:a16="http://schemas.microsoft.com/office/drawing/2014/main" id="{00000000-0008-0000-0500-000003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73" name="shapetype_202" hidden="1">
          <a:extLst>
            <a:ext uri="{FF2B5EF4-FFF2-40B4-BE49-F238E27FC236}">
              <a16:creationId xmlns:a16="http://schemas.microsoft.com/office/drawing/2014/main" id="{00000000-0008-0000-0500-0000012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71" name="shapetype_202" hidden="1">
          <a:extLst>
            <a:ext uri="{FF2B5EF4-FFF2-40B4-BE49-F238E27FC236}">
              <a16:creationId xmlns:a16="http://schemas.microsoft.com/office/drawing/2014/main" id="{00000000-0008-0000-0500-0000FF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69" name="shapetype_202" hidden="1">
          <a:extLst>
            <a:ext uri="{FF2B5EF4-FFF2-40B4-BE49-F238E27FC236}">
              <a16:creationId xmlns:a16="http://schemas.microsoft.com/office/drawing/2014/main" id="{00000000-0008-0000-0500-0000FD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67" name="shapetype_202" hidden="1">
          <a:extLst>
            <a:ext uri="{FF2B5EF4-FFF2-40B4-BE49-F238E27FC236}">
              <a16:creationId xmlns:a16="http://schemas.microsoft.com/office/drawing/2014/main" id="{00000000-0008-0000-0500-0000FB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65" name="shapetype_202" hidden="1">
          <a:extLst>
            <a:ext uri="{FF2B5EF4-FFF2-40B4-BE49-F238E27FC236}">
              <a16:creationId xmlns:a16="http://schemas.microsoft.com/office/drawing/2014/main" id="{00000000-0008-0000-0500-0000F9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63" name="shapetype_202" hidden="1">
          <a:extLst>
            <a:ext uri="{FF2B5EF4-FFF2-40B4-BE49-F238E27FC236}">
              <a16:creationId xmlns:a16="http://schemas.microsoft.com/office/drawing/2014/main" id="{00000000-0008-0000-0500-0000F7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61" name="shapetype_202" hidden="1">
          <a:extLst>
            <a:ext uri="{FF2B5EF4-FFF2-40B4-BE49-F238E27FC236}">
              <a16:creationId xmlns:a16="http://schemas.microsoft.com/office/drawing/2014/main" id="{00000000-0008-0000-0500-0000F5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59" name="shapetype_202" hidden="1">
          <a:extLst>
            <a:ext uri="{FF2B5EF4-FFF2-40B4-BE49-F238E27FC236}">
              <a16:creationId xmlns:a16="http://schemas.microsoft.com/office/drawing/2014/main" id="{00000000-0008-0000-0500-0000F3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57" name="shapetype_202" hidden="1">
          <a:extLst>
            <a:ext uri="{FF2B5EF4-FFF2-40B4-BE49-F238E27FC236}">
              <a16:creationId xmlns:a16="http://schemas.microsoft.com/office/drawing/2014/main" id="{00000000-0008-0000-0500-0000F1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55" name="shapetype_202" hidden="1">
          <a:extLst>
            <a:ext uri="{FF2B5EF4-FFF2-40B4-BE49-F238E27FC236}">
              <a16:creationId xmlns:a16="http://schemas.microsoft.com/office/drawing/2014/main" id="{00000000-0008-0000-0500-0000EF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53" name="shapetype_202" hidden="1">
          <a:extLst>
            <a:ext uri="{FF2B5EF4-FFF2-40B4-BE49-F238E27FC236}">
              <a16:creationId xmlns:a16="http://schemas.microsoft.com/office/drawing/2014/main" id="{00000000-0008-0000-0500-0000ED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51" name="shapetype_202" hidden="1">
          <a:extLst>
            <a:ext uri="{FF2B5EF4-FFF2-40B4-BE49-F238E27FC236}">
              <a16:creationId xmlns:a16="http://schemas.microsoft.com/office/drawing/2014/main" id="{00000000-0008-0000-0500-0000EB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49" name="shapetype_202" hidden="1">
          <a:extLst>
            <a:ext uri="{FF2B5EF4-FFF2-40B4-BE49-F238E27FC236}">
              <a16:creationId xmlns:a16="http://schemas.microsoft.com/office/drawing/2014/main" id="{00000000-0008-0000-0500-0000E9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47" name="shapetype_202" hidden="1">
          <a:extLst>
            <a:ext uri="{FF2B5EF4-FFF2-40B4-BE49-F238E27FC236}">
              <a16:creationId xmlns:a16="http://schemas.microsoft.com/office/drawing/2014/main" id="{00000000-0008-0000-0500-0000E7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45" name="shapetype_202" hidden="1">
          <a:extLst>
            <a:ext uri="{FF2B5EF4-FFF2-40B4-BE49-F238E27FC236}">
              <a16:creationId xmlns:a16="http://schemas.microsoft.com/office/drawing/2014/main" id="{00000000-0008-0000-0500-0000E5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43" name="shapetype_202" hidden="1">
          <a:extLst>
            <a:ext uri="{FF2B5EF4-FFF2-40B4-BE49-F238E27FC236}">
              <a16:creationId xmlns:a16="http://schemas.microsoft.com/office/drawing/2014/main" id="{00000000-0008-0000-0500-0000E3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41" name="shapetype_202" hidden="1">
          <a:extLst>
            <a:ext uri="{FF2B5EF4-FFF2-40B4-BE49-F238E27FC236}">
              <a16:creationId xmlns:a16="http://schemas.microsoft.com/office/drawing/2014/main" id="{00000000-0008-0000-0500-0000E1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39" name="shapetype_202" hidden="1">
          <a:extLst>
            <a:ext uri="{FF2B5EF4-FFF2-40B4-BE49-F238E27FC236}">
              <a16:creationId xmlns:a16="http://schemas.microsoft.com/office/drawing/2014/main" id="{00000000-0008-0000-0500-0000DF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37" name="shapetype_202" hidden="1">
          <a:extLst>
            <a:ext uri="{FF2B5EF4-FFF2-40B4-BE49-F238E27FC236}">
              <a16:creationId xmlns:a16="http://schemas.microsoft.com/office/drawing/2014/main" id="{00000000-0008-0000-0500-0000DD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35" name="shapetype_202" hidden="1">
          <a:extLst>
            <a:ext uri="{FF2B5EF4-FFF2-40B4-BE49-F238E27FC236}">
              <a16:creationId xmlns:a16="http://schemas.microsoft.com/office/drawing/2014/main" id="{00000000-0008-0000-0500-0000DB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33" name="shapetype_202" hidden="1">
          <a:extLst>
            <a:ext uri="{FF2B5EF4-FFF2-40B4-BE49-F238E27FC236}">
              <a16:creationId xmlns:a16="http://schemas.microsoft.com/office/drawing/2014/main" id="{00000000-0008-0000-0500-0000D9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31" name="shapetype_202" hidden="1">
          <a:extLst>
            <a:ext uri="{FF2B5EF4-FFF2-40B4-BE49-F238E27FC236}">
              <a16:creationId xmlns:a16="http://schemas.microsoft.com/office/drawing/2014/main" id="{00000000-0008-0000-0500-0000D7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29" name="shapetype_202" hidden="1">
          <a:extLst>
            <a:ext uri="{FF2B5EF4-FFF2-40B4-BE49-F238E27FC236}">
              <a16:creationId xmlns:a16="http://schemas.microsoft.com/office/drawing/2014/main" id="{00000000-0008-0000-0500-0000D5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27" name="shapetype_202" hidden="1">
          <a:extLst>
            <a:ext uri="{FF2B5EF4-FFF2-40B4-BE49-F238E27FC236}">
              <a16:creationId xmlns:a16="http://schemas.microsoft.com/office/drawing/2014/main" id="{00000000-0008-0000-0500-0000D3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25" name="shapetype_202" hidden="1">
          <a:extLst>
            <a:ext uri="{FF2B5EF4-FFF2-40B4-BE49-F238E27FC236}">
              <a16:creationId xmlns:a16="http://schemas.microsoft.com/office/drawing/2014/main" id="{00000000-0008-0000-0500-0000D1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23" name="shapetype_202" hidden="1">
          <a:extLst>
            <a:ext uri="{FF2B5EF4-FFF2-40B4-BE49-F238E27FC236}">
              <a16:creationId xmlns:a16="http://schemas.microsoft.com/office/drawing/2014/main" id="{00000000-0008-0000-0500-0000CF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21" name="shapetype_202" hidden="1">
          <a:extLst>
            <a:ext uri="{FF2B5EF4-FFF2-40B4-BE49-F238E27FC236}">
              <a16:creationId xmlns:a16="http://schemas.microsoft.com/office/drawing/2014/main" id="{00000000-0008-0000-0500-0000CD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19" name="shapetype_202" hidden="1">
          <a:extLst>
            <a:ext uri="{FF2B5EF4-FFF2-40B4-BE49-F238E27FC236}">
              <a16:creationId xmlns:a16="http://schemas.microsoft.com/office/drawing/2014/main" id="{00000000-0008-0000-0500-0000CB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17" name="shapetype_202" hidden="1">
          <a:extLst>
            <a:ext uri="{FF2B5EF4-FFF2-40B4-BE49-F238E27FC236}">
              <a16:creationId xmlns:a16="http://schemas.microsoft.com/office/drawing/2014/main" id="{00000000-0008-0000-0500-0000C9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15" name="shapetype_202" hidden="1">
          <a:extLst>
            <a:ext uri="{FF2B5EF4-FFF2-40B4-BE49-F238E27FC236}">
              <a16:creationId xmlns:a16="http://schemas.microsoft.com/office/drawing/2014/main" id="{00000000-0008-0000-0500-0000C7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13" name="shapetype_202" hidden="1">
          <a:extLst>
            <a:ext uri="{FF2B5EF4-FFF2-40B4-BE49-F238E27FC236}">
              <a16:creationId xmlns:a16="http://schemas.microsoft.com/office/drawing/2014/main" id="{00000000-0008-0000-0500-0000C5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11" name="shapetype_202" hidden="1">
          <a:extLst>
            <a:ext uri="{FF2B5EF4-FFF2-40B4-BE49-F238E27FC236}">
              <a16:creationId xmlns:a16="http://schemas.microsoft.com/office/drawing/2014/main" id="{00000000-0008-0000-0500-0000C3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09" name="shapetype_202" hidden="1">
          <a:extLst>
            <a:ext uri="{FF2B5EF4-FFF2-40B4-BE49-F238E27FC236}">
              <a16:creationId xmlns:a16="http://schemas.microsoft.com/office/drawing/2014/main" id="{00000000-0008-0000-0500-0000C1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07" name="shapetype_202" hidden="1">
          <a:extLst>
            <a:ext uri="{FF2B5EF4-FFF2-40B4-BE49-F238E27FC236}">
              <a16:creationId xmlns:a16="http://schemas.microsoft.com/office/drawing/2014/main" id="{00000000-0008-0000-0500-0000BF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05" name="shapetype_202" hidden="1">
          <a:extLst>
            <a:ext uri="{FF2B5EF4-FFF2-40B4-BE49-F238E27FC236}">
              <a16:creationId xmlns:a16="http://schemas.microsoft.com/office/drawing/2014/main" id="{00000000-0008-0000-0500-0000BD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03" name="shapetype_202" hidden="1">
          <a:extLst>
            <a:ext uri="{FF2B5EF4-FFF2-40B4-BE49-F238E27FC236}">
              <a16:creationId xmlns:a16="http://schemas.microsoft.com/office/drawing/2014/main" id="{00000000-0008-0000-0500-0000BB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401" name="shapetype_202" hidden="1">
          <a:extLst>
            <a:ext uri="{FF2B5EF4-FFF2-40B4-BE49-F238E27FC236}">
              <a16:creationId xmlns:a16="http://schemas.microsoft.com/office/drawing/2014/main" id="{00000000-0008-0000-0500-0000B9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399" name="shapetype_202" hidden="1">
          <a:extLst>
            <a:ext uri="{FF2B5EF4-FFF2-40B4-BE49-F238E27FC236}">
              <a16:creationId xmlns:a16="http://schemas.microsoft.com/office/drawing/2014/main" id="{00000000-0008-0000-0500-0000B7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397" name="shapetype_202" hidden="1">
          <a:extLst>
            <a:ext uri="{FF2B5EF4-FFF2-40B4-BE49-F238E27FC236}">
              <a16:creationId xmlns:a16="http://schemas.microsoft.com/office/drawing/2014/main" id="{00000000-0008-0000-0500-0000B5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395" name="shapetype_202" hidden="1">
          <a:extLst>
            <a:ext uri="{FF2B5EF4-FFF2-40B4-BE49-F238E27FC236}">
              <a16:creationId xmlns:a16="http://schemas.microsoft.com/office/drawing/2014/main" id="{00000000-0008-0000-0500-0000B3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393" name="shapetype_202" hidden="1">
          <a:extLst>
            <a:ext uri="{FF2B5EF4-FFF2-40B4-BE49-F238E27FC236}">
              <a16:creationId xmlns:a16="http://schemas.microsoft.com/office/drawing/2014/main" id="{00000000-0008-0000-0500-0000B1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391" name="shapetype_202" hidden="1">
          <a:extLst>
            <a:ext uri="{FF2B5EF4-FFF2-40B4-BE49-F238E27FC236}">
              <a16:creationId xmlns:a16="http://schemas.microsoft.com/office/drawing/2014/main" id="{00000000-0008-0000-0500-0000AF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389" name="shapetype_202" hidden="1">
          <a:extLst>
            <a:ext uri="{FF2B5EF4-FFF2-40B4-BE49-F238E27FC236}">
              <a16:creationId xmlns:a16="http://schemas.microsoft.com/office/drawing/2014/main" id="{00000000-0008-0000-0500-0000AD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387" name="shapetype_202" hidden="1">
          <a:extLst>
            <a:ext uri="{FF2B5EF4-FFF2-40B4-BE49-F238E27FC236}">
              <a16:creationId xmlns:a16="http://schemas.microsoft.com/office/drawing/2014/main" id="{00000000-0008-0000-0500-0000AB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385" name="shapetype_202" hidden="1">
          <a:extLst>
            <a:ext uri="{FF2B5EF4-FFF2-40B4-BE49-F238E27FC236}">
              <a16:creationId xmlns:a16="http://schemas.microsoft.com/office/drawing/2014/main" id="{00000000-0008-0000-0500-0000A9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383" name="shapetype_202" hidden="1">
          <a:extLst>
            <a:ext uri="{FF2B5EF4-FFF2-40B4-BE49-F238E27FC236}">
              <a16:creationId xmlns:a16="http://schemas.microsoft.com/office/drawing/2014/main" id="{00000000-0008-0000-0500-0000A7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381" name="shapetype_202" hidden="1">
          <a:extLst>
            <a:ext uri="{FF2B5EF4-FFF2-40B4-BE49-F238E27FC236}">
              <a16:creationId xmlns:a16="http://schemas.microsoft.com/office/drawing/2014/main" id="{00000000-0008-0000-0500-0000A5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379" name="shapetype_202" hidden="1">
          <a:extLst>
            <a:ext uri="{FF2B5EF4-FFF2-40B4-BE49-F238E27FC236}">
              <a16:creationId xmlns:a16="http://schemas.microsoft.com/office/drawing/2014/main" id="{00000000-0008-0000-0500-0000A3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377" name="shapetype_202" hidden="1">
          <a:extLst>
            <a:ext uri="{FF2B5EF4-FFF2-40B4-BE49-F238E27FC236}">
              <a16:creationId xmlns:a16="http://schemas.microsoft.com/office/drawing/2014/main" id="{00000000-0008-0000-0500-0000A1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375" name="shapetype_202" hidden="1">
          <a:extLst>
            <a:ext uri="{FF2B5EF4-FFF2-40B4-BE49-F238E27FC236}">
              <a16:creationId xmlns:a16="http://schemas.microsoft.com/office/drawing/2014/main" id="{00000000-0008-0000-0500-00009F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373" name="shapetype_202" hidden="1">
          <a:extLst>
            <a:ext uri="{FF2B5EF4-FFF2-40B4-BE49-F238E27FC236}">
              <a16:creationId xmlns:a16="http://schemas.microsoft.com/office/drawing/2014/main" id="{00000000-0008-0000-0500-00009D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9371" name="shapetype_202" hidden="1">
          <a:extLst>
            <a:ext uri="{FF2B5EF4-FFF2-40B4-BE49-F238E27FC236}">
              <a16:creationId xmlns:a16="http://schemas.microsoft.com/office/drawing/2014/main" id="{00000000-0008-0000-0500-00009B2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20</xdr:col>
      <xdr:colOff>1</xdr:colOff>
      <xdr:row>37</xdr:row>
      <xdr:rowOff>68035</xdr:rowOff>
    </xdr:from>
    <xdr:ext cx="22274892" cy="153099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20152180" y="12436928"/>
          <a:ext cx="22274892" cy="153099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Eastern Europe (Poland, Czech Republic, Hungary, Slovenia, Slovakia, Croatia, Bulgaria, Romania)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TILES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/>
        </a:p>
      </xdr:txBody>
    </xdr:sp>
    <xdr:clientData/>
  </xdr:oneCellAnchor>
  <xdr:oneCellAnchor>
    <xdr:from>
      <xdr:col>55</xdr:col>
      <xdr:colOff>0</xdr:colOff>
      <xdr:row>37</xdr:row>
      <xdr:rowOff>0</xdr:rowOff>
    </xdr:from>
    <xdr:ext cx="19186070" cy="11239487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00000000-0008-0000-0500-00004E010000}"/>
            </a:ext>
          </a:extLst>
        </xdr:cNvPr>
        <xdr:cNvSpPr txBox="1"/>
      </xdr:nvSpPr>
      <xdr:spPr>
        <a:xfrm>
          <a:off x="101114679" y="12368893"/>
          <a:ext cx="19186070" cy="112394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Eastern Europe (Poland, Czech Republic, Hungary, Slovenia, Slovakia, Croatia, Bulgaria, Romania)</a:t>
          </a:r>
          <a:endParaRPr lang="en-US" sz="1200">
            <a:effectLst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fuel used is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1005" name="shapetype_202" hidden="1">
          <a:extLst>
            <a:ext uri="{FF2B5EF4-FFF2-40B4-BE49-F238E27FC236}">
              <a16:creationId xmlns:a16="http://schemas.microsoft.com/office/drawing/2014/main" id="{00000000-0008-0000-0600-0000FD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1004" name="shapetype_202" hidden="1">
          <a:extLst>
            <a:ext uri="{FF2B5EF4-FFF2-40B4-BE49-F238E27FC236}">
              <a16:creationId xmlns:a16="http://schemas.microsoft.com/office/drawing/2014/main" id="{00000000-0008-0000-0600-0000FC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1003" name="shapetype_202" hidden="1">
          <a:extLst>
            <a:ext uri="{FF2B5EF4-FFF2-40B4-BE49-F238E27FC236}">
              <a16:creationId xmlns:a16="http://schemas.microsoft.com/office/drawing/2014/main" id="{00000000-0008-0000-0600-0000FB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1002" name="shapetype_202" hidden="1">
          <a:extLst>
            <a:ext uri="{FF2B5EF4-FFF2-40B4-BE49-F238E27FC236}">
              <a16:creationId xmlns:a16="http://schemas.microsoft.com/office/drawing/2014/main" id="{00000000-0008-0000-0600-0000FA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1001" name="shapetype_202" hidden="1">
          <a:extLst>
            <a:ext uri="{FF2B5EF4-FFF2-40B4-BE49-F238E27FC236}">
              <a16:creationId xmlns:a16="http://schemas.microsoft.com/office/drawing/2014/main" id="{00000000-0008-0000-0600-0000F9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1000" name="shapetype_202" hidden="1">
          <a:extLst>
            <a:ext uri="{FF2B5EF4-FFF2-40B4-BE49-F238E27FC236}">
              <a16:creationId xmlns:a16="http://schemas.microsoft.com/office/drawing/2014/main" id="{00000000-0008-0000-0600-0000F8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99" name="shapetype_202" hidden="1">
          <a:extLst>
            <a:ext uri="{FF2B5EF4-FFF2-40B4-BE49-F238E27FC236}">
              <a16:creationId xmlns:a16="http://schemas.microsoft.com/office/drawing/2014/main" id="{00000000-0008-0000-0600-0000F7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97" name="shapetype_202" hidden="1">
          <a:extLst>
            <a:ext uri="{FF2B5EF4-FFF2-40B4-BE49-F238E27FC236}">
              <a16:creationId xmlns:a16="http://schemas.microsoft.com/office/drawing/2014/main" id="{00000000-0008-0000-0600-0000F5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95" name="shapetype_202" hidden="1">
          <a:extLst>
            <a:ext uri="{FF2B5EF4-FFF2-40B4-BE49-F238E27FC236}">
              <a16:creationId xmlns:a16="http://schemas.microsoft.com/office/drawing/2014/main" id="{00000000-0008-0000-0600-0000F3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93" name="shapetype_202" hidden="1">
          <a:extLst>
            <a:ext uri="{FF2B5EF4-FFF2-40B4-BE49-F238E27FC236}">
              <a16:creationId xmlns:a16="http://schemas.microsoft.com/office/drawing/2014/main" id="{00000000-0008-0000-0600-0000F1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91" name="shapetype_202" hidden="1">
          <a:extLst>
            <a:ext uri="{FF2B5EF4-FFF2-40B4-BE49-F238E27FC236}">
              <a16:creationId xmlns:a16="http://schemas.microsoft.com/office/drawing/2014/main" id="{00000000-0008-0000-0600-0000EF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89" name="shapetype_202" hidden="1">
          <a:extLst>
            <a:ext uri="{FF2B5EF4-FFF2-40B4-BE49-F238E27FC236}">
              <a16:creationId xmlns:a16="http://schemas.microsoft.com/office/drawing/2014/main" id="{00000000-0008-0000-0600-0000ED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87" name="shapetype_202" hidden="1">
          <a:extLst>
            <a:ext uri="{FF2B5EF4-FFF2-40B4-BE49-F238E27FC236}">
              <a16:creationId xmlns:a16="http://schemas.microsoft.com/office/drawing/2014/main" id="{00000000-0008-0000-0600-0000EB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85" name="shapetype_202" hidden="1">
          <a:extLst>
            <a:ext uri="{FF2B5EF4-FFF2-40B4-BE49-F238E27FC236}">
              <a16:creationId xmlns:a16="http://schemas.microsoft.com/office/drawing/2014/main" id="{00000000-0008-0000-0600-0000E9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83" name="shapetype_202" hidden="1">
          <a:extLst>
            <a:ext uri="{FF2B5EF4-FFF2-40B4-BE49-F238E27FC236}">
              <a16:creationId xmlns:a16="http://schemas.microsoft.com/office/drawing/2014/main" id="{00000000-0008-0000-0600-0000E7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81" name="shapetype_202" hidden="1">
          <a:extLst>
            <a:ext uri="{FF2B5EF4-FFF2-40B4-BE49-F238E27FC236}">
              <a16:creationId xmlns:a16="http://schemas.microsoft.com/office/drawing/2014/main" id="{00000000-0008-0000-0600-0000E5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79" name="shapetype_202" hidden="1">
          <a:extLst>
            <a:ext uri="{FF2B5EF4-FFF2-40B4-BE49-F238E27FC236}">
              <a16:creationId xmlns:a16="http://schemas.microsoft.com/office/drawing/2014/main" id="{00000000-0008-0000-0600-0000E3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77" name="shapetype_202" hidden="1">
          <a:extLst>
            <a:ext uri="{FF2B5EF4-FFF2-40B4-BE49-F238E27FC236}">
              <a16:creationId xmlns:a16="http://schemas.microsoft.com/office/drawing/2014/main" id="{00000000-0008-0000-0600-0000E1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75" name="shapetype_202" hidden="1">
          <a:extLst>
            <a:ext uri="{FF2B5EF4-FFF2-40B4-BE49-F238E27FC236}">
              <a16:creationId xmlns:a16="http://schemas.microsoft.com/office/drawing/2014/main" id="{00000000-0008-0000-0600-0000DF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73" name="shapetype_202" hidden="1">
          <a:extLst>
            <a:ext uri="{FF2B5EF4-FFF2-40B4-BE49-F238E27FC236}">
              <a16:creationId xmlns:a16="http://schemas.microsoft.com/office/drawing/2014/main" id="{00000000-0008-0000-0600-0000DD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71" name="shapetype_202" hidden="1">
          <a:extLst>
            <a:ext uri="{FF2B5EF4-FFF2-40B4-BE49-F238E27FC236}">
              <a16:creationId xmlns:a16="http://schemas.microsoft.com/office/drawing/2014/main" id="{00000000-0008-0000-0600-0000DB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69" name="shapetype_202" hidden="1">
          <a:extLst>
            <a:ext uri="{FF2B5EF4-FFF2-40B4-BE49-F238E27FC236}">
              <a16:creationId xmlns:a16="http://schemas.microsoft.com/office/drawing/2014/main" id="{00000000-0008-0000-0600-0000D9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67" name="shapetype_202" hidden="1">
          <a:extLst>
            <a:ext uri="{FF2B5EF4-FFF2-40B4-BE49-F238E27FC236}">
              <a16:creationId xmlns:a16="http://schemas.microsoft.com/office/drawing/2014/main" id="{00000000-0008-0000-0600-0000D7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65" name="shapetype_202" hidden="1">
          <a:extLst>
            <a:ext uri="{FF2B5EF4-FFF2-40B4-BE49-F238E27FC236}">
              <a16:creationId xmlns:a16="http://schemas.microsoft.com/office/drawing/2014/main" id="{00000000-0008-0000-0600-0000D5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63" name="shapetype_202" hidden="1">
          <a:extLst>
            <a:ext uri="{FF2B5EF4-FFF2-40B4-BE49-F238E27FC236}">
              <a16:creationId xmlns:a16="http://schemas.microsoft.com/office/drawing/2014/main" id="{00000000-0008-0000-0600-0000D3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61" name="shapetype_202" hidden="1">
          <a:extLst>
            <a:ext uri="{FF2B5EF4-FFF2-40B4-BE49-F238E27FC236}">
              <a16:creationId xmlns:a16="http://schemas.microsoft.com/office/drawing/2014/main" id="{00000000-0008-0000-0600-0000D1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59" name="shapetype_202" hidden="1">
          <a:extLst>
            <a:ext uri="{FF2B5EF4-FFF2-40B4-BE49-F238E27FC236}">
              <a16:creationId xmlns:a16="http://schemas.microsoft.com/office/drawing/2014/main" id="{00000000-0008-0000-0600-0000CF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57" name="shapetype_202" hidden="1">
          <a:extLst>
            <a:ext uri="{FF2B5EF4-FFF2-40B4-BE49-F238E27FC236}">
              <a16:creationId xmlns:a16="http://schemas.microsoft.com/office/drawing/2014/main" id="{00000000-0008-0000-0600-0000CD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55" name="shapetype_202" hidden="1">
          <a:extLst>
            <a:ext uri="{FF2B5EF4-FFF2-40B4-BE49-F238E27FC236}">
              <a16:creationId xmlns:a16="http://schemas.microsoft.com/office/drawing/2014/main" id="{00000000-0008-0000-0600-0000CB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53" name="shapetype_202" hidden="1">
          <a:extLst>
            <a:ext uri="{FF2B5EF4-FFF2-40B4-BE49-F238E27FC236}">
              <a16:creationId xmlns:a16="http://schemas.microsoft.com/office/drawing/2014/main" id="{00000000-0008-0000-0600-0000C9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51" name="shapetype_202" hidden="1">
          <a:extLst>
            <a:ext uri="{FF2B5EF4-FFF2-40B4-BE49-F238E27FC236}">
              <a16:creationId xmlns:a16="http://schemas.microsoft.com/office/drawing/2014/main" id="{00000000-0008-0000-0600-0000C7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49" name="shapetype_202" hidden="1">
          <a:extLst>
            <a:ext uri="{FF2B5EF4-FFF2-40B4-BE49-F238E27FC236}">
              <a16:creationId xmlns:a16="http://schemas.microsoft.com/office/drawing/2014/main" id="{00000000-0008-0000-0600-0000C5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47" name="shapetype_202" hidden="1">
          <a:extLst>
            <a:ext uri="{FF2B5EF4-FFF2-40B4-BE49-F238E27FC236}">
              <a16:creationId xmlns:a16="http://schemas.microsoft.com/office/drawing/2014/main" id="{00000000-0008-0000-0600-0000C3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45" name="shapetype_202" hidden="1">
          <a:extLst>
            <a:ext uri="{FF2B5EF4-FFF2-40B4-BE49-F238E27FC236}">
              <a16:creationId xmlns:a16="http://schemas.microsoft.com/office/drawing/2014/main" id="{00000000-0008-0000-0600-0000C1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43" name="shapetype_202" hidden="1">
          <a:extLst>
            <a:ext uri="{FF2B5EF4-FFF2-40B4-BE49-F238E27FC236}">
              <a16:creationId xmlns:a16="http://schemas.microsoft.com/office/drawing/2014/main" id="{00000000-0008-0000-0600-0000BF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41" name="shapetype_202" hidden="1">
          <a:extLst>
            <a:ext uri="{FF2B5EF4-FFF2-40B4-BE49-F238E27FC236}">
              <a16:creationId xmlns:a16="http://schemas.microsoft.com/office/drawing/2014/main" id="{00000000-0008-0000-0600-0000BD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39" name="shapetype_202" hidden="1">
          <a:extLst>
            <a:ext uri="{FF2B5EF4-FFF2-40B4-BE49-F238E27FC236}">
              <a16:creationId xmlns:a16="http://schemas.microsoft.com/office/drawing/2014/main" id="{00000000-0008-0000-0600-0000BB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37" name="shapetype_202" hidden="1">
          <a:extLst>
            <a:ext uri="{FF2B5EF4-FFF2-40B4-BE49-F238E27FC236}">
              <a16:creationId xmlns:a16="http://schemas.microsoft.com/office/drawing/2014/main" id="{00000000-0008-0000-0600-0000B9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35" name="shapetype_202" hidden="1">
          <a:extLst>
            <a:ext uri="{FF2B5EF4-FFF2-40B4-BE49-F238E27FC236}">
              <a16:creationId xmlns:a16="http://schemas.microsoft.com/office/drawing/2014/main" id="{00000000-0008-0000-0600-0000B7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33" name="shapetype_202" hidden="1">
          <a:extLst>
            <a:ext uri="{FF2B5EF4-FFF2-40B4-BE49-F238E27FC236}">
              <a16:creationId xmlns:a16="http://schemas.microsoft.com/office/drawing/2014/main" id="{00000000-0008-0000-0600-0000B5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31" name="shapetype_202" hidden="1">
          <a:extLst>
            <a:ext uri="{FF2B5EF4-FFF2-40B4-BE49-F238E27FC236}">
              <a16:creationId xmlns:a16="http://schemas.microsoft.com/office/drawing/2014/main" id="{00000000-0008-0000-0600-0000B3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29" name="shapetype_202" hidden="1">
          <a:extLst>
            <a:ext uri="{FF2B5EF4-FFF2-40B4-BE49-F238E27FC236}">
              <a16:creationId xmlns:a16="http://schemas.microsoft.com/office/drawing/2014/main" id="{00000000-0008-0000-0600-0000B1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27" name="shapetype_202" hidden="1">
          <a:extLst>
            <a:ext uri="{FF2B5EF4-FFF2-40B4-BE49-F238E27FC236}">
              <a16:creationId xmlns:a16="http://schemas.microsoft.com/office/drawing/2014/main" id="{00000000-0008-0000-0600-0000AF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25" name="shapetype_202" hidden="1">
          <a:extLst>
            <a:ext uri="{FF2B5EF4-FFF2-40B4-BE49-F238E27FC236}">
              <a16:creationId xmlns:a16="http://schemas.microsoft.com/office/drawing/2014/main" id="{00000000-0008-0000-0600-0000AD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23" name="shapetype_202" hidden="1">
          <a:extLst>
            <a:ext uri="{FF2B5EF4-FFF2-40B4-BE49-F238E27FC236}">
              <a16:creationId xmlns:a16="http://schemas.microsoft.com/office/drawing/2014/main" id="{00000000-0008-0000-0600-0000AB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21" name="shapetype_202" hidden="1">
          <a:extLst>
            <a:ext uri="{FF2B5EF4-FFF2-40B4-BE49-F238E27FC236}">
              <a16:creationId xmlns:a16="http://schemas.microsoft.com/office/drawing/2014/main" id="{00000000-0008-0000-0600-0000A9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19" name="shapetype_202" hidden="1">
          <a:extLst>
            <a:ext uri="{FF2B5EF4-FFF2-40B4-BE49-F238E27FC236}">
              <a16:creationId xmlns:a16="http://schemas.microsoft.com/office/drawing/2014/main" id="{00000000-0008-0000-0600-0000A7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17" name="shapetype_202" hidden="1">
          <a:extLst>
            <a:ext uri="{FF2B5EF4-FFF2-40B4-BE49-F238E27FC236}">
              <a16:creationId xmlns:a16="http://schemas.microsoft.com/office/drawing/2014/main" id="{00000000-0008-0000-0600-0000A5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15" name="shapetype_202" hidden="1">
          <a:extLst>
            <a:ext uri="{FF2B5EF4-FFF2-40B4-BE49-F238E27FC236}">
              <a16:creationId xmlns:a16="http://schemas.microsoft.com/office/drawing/2014/main" id="{00000000-0008-0000-0600-0000A3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13" name="shapetype_202" hidden="1">
          <a:extLst>
            <a:ext uri="{FF2B5EF4-FFF2-40B4-BE49-F238E27FC236}">
              <a16:creationId xmlns:a16="http://schemas.microsoft.com/office/drawing/2014/main" id="{00000000-0008-0000-0600-0000A1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11" name="shapetype_202" hidden="1">
          <a:extLst>
            <a:ext uri="{FF2B5EF4-FFF2-40B4-BE49-F238E27FC236}">
              <a16:creationId xmlns:a16="http://schemas.microsoft.com/office/drawing/2014/main" id="{00000000-0008-0000-0600-00009F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09" name="shapetype_202" hidden="1">
          <a:extLst>
            <a:ext uri="{FF2B5EF4-FFF2-40B4-BE49-F238E27FC236}">
              <a16:creationId xmlns:a16="http://schemas.microsoft.com/office/drawing/2014/main" id="{00000000-0008-0000-0600-00009D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07" name="shapetype_202" hidden="1">
          <a:extLst>
            <a:ext uri="{FF2B5EF4-FFF2-40B4-BE49-F238E27FC236}">
              <a16:creationId xmlns:a16="http://schemas.microsoft.com/office/drawing/2014/main" id="{00000000-0008-0000-0600-00009B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05" name="shapetype_202" hidden="1">
          <a:extLst>
            <a:ext uri="{FF2B5EF4-FFF2-40B4-BE49-F238E27FC236}">
              <a16:creationId xmlns:a16="http://schemas.microsoft.com/office/drawing/2014/main" id="{00000000-0008-0000-0600-000099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03" name="shapetype_202" hidden="1">
          <a:extLst>
            <a:ext uri="{FF2B5EF4-FFF2-40B4-BE49-F238E27FC236}">
              <a16:creationId xmlns:a16="http://schemas.microsoft.com/office/drawing/2014/main" id="{00000000-0008-0000-0600-000097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901" name="shapetype_202" hidden="1">
          <a:extLst>
            <a:ext uri="{FF2B5EF4-FFF2-40B4-BE49-F238E27FC236}">
              <a16:creationId xmlns:a16="http://schemas.microsoft.com/office/drawing/2014/main" id="{00000000-0008-0000-0600-000095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99" name="shapetype_202" hidden="1">
          <a:extLst>
            <a:ext uri="{FF2B5EF4-FFF2-40B4-BE49-F238E27FC236}">
              <a16:creationId xmlns:a16="http://schemas.microsoft.com/office/drawing/2014/main" id="{00000000-0008-0000-0600-000093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98" name="shapetype_202" hidden="1">
          <a:extLst>
            <a:ext uri="{FF2B5EF4-FFF2-40B4-BE49-F238E27FC236}">
              <a16:creationId xmlns:a16="http://schemas.microsoft.com/office/drawing/2014/main" id="{00000000-0008-0000-0600-000092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96" name="shapetype_202" hidden="1">
          <a:extLst>
            <a:ext uri="{FF2B5EF4-FFF2-40B4-BE49-F238E27FC236}">
              <a16:creationId xmlns:a16="http://schemas.microsoft.com/office/drawing/2014/main" id="{00000000-0008-0000-0600-000090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94" name="shapetype_202" hidden="1">
          <a:extLst>
            <a:ext uri="{FF2B5EF4-FFF2-40B4-BE49-F238E27FC236}">
              <a16:creationId xmlns:a16="http://schemas.microsoft.com/office/drawing/2014/main" id="{00000000-0008-0000-0600-00008E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92" name="shapetype_202" hidden="1">
          <a:extLst>
            <a:ext uri="{FF2B5EF4-FFF2-40B4-BE49-F238E27FC236}">
              <a16:creationId xmlns:a16="http://schemas.microsoft.com/office/drawing/2014/main" id="{00000000-0008-0000-0600-00008C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90" name="shapetype_202" hidden="1">
          <a:extLst>
            <a:ext uri="{FF2B5EF4-FFF2-40B4-BE49-F238E27FC236}">
              <a16:creationId xmlns:a16="http://schemas.microsoft.com/office/drawing/2014/main" id="{00000000-0008-0000-0600-00008A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88" name="shapetype_202" hidden="1">
          <a:extLst>
            <a:ext uri="{FF2B5EF4-FFF2-40B4-BE49-F238E27FC236}">
              <a16:creationId xmlns:a16="http://schemas.microsoft.com/office/drawing/2014/main" id="{00000000-0008-0000-0600-000088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86" name="shapetype_202" hidden="1">
          <a:extLst>
            <a:ext uri="{FF2B5EF4-FFF2-40B4-BE49-F238E27FC236}">
              <a16:creationId xmlns:a16="http://schemas.microsoft.com/office/drawing/2014/main" id="{00000000-0008-0000-0600-000086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84" name="shapetype_202" hidden="1">
          <a:extLst>
            <a:ext uri="{FF2B5EF4-FFF2-40B4-BE49-F238E27FC236}">
              <a16:creationId xmlns:a16="http://schemas.microsoft.com/office/drawing/2014/main" id="{00000000-0008-0000-0600-000084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82" name="shapetype_202" hidden="1">
          <a:extLst>
            <a:ext uri="{FF2B5EF4-FFF2-40B4-BE49-F238E27FC236}">
              <a16:creationId xmlns:a16="http://schemas.microsoft.com/office/drawing/2014/main" id="{00000000-0008-0000-0600-000082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80" name="shapetype_202" hidden="1">
          <a:extLst>
            <a:ext uri="{FF2B5EF4-FFF2-40B4-BE49-F238E27FC236}">
              <a16:creationId xmlns:a16="http://schemas.microsoft.com/office/drawing/2014/main" id="{00000000-0008-0000-0600-000080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78" name="shapetype_202" hidden="1">
          <a:extLst>
            <a:ext uri="{FF2B5EF4-FFF2-40B4-BE49-F238E27FC236}">
              <a16:creationId xmlns:a16="http://schemas.microsoft.com/office/drawing/2014/main" id="{00000000-0008-0000-0600-00007E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76" name="shapetype_202" hidden="1">
          <a:extLst>
            <a:ext uri="{FF2B5EF4-FFF2-40B4-BE49-F238E27FC236}">
              <a16:creationId xmlns:a16="http://schemas.microsoft.com/office/drawing/2014/main" id="{00000000-0008-0000-0600-00007C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74" name="shapetype_202" hidden="1">
          <a:extLst>
            <a:ext uri="{FF2B5EF4-FFF2-40B4-BE49-F238E27FC236}">
              <a16:creationId xmlns:a16="http://schemas.microsoft.com/office/drawing/2014/main" id="{00000000-0008-0000-0600-00007A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72" name="shapetype_202" hidden="1">
          <a:extLst>
            <a:ext uri="{FF2B5EF4-FFF2-40B4-BE49-F238E27FC236}">
              <a16:creationId xmlns:a16="http://schemas.microsoft.com/office/drawing/2014/main" id="{00000000-0008-0000-0600-000078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70" name="shapetype_202" hidden="1">
          <a:extLst>
            <a:ext uri="{FF2B5EF4-FFF2-40B4-BE49-F238E27FC236}">
              <a16:creationId xmlns:a16="http://schemas.microsoft.com/office/drawing/2014/main" id="{00000000-0008-0000-0600-000076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68" name="shapetype_202" hidden="1">
          <a:extLst>
            <a:ext uri="{FF2B5EF4-FFF2-40B4-BE49-F238E27FC236}">
              <a16:creationId xmlns:a16="http://schemas.microsoft.com/office/drawing/2014/main" id="{00000000-0008-0000-0600-000074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67" name="shapetype_202" hidden="1">
          <a:extLst>
            <a:ext uri="{FF2B5EF4-FFF2-40B4-BE49-F238E27FC236}">
              <a16:creationId xmlns:a16="http://schemas.microsoft.com/office/drawing/2014/main" id="{00000000-0008-0000-0600-000073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65" name="shapetype_202" hidden="1">
          <a:extLst>
            <a:ext uri="{FF2B5EF4-FFF2-40B4-BE49-F238E27FC236}">
              <a16:creationId xmlns:a16="http://schemas.microsoft.com/office/drawing/2014/main" id="{00000000-0008-0000-0600-000071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63" name="shapetype_202" hidden="1">
          <a:extLst>
            <a:ext uri="{FF2B5EF4-FFF2-40B4-BE49-F238E27FC236}">
              <a16:creationId xmlns:a16="http://schemas.microsoft.com/office/drawing/2014/main" id="{00000000-0008-0000-0600-00006F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61" name="shapetype_202" hidden="1">
          <a:extLst>
            <a:ext uri="{FF2B5EF4-FFF2-40B4-BE49-F238E27FC236}">
              <a16:creationId xmlns:a16="http://schemas.microsoft.com/office/drawing/2014/main" id="{00000000-0008-0000-0600-00006D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59" name="shapetype_202" hidden="1">
          <a:extLst>
            <a:ext uri="{FF2B5EF4-FFF2-40B4-BE49-F238E27FC236}">
              <a16:creationId xmlns:a16="http://schemas.microsoft.com/office/drawing/2014/main" id="{00000000-0008-0000-0600-00006B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57" name="shapetype_202" hidden="1">
          <a:extLst>
            <a:ext uri="{FF2B5EF4-FFF2-40B4-BE49-F238E27FC236}">
              <a16:creationId xmlns:a16="http://schemas.microsoft.com/office/drawing/2014/main" id="{00000000-0008-0000-0600-000069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55" name="shapetype_202" hidden="1">
          <a:extLst>
            <a:ext uri="{FF2B5EF4-FFF2-40B4-BE49-F238E27FC236}">
              <a16:creationId xmlns:a16="http://schemas.microsoft.com/office/drawing/2014/main" id="{00000000-0008-0000-0600-000067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53" name="shapetype_202" hidden="1">
          <a:extLst>
            <a:ext uri="{FF2B5EF4-FFF2-40B4-BE49-F238E27FC236}">
              <a16:creationId xmlns:a16="http://schemas.microsoft.com/office/drawing/2014/main" id="{00000000-0008-0000-0600-000065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51" name="shapetype_202" hidden="1">
          <a:extLst>
            <a:ext uri="{FF2B5EF4-FFF2-40B4-BE49-F238E27FC236}">
              <a16:creationId xmlns:a16="http://schemas.microsoft.com/office/drawing/2014/main" id="{00000000-0008-0000-0600-000063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49" name="shapetype_202" hidden="1">
          <a:extLst>
            <a:ext uri="{FF2B5EF4-FFF2-40B4-BE49-F238E27FC236}">
              <a16:creationId xmlns:a16="http://schemas.microsoft.com/office/drawing/2014/main" id="{00000000-0008-0000-0600-000061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47" name="shapetype_202" hidden="1">
          <a:extLst>
            <a:ext uri="{FF2B5EF4-FFF2-40B4-BE49-F238E27FC236}">
              <a16:creationId xmlns:a16="http://schemas.microsoft.com/office/drawing/2014/main" id="{00000000-0008-0000-0600-00005F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45" name="shapetype_202" hidden="1">
          <a:extLst>
            <a:ext uri="{FF2B5EF4-FFF2-40B4-BE49-F238E27FC236}">
              <a16:creationId xmlns:a16="http://schemas.microsoft.com/office/drawing/2014/main" id="{00000000-0008-0000-0600-00005D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43" name="shapetype_202" hidden="1">
          <a:extLst>
            <a:ext uri="{FF2B5EF4-FFF2-40B4-BE49-F238E27FC236}">
              <a16:creationId xmlns:a16="http://schemas.microsoft.com/office/drawing/2014/main" id="{00000000-0008-0000-0600-00005B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41" name="shapetype_202" hidden="1">
          <a:extLst>
            <a:ext uri="{FF2B5EF4-FFF2-40B4-BE49-F238E27FC236}">
              <a16:creationId xmlns:a16="http://schemas.microsoft.com/office/drawing/2014/main" id="{00000000-0008-0000-0600-000059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39" name="shapetype_202" hidden="1">
          <a:extLst>
            <a:ext uri="{FF2B5EF4-FFF2-40B4-BE49-F238E27FC236}">
              <a16:creationId xmlns:a16="http://schemas.microsoft.com/office/drawing/2014/main" id="{00000000-0008-0000-0600-000057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37" name="shapetype_202" hidden="1">
          <a:extLst>
            <a:ext uri="{FF2B5EF4-FFF2-40B4-BE49-F238E27FC236}">
              <a16:creationId xmlns:a16="http://schemas.microsoft.com/office/drawing/2014/main" id="{00000000-0008-0000-0600-000055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35" name="shapetype_202" hidden="1">
          <a:extLst>
            <a:ext uri="{FF2B5EF4-FFF2-40B4-BE49-F238E27FC236}">
              <a16:creationId xmlns:a16="http://schemas.microsoft.com/office/drawing/2014/main" id="{00000000-0008-0000-0600-000053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33" name="shapetype_202" hidden="1">
          <a:extLst>
            <a:ext uri="{FF2B5EF4-FFF2-40B4-BE49-F238E27FC236}">
              <a16:creationId xmlns:a16="http://schemas.microsoft.com/office/drawing/2014/main" id="{00000000-0008-0000-0600-000051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31" name="shapetype_202" hidden="1">
          <a:extLst>
            <a:ext uri="{FF2B5EF4-FFF2-40B4-BE49-F238E27FC236}">
              <a16:creationId xmlns:a16="http://schemas.microsoft.com/office/drawing/2014/main" id="{00000000-0008-0000-0600-00004F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29" name="shapetype_202" hidden="1">
          <a:extLst>
            <a:ext uri="{FF2B5EF4-FFF2-40B4-BE49-F238E27FC236}">
              <a16:creationId xmlns:a16="http://schemas.microsoft.com/office/drawing/2014/main" id="{00000000-0008-0000-0600-00004D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27" name="shapetype_202" hidden="1">
          <a:extLst>
            <a:ext uri="{FF2B5EF4-FFF2-40B4-BE49-F238E27FC236}">
              <a16:creationId xmlns:a16="http://schemas.microsoft.com/office/drawing/2014/main" id="{00000000-0008-0000-0600-00004B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25" name="shapetype_202" hidden="1">
          <a:extLst>
            <a:ext uri="{FF2B5EF4-FFF2-40B4-BE49-F238E27FC236}">
              <a16:creationId xmlns:a16="http://schemas.microsoft.com/office/drawing/2014/main" id="{00000000-0008-0000-0600-000049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23" name="shapetype_202" hidden="1">
          <a:extLst>
            <a:ext uri="{FF2B5EF4-FFF2-40B4-BE49-F238E27FC236}">
              <a16:creationId xmlns:a16="http://schemas.microsoft.com/office/drawing/2014/main" id="{00000000-0008-0000-0600-000047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21" name="shapetype_202" hidden="1">
          <a:extLst>
            <a:ext uri="{FF2B5EF4-FFF2-40B4-BE49-F238E27FC236}">
              <a16:creationId xmlns:a16="http://schemas.microsoft.com/office/drawing/2014/main" id="{00000000-0008-0000-0600-000045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19" name="shapetype_202" hidden="1">
          <a:extLst>
            <a:ext uri="{FF2B5EF4-FFF2-40B4-BE49-F238E27FC236}">
              <a16:creationId xmlns:a16="http://schemas.microsoft.com/office/drawing/2014/main" id="{00000000-0008-0000-0600-000043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17" name="shapetype_202" hidden="1">
          <a:extLst>
            <a:ext uri="{FF2B5EF4-FFF2-40B4-BE49-F238E27FC236}">
              <a16:creationId xmlns:a16="http://schemas.microsoft.com/office/drawing/2014/main" id="{00000000-0008-0000-0600-000041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15" name="shapetype_202" hidden="1">
          <a:extLst>
            <a:ext uri="{FF2B5EF4-FFF2-40B4-BE49-F238E27FC236}">
              <a16:creationId xmlns:a16="http://schemas.microsoft.com/office/drawing/2014/main" id="{00000000-0008-0000-0600-00003F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13" name="shapetype_202" hidden="1">
          <a:extLst>
            <a:ext uri="{FF2B5EF4-FFF2-40B4-BE49-F238E27FC236}">
              <a16:creationId xmlns:a16="http://schemas.microsoft.com/office/drawing/2014/main" id="{00000000-0008-0000-0600-00003D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11" name="shapetype_202" hidden="1">
          <a:extLst>
            <a:ext uri="{FF2B5EF4-FFF2-40B4-BE49-F238E27FC236}">
              <a16:creationId xmlns:a16="http://schemas.microsoft.com/office/drawing/2014/main" id="{00000000-0008-0000-0600-00003B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09" name="shapetype_202" hidden="1">
          <a:extLst>
            <a:ext uri="{FF2B5EF4-FFF2-40B4-BE49-F238E27FC236}">
              <a16:creationId xmlns:a16="http://schemas.microsoft.com/office/drawing/2014/main" id="{00000000-0008-0000-0600-000039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07" name="shapetype_202" hidden="1">
          <a:extLst>
            <a:ext uri="{FF2B5EF4-FFF2-40B4-BE49-F238E27FC236}">
              <a16:creationId xmlns:a16="http://schemas.microsoft.com/office/drawing/2014/main" id="{00000000-0008-0000-0600-000037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05" name="shapetype_202" hidden="1">
          <a:extLst>
            <a:ext uri="{FF2B5EF4-FFF2-40B4-BE49-F238E27FC236}">
              <a16:creationId xmlns:a16="http://schemas.microsoft.com/office/drawing/2014/main" id="{00000000-0008-0000-0600-000035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03" name="shapetype_202" hidden="1">
          <a:extLst>
            <a:ext uri="{FF2B5EF4-FFF2-40B4-BE49-F238E27FC236}">
              <a16:creationId xmlns:a16="http://schemas.microsoft.com/office/drawing/2014/main" id="{00000000-0008-0000-0600-000033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801" name="shapetype_202" hidden="1">
          <a:extLst>
            <a:ext uri="{FF2B5EF4-FFF2-40B4-BE49-F238E27FC236}">
              <a16:creationId xmlns:a16="http://schemas.microsoft.com/office/drawing/2014/main" id="{00000000-0008-0000-0600-000031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99" name="shapetype_202" hidden="1">
          <a:extLst>
            <a:ext uri="{FF2B5EF4-FFF2-40B4-BE49-F238E27FC236}">
              <a16:creationId xmlns:a16="http://schemas.microsoft.com/office/drawing/2014/main" id="{00000000-0008-0000-0600-00002F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97" name="shapetype_202" hidden="1">
          <a:extLst>
            <a:ext uri="{FF2B5EF4-FFF2-40B4-BE49-F238E27FC236}">
              <a16:creationId xmlns:a16="http://schemas.microsoft.com/office/drawing/2014/main" id="{00000000-0008-0000-0600-00002D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95" name="shapetype_202" hidden="1">
          <a:extLst>
            <a:ext uri="{FF2B5EF4-FFF2-40B4-BE49-F238E27FC236}">
              <a16:creationId xmlns:a16="http://schemas.microsoft.com/office/drawing/2014/main" id="{00000000-0008-0000-0600-00002B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93" name="shapetype_202" hidden="1">
          <a:extLst>
            <a:ext uri="{FF2B5EF4-FFF2-40B4-BE49-F238E27FC236}">
              <a16:creationId xmlns:a16="http://schemas.microsoft.com/office/drawing/2014/main" id="{00000000-0008-0000-0600-000029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91" name="shapetype_202" hidden="1">
          <a:extLst>
            <a:ext uri="{FF2B5EF4-FFF2-40B4-BE49-F238E27FC236}">
              <a16:creationId xmlns:a16="http://schemas.microsoft.com/office/drawing/2014/main" id="{00000000-0008-0000-0600-000027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89" name="shapetype_202" hidden="1">
          <a:extLst>
            <a:ext uri="{FF2B5EF4-FFF2-40B4-BE49-F238E27FC236}">
              <a16:creationId xmlns:a16="http://schemas.microsoft.com/office/drawing/2014/main" id="{00000000-0008-0000-0600-000025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87" name="shapetype_202" hidden="1">
          <a:extLst>
            <a:ext uri="{FF2B5EF4-FFF2-40B4-BE49-F238E27FC236}">
              <a16:creationId xmlns:a16="http://schemas.microsoft.com/office/drawing/2014/main" id="{00000000-0008-0000-0600-000023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85" name="shapetype_202" hidden="1">
          <a:extLst>
            <a:ext uri="{FF2B5EF4-FFF2-40B4-BE49-F238E27FC236}">
              <a16:creationId xmlns:a16="http://schemas.microsoft.com/office/drawing/2014/main" id="{00000000-0008-0000-0600-000021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83" name="shapetype_202" hidden="1">
          <a:extLst>
            <a:ext uri="{FF2B5EF4-FFF2-40B4-BE49-F238E27FC236}">
              <a16:creationId xmlns:a16="http://schemas.microsoft.com/office/drawing/2014/main" id="{00000000-0008-0000-0600-00001F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81" name="shapetype_202" hidden="1">
          <a:extLst>
            <a:ext uri="{FF2B5EF4-FFF2-40B4-BE49-F238E27FC236}">
              <a16:creationId xmlns:a16="http://schemas.microsoft.com/office/drawing/2014/main" id="{00000000-0008-0000-0600-00001D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79" name="shapetype_202" hidden="1">
          <a:extLst>
            <a:ext uri="{FF2B5EF4-FFF2-40B4-BE49-F238E27FC236}">
              <a16:creationId xmlns:a16="http://schemas.microsoft.com/office/drawing/2014/main" id="{00000000-0008-0000-0600-00001B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77" name="shapetype_202" hidden="1">
          <a:extLst>
            <a:ext uri="{FF2B5EF4-FFF2-40B4-BE49-F238E27FC236}">
              <a16:creationId xmlns:a16="http://schemas.microsoft.com/office/drawing/2014/main" id="{00000000-0008-0000-0600-000019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75" name="shapetype_202" hidden="1">
          <a:extLst>
            <a:ext uri="{FF2B5EF4-FFF2-40B4-BE49-F238E27FC236}">
              <a16:creationId xmlns:a16="http://schemas.microsoft.com/office/drawing/2014/main" id="{00000000-0008-0000-0600-000017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73" name="shapetype_202" hidden="1">
          <a:extLst>
            <a:ext uri="{FF2B5EF4-FFF2-40B4-BE49-F238E27FC236}">
              <a16:creationId xmlns:a16="http://schemas.microsoft.com/office/drawing/2014/main" id="{00000000-0008-0000-0600-000015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71" name="shapetype_202" hidden="1">
          <a:extLst>
            <a:ext uri="{FF2B5EF4-FFF2-40B4-BE49-F238E27FC236}">
              <a16:creationId xmlns:a16="http://schemas.microsoft.com/office/drawing/2014/main" id="{00000000-0008-0000-0600-000013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69" name="shapetype_202" hidden="1">
          <a:extLst>
            <a:ext uri="{FF2B5EF4-FFF2-40B4-BE49-F238E27FC236}">
              <a16:creationId xmlns:a16="http://schemas.microsoft.com/office/drawing/2014/main" id="{00000000-0008-0000-0600-000011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67" name="shapetype_202" hidden="1">
          <a:extLst>
            <a:ext uri="{FF2B5EF4-FFF2-40B4-BE49-F238E27FC236}">
              <a16:creationId xmlns:a16="http://schemas.microsoft.com/office/drawing/2014/main" id="{00000000-0008-0000-0600-00000F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65" name="shapetype_202" hidden="1">
          <a:extLst>
            <a:ext uri="{FF2B5EF4-FFF2-40B4-BE49-F238E27FC236}">
              <a16:creationId xmlns:a16="http://schemas.microsoft.com/office/drawing/2014/main" id="{00000000-0008-0000-0600-00000D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63" name="shapetype_202" hidden="1">
          <a:extLst>
            <a:ext uri="{FF2B5EF4-FFF2-40B4-BE49-F238E27FC236}">
              <a16:creationId xmlns:a16="http://schemas.microsoft.com/office/drawing/2014/main" id="{00000000-0008-0000-0600-00000B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61" name="shapetype_202" hidden="1">
          <a:extLst>
            <a:ext uri="{FF2B5EF4-FFF2-40B4-BE49-F238E27FC236}">
              <a16:creationId xmlns:a16="http://schemas.microsoft.com/office/drawing/2014/main" id="{00000000-0008-0000-0600-000009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59" name="shapetype_202" hidden="1">
          <a:extLst>
            <a:ext uri="{FF2B5EF4-FFF2-40B4-BE49-F238E27FC236}">
              <a16:creationId xmlns:a16="http://schemas.microsoft.com/office/drawing/2014/main" id="{00000000-0008-0000-0600-000007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57" name="shapetype_202" hidden="1">
          <a:extLst>
            <a:ext uri="{FF2B5EF4-FFF2-40B4-BE49-F238E27FC236}">
              <a16:creationId xmlns:a16="http://schemas.microsoft.com/office/drawing/2014/main" id="{00000000-0008-0000-0600-000005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55" name="shapetype_202" hidden="1">
          <a:extLst>
            <a:ext uri="{FF2B5EF4-FFF2-40B4-BE49-F238E27FC236}">
              <a16:creationId xmlns:a16="http://schemas.microsoft.com/office/drawing/2014/main" id="{00000000-0008-0000-0600-000003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53" name="shapetype_202" hidden="1">
          <a:extLst>
            <a:ext uri="{FF2B5EF4-FFF2-40B4-BE49-F238E27FC236}">
              <a16:creationId xmlns:a16="http://schemas.microsoft.com/office/drawing/2014/main" id="{00000000-0008-0000-0600-0000012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51" name="shapetype_202" hidden="1">
          <a:extLst>
            <a:ext uri="{FF2B5EF4-FFF2-40B4-BE49-F238E27FC236}">
              <a16:creationId xmlns:a16="http://schemas.microsoft.com/office/drawing/2014/main" id="{00000000-0008-0000-0600-0000FF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49" name="shapetype_202" hidden="1">
          <a:extLst>
            <a:ext uri="{FF2B5EF4-FFF2-40B4-BE49-F238E27FC236}">
              <a16:creationId xmlns:a16="http://schemas.microsoft.com/office/drawing/2014/main" id="{00000000-0008-0000-0600-0000FD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47" name="shapetype_202" hidden="1">
          <a:extLst>
            <a:ext uri="{FF2B5EF4-FFF2-40B4-BE49-F238E27FC236}">
              <a16:creationId xmlns:a16="http://schemas.microsoft.com/office/drawing/2014/main" id="{00000000-0008-0000-0600-0000FB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45" name="shapetype_202" hidden="1">
          <a:extLst>
            <a:ext uri="{FF2B5EF4-FFF2-40B4-BE49-F238E27FC236}">
              <a16:creationId xmlns:a16="http://schemas.microsoft.com/office/drawing/2014/main" id="{00000000-0008-0000-0600-0000F9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43" name="shapetype_202" hidden="1">
          <a:extLst>
            <a:ext uri="{FF2B5EF4-FFF2-40B4-BE49-F238E27FC236}">
              <a16:creationId xmlns:a16="http://schemas.microsoft.com/office/drawing/2014/main" id="{00000000-0008-0000-0600-0000F7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41" name="shapetype_202" hidden="1">
          <a:extLst>
            <a:ext uri="{FF2B5EF4-FFF2-40B4-BE49-F238E27FC236}">
              <a16:creationId xmlns:a16="http://schemas.microsoft.com/office/drawing/2014/main" id="{00000000-0008-0000-0600-0000F5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39" name="shapetype_202" hidden="1">
          <a:extLst>
            <a:ext uri="{FF2B5EF4-FFF2-40B4-BE49-F238E27FC236}">
              <a16:creationId xmlns:a16="http://schemas.microsoft.com/office/drawing/2014/main" id="{00000000-0008-0000-0600-0000F3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37" name="shapetype_202" hidden="1">
          <a:extLst>
            <a:ext uri="{FF2B5EF4-FFF2-40B4-BE49-F238E27FC236}">
              <a16:creationId xmlns:a16="http://schemas.microsoft.com/office/drawing/2014/main" id="{00000000-0008-0000-0600-0000F1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35" name="shapetype_202" hidden="1">
          <a:extLst>
            <a:ext uri="{FF2B5EF4-FFF2-40B4-BE49-F238E27FC236}">
              <a16:creationId xmlns:a16="http://schemas.microsoft.com/office/drawing/2014/main" id="{00000000-0008-0000-0600-0000EF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33" name="shapetype_202" hidden="1">
          <a:extLst>
            <a:ext uri="{FF2B5EF4-FFF2-40B4-BE49-F238E27FC236}">
              <a16:creationId xmlns:a16="http://schemas.microsoft.com/office/drawing/2014/main" id="{00000000-0008-0000-0600-0000ED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31" name="shapetype_202" hidden="1">
          <a:extLst>
            <a:ext uri="{FF2B5EF4-FFF2-40B4-BE49-F238E27FC236}">
              <a16:creationId xmlns:a16="http://schemas.microsoft.com/office/drawing/2014/main" id="{00000000-0008-0000-0600-0000EB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29" name="shapetype_202" hidden="1">
          <a:extLst>
            <a:ext uri="{FF2B5EF4-FFF2-40B4-BE49-F238E27FC236}">
              <a16:creationId xmlns:a16="http://schemas.microsoft.com/office/drawing/2014/main" id="{00000000-0008-0000-0600-0000E9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27" name="shapetype_202" hidden="1">
          <a:extLst>
            <a:ext uri="{FF2B5EF4-FFF2-40B4-BE49-F238E27FC236}">
              <a16:creationId xmlns:a16="http://schemas.microsoft.com/office/drawing/2014/main" id="{00000000-0008-0000-0600-0000E7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25" name="shapetype_202" hidden="1">
          <a:extLst>
            <a:ext uri="{FF2B5EF4-FFF2-40B4-BE49-F238E27FC236}">
              <a16:creationId xmlns:a16="http://schemas.microsoft.com/office/drawing/2014/main" id="{00000000-0008-0000-0600-0000E5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23" name="shapetype_202" hidden="1">
          <a:extLst>
            <a:ext uri="{FF2B5EF4-FFF2-40B4-BE49-F238E27FC236}">
              <a16:creationId xmlns:a16="http://schemas.microsoft.com/office/drawing/2014/main" id="{00000000-0008-0000-0600-0000E3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21" name="shapetype_202" hidden="1">
          <a:extLst>
            <a:ext uri="{FF2B5EF4-FFF2-40B4-BE49-F238E27FC236}">
              <a16:creationId xmlns:a16="http://schemas.microsoft.com/office/drawing/2014/main" id="{00000000-0008-0000-0600-0000E1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19" name="shapetype_202" hidden="1">
          <a:extLst>
            <a:ext uri="{FF2B5EF4-FFF2-40B4-BE49-F238E27FC236}">
              <a16:creationId xmlns:a16="http://schemas.microsoft.com/office/drawing/2014/main" id="{00000000-0008-0000-0600-0000DF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17" name="shapetype_202" hidden="1">
          <a:extLst>
            <a:ext uri="{FF2B5EF4-FFF2-40B4-BE49-F238E27FC236}">
              <a16:creationId xmlns:a16="http://schemas.microsoft.com/office/drawing/2014/main" id="{00000000-0008-0000-0600-0000DD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15" name="shapetype_202" hidden="1">
          <a:extLst>
            <a:ext uri="{FF2B5EF4-FFF2-40B4-BE49-F238E27FC236}">
              <a16:creationId xmlns:a16="http://schemas.microsoft.com/office/drawing/2014/main" id="{00000000-0008-0000-0600-0000DB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13" name="shapetype_202" hidden="1">
          <a:extLst>
            <a:ext uri="{FF2B5EF4-FFF2-40B4-BE49-F238E27FC236}">
              <a16:creationId xmlns:a16="http://schemas.microsoft.com/office/drawing/2014/main" id="{00000000-0008-0000-0600-0000D9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11" name="shapetype_202" hidden="1">
          <a:extLst>
            <a:ext uri="{FF2B5EF4-FFF2-40B4-BE49-F238E27FC236}">
              <a16:creationId xmlns:a16="http://schemas.microsoft.com/office/drawing/2014/main" id="{00000000-0008-0000-0600-0000D7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09" name="shapetype_202" hidden="1">
          <a:extLst>
            <a:ext uri="{FF2B5EF4-FFF2-40B4-BE49-F238E27FC236}">
              <a16:creationId xmlns:a16="http://schemas.microsoft.com/office/drawing/2014/main" id="{00000000-0008-0000-0600-0000D5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07" name="shapetype_202" hidden="1">
          <a:extLst>
            <a:ext uri="{FF2B5EF4-FFF2-40B4-BE49-F238E27FC236}">
              <a16:creationId xmlns:a16="http://schemas.microsoft.com/office/drawing/2014/main" id="{00000000-0008-0000-0600-0000D3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05" name="shapetype_202" hidden="1">
          <a:extLst>
            <a:ext uri="{FF2B5EF4-FFF2-40B4-BE49-F238E27FC236}">
              <a16:creationId xmlns:a16="http://schemas.microsoft.com/office/drawing/2014/main" id="{00000000-0008-0000-0600-0000D1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03" name="shapetype_202" hidden="1">
          <a:extLst>
            <a:ext uri="{FF2B5EF4-FFF2-40B4-BE49-F238E27FC236}">
              <a16:creationId xmlns:a16="http://schemas.microsoft.com/office/drawing/2014/main" id="{00000000-0008-0000-0600-0000CF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701" name="shapetype_202" hidden="1">
          <a:extLst>
            <a:ext uri="{FF2B5EF4-FFF2-40B4-BE49-F238E27FC236}">
              <a16:creationId xmlns:a16="http://schemas.microsoft.com/office/drawing/2014/main" id="{00000000-0008-0000-0600-0000CD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99" name="shapetype_202" hidden="1">
          <a:extLst>
            <a:ext uri="{FF2B5EF4-FFF2-40B4-BE49-F238E27FC236}">
              <a16:creationId xmlns:a16="http://schemas.microsoft.com/office/drawing/2014/main" id="{00000000-0008-0000-0600-0000CB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97" name="shapetype_202" hidden="1">
          <a:extLst>
            <a:ext uri="{FF2B5EF4-FFF2-40B4-BE49-F238E27FC236}">
              <a16:creationId xmlns:a16="http://schemas.microsoft.com/office/drawing/2014/main" id="{00000000-0008-0000-0600-0000C9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95" name="shapetype_202" hidden="1">
          <a:extLst>
            <a:ext uri="{FF2B5EF4-FFF2-40B4-BE49-F238E27FC236}">
              <a16:creationId xmlns:a16="http://schemas.microsoft.com/office/drawing/2014/main" id="{00000000-0008-0000-0600-0000C7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93" name="shapetype_202" hidden="1">
          <a:extLst>
            <a:ext uri="{FF2B5EF4-FFF2-40B4-BE49-F238E27FC236}">
              <a16:creationId xmlns:a16="http://schemas.microsoft.com/office/drawing/2014/main" id="{00000000-0008-0000-0600-0000C5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91" name="shapetype_202" hidden="1">
          <a:extLst>
            <a:ext uri="{FF2B5EF4-FFF2-40B4-BE49-F238E27FC236}">
              <a16:creationId xmlns:a16="http://schemas.microsoft.com/office/drawing/2014/main" id="{00000000-0008-0000-0600-0000C3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89" name="shapetype_202" hidden="1">
          <a:extLst>
            <a:ext uri="{FF2B5EF4-FFF2-40B4-BE49-F238E27FC236}">
              <a16:creationId xmlns:a16="http://schemas.microsoft.com/office/drawing/2014/main" id="{00000000-0008-0000-0600-0000C1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87" name="shapetype_202" hidden="1">
          <a:extLst>
            <a:ext uri="{FF2B5EF4-FFF2-40B4-BE49-F238E27FC236}">
              <a16:creationId xmlns:a16="http://schemas.microsoft.com/office/drawing/2014/main" id="{00000000-0008-0000-0600-0000BF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85" name="shapetype_202" hidden="1">
          <a:extLst>
            <a:ext uri="{FF2B5EF4-FFF2-40B4-BE49-F238E27FC236}">
              <a16:creationId xmlns:a16="http://schemas.microsoft.com/office/drawing/2014/main" id="{00000000-0008-0000-0600-0000BD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83" name="shapetype_202" hidden="1">
          <a:extLst>
            <a:ext uri="{FF2B5EF4-FFF2-40B4-BE49-F238E27FC236}">
              <a16:creationId xmlns:a16="http://schemas.microsoft.com/office/drawing/2014/main" id="{00000000-0008-0000-0600-0000BB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81" name="shapetype_202" hidden="1">
          <a:extLst>
            <a:ext uri="{FF2B5EF4-FFF2-40B4-BE49-F238E27FC236}">
              <a16:creationId xmlns:a16="http://schemas.microsoft.com/office/drawing/2014/main" id="{00000000-0008-0000-0600-0000B9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79" name="shapetype_202" hidden="1">
          <a:extLst>
            <a:ext uri="{FF2B5EF4-FFF2-40B4-BE49-F238E27FC236}">
              <a16:creationId xmlns:a16="http://schemas.microsoft.com/office/drawing/2014/main" id="{00000000-0008-0000-0600-0000B7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77" name="shapetype_202" hidden="1">
          <a:extLst>
            <a:ext uri="{FF2B5EF4-FFF2-40B4-BE49-F238E27FC236}">
              <a16:creationId xmlns:a16="http://schemas.microsoft.com/office/drawing/2014/main" id="{00000000-0008-0000-0600-0000B5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75" name="shapetype_202" hidden="1">
          <a:extLst>
            <a:ext uri="{FF2B5EF4-FFF2-40B4-BE49-F238E27FC236}">
              <a16:creationId xmlns:a16="http://schemas.microsoft.com/office/drawing/2014/main" id="{00000000-0008-0000-0600-0000B3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73" name="shapetype_202" hidden="1">
          <a:extLst>
            <a:ext uri="{FF2B5EF4-FFF2-40B4-BE49-F238E27FC236}">
              <a16:creationId xmlns:a16="http://schemas.microsoft.com/office/drawing/2014/main" id="{00000000-0008-0000-0600-0000B1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71" name="shapetype_202" hidden="1">
          <a:extLst>
            <a:ext uri="{FF2B5EF4-FFF2-40B4-BE49-F238E27FC236}">
              <a16:creationId xmlns:a16="http://schemas.microsoft.com/office/drawing/2014/main" id="{00000000-0008-0000-0600-0000AF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69" name="shapetype_202" hidden="1">
          <a:extLst>
            <a:ext uri="{FF2B5EF4-FFF2-40B4-BE49-F238E27FC236}">
              <a16:creationId xmlns:a16="http://schemas.microsoft.com/office/drawing/2014/main" id="{00000000-0008-0000-0600-0000AD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67" name="shapetype_202" hidden="1">
          <a:extLst>
            <a:ext uri="{FF2B5EF4-FFF2-40B4-BE49-F238E27FC236}">
              <a16:creationId xmlns:a16="http://schemas.microsoft.com/office/drawing/2014/main" id="{00000000-0008-0000-0600-0000AB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65" name="shapetype_202" hidden="1">
          <a:extLst>
            <a:ext uri="{FF2B5EF4-FFF2-40B4-BE49-F238E27FC236}">
              <a16:creationId xmlns:a16="http://schemas.microsoft.com/office/drawing/2014/main" id="{00000000-0008-0000-0600-0000A9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63" name="shapetype_202" hidden="1">
          <a:extLst>
            <a:ext uri="{FF2B5EF4-FFF2-40B4-BE49-F238E27FC236}">
              <a16:creationId xmlns:a16="http://schemas.microsoft.com/office/drawing/2014/main" id="{00000000-0008-0000-0600-0000A7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61" name="shapetype_202" hidden="1">
          <a:extLst>
            <a:ext uri="{FF2B5EF4-FFF2-40B4-BE49-F238E27FC236}">
              <a16:creationId xmlns:a16="http://schemas.microsoft.com/office/drawing/2014/main" id="{00000000-0008-0000-0600-0000A5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59" name="shapetype_202" hidden="1">
          <a:extLst>
            <a:ext uri="{FF2B5EF4-FFF2-40B4-BE49-F238E27FC236}">
              <a16:creationId xmlns:a16="http://schemas.microsoft.com/office/drawing/2014/main" id="{00000000-0008-0000-0600-0000A3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57" name="shapetype_202" hidden="1">
          <a:extLst>
            <a:ext uri="{FF2B5EF4-FFF2-40B4-BE49-F238E27FC236}">
              <a16:creationId xmlns:a16="http://schemas.microsoft.com/office/drawing/2014/main" id="{00000000-0008-0000-0600-0000A1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55" name="shapetype_202" hidden="1">
          <a:extLst>
            <a:ext uri="{FF2B5EF4-FFF2-40B4-BE49-F238E27FC236}">
              <a16:creationId xmlns:a16="http://schemas.microsoft.com/office/drawing/2014/main" id="{00000000-0008-0000-0600-00009F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53" name="shapetype_202" hidden="1">
          <a:extLst>
            <a:ext uri="{FF2B5EF4-FFF2-40B4-BE49-F238E27FC236}">
              <a16:creationId xmlns:a16="http://schemas.microsoft.com/office/drawing/2014/main" id="{00000000-0008-0000-0600-00009D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51" name="shapetype_202" hidden="1">
          <a:extLst>
            <a:ext uri="{FF2B5EF4-FFF2-40B4-BE49-F238E27FC236}">
              <a16:creationId xmlns:a16="http://schemas.microsoft.com/office/drawing/2014/main" id="{00000000-0008-0000-0600-00009B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49" name="shapetype_202" hidden="1">
          <a:extLst>
            <a:ext uri="{FF2B5EF4-FFF2-40B4-BE49-F238E27FC236}">
              <a16:creationId xmlns:a16="http://schemas.microsoft.com/office/drawing/2014/main" id="{00000000-0008-0000-0600-000099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47" name="shapetype_202" hidden="1">
          <a:extLst>
            <a:ext uri="{FF2B5EF4-FFF2-40B4-BE49-F238E27FC236}">
              <a16:creationId xmlns:a16="http://schemas.microsoft.com/office/drawing/2014/main" id="{00000000-0008-0000-0600-000097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45" name="shapetype_202" hidden="1">
          <a:extLst>
            <a:ext uri="{FF2B5EF4-FFF2-40B4-BE49-F238E27FC236}">
              <a16:creationId xmlns:a16="http://schemas.microsoft.com/office/drawing/2014/main" id="{00000000-0008-0000-0600-000095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43" name="shapetype_202" hidden="1">
          <a:extLst>
            <a:ext uri="{FF2B5EF4-FFF2-40B4-BE49-F238E27FC236}">
              <a16:creationId xmlns:a16="http://schemas.microsoft.com/office/drawing/2014/main" id="{00000000-0008-0000-0600-000093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41" name="shapetype_202" hidden="1">
          <a:extLst>
            <a:ext uri="{FF2B5EF4-FFF2-40B4-BE49-F238E27FC236}">
              <a16:creationId xmlns:a16="http://schemas.microsoft.com/office/drawing/2014/main" id="{00000000-0008-0000-0600-000091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39" name="shapetype_202" hidden="1">
          <a:extLst>
            <a:ext uri="{FF2B5EF4-FFF2-40B4-BE49-F238E27FC236}">
              <a16:creationId xmlns:a16="http://schemas.microsoft.com/office/drawing/2014/main" id="{00000000-0008-0000-0600-00008F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37" name="shapetype_202" hidden="1">
          <a:extLst>
            <a:ext uri="{FF2B5EF4-FFF2-40B4-BE49-F238E27FC236}">
              <a16:creationId xmlns:a16="http://schemas.microsoft.com/office/drawing/2014/main" id="{00000000-0008-0000-0600-00008D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35" name="shapetype_202" hidden="1">
          <a:extLst>
            <a:ext uri="{FF2B5EF4-FFF2-40B4-BE49-F238E27FC236}">
              <a16:creationId xmlns:a16="http://schemas.microsoft.com/office/drawing/2014/main" id="{00000000-0008-0000-0600-00008B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33" name="shapetype_202" hidden="1">
          <a:extLst>
            <a:ext uri="{FF2B5EF4-FFF2-40B4-BE49-F238E27FC236}">
              <a16:creationId xmlns:a16="http://schemas.microsoft.com/office/drawing/2014/main" id="{00000000-0008-0000-0600-000089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31" name="shapetype_202" hidden="1">
          <a:extLst>
            <a:ext uri="{FF2B5EF4-FFF2-40B4-BE49-F238E27FC236}">
              <a16:creationId xmlns:a16="http://schemas.microsoft.com/office/drawing/2014/main" id="{00000000-0008-0000-0600-000087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29" name="shapetype_202" hidden="1">
          <a:extLst>
            <a:ext uri="{FF2B5EF4-FFF2-40B4-BE49-F238E27FC236}">
              <a16:creationId xmlns:a16="http://schemas.microsoft.com/office/drawing/2014/main" id="{00000000-0008-0000-0600-000085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27" name="shapetype_202" hidden="1">
          <a:extLst>
            <a:ext uri="{FF2B5EF4-FFF2-40B4-BE49-F238E27FC236}">
              <a16:creationId xmlns:a16="http://schemas.microsoft.com/office/drawing/2014/main" id="{00000000-0008-0000-0600-000083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25" name="shapetype_202" hidden="1">
          <a:extLst>
            <a:ext uri="{FF2B5EF4-FFF2-40B4-BE49-F238E27FC236}">
              <a16:creationId xmlns:a16="http://schemas.microsoft.com/office/drawing/2014/main" id="{00000000-0008-0000-0600-000081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23" name="shapetype_202" hidden="1">
          <a:extLst>
            <a:ext uri="{FF2B5EF4-FFF2-40B4-BE49-F238E27FC236}">
              <a16:creationId xmlns:a16="http://schemas.microsoft.com/office/drawing/2014/main" id="{00000000-0008-0000-0600-00007F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21" name="shapetype_202" hidden="1">
          <a:extLst>
            <a:ext uri="{FF2B5EF4-FFF2-40B4-BE49-F238E27FC236}">
              <a16:creationId xmlns:a16="http://schemas.microsoft.com/office/drawing/2014/main" id="{00000000-0008-0000-0600-00007D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19" name="shapetype_202" hidden="1">
          <a:extLst>
            <a:ext uri="{FF2B5EF4-FFF2-40B4-BE49-F238E27FC236}">
              <a16:creationId xmlns:a16="http://schemas.microsoft.com/office/drawing/2014/main" id="{00000000-0008-0000-0600-00007B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17" name="shapetype_202" hidden="1">
          <a:extLst>
            <a:ext uri="{FF2B5EF4-FFF2-40B4-BE49-F238E27FC236}">
              <a16:creationId xmlns:a16="http://schemas.microsoft.com/office/drawing/2014/main" id="{00000000-0008-0000-0600-000079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15" name="shapetype_202" hidden="1">
          <a:extLst>
            <a:ext uri="{FF2B5EF4-FFF2-40B4-BE49-F238E27FC236}">
              <a16:creationId xmlns:a16="http://schemas.microsoft.com/office/drawing/2014/main" id="{00000000-0008-0000-0600-000077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13" name="shapetype_202" hidden="1">
          <a:extLst>
            <a:ext uri="{FF2B5EF4-FFF2-40B4-BE49-F238E27FC236}">
              <a16:creationId xmlns:a16="http://schemas.microsoft.com/office/drawing/2014/main" id="{00000000-0008-0000-0600-000075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11" name="shapetype_202" hidden="1">
          <a:extLst>
            <a:ext uri="{FF2B5EF4-FFF2-40B4-BE49-F238E27FC236}">
              <a16:creationId xmlns:a16="http://schemas.microsoft.com/office/drawing/2014/main" id="{00000000-0008-0000-0600-000073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09" name="shapetype_202" hidden="1">
          <a:extLst>
            <a:ext uri="{FF2B5EF4-FFF2-40B4-BE49-F238E27FC236}">
              <a16:creationId xmlns:a16="http://schemas.microsoft.com/office/drawing/2014/main" id="{00000000-0008-0000-0600-000071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07" name="shapetype_202" hidden="1">
          <a:extLst>
            <a:ext uri="{FF2B5EF4-FFF2-40B4-BE49-F238E27FC236}">
              <a16:creationId xmlns:a16="http://schemas.microsoft.com/office/drawing/2014/main" id="{00000000-0008-0000-0600-00006F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05" name="shapetype_202" hidden="1">
          <a:extLst>
            <a:ext uri="{FF2B5EF4-FFF2-40B4-BE49-F238E27FC236}">
              <a16:creationId xmlns:a16="http://schemas.microsoft.com/office/drawing/2014/main" id="{00000000-0008-0000-0600-00006D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03" name="shapetype_202" hidden="1">
          <a:extLst>
            <a:ext uri="{FF2B5EF4-FFF2-40B4-BE49-F238E27FC236}">
              <a16:creationId xmlns:a16="http://schemas.microsoft.com/office/drawing/2014/main" id="{00000000-0008-0000-0600-00006B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601" name="shapetype_202" hidden="1">
          <a:extLst>
            <a:ext uri="{FF2B5EF4-FFF2-40B4-BE49-F238E27FC236}">
              <a16:creationId xmlns:a16="http://schemas.microsoft.com/office/drawing/2014/main" id="{00000000-0008-0000-0600-000069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99" name="shapetype_202" hidden="1">
          <a:extLst>
            <a:ext uri="{FF2B5EF4-FFF2-40B4-BE49-F238E27FC236}">
              <a16:creationId xmlns:a16="http://schemas.microsoft.com/office/drawing/2014/main" id="{00000000-0008-0000-0600-000067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97" name="shapetype_202" hidden="1">
          <a:extLst>
            <a:ext uri="{FF2B5EF4-FFF2-40B4-BE49-F238E27FC236}">
              <a16:creationId xmlns:a16="http://schemas.microsoft.com/office/drawing/2014/main" id="{00000000-0008-0000-0600-000065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95" name="shapetype_202" hidden="1">
          <a:extLst>
            <a:ext uri="{FF2B5EF4-FFF2-40B4-BE49-F238E27FC236}">
              <a16:creationId xmlns:a16="http://schemas.microsoft.com/office/drawing/2014/main" id="{00000000-0008-0000-0600-000063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93" name="shapetype_202" hidden="1">
          <a:extLst>
            <a:ext uri="{FF2B5EF4-FFF2-40B4-BE49-F238E27FC236}">
              <a16:creationId xmlns:a16="http://schemas.microsoft.com/office/drawing/2014/main" id="{00000000-0008-0000-0600-000061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91" name="shapetype_202" hidden="1">
          <a:extLst>
            <a:ext uri="{FF2B5EF4-FFF2-40B4-BE49-F238E27FC236}">
              <a16:creationId xmlns:a16="http://schemas.microsoft.com/office/drawing/2014/main" id="{00000000-0008-0000-0600-00005F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89" name="shapetype_202" hidden="1">
          <a:extLst>
            <a:ext uri="{FF2B5EF4-FFF2-40B4-BE49-F238E27FC236}">
              <a16:creationId xmlns:a16="http://schemas.microsoft.com/office/drawing/2014/main" id="{00000000-0008-0000-0600-00005D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87" name="shapetype_202" hidden="1">
          <a:extLst>
            <a:ext uri="{FF2B5EF4-FFF2-40B4-BE49-F238E27FC236}">
              <a16:creationId xmlns:a16="http://schemas.microsoft.com/office/drawing/2014/main" id="{00000000-0008-0000-0600-00005B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85" name="shapetype_202" hidden="1">
          <a:extLst>
            <a:ext uri="{FF2B5EF4-FFF2-40B4-BE49-F238E27FC236}">
              <a16:creationId xmlns:a16="http://schemas.microsoft.com/office/drawing/2014/main" id="{00000000-0008-0000-0600-000059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83" name="shapetype_202" hidden="1">
          <a:extLst>
            <a:ext uri="{FF2B5EF4-FFF2-40B4-BE49-F238E27FC236}">
              <a16:creationId xmlns:a16="http://schemas.microsoft.com/office/drawing/2014/main" id="{00000000-0008-0000-0600-000057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81" name="shapetype_202" hidden="1">
          <a:extLst>
            <a:ext uri="{FF2B5EF4-FFF2-40B4-BE49-F238E27FC236}">
              <a16:creationId xmlns:a16="http://schemas.microsoft.com/office/drawing/2014/main" id="{00000000-0008-0000-0600-000055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79" name="shapetype_202" hidden="1">
          <a:extLst>
            <a:ext uri="{FF2B5EF4-FFF2-40B4-BE49-F238E27FC236}">
              <a16:creationId xmlns:a16="http://schemas.microsoft.com/office/drawing/2014/main" id="{00000000-0008-0000-0600-000053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77" name="shapetype_202" hidden="1">
          <a:extLst>
            <a:ext uri="{FF2B5EF4-FFF2-40B4-BE49-F238E27FC236}">
              <a16:creationId xmlns:a16="http://schemas.microsoft.com/office/drawing/2014/main" id="{00000000-0008-0000-0600-000051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75" name="shapetype_202" hidden="1">
          <a:extLst>
            <a:ext uri="{FF2B5EF4-FFF2-40B4-BE49-F238E27FC236}">
              <a16:creationId xmlns:a16="http://schemas.microsoft.com/office/drawing/2014/main" id="{00000000-0008-0000-0600-00004F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73" name="shapetype_202" hidden="1">
          <a:extLst>
            <a:ext uri="{FF2B5EF4-FFF2-40B4-BE49-F238E27FC236}">
              <a16:creationId xmlns:a16="http://schemas.microsoft.com/office/drawing/2014/main" id="{00000000-0008-0000-0600-00004D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71" name="shapetype_202" hidden="1">
          <a:extLst>
            <a:ext uri="{FF2B5EF4-FFF2-40B4-BE49-F238E27FC236}">
              <a16:creationId xmlns:a16="http://schemas.microsoft.com/office/drawing/2014/main" id="{00000000-0008-0000-0600-00004B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69" name="shapetype_202" hidden="1">
          <a:extLst>
            <a:ext uri="{FF2B5EF4-FFF2-40B4-BE49-F238E27FC236}">
              <a16:creationId xmlns:a16="http://schemas.microsoft.com/office/drawing/2014/main" id="{00000000-0008-0000-0600-000049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67" name="shapetype_202" hidden="1">
          <a:extLst>
            <a:ext uri="{FF2B5EF4-FFF2-40B4-BE49-F238E27FC236}">
              <a16:creationId xmlns:a16="http://schemas.microsoft.com/office/drawing/2014/main" id="{00000000-0008-0000-0600-000047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65" name="shapetype_202" hidden="1">
          <a:extLst>
            <a:ext uri="{FF2B5EF4-FFF2-40B4-BE49-F238E27FC236}">
              <a16:creationId xmlns:a16="http://schemas.microsoft.com/office/drawing/2014/main" id="{00000000-0008-0000-0600-000045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63" name="shapetype_202" hidden="1">
          <a:extLst>
            <a:ext uri="{FF2B5EF4-FFF2-40B4-BE49-F238E27FC236}">
              <a16:creationId xmlns:a16="http://schemas.microsoft.com/office/drawing/2014/main" id="{00000000-0008-0000-0600-000043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61" name="shapetype_202" hidden="1">
          <a:extLst>
            <a:ext uri="{FF2B5EF4-FFF2-40B4-BE49-F238E27FC236}">
              <a16:creationId xmlns:a16="http://schemas.microsoft.com/office/drawing/2014/main" id="{00000000-0008-0000-0600-000041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59" name="shapetype_202" hidden="1">
          <a:extLst>
            <a:ext uri="{FF2B5EF4-FFF2-40B4-BE49-F238E27FC236}">
              <a16:creationId xmlns:a16="http://schemas.microsoft.com/office/drawing/2014/main" id="{00000000-0008-0000-0600-00003F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57" name="shapetype_202" hidden="1">
          <a:extLst>
            <a:ext uri="{FF2B5EF4-FFF2-40B4-BE49-F238E27FC236}">
              <a16:creationId xmlns:a16="http://schemas.microsoft.com/office/drawing/2014/main" id="{00000000-0008-0000-0600-00003D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55" name="shapetype_202" hidden="1">
          <a:extLst>
            <a:ext uri="{FF2B5EF4-FFF2-40B4-BE49-F238E27FC236}">
              <a16:creationId xmlns:a16="http://schemas.microsoft.com/office/drawing/2014/main" id="{00000000-0008-0000-0600-00003B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53" name="shapetype_202" hidden="1">
          <a:extLst>
            <a:ext uri="{FF2B5EF4-FFF2-40B4-BE49-F238E27FC236}">
              <a16:creationId xmlns:a16="http://schemas.microsoft.com/office/drawing/2014/main" id="{00000000-0008-0000-0600-000039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51" name="shapetype_202" hidden="1">
          <a:extLst>
            <a:ext uri="{FF2B5EF4-FFF2-40B4-BE49-F238E27FC236}">
              <a16:creationId xmlns:a16="http://schemas.microsoft.com/office/drawing/2014/main" id="{00000000-0008-0000-0600-000037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49" name="shapetype_202" hidden="1">
          <a:extLst>
            <a:ext uri="{FF2B5EF4-FFF2-40B4-BE49-F238E27FC236}">
              <a16:creationId xmlns:a16="http://schemas.microsoft.com/office/drawing/2014/main" id="{00000000-0008-0000-0600-000035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47" name="shapetype_202" hidden="1">
          <a:extLst>
            <a:ext uri="{FF2B5EF4-FFF2-40B4-BE49-F238E27FC236}">
              <a16:creationId xmlns:a16="http://schemas.microsoft.com/office/drawing/2014/main" id="{00000000-0008-0000-0600-000033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45" name="shapetype_202" hidden="1">
          <a:extLst>
            <a:ext uri="{FF2B5EF4-FFF2-40B4-BE49-F238E27FC236}">
              <a16:creationId xmlns:a16="http://schemas.microsoft.com/office/drawing/2014/main" id="{00000000-0008-0000-0600-000031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43" name="shapetype_202" hidden="1">
          <a:extLst>
            <a:ext uri="{FF2B5EF4-FFF2-40B4-BE49-F238E27FC236}">
              <a16:creationId xmlns:a16="http://schemas.microsoft.com/office/drawing/2014/main" id="{00000000-0008-0000-0600-00002F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41" name="shapetype_202" hidden="1">
          <a:extLst>
            <a:ext uri="{FF2B5EF4-FFF2-40B4-BE49-F238E27FC236}">
              <a16:creationId xmlns:a16="http://schemas.microsoft.com/office/drawing/2014/main" id="{00000000-0008-0000-0600-00002D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39" name="shapetype_202" hidden="1">
          <a:extLst>
            <a:ext uri="{FF2B5EF4-FFF2-40B4-BE49-F238E27FC236}">
              <a16:creationId xmlns:a16="http://schemas.microsoft.com/office/drawing/2014/main" id="{00000000-0008-0000-0600-00002B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37" name="shapetype_202" hidden="1">
          <a:extLst>
            <a:ext uri="{FF2B5EF4-FFF2-40B4-BE49-F238E27FC236}">
              <a16:creationId xmlns:a16="http://schemas.microsoft.com/office/drawing/2014/main" id="{00000000-0008-0000-0600-000029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35" name="shapetype_202" hidden="1">
          <a:extLst>
            <a:ext uri="{FF2B5EF4-FFF2-40B4-BE49-F238E27FC236}">
              <a16:creationId xmlns:a16="http://schemas.microsoft.com/office/drawing/2014/main" id="{00000000-0008-0000-0600-000027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33" name="shapetype_202" hidden="1">
          <a:extLst>
            <a:ext uri="{FF2B5EF4-FFF2-40B4-BE49-F238E27FC236}">
              <a16:creationId xmlns:a16="http://schemas.microsoft.com/office/drawing/2014/main" id="{00000000-0008-0000-0600-000025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31" name="shapetype_202" hidden="1">
          <a:extLst>
            <a:ext uri="{FF2B5EF4-FFF2-40B4-BE49-F238E27FC236}">
              <a16:creationId xmlns:a16="http://schemas.microsoft.com/office/drawing/2014/main" id="{00000000-0008-0000-0600-000023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29" name="shapetype_202" hidden="1">
          <a:extLst>
            <a:ext uri="{FF2B5EF4-FFF2-40B4-BE49-F238E27FC236}">
              <a16:creationId xmlns:a16="http://schemas.microsoft.com/office/drawing/2014/main" id="{00000000-0008-0000-0600-000021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27" name="shapetype_202" hidden="1">
          <a:extLst>
            <a:ext uri="{FF2B5EF4-FFF2-40B4-BE49-F238E27FC236}">
              <a16:creationId xmlns:a16="http://schemas.microsoft.com/office/drawing/2014/main" id="{00000000-0008-0000-0600-00001F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25" name="shapetype_202" hidden="1">
          <a:extLst>
            <a:ext uri="{FF2B5EF4-FFF2-40B4-BE49-F238E27FC236}">
              <a16:creationId xmlns:a16="http://schemas.microsoft.com/office/drawing/2014/main" id="{00000000-0008-0000-0600-00001D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23" name="shapetype_202" hidden="1">
          <a:extLst>
            <a:ext uri="{FF2B5EF4-FFF2-40B4-BE49-F238E27FC236}">
              <a16:creationId xmlns:a16="http://schemas.microsoft.com/office/drawing/2014/main" id="{00000000-0008-0000-0600-00001B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21" name="shapetype_202" hidden="1">
          <a:extLst>
            <a:ext uri="{FF2B5EF4-FFF2-40B4-BE49-F238E27FC236}">
              <a16:creationId xmlns:a16="http://schemas.microsoft.com/office/drawing/2014/main" id="{00000000-0008-0000-0600-000019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19" name="shapetype_202" hidden="1">
          <a:extLst>
            <a:ext uri="{FF2B5EF4-FFF2-40B4-BE49-F238E27FC236}">
              <a16:creationId xmlns:a16="http://schemas.microsoft.com/office/drawing/2014/main" id="{00000000-0008-0000-0600-000017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17" name="shapetype_202" hidden="1">
          <a:extLst>
            <a:ext uri="{FF2B5EF4-FFF2-40B4-BE49-F238E27FC236}">
              <a16:creationId xmlns:a16="http://schemas.microsoft.com/office/drawing/2014/main" id="{00000000-0008-0000-0600-000015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15" name="shapetype_202" hidden="1">
          <a:extLst>
            <a:ext uri="{FF2B5EF4-FFF2-40B4-BE49-F238E27FC236}">
              <a16:creationId xmlns:a16="http://schemas.microsoft.com/office/drawing/2014/main" id="{00000000-0008-0000-0600-000013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13" name="shapetype_202" hidden="1">
          <a:extLst>
            <a:ext uri="{FF2B5EF4-FFF2-40B4-BE49-F238E27FC236}">
              <a16:creationId xmlns:a16="http://schemas.microsoft.com/office/drawing/2014/main" id="{00000000-0008-0000-0600-000011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11" name="shapetype_202" hidden="1">
          <a:extLst>
            <a:ext uri="{FF2B5EF4-FFF2-40B4-BE49-F238E27FC236}">
              <a16:creationId xmlns:a16="http://schemas.microsoft.com/office/drawing/2014/main" id="{00000000-0008-0000-0600-00000F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09" name="shapetype_202" hidden="1">
          <a:extLst>
            <a:ext uri="{FF2B5EF4-FFF2-40B4-BE49-F238E27FC236}">
              <a16:creationId xmlns:a16="http://schemas.microsoft.com/office/drawing/2014/main" id="{00000000-0008-0000-0600-00000D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07" name="shapetype_202" hidden="1">
          <a:extLst>
            <a:ext uri="{FF2B5EF4-FFF2-40B4-BE49-F238E27FC236}">
              <a16:creationId xmlns:a16="http://schemas.microsoft.com/office/drawing/2014/main" id="{00000000-0008-0000-0600-00000B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05" name="shapetype_202" hidden="1">
          <a:extLst>
            <a:ext uri="{FF2B5EF4-FFF2-40B4-BE49-F238E27FC236}">
              <a16:creationId xmlns:a16="http://schemas.microsoft.com/office/drawing/2014/main" id="{00000000-0008-0000-0600-000009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03" name="shapetype_202" hidden="1">
          <a:extLst>
            <a:ext uri="{FF2B5EF4-FFF2-40B4-BE49-F238E27FC236}">
              <a16:creationId xmlns:a16="http://schemas.microsoft.com/office/drawing/2014/main" id="{00000000-0008-0000-0600-000007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501" name="shapetype_202" hidden="1">
          <a:extLst>
            <a:ext uri="{FF2B5EF4-FFF2-40B4-BE49-F238E27FC236}">
              <a16:creationId xmlns:a16="http://schemas.microsoft.com/office/drawing/2014/main" id="{00000000-0008-0000-0600-000005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99" name="shapetype_202" hidden="1">
          <a:extLst>
            <a:ext uri="{FF2B5EF4-FFF2-40B4-BE49-F238E27FC236}">
              <a16:creationId xmlns:a16="http://schemas.microsoft.com/office/drawing/2014/main" id="{00000000-0008-0000-0600-000003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97" name="shapetype_202" hidden="1">
          <a:extLst>
            <a:ext uri="{FF2B5EF4-FFF2-40B4-BE49-F238E27FC236}">
              <a16:creationId xmlns:a16="http://schemas.microsoft.com/office/drawing/2014/main" id="{00000000-0008-0000-0600-0000012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95" name="shapetype_202" hidden="1">
          <a:extLst>
            <a:ext uri="{FF2B5EF4-FFF2-40B4-BE49-F238E27FC236}">
              <a16:creationId xmlns:a16="http://schemas.microsoft.com/office/drawing/2014/main" id="{00000000-0008-0000-0600-0000FF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93" name="shapetype_202" hidden="1">
          <a:extLst>
            <a:ext uri="{FF2B5EF4-FFF2-40B4-BE49-F238E27FC236}">
              <a16:creationId xmlns:a16="http://schemas.microsoft.com/office/drawing/2014/main" id="{00000000-0008-0000-0600-0000FD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91" name="shapetype_202" hidden="1">
          <a:extLst>
            <a:ext uri="{FF2B5EF4-FFF2-40B4-BE49-F238E27FC236}">
              <a16:creationId xmlns:a16="http://schemas.microsoft.com/office/drawing/2014/main" id="{00000000-0008-0000-0600-0000FB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89" name="shapetype_202" hidden="1">
          <a:extLst>
            <a:ext uri="{FF2B5EF4-FFF2-40B4-BE49-F238E27FC236}">
              <a16:creationId xmlns:a16="http://schemas.microsoft.com/office/drawing/2014/main" id="{00000000-0008-0000-0600-0000F9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87" name="shapetype_202" hidden="1">
          <a:extLst>
            <a:ext uri="{FF2B5EF4-FFF2-40B4-BE49-F238E27FC236}">
              <a16:creationId xmlns:a16="http://schemas.microsoft.com/office/drawing/2014/main" id="{00000000-0008-0000-0600-0000F7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85" name="shapetype_202" hidden="1">
          <a:extLst>
            <a:ext uri="{FF2B5EF4-FFF2-40B4-BE49-F238E27FC236}">
              <a16:creationId xmlns:a16="http://schemas.microsoft.com/office/drawing/2014/main" id="{00000000-0008-0000-0600-0000F5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83" name="shapetype_202" hidden="1">
          <a:extLst>
            <a:ext uri="{FF2B5EF4-FFF2-40B4-BE49-F238E27FC236}">
              <a16:creationId xmlns:a16="http://schemas.microsoft.com/office/drawing/2014/main" id="{00000000-0008-0000-0600-0000F3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81" name="shapetype_202" hidden="1">
          <a:extLst>
            <a:ext uri="{FF2B5EF4-FFF2-40B4-BE49-F238E27FC236}">
              <a16:creationId xmlns:a16="http://schemas.microsoft.com/office/drawing/2014/main" id="{00000000-0008-0000-0600-0000F1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79" name="shapetype_202" hidden="1">
          <a:extLst>
            <a:ext uri="{FF2B5EF4-FFF2-40B4-BE49-F238E27FC236}">
              <a16:creationId xmlns:a16="http://schemas.microsoft.com/office/drawing/2014/main" id="{00000000-0008-0000-0600-0000EF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77" name="shapetype_202" hidden="1">
          <a:extLst>
            <a:ext uri="{FF2B5EF4-FFF2-40B4-BE49-F238E27FC236}">
              <a16:creationId xmlns:a16="http://schemas.microsoft.com/office/drawing/2014/main" id="{00000000-0008-0000-0600-0000ED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75" name="shapetype_202" hidden="1">
          <a:extLst>
            <a:ext uri="{FF2B5EF4-FFF2-40B4-BE49-F238E27FC236}">
              <a16:creationId xmlns:a16="http://schemas.microsoft.com/office/drawing/2014/main" id="{00000000-0008-0000-0600-0000EB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73" name="shapetype_202" hidden="1">
          <a:extLst>
            <a:ext uri="{FF2B5EF4-FFF2-40B4-BE49-F238E27FC236}">
              <a16:creationId xmlns:a16="http://schemas.microsoft.com/office/drawing/2014/main" id="{00000000-0008-0000-0600-0000E9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71" name="shapetype_202" hidden="1">
          <a:extLst>
            <a:ext uri="{FF2B5EF4-FFF2-40B4-BE49-F238E27FC236}">
              <a16:creationId xmlns:a16="http://schemas.microsoft.com/office/drawing/2014/main" id="{00000000-0008-0000-0600-0000E7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69" name="shapetype_202" hidden="1">
          <a:extLst>
            <a:ext uri="{FF2B5EF4-FFF2-40B4-BE49-F238E27FC236}">
              <a16:creationId xmlns:a16="http://schemas.microsoft.com/office/drawing/2014/main" id="{00000000-0008-0000-0600-0000E5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67" name="shapetype_202" hidden="1">
          <a:extLst>
            <a:ext uri="{FF2B5EF4-FFF2-40B4-BE49-F238E27FC236}">
              <a16:creationId xmlns:a16="http://schemas.microsoft.com/office/drawing/2014/main" id="{00000000-0008-0000-0600-0000E3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65" name="shapetype_202" hidden="1">
          <a:extLst>
            <a:ext uri="{FF2B5EF4-FFF2-40B4-BE49-F238E27FC236}">
              <a16:creationId xmlns:a16="http://schemas.microsoft.com/office/drawing/2014/main" id="{00000000-0008-0000-0600-0000E1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63" name="shapetype_202" hidden="1">
          <a:extLst>
            <a:ext uri="{FF2B5EF4-FFF2-40B4-BE49-F238E27FC236}">
              <a16:creationId xmlns:a16="http://schemas.microsoft.com/office/drawing/2014/main" id="{00000000-0008-0000-0600-0000DF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61" name="shapetype_202" hidden="1">
          <a:extLst>
            <a:ext uri="{FF2B5EF4-FFF2-40B4-BE49-F238E27FC236}">
              <a16:creationId xmlns:a16="http://schemas.microsoft.com/office/drawing/2014/main" id="{00000000-0008-0000-0600-0000DD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59" name="shapetype_202" hidden="1">
          <a:extLst>
            <a:ext uri="{FF2B5EF4-FFF2-40B4-BE49-F238E27FC236}">
              <a16:creationId xmlns:a16="http://schemas.microsoft.com/office/drawing/2014/main" id="{00000000-0008-0000-0600-0000DB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57" name="shapetype_202" hidden="1">
          <a:extLst>
            <a:ext uri="{FF2B5EF4-FFF2-40B4-BE49-F238E27FC236}">
              <a16:creationId xmlns:a16="http://schemas.microsoft.com/office/drawing/2014/main" id="{00000000-0008-0000-0600-0000D9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55" name="shapetype_202" hidden="1">
          <a:extLst>
            <a:ext uri="{FF2B5EF4-FFF2-40B4-BE49-F238E27FC236}">
              <a16:creationId xmlns:a16="http://schemas.microsoft.com/office/drawing/2014/main" id="{00000000-0008-0000-0600-0000D7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53" name="shapetype_202" hidden="1">
          <a:extLst>
            <a:ext uri="{FF2B5EF4-FFF2-40B4-BE49-F238E27FC236}">
              <a16:creationId xmlns:a16="http://schemas.microsoft.com/office/drawing/2014/main" id="{00000000-0008-0000-0600-0000D5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51" name="shapetype_202" hidden="1">
          <a:extLst>
            <a:ext uri="{FF2B5EF4-FFF2-40B4-BE49-F238E27FC236}">
              <a16:creationId xmlns:a16="http://schemas.microsoft.com/office/drawing/2014/main" id="{00000000-0008-0000-0600-0000D3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49" name="shapetype_202" hidden="1">
          <a:extLst>
            <a:ext uri="{FF2B5EF4-FFF2-40B4-BE49-F238E27FC236}">
              <a16:creationId xmlns:a16="http://schemas.microsoft.com/office/drawing/2014/main" id="{00000000-0008-0000-0600-0000D1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47" name="shapetype_202" hidden="1">
          <a:extLst>
            <a:ext uri="{FF2B5EF4-FFF2-40B4-BE49-F238E27FC236}">
              <a16:creationId xmlns:a16="http://schemas.microsoft.com/office/drawing/2014/main" id="{00000000-0008-0000-0600-0000CF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45" name="shapetype_202" hidden="1">
          <a:extLst>
            <a:ext uri="{FF2B5EF4-FFF2-40B4-BE49-F238E27FC236}">
              <a16:creationId xmlns:a16="http://schemas.microsoft.com/office/drawing/2014/main" id="{00000000-0008-0000-0600-0000CD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43" name="shapetype_202" hidden="1">
          <a:extLst>
            <a:ext uri="{FF2B5EF4-FFF2-40B4-BE49-F238E27FC236}">
              <a16:creationId xmlns:a16="http://schemas.microsoft.com/office/drawing/2014/main" id="{00000000-0008-0000-0600-0000CB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41" name="shapetype_202" hidden="1">
          <a:extLst>
            <a:ext uri="{FF2B5EF4-FFF2-40B4-BE49-F238E27FC236}">
              <a16:creationId xmlns:a16="http://schemas.microsoft.com/office/drawing/2014/main" id="{00000000-0008-0000-0600-0000C9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39" name="shapetype_202" hidden="1">
          <a:extLst>
            <a:ext uri="{FF2B5EF4-FFF2-40B4-BE49-F238E27FC236}">
              <a16:creationId xmlns:a16="http://schemas.microsoft.com/office/drawing/2014/main" id="{00000000-0008-0000-0600-0000C7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37" name="shapetype_202" hidden="1">
          <a:extLst>
            <a:ext uri="{FF2B5EF4-FFF2-40B4-BE49-F238E27FC236}">
              <a16:creationId xmlns:a16="http://schemas.microsoft.com/office/drawing/2014/main" id="{00000000-0008-0000-0600-0000C5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35" name="shapetype_202" hidden="1">
          <a:extLst>
            <a:ext uri="{FF2B5EF4-FFF2-40B4-BE49-F238E27FC236}">
              <a16:creationId xmlns:a16="http://schemas.microsoft.com/office/drawing/2014/main" id="{00000000-0008-0000-0600-0000C3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33" name="shapetype_202" hidden="1">
          <a:extLst>
            <a:ext uri="{FF2B5EF4-FFF2-40B4-BE49-F238E27FC236}">
              <a16:creationId xmlns:a16="http://schemas.microsoft.com/office/drawing/2014/main" id="{00000000-0008-0000-0600-0000C1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31" name="shapetype_202" hidden="1">
          <a:extLst>
            <a:ext uri="{FF2B5EF4-FFF2-40B4-BE49-F238E27FC236}">
              <a16:creationId xmlns:a16="http://schemas.microsoft.com/office/drawing/2014/main" id="{00000000-0008-0000-0600-0000BF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29" name="shapetype_202" hidden="1">
          <a:extLst>
            <a:ext uri="{FF2B5EF4-FFF2-40B4-BE49-F238E27FC236}">
              <a16:creationId xmlns:a16="http://schemas.microsoft.com/office/drawing/2014/main" id="{00000000-0008-0000-0600-0000BD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27" name="shapetype_202" hidden="1">
          <a:extLst>
            <a:ext uri="{FF2B5EF4-FFF2-40B4-BE49-F238E27FC236}">
              <a16:creationId xmlns:a16="http://schemas.microsoft.com/office/drawing/2014/main" id="{00000000-0008-0000-0600-0000BB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25" name="shapetype_202" hidden="1">
          <a:extLst>
            <a:ext uri="{FF2B5EF4-FFF2-40B4-BE49-F238E27FC236}">
              <a16:creationId xmlns:a16="http://schemas.microsoft.com/office/drawing/2014/main" id="{00000000-0008-0000-0600-0000B9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23" name="shapetype_202" hidden="1">
          <a:extLst>
            <a:ext uri="{FF2B5EF4-FFF2-40B4-BE49-F238E27FC236}">
              <a16:creationId xmlns:a16="http://schemas.microsoft.com/office/drawing/2014/main" id="{00000000-0008-0000-0600-0000B7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21" name="shapetype_202" hidden="1">
          <a:extLst>
            <a:ext uri="{FF2B5EF4-FFF2-40B4-BE49-F238E27FC236}">
              <a16:creationId xmlns:a16="http://schemas.microsoft.com/office/drawing/2014/main" id="{00000000-0008-0000-0600-0000B5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19" name="shapetype_202" hidden="1">
          <a:extLst>
            <a:ext uri="{FF2B5EF4-FFF2-40B4-BE49-F238E27FC236}">
              <a16:creationId xmlns:a16="http://schemas.microsoft.com/office/drawing/2014/main" id="{00000000-0008-0000-0600-0000B3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17" name="shapetype_202" hidden="1">
          <a:extLst>
            <a:ext uri="{FF2B5EF4-FFF2-40B4-BE49-F238E27FC236}">
              <a16:creationId xmlns:a16="http://schemas.microsoft.com/office/drawing/2014/main" id="{00000000-0008-0000-0600-0000B1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15" name="shapetype_202" hidden="1">
          <a:extLst>
            <a:ext uri="{FF2B5EF4-FFF2-40B4-BE49-F238E27FC236}">
              <a16:creationId xmlns:a16="http://schemas.microsoft.com/office/drawing/2014/main" id="{00000000-0008-0000-0600-0000AF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13" name="shapetype_202" hidden="1">
          <a:extLst>
            <a:ext uri="{FF2B5EF4-FFF2-40B4-BE49-F238E27FC236}">
              <a16:creationId xmlns:a16="http://schemas.microsoft.com/office/drawing/2014/main" id="{00000000-0008-0000-0600-0000AD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11" name="shapetype_202" hidden="1">
          <a:extLst>
            <a:ext uri="{FF2B5EF4-FFF2-40B4-BE49-F238E27FC236}">
              <a16:creationId xmlns:a16="http://schemas.microsoft.com/office/drawing/2014/main" id="{00000000-0008-0000-0600-0000AB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09" name="shapetype_202" hidden="1">
          <a:extLst>
            <a:ext uri="{FF2B5EF4-FFF2-40B4-BE49-F238E27FC236}">
              <a16:creationId xmlns:a16="http://schemas.microsoft.com/office/drawing/2014/main" id="{00000000-0008-0000-0600-0000A9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07" name="shapetype_202" hidden="1">
          <a:extLst>
            <a:ext uri="{FF2B5EF4-FFF2-40B4-BE49-F238E27FC236}">
              <a16:creationId xmlns:a16="http://schemas.microsoft.com/office/drawing/2014/main" id="{00000000-0008-0000-0600-0000A7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05" name="shapetype_202" hidden="1">
          <a:extLst>
            <a:ext uri="{FF2B5EF4-FFF2-40B4-BE49-F238E27FC236}">
              <a16:creationId xmlns:a16="http://schemas.microsoft.com/office/drawing/2014/main" id="{00000000-0008-0000-0600-0000A5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03" name="shapetype_202" hidden="1">
          <a:extLst>
            <a:ext uri="{FF2B5EF4-FFF2-40B4-BE49-F238E27FC236}">
              <a16:creationId xmlns:a16="http://schemas.microsoft.com/office/drawing/2014/main" id="{00000000-0008-0000-0600-0000A3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401" name="shapetype_202" hidden="1">
          <a:extLst>
            <a:ext uri="{FF2B5EF4-FFF2-40B4-BE49-F238E27FC236}">
              <a16:creationId xmlns:a16="http://schemas.microsoft.com/office/drawing/2014/main" id="{00000000-0008-0000-0600-0000A1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399" name="shapetype_202" hidden="1">
          <a:extLst>
            <a:ext uri="{FF2B5EF4-FFF2-40B4-BE49-F238E27FC236}">
              <a16:creationId xmlns:a16="http://schemas.microsoft.com/office/drawing/2014/main" id="{00000000-0008-0000-0600-00009F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397" name="shapetype_202" hidden="1">
          <a:extLst>
            <a:ext uri="{FF2B5EF4-FFF2-40B4-BE49-F238E27FC236}">
              <a16:creationId xmlns:a16="http://schemas.microsoft.com/office/drawing/2014/main" id="{00000000-0008-0000-0600-00009D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0395" name="shapetype_202" hidden="1">
          <a:extLst>
            <a:ext uri="{FF2B5EF4-FFF2-40B4-BE49-F238E27FC236}">
              <a16:creationId xmlns:a16="http://schemas.microsoft.com/office/drawing/2014/main" id="{00000000-0008-0000-0600-00009B2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20</xdr:col>
      <xdr:colOff>40822</xdr:colOff>
      <xdr:row>37</xdr:row>
      <xdr:rowOff>68036</xdr:rowOff>
    </xdr:from>
    <xdr:ext cx="10412209" cy="14934216"/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00000000-0008-0000-0600-000038010000}"/>
            </a:ext>
          </a:extLst>
        </xdr:cNvPr>
        <xdr:cNvSpPr txBox="1"/>
      </xdr:nvSpPr>
      <xdr:spPr>
        <a:xfrm>
          <a:off x="19485429" y="12300857"/>
          <a:ext cx="10412209" cy="149342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Northern Europe (Denmark, Finland, Sweden, Estonia, Latvia and Llithuania).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 NON RESIDENTIAL BUILDINGS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/>
        </a:p>
      </xdr:txBody>
    </xdr:sp>
    <xdr:clientData/>
  </xdr:oneCellAnchor>
  <xdr:oneCellAnchor>
    <xdr:from>
      <xdr:col>55</xdr:col>
      <xdr:colOff>0</xdr:colOff>
      <xdr:row>37</xdr:row>
      <xdr:rowOff>0</xdr:rowOff>
    </xdr:from>
    <xdr:ext cx="10150929" cy="14287500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00000000-0008-0000-0600-00003B010000}"/>
            </a:ext>
          </a:extLst>
        </xdr:cNvPr>
        <xdr:cNvSpPr txBox="1"/>
      </xdr:nvSpPr>
      <xdr:spPr>
        <a:xfrm>
          <a:off x="101101071" y="12232821"/>
          <a:ext cx="10150929" cy="1428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Northern Europe (Denmark, Finland, Sweden, Estonia, Latvia and Llithuania).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</a:p>
        <a:p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 NON RESIDENTIAL BUILDINGS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endParaRPr lang="en-US" sz="1200">
            <a:effectLst/>
          </a:endParaRPr>
        </a:p>
        <a:p>
          <a:endParaRPr lang="en-US" sz="12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907" name="shapetype_202" hidden="1">
          <a:extLst>
            <a:ext uri="{FF2B5EF4-FFF2-40B4-BE49-F238E27FC236}">
              <a16:creationId xmlns:a16="http://schemas.microsoft.com/office/drawing/2014/main" id="{00000000-0008-0000-0700-000083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906" name="shapetype_202" hidden="1">
          <a:extLst>
            <a:ext uri="{FF2B5EF4-FFF2-40B4-BE49-F238E27FC236}">
              <a16:creationId xmlns:a16="http://schemas.microsoft.com/office/drawing/2014/main" id="{00000000-0008-0000-0700-000082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905" name="shapetype_202" hidden="1">
          <a:extLst>
            <a:ext uri="{FF2B5EF4-FFF2-40B4-BE49-F238E27FC236}">
              <a16:creationId xmlns:a16="http://schemas.microsoft.com/office/drawing/2014/main" id="{00000000-0008-0000-0700-000081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904" name="shapetype_202" hidden="1">
          <a:extLst>
            <a:ext uri="{FF2B5EF4-FFF2-40B4-BE49-F238E27FC236}">
              <a16:creationId xmlns:a16="http://schemas.microsoft.com/office/drawing/2014/main" id="{00000000-0008-0000-0700-000080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903" name="shapetype_202" hidden="1">
          <a:extLst>
            <a:ext uri="{FF2B5EF4-FFF2-40B4-BE49-F238E27FC236}">
              <a16:creationId xmlns:a16="http://schemas.microsoft.com/office/drawing/2014/main" id="{00000000-0008-0000-0700-00007F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902" name="shapetype_202" hidden="1">
          <a:extLst>
            <a:ext uri="{FF2B5EF4-FFF2-40B4-BE49-F238E27FC236}">
              <a16:creationId xmlns:a16="http://schemas.microsoft.com/office/drawing/2014/main" id="{00000000-0008-0000-0700-00007E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901" name="shapetype_202" hidden="1">
          <a:extLst>
            <a:ext uri="{FF2B5EF4-FFF2-40B4-BE49-F238E27FC236}">
              <a16:creationId xmlns:a16="http://schemas.microsoft.com/office/drawing/2014/main" id="{00000000-0008-0000-0700-00007D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99" name="shapetype_202" hidden="1">
          <a:extLst>
            <a:ext uri="{FF2B5EF4-FFF2-40B4-BE49-F238E27FC236}">
              <a16:creationId xmlns:a16="http://schemas.microsoft.com/office/drawing/2014/main" id="{00000000-0008-0000-0700-00007B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97" name="shapetype_202" hidden="1">
          <a:extLst>
            <a:ext uri="{FF2B5EF4-FFF2-40B4-BE49-F238E27FC236}">
              <a16:creationId xmlns:a16="http://schemas.microsoft.com/office/drawing/2014/main" id="{00000000-0008-0000-0700-000079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95" name="shapetype_202" hidden="1">
          <a:extLst>
            <a:ext uri="{FF2B5EF4-FFF2-40B4-BE49-F238E27FC236}">
              <a16:creationId xmlns:a16="http://schemas.microsoft.com/office/drawing/2014/main" id="{00000000-0008-0000-0700-000077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93" name="shapetype_202" hidden="1">
          <a:extLst>
            <a:ext uri="{FF2B5EF4-FFF2-40B4-BE49-F238E27FC236}">
              <a16:creationId xmlns:a16="http://schemas.microsoft.com/office/drawing/2014/main" id="{00000000-0008-0000-0700-000075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91" name="shapetype_202" hidden="1">
          <a:extLst>
            <a:ext uri="{FF2B5EF4-FFF2-40B4-BE49-F238E27FC236}">
              <a16:creationId xmlns:a16="http://schemas.microsoft.com/office/drawing/2014/main" id="{00000000-0008-0000-0700-000073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89" name="shapetype_202" hidden="1">
          <a:extLst>
            <a:ext uri="{FF2B5EF4-FFF2-40B4-BE49-F238E27FC236}">
              <a16:creationId xmlns:a16="http://schemas.microsoft.com/office/drawing/2014/main" id="{00000000-0008-0000-0700-000071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87" name="shapetype_202" hidden="1">
          <a:extLst>
            <a:ext uri="{FF2B5EF4-FFF2-40B4-BE49-F238E27FC236}">
              <a16:creationId xmlns:a16="http://schemas.microsoft.com/office/drawing/2014/main" id="{00000000-0008-0000-0700-00006F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85" name="shapetype_202" hidden="1">
          <a:extLst>
            <a:ext uri="{FF2B5EF4-FFF2-40B4-BE49-F238E27FC236}">
              <a16:creationId xmlns:a16="http://schemas.microsoft.com/office/drawing/2014/main" id="{00000000-0008-0000-0700-00006D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83" name="shapetype_202" hidden="1">
          <a:extLst>
            <a:ext uri="{FF2B5EF4-FFF2-40B4-BE49-F238E27FC236}">
              <a16:creationId xmlns:a16="http://schemas.microsoft.com/office/drawing/2014/main" id="{00000000-0008-0000-0700-00006B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81" name="shapetype_202" hidden="1">
          <a:extLst>
            <a:ext uri="{FF2B5EF4-FFF2-40B4-BE49-F238E27FC236}">
              <a16:creationId xmlns:a16="http://schemas.microsoft.com/office/drawing/2014/main" id="{00000000-0008-0000-0700-000069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79" name="shapetype_202" hidden="1">
          <a:extLst>
            <a:ext uri="{FF2B5EF4-FFF2-40B4-BE49-F238E27FC236}">
              <a16:creationId xmlns:a16="http://schemas.microsoft.com/office/drawing/2014/main" id="{00000000-0008-0000-0700-000067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77" name="shapetype_202" hidden="1">
          <a:extLst>
            <a:ext uri="{FF2B5EF4-FFF2-40B4-BE49-F238E27FC236}">
              <a16:creationId xmlns:a16="http://schemas.microsoft.com/office/drawing/2014/main" id="{00000000-0008-0000-0700-000065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75" name="shapetype_202" hidden="1">
          <a:extLst>
            <a:ext uri="{FF2B5EF4-FFF2-40B4-BE49-F238E27FC236}">
              <a16:creationId xmlns:a16="http://schemas.microsoft.com/office/drawing/2014/main" id="{00000000-0008-0000-0700-000063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73" name="shapetype_202" hidden="1">
          <a:extLst>
            <a:ext uri="{FF2B5EF4-FFF2-40B4-BE49-F238E27FC236}">
              <a16:creationId xmlns:a16="http://schemas.microsoft.com/office/drawing/2014/main" id="{00000000-0008-0000-0700-000061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71" name="shapetype_202" hidden="1">
          <a:extLst>
            <a:ext uri="{FF2B5EF4-FFF2-40B4-BE49-F238E27FC236}">
              <a16:creationId xmlns:a16="http://schemas.microsoft.com/office/drawing/2014/main" id="{00000000-0008-0000-0700-00005F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69" name="shapetype_202" hidden="1">
          <a:extLst>
            <a:ext uri="{FF2B5EF4-FFF2-40B4-BE49-F238E27FC236}">
              <a16:creationId xmlns:a16="http://schemas.microsoft.com/office/drawing/2014/main" id="{00000000-0008-0000-0700-00005D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67" name="shapetype_202" hidden="1">
          <a:extLst>
            <a:ext uri="{FF2B5EF4-FFF2-40B4-BE49-F238E27FC236}">
              <a16:creationId xmlns:a16="http://schemas.microsoft.com/office/drawing/2014/main" id="{00000000-0008-0000-0700-00005B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65" name="shapetype_202" hidden="1">
          <a:extLst>
            <a:ext uri="{FF2B5EF4-FFF2-40B4-BE49-F238E27FC236}">
              <a16:creationId xmlns:a16="http://schemas.microsoft.com/office/drawing/2014/main" id="{00000000-0008-0000-0700-000059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63" name="shapetype_202" hidden="1">
          <a:extLst>
            <a:ext uri="{FF2B5EF4-FFF2-40B4-BE49-F238E27FC236}">
              <a16:creationId xmlns:a16="http://schemas.microsoft.com/office/drawing/2014/main" id="{00000000-0008-0000-0700-000057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61" name="shapetype_202" hidden="1">
          <a:extLst>
            <a:ext uri="{FF2B5EF4-FFF2-40B4-BE49-F238E27FC236}">
              <a16:creationId xmlns:a16="http://schemas.microsoft.com/office/drawing/2014/main" id="{00000000-0008-0000-0700-000055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59" name="shapetype_202" hidden="1">
          <a:extLst>
            <a:ext uri="{FF2B5EF4-FFF2-40B4-BE49-F238E27FC236}">
              <a16:creationId xmlns:a16="http://schemas.microsoft.com/office/drawing/2014/main" id="{00000000-0008-0000-0700-000053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57" name="shapetype_202" hidden="1">
          <a:extLst>
            <a:ext uri="{FF2B5EF4-FFF2-40B4-BE49-F238E27FC236}">
              <a16:creationId xmlns:a16="http://schemas.microsoft.com/office/drawing/2014/main" id="{00000000-0008-0000-0700-000051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55" name="shapetype_202" hidden="1">
          <a:extLst>
            <a:ext uri="{FF2B5EF4-FFF2-40B4-BE49-F238E27FC236}">
              <a16:creationId xmlns:a16="http://schemas.microsoft.com/office/drawing/2014/main" id="{00000000-0008-0000-0700-00004F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53" name="shapetype_202" hidden="1">
          <a:extLst>
            <a:ext uri="{FF2B5EF4-FFF2-40B4-BE49-F238E27FC236}">
              <a16:creationId xmlns:a16="http://schemas.microsoft.com/office/drawing/2014/main" id="{00000000-0008-0000-0700-00004D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51" name="shapetype_202" hidden="1">
          <a:extLst>
            <a:ext uri="{FF2B5EF4-FFF2-40B4-BE49-F238E27FC236}">
              <a16:creationId xmlns:a16="http://schemas.microsoft.com/office/drawing/2014/main" id="{00000000-0008-0000-0700-00004B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49" name="shapetype_202" hidden="1">
          <a:extLst>
            <a:ext uri="{FF2B5EF4-FFF2-40B4-BE49-F238E27FC236}">
              <a16:creationId xmlns:a16="http://schemas.microsoft.com/office/drawing/2014/main" id="{00000000-0008-0000-0700-000049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47" name="shapetype_202" hidden="1">
          <a:extLst>
            <a:ext uri="{FF2B5EF4-FFF2-40B4-BE49-F238E27FC236}">
              <a16:creationId xmlns:a16="http://schemas.microsoft.com/office/drawing/2014/main" id="{00000000-0008-0000-0700-000047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45" name="shapetype_202" hidden="1">
          <a:extLst>
            <a:ext uri="{FF2B5EF4-FFF2-40B4-BE49-F238E27FC236}">
              <a16:creationId xmlns:a16="http://schemas.microsoft.com/office/drawing/2014/main" id="{00000000-0008-0000-0700-000045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43" name="shapetype_202" hidden="1">
          <a:extLst>
            <a:ext uri="{FF2B5EF4-FFF2-40B4-BE49-F238E27FC236}">
              <a16:creationId xmlns:a16="http://schemas.microsoft.com/office/drawing/2014/main" id="{00000000-0008-0000-0700-000043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41" name="shapetype_202" hidden="1">
          <a:extLst>
            <a:ext uri="{FF2B5EF4-FFF2-40B4-BE49-F238E27FC236}">
              <a16:creationId xmlns:a16="http://schemas.microsoft.com/office/drawing/2014/main" id="{00000000-0008-0000-0700-000041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39" name="shapetype_202" hidden="1">
          <a:extLst>
            <a:ext uri="{FF2B5EF4-FFF2-40B4-BE49-F238E27FC236}">
              <a16:creationId xmlns:a16="http://schemas.microsoft.com/office/drawing/2014/main" id="{00000000-0008-0000-0700-00003F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37" name="shapetype_202" hidden="1">
          <a:extLst>
            <a:ext uri="{FF2B5EF4-FFF2-40B4-BE49-F238E27FC236}">
              <a16:creationId xmlns:a16="http://schemas.microsoft.com/office/drawing/2014/main" id="{00000000-0008-0000-0700-00003D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35" name="shapetype_202" hidden="1">
          <a:extLst>
            <a:ext uri="{FF2B5EF4-FFF2-40B4-BE49-F238E27FC236}">
              <a16:creationId xmlns:a16="http://schemas.microsoft.com/office/drawing/2014/main" id="{00000000-0008-0000-0700-00003B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33" name="shapetype_202" hidden="1">
          <a:extLst>
            <a:ext uri="{FF2B5EF4-FFF2-40B4-BE49-F238E27FC236}">
              <a16:creationId xmlns:a16="http://schemas.microsoft.com/office/drawing/2014/main" id="{00000000-0008-0000-0700-000039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31" name="shapetype_202" hidden="1">
          <a:extLst>
            <a:ext uri="{FF2B5EF4-FFF2-40B4-BE49-F238E27FC236}">
              <a16:creationId xmlns:a16="http://schemas.microsoft.com/office/drawing/2014/main" id="{00000000-0008-0000-0700-000037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29" name="shapetype_202" hidden="1">
          <a:extLst>
            <a:ext uri="{FF2B5EF4-FFF2-40B4-BE49-F238E27FC236}">
              <a16:creationId xmlns:a16="http://schemas.microsoft.com/office/drawing/2014/main" id="{00000000-0008-0000-0700-000035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27" name="shapetype_202" hidden="1">
          <a:extLst>
            <a:ext uri="{FF2B5EF4-FFF2-40B4-BE49-F238E27FC236}">
              <a16:creationId xmlns:a16="http://schemas.microsoft.com/office/drawing/2014/main" id="{00000000-0008-0000-0700-000033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25" name="shapetype_202" hidden="1">
          <a:extLst>
            <a:ext uri="{FF2B5EF4-FFF2-40B4-BE49-F238E27FC236}">
              <a16:creationId xmlns:a16="http://schemas.microsoft.com/office/drawing/2014/main" id="{00000000-0008-0000-0700-000031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23" name="shapetype_202" hidden="1">
          <a:extLst>
            <a:ext uri="{FF2B5EF4-FFF2-40B4-BE49-F238E27FC236}">
              <a16:creationId xmlns:a16="http://schemas.microsoft.com/office/drawing/2014/main" id="{00000000-0008-0000-0700-00002F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21" name="shapetype_202" hidden="1">
          <a:extLst>
            <a:ext uri="{FF2B5EF4-FFF2-40B4-BE49-F238E27FC236}">
              <a16:creationId xmlns:a16="http://schemas.microsoft.com/office/drawing/2014/main" id="{00000000-0008-0000-0700-00002D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19" name="shapetype_202" hidden="1">
          <a:extLst>
            <a:ext uri="{FF2B5EF4-FFF2-40B4-BE49-F238E27FC236}">
              <a16:creationId xmlns:a16="http://schemas.microsoft.com/office/drawing/2014/main" id="{00000000-0008-0000-0700-00002B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17" name="shapetype_202" hidden="1">
          <a:extLst>
            <a:ext uri="{FF2B5EF4-FFF2-40B4-BE49-F238E27FC236}">
              <a16:creationId xmlns:a16="http://schemas.microsoft.com/office/drawing/2014/main" id="{00000000-0008-0000-0700-000029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15" name="shapetype_202" hidden="1">
          <a:extLst>
            <a:ext uri="{FF2B5EF4-FFF2-40B4-BE49-F238E27FC236}">
              <a16:creationId xmlns:a16="http://schemas.microsoft.com/office/drawing/2014/main" id="{00000000-0008-0000-0700-000027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13" name="shapetype_202" hidden="1">
          <a:extLst>
            <a:ext uri="{FF2B5EF4-FFF2-40B4-BE49-F238E27FC236}">
              <a16:creationId xmlns:a16="http://schemas.microsoft.com/office/drawing/2014/main" id="{00000000-0008-0000-0700-000025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11" name="shapetype_202" hidden="1">
          <a:extLst>
            <a:ext uri="{FF2B5EF4-FFF2-40B4-BE49-F238E27FC236}">
              <a16:creationId xmlns:a16="http://schemas.microsoft.com/office/drawing/2014/main" id="{00000000-0008-0000-0700-000023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09" name="shapetype_202" hidden="1">
          <a:extLst>
            <a:ext uri="{FF2B5EF4-FFF2-40B4-BE49-F238E27FC236}">
              <a16:creationId xmlns:a16="http://schemas.microsoft.com/office/drawing/2014/main" id="{00000000-0008-0000-0700-000021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07" name="shapetype_202" hidden="1">
          <a:extLst>
            <a:ext uri="{FF2B5EF4-FFF2-40B4-BE49-F238E27FC236}">
              <a16:creationId xmlns:a16="http://schemas.microsoft.com/office/drawing/2014/main" id="{00000000-0008-0000-0700-00001F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05" name="shapetype_202" hidden="1">
          <a:extLst>
            <a:ext uri="{FF2B5EF4-FFF2-40B4-BE49-F238E27FC236}">
              <a16:creationId xmlns:a16="http://schemas.microsoft.com/office/drawing/2014/main" id="{00000000-0008-0000-0700-00001D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03" name="shapetype_202" hidden="1">
          <a:extLst>
            <a:ext uri="{FF2B5EF4-FFF2-40B4-BE49-F238E27FC236}">
              <a16:creationId xmlns:a16="http://schemas.microsoft.com/office/drawing/2014/main" id="{00000000-0008-0000-0700-00001B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01" name="shapetype_202" hidden="1">
          <a:extLst>
            <a:ext uri="{FF2B5EF4-FFF2-40B4-BE49-F238E27FC236}">
              <a16:creationId xmlns:a16="http://schemas.microsoft.com/office/drawing/2014/main" id="{00000000-0008-0000-0700-000019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800" name="shapetype_202" hidden="1">
          <a:extLst>
            <a:ext uri="{FF2B5EF4-FFF2-40B4-BE49-F238E27FC236}">
              <a16:creationId xmlns:a16="http://schemas.microsoft.com/office/drawing/2014/main" id="{00000000-0008-0000-0700-000018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98" name="shapetype_202" hidden="1">
          <a:extLst>
            <a:ext uri="{FF2B5EF4-FFF2-40B4-BE49-F238E27FC236}">
              <a16:creationId xmlns:a16="http://schemas.microsoft.com/office/drawing/2014/main" id="{00000000-0008-0000-0700-000016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96" name="shapetype_202" hidden="1">
          <a:extLst>
            <a:ext uri="{FF2B5EF4-FFF2-40B4-BE49-F238E27FC236}">
              <a16:creationId xmlns:a16="http://schemas.microsoft.com/office/drawing/2014/main" id="{00000000-0008-0000-0700-000014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94" name="shapetype_202" hidden="1">
          <a:extLst>
            <a:ext uri="{FF2B5EF4-FFF2-40B4-BE49-F238E27FC236}">
              <a16:creationId xmlns:a16="http://schemas.microsoft.com/office/drawing/2014/main" id="{00000000-0008-0000-0700-000012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92" name="shapetype_202" hidden="1">
          <a:extLst>
            <a:ext uri="{FF2B5EF4-FFF2-40B4-BE49-F238E27FC236}">
              <a16:creationId xmlns:a16="http://schemas.microsoft.com/office/drawing/2014/main" id="{00000000-0008-0000-0700-000010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90" name="shapetype_202" hidden="1">
          <a:extLst>
            <a:ext uri="{FF2B5EF4-FFF2-40B4-BE49-F238E27FC236}">
              <a16:creationId xmlns:a16="http://schemas.microsoft.com/office/drawing/2014/main" id="{00000000-0008-0000-0700-00000E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88" name="shapetype_202" hidden="1">
          <a:extLst>
            <a:ext uri="{FF2B5EF4-FFF2-40B4-BE49-F238E27FC236}">
              <a16:creationId xmlns:a16="http://schemas.microsoft.com/office/drawing/2014/main" id="{00000000-0008-0000-0700-00000C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86" name="shapetype_202" hidden="1">
          <a:extLst>
            <a:ext uri="{FF2B5EF4-FFF2-40B4-BE49-F238E27FC236}">
              <a16:creationId xmlns:a16="http://schemas.microsoft.com/office/drawing/2014/main" id="{00000000-0008-0000-0700-00000A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84" name="shapetype_202" hidden="1">
          <a:extLst>
            <a:ext uri="{FF2B5EF4-FFF2-40B4-BE49-F238E27FC236}">
              <a16:creationId xmlns:a16="http://schemas.microsoft.com/office/drawing/2014/main" id="{00000000-0008-0000-0700-000008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82" name="shapetype_202" hidden="1">
          <a:extLst>
            <a:ext uri="{FF2B5EF4-FFF2-40B4-BE49-F238E27FC236}">
              <a16:creationId xmlns:a16="http://schemas.microsoft.com/office/drawing/2014/main" id="{00000000-0008-0000-0700-000006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80" name="shapetype_202" hidden="1">
          <a:extLst>
            <a:ext uri="{FF2B5EF4-FFF2-40B4-BE49-F238E27FC236}">
              <a16:creationId xmlns:a16="http://schemas.microsoft.com/office/drawing/2014/main" id="{00000000-0008-0000-0700-000004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78" name="shapetype_202" hidden="1">
          <a:extLst>
            <a:ext uri="{FF2B5EF4-FFF2-40B4-BE49-F238E27FC236}">
              <a16:creationId xmlns:a16="http://schemas.microsoft.com/office/drawing/2014/main" id="{00000000-0008-0000-0700-000002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76" name="shapetype_202" hidden="1">
          <a:extLst>
            <a:ext uri="{FF2B5EF4-FFF2-40B4-BE49-F238E27FC236}">
              <a16:creationId xmlns:a16="http://schemas.microsoft.com/office/drawing/2014/main" id="{00000000-0008-0000-0700-0000002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74" name="shapetype_202" hidden="1">
          <a:extLst>
            <a:ext uri="{FF2B5EF4-FFF2-40B4-BE49-F238E27FC236}">
              <a16:creationId xmlns:a16="http://schemas.microsoft.com/office/drawing/2014/main" id="{00000000-0008-0000-0700-0000FE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72" name="shapetype_202" hidden="1">
          <a:extLst>
            <a:ext uri="{FF2B5EF4-FFF2-40B4-BE49-F238E27FC236}">
              <a16:creationId xmlns:a16="http://schemas.microsoft.com/office/drawing/2014/main" id="{00000000-0008-0000-0700-0000FC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70" name="shapetype_202" hidden="1">
          <a:extLst>
            <a:ext uri="{FF2B5EF4-FFF2-40B4-BE49-F238E27FC236}">
              <a16:creationId xmlns:a16="http://schemas.microsoft.com/office/drawing/2014/main" id="{00000000-0008-0000-0700-0000FA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69" name="shapetype_202" hidden="1">
          <a:extLst>
            <a:ext uri="{FF2B5EF4-FFF2-40B4-BE49-F238E27FC236}">
              <a16:creationId xmlns:a16="http://schemas.microsoft.com/office/drawing/2014/main" id="{00000000-0008-0000-0700-0000F9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67" name="shapetype_202" hidden="1">
          <a:extLst>
            <a:ext uri="{FF2B5EF4-FFF2-40B4-BE49-F238E27FC236}">
              <a16:creationId xmlns:a16="http://schemas.microsoft.com/office/drawing/2014/main" id="{00000000-0008-0000-0700-0000F7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65" name="shapetype_202" hidden="1">
          <a:extLst>
            <a:ext uri="{FF2B5EF4-FFF2-40B4-BE49-F238E27FC236}">
              <a16:creationId xmlns:a16="http://schemas.microsoft.com/office/drawing/2014/main" id="{00000000-0008-0000-0700-0000F5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63" name="shapetype_202" hidden="1">
          <a:extLst>
            <a:ext uri="{FF2B5EF4-FFF2-40B4-BE49-F238E27FC236}">
              <a16:creationId xmlns:a16="http://schemas.microsoft.com/office/drawing/2014/main" id="{00000000-0008-0000-0700-0000F3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61" name="shapetype_202" hidden="1">
          <a:extLst>
            <a:ext uri="{FF2B5EF4-FFF2-40B4-BE49-F238E27FC236}">
              <a16:creationId xmlns:a16="http://schemas.microsoft.com/office/drawing/2014/main" id="{00000000-0008-0000-0700-0000F1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59" name="shapetype_202" hidden="1">
          <a:extLst>
            <a:ext uri="{FF2B5EF4-FFF2-40B4-BE49-F238E27FC236}">
              <a16:creationId xmlns:a16="http://schemas.microsoft.com/office/drawing/2014/main" id="{00000000-0008-0000-0700-0000EF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57" name="shapetype_202" hidden="1">
          <a:extLst>
            <a:ext uri="{FF2B5EF4-FFF2-40B4-BE49-F238E27FC236}">
              <a16:creationId xmlns:a16="http://schemas.microsoft.com/office/drawing/2014/main" id="{00000000-0008-0000-0700-0000ED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55" name="shapetype_202" hidden="1">
          <a:extLst>
            <a:ext uri="{FF2B5EF4-FFF2-40B4-BE49-F238E27FC236}">
              <a16:creationId xmlns:a16="http://schemas.microsoft.com/office/drawing/2014/main" id="{00000000-0008-0000-0700-0000EB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53" name="shapetype_202" hidden="1">
          <a:extLst>
            <a:ext uri="{FF2B5EF4-FFF2-40B4-BE49-F238E27FC236}">
              <a16:creationId xmlns:a16="http://schemas.microsoft.com/office/drawing/2014/main" id="{00000000-0008-0000-0700-0000E9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51" name="shapetype_202" hidden="1">
          <a:extLst>
            <a:ext uri="{FF2B5EF4-FFF2-40B4-BE49-F238E27FC236}">
              <a16:creationId xmlns:a16="http://schemas.microsoft.com/office/drawing/2014/main" id="{00000000-0008-0000-0700-0000E7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49" name="shapetype_202" hidden="1">
          <a:extLst>
            <a:ext uri="{FF2B5EF4-FFF2-40B4-BE49-F238E27FC236}">
              <a16:creationId xmlns:a16="http://schemas.microsoft.com/office/drawing/2014/main" id="{00000000-0008-0000-0700-0000E5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47" name="shapetype_202" hidden="1">
          <a:extLst>
            <a:ext uri="{FF2B5EF4-FFF2-40B4-BE49-F238E27FC236}">
              <a16:creationId xmlns:a16="http://schemas.microsoft.com/office/drawing/2014/main" id="{00000000-0008-0000-0700-0000E3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45" name="shapetype_202" hidden="1">
          <a:extLst>
            <a:ext uri="{FF2B5EF4-FFF2-40B4-BE49-F238E27FC236}">
              <a16:creationId xmlns:a16="http://schemas.microsoft.com/office/drawing/2014/main" id="{00000000-0008-0000-0700-0000E1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43" name="shapetype_202" hidden="1">
          <a:extLst>
            <a:ext uri="{FF2B5EF4-FFF2-40B4-BE49-F238E27FC236}">
              <a16:creationId xmlns:a16="http://schemas.microsoft.com/office/drawing/2014/main" id="{00000000-0008-0000-0700-0000DF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41" name="shapetype_202" hidden="1">
          <a:extLst>
            <a:ext uri="{FF2B5EF4-FFF2-40B4-BE49-F238E27FC236}">
              <a16:creationId xmlns:a16="http://schemas.microsoft.com/office/drawing/2014/main" id="{00000000-0008-0000-0700-0000DD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39" name="shapetype_202" hidden="1">
          <a:extLst>
            <a:ext uri="{FF2B5EF4-FFF2-40B4-BE49-F238E27FC236}">
              <a16:creationId xmlns:a16="http://schemas.microsoft.com/office/drawing/2014/main" id="{00000000-0008-0000-0700-0000DB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37" name="shapetype_202" hidden="1">
          <a:extLst>
            <a:ext uri="{FF2B5EF4-FFF2-40B4-BE49-F238E27FC236}">
              <a16:creationId xmlns:a16="http://schemas.microsoft.com/office/drawing/2014/main" id="{00000000-0008-0000-0700-0000D9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35" name="shapetype_202" hidden="1">
          <a:extLst>
            <a:ext uri="{FF2B5EF4-FFF2-40B4-BE49-F238E27FC236}">
              <a16:creationId xmlns:a16="http://schemas.microsoft.com/office/drawing/2014/main" id="{00000000-0008-0000-0700-0000D7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33" name="shapetype_202" hidden="1">
          <a:extLst>
            <a:ext uri="{FF2B5EF4-FFF2-40B4-BE49-F238E27FC236}">
              <a16:creationId xmlns:a16="http://schemas.microsoft.com/office/drawing/2014/main" id="{00000000-0008-0000-0700-0000D5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31" name="shapetype_202" hidden="1">
          <a:extLst>
            <a:ext uri="{FF2B5EF4-FFF2-40B4-BE49-F238E27FC236}">
              <a16:creationId xmlns:a16="http://schemas.microsoft.com/office/drawing/2014/main" id="{00000000-0008-0000-0700-0000D3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29" name="shapetype_202" hidden="1">
          <a:extLst>
            <a:ext uri="{FF2B5EF4-FFF2-40B4-BE49-F238E27FC236}">
              <a16:creationId xmlns:a16="http://schemas.microsoft.com/office/drawing/2014/main" id="{00000000-0008-0000-0700-0000D1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27" name="shapetype_202" hidden="1">
          <a:extLst>
            <a:ext uri="{FF2B5EF4-FFF2-40B4-BE49-F238E27FC236}">
              <a16:creationId xmlns:a16="http://schemas.microsoft.com/office/drawing/2014/main" id="{00000000-0008-0000-0700-0000CF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25" name="shapetype_202" hidden="1">
          <a:extLst>
            <a:ext uri="{FF2B5EF4-FFF2-40B4-BE49-F238E27FC236}">
              <a16:creationId xmlns:a16="http://schemas.microsoft.com/office/drawing/2014/main" id="{00000000-0008-0000-0700-0000CD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23" name="shapetype_202" hidden="1">
          <a:extLst>
            <a:ext uri="{FF2B5EF4-FFF2-40B4-BE49-F238E27FC236}">
              <a16:creationId xmlns:a16="http://schemas.microsoft.com/office/drawing/2014/main" id="{00000000-0008-0000-0700-0000CB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21" name="shapetype_202" hidden="1">
          <a:extLst>
            <a:ext uri="{FF2B5EF4-FFF2-40B4-BE49-F238E27FC236}">
              <a16:creationId xmlns:a16="http://schemas.microsoft.com/office/drawing/2014/main" id="{00000000-0008-0000-0700-0000C9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19" name="shapetype_202" hidden="1">
          <a:extLst>
            <a:ext uri="{FF2B5EF4-FFF2-40B4-BE49-F238E27FC236}">
              <a16:creationId xmlns:a16="http://schemas.microsoft.com/office/drawing/2014/main" id="{00000000-0008-0000-0700-0000C7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17" name="shapetype_202" hidden="1">
          <a:extLst>
            <a:ext uri="{FF2B5EF4-FFF2-40B4-BE49-F238E27FC236}">
              <a16:creationId xmlns:a16="http://schemas.microsoft.com/office/drawing/2014/main" id="{00000000-0008-0000-0700-0000C5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15" name="shapetype_202" hidden="1">
          <a:extLst>
            <a:ext uri="{FF2B5EF4-FFF2-40B4-BE49-F238E27FC236}">
              <a16:creationId xmlns:a16="http://schemas.microsoft.com/office/drawing/2014/main" id="{00000000-0008-0000-0700-0000C3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13" name="shapetype_202" hidden="1">
          <a:extLst>
            <a:ext uri="{FF2B5EF4-FFF2-40B4-BE49-F238E27FC236}">
              <a16:creationId xmlns:a16="http://schemas.microsoft.com/office/drawing/2014/main" id="{00000000-0008-0000-0700-0000C1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11" name="shapetype_202" hidden="1">
          <a:extLst>
            <a:ext uri="{FF2B5EF4-FFF2-40B4-BE49-F238E27FC236}">
              <a16:creationId xmlns:a16="http://schemas.microsoft.com/office/drawing/2014/main" id="{00000000-0008-0000-0700-0000BF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09" name="shapetype_202" hidden="1">
          <a:extLst>
            <a:ext uri="{FF2B5EF4-FFF2-40B4-BE49-F238E27FC236}">
              <a16:creationId xmlns:a16="http://schemas.microsoft.com/office/drawing/2014/main" id="{00000000-0008-0000-0700-0000BD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07" name="shapetype_202" hidden="1">
          <a:extLst>
            <a:ext uri="{FF2B5EF4-FFF2-40B4-BE49-F238E27FC236}">
              <a16:creationId xmlns:a16="http://schemas.microsoft.com/office/drawing/2014/main" id="{00000000-0008-0000-0700-0000BB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05" name="shapetype_202" hidden="1">
          <a:extLst>
            <a:ext uri="{FF2B5EF4-FFF2-40B4-BE49-F238E27FC236}">
              <a16:creationId xmlns:a16="http://schemas.microsoft.com/office/drawing/2014/main" id="{00000000-0008-0000-0700-0000B9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03" name="shapetype_202" hidden="1">
          <a:extLst>
            <a:ext uri="{FF2B5EF4-FFF2-40B4-BE49-F238E27FC236}">
              <a16:creationId xmlns:a16="http://schemas.microsoft.com/office/drawing/2014/main" id="{00000000-0008-0000-0700-0000B7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701" name="shapetype_202" hidden="1">
          <a:extLst>
            <a:ext uri="{FF2B5EF4-FFF2-40B4-BE49-F238E27FC236}">
              <a16:creationId xmlns:a16="http://schemas.microsoft.com/office/drawing/2014/main" id="{00000000-0008-0000-0700-0000B5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99" name="shapetype_202" hidden="1">
          <a:extLst>
            <a:ext uri="{FF2B5EF4-FFF2-40B4-BE49-F238E27FC236}">
              <a16:creationId xmlns:a16="http://schemas.microsoft.com/office/drawing/2014/main" id="{00000000-0008-0000-0700-0000B3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97" name="shapetype_202" hidden="1">
          <a:extLst>
            <a:ext uri="{FF2B5EF4-FFF2-40B4-BE49-F238E27FC236}">
              <a16:creationId xmlns:a16="http://schemas.microsoft.com/office/drawing/2014/main" id="{00000000-0008-0000-0700-0000B1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95" name="shapetype_202" hidden="1">
          <a:extLst>
            <a:ext uri="{FF2B5EF4-FFF2-40B4-BE49-F238E27FC236}">
              <a16:creationId xmlns:a16="http://schemas.microsoft.com/office/drawing/2014/main" id="{00000000-0008-0000-0700-0000AF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93" name="shapetype_202" hidden="1">
          <a:extLst>
            <a:ext uri="{FF2B5EF4-FFF2-40B4-BE49-F238E27FC236}">
              <a16:creationId xmlns:a16="http://schemas.microsoft.com/office/drawing/2014/main" id="{00000000-0008-0000-0700-0000AD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91" name="shapetype_202" hidden="1">
          <a:extLst>
            <a:ext uri="{FF2B5EF4-FFF2-40B4-BE49-F238E27FC236}">
              <a16:creationId xmlns:a16="http://schemas.microsoft.com/office/drawing/2014/main" id="{00000000-0008-0000-0700-0000AB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89" name="shapetype_202" hidden="1">
          <a:extLst>
            <a:ext uri="{FF2B5EF4-FFF2-40B4-BE49-F238E27FC236}">
              <a16:creationId xmlns:a16="http://schemas.microsoft.com/office/drawing/2014/main" id="{00000000-0008-0000-0700-0000A9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87" name="shapetype_202" hidden="1">
          <a:extLst>
            <a:ext uri="{FF2B5EF4-FFF2-40B4-BE49-F238E27FC236}">
              <a16:creationId xmlns:a16="http://schemas.microsoft.com/office/drawing/2014/main" id="{00000000-0008-0000-0700-0000A7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85" name="shapetype_202" hidden="1">
          <a:extLst>
            <a:ext uri="{FF2B5EF4-FFF2-40B4-BE49-F238E27FC236}">
              <a16:creationId xmlns:a16="http://schemas.microsoft.com/office/drawing/2014/main" id="{00000000-0008-0000-0700-0000A5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83" name="shapetype_202" hidden="1">
          <a:extLst>
            <a:ext uri="{FF2B5EF4-FFF2-40B4-BE49-F238E27FC236}">
              <a16:creationId xmlns:a16="http://schemas.microsoft.com/office/drawing/2014/main" id="{00000000-0008-0000-0700-0000A3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81" name="shapetype_202" hidden="1">
          <a:extLst>
            <a:ext uri="{FF2B5EF4-FFF2-40B4-BE49-F238E27FC236}">
              <a16:creationId xmlns:a16="http://schemas.microsoft.com/office/drawing/2014/main" id="{00000000-0008-0000-0700-0000A1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79" name="shapetype_202" hidden="1">
          <a:extLst>
            <a:ext uri="{FF2B5EF4-FFF2-40B4-BE49-F238E27FC236}">
              <a16:creationId xmlns:a16="http://schemas.microsoft.com/office/drawing/2014/main" id="{00000000-0008-0000-0700-00009F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77" name="shapetype_202" hidden="1">
          <a:extLst>
            <a:ext uri="{FF2B5EF4-FFF2-40B4-BE49-F238E27FC236}">
              <a16:creationId xmlns:a16="http://schemas.microsoft.com/office/drawing/2014/main" id="{00000000-0008-0000-0700-00009D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75" name="shapetype_202" hidden="1">
          <a:extLst>
            <a:ext uri="{FF2B5EF4-FFF2-40B4-BE49-F238E27FC236}">
              <a16:creationId xmlns:a16="http://schemas.microsoft.com/office/drawing/2014/main" id="{00000000-0008-0000-0700-00009B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73" name="shapetype_202" hidden="1">
          <a:extLst>
            <a:ext uri="{FF2B5EF4-FFF2-40B4-BE49-F238E27FC236}">
              <a16:creationId xmlns:a16="http://schemas.microsoft.com/office/drawing/2014/main" id="{00000000-0008-0000-0700-000099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71" name="shapetype_202" hidden="1">
          <a:extLst>
            <a:ext uri="{FF2B5EF4-FFF2-40B4-BE49-F238E27FC236}">
              <a16:creationId xmlns:a16="http://schemas.microsoft.com/office/drawing/2014/main" id="{00000000-0008-0000-0700-000097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69" name="shapetype_202" hidden="1">
          <a:extLst>
            <a:ext uri="{FF2B5EF4-FFF2-40B4-BE49-F238E27FC236}">
              <a16:creationId xmlns:a16="http://schemas.microsoft.com/office/drawing/2014/main" id="{00000000-0008-0000-0700-000095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67" name="shapetype_202" hidden="1">
          <a:extLst>
            <a:ext uri="{FF2B5EF4-FFF2-40B4-BE49-F238E27FC236}">
              <a16:creationId xmlns:a16="http://schemas.microsoft.com/office/drawing/2014/main" id="{00000000-0008-0000-0700-000093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65" name="shapetype_202" hidden="1">
          <a:extLst>
            <a:ext uri="{FF2B5EF4-FFF2-40B4-BE49-F238E27FC236}">
              <a16:creationId xmlns:a16="http://schemas.microsoft.com/office/drawing/2014/main" id="{00000000-0008-0000-0700-000091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63" name="shapetype_202" hidden="1">
          <a:extLst>
            <a:ext uri="{FF2B5EF4-FFF2-40B4-BE49-F238E27FC236}">
              <a16:creationId xmlns:a16="http://schemas.microsoft.com/office/drawing/2014/main" id="{00000000-0008-0000-0700-00008F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61" name="shapetype_202" hidden="1">
          <a:extLst>
            <a:ext uri="{FF2B5EF4-FFF2-40B4-BE49-F238E27FC236}">
              <a16:creationId xmlns:a16="http://schemas.microsoft.com/office/drawing/2014/main" id="{00000000-0008-0000-0700-00008D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59" name="shapetype_202" hidden="1">
          <a:extLst>
            <a:ext uri="{FF2B5EF4-FFF2-40B4-BE49-F238E27FC236}">
              <a16:creationId xmlns:a16="http://schemas.microsoft.com/office/drawing/2014/main" id="{00000000-0008-0000-0700-00008B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57" name="shapetype_202" hidden="1">
          <a:extLst>
            <a:ext uri="{FF2B5EF4-FFF2-40B4-BE49-F238E27FC236}">
              <a16:creationId xmlns:a16="http://schemas.microsoft.com/office/drawing/2014/main" id="{00000000-0008-0000-0700-000089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55" name="shapetype_202" hidden="1">
          <a:extLst>
            <a:ext uri="{FF2B5EF4-FFF2-40B4-BE49-F238E27FC236}">
              <a16:creationId xmlns:a16="http://schemas.microsoft.com/office/drawing/2014/main" id="{00000000-0008-0000-0700-000087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53" name="shapetype_202" hidden="1">
          <a:extLst>
            <a:ext uri="{FF2B5EF4-FFF2-40B4-BE49-F238E27FC236}">
              <a16:creationId xmlns:a16="http://schemas.microsoft.com/office/drawing/2014/main" id="{00000000-0008-0000-0700-000085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51" name="shapetype_202" hidden="1">
          <a:extLst>
            <a:ext uri="{FF2B5EF4-FFF2-40B4-BE49-F238E27FC236}">
              <a16:creationId xmlns:a16="http://schemas.microsoft.com/office/drawing/2014/main" id="{00000000-0008-0000-0700-000083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49" name="shapetype_202" hidden="1">
          <a:extLst>
            <a:ext uri="{FF2B5EF4-FFF2-40B4-BE49-F238E27FC236}">
              <a16:creationId xmlns:a16="http://schemas.microsoft.com/office/drawing/2014/main" id="{00000000-0008-0000-0700-000081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47" name="shapetype_202" hidden="1">
          <a:extLst>
            <a:ext uri="{FF2B5EF4-FFF2-40B4-BE49-F238E27FC236}">
              <a16:creationId xmlns:a16="http://schemas.microsoft.com/office/drawing/2014/main" id="{00000000-0008-0000-0700-00007F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45" name="shapetype_202" hidden="1">
          <a:extLst>
            <a:ext uri="{FF2B5EF4-FFF2-40B4-BE49-F238E27FC236}">
              <a16:creationId xmlns:a16="http://schemas.microsoft.com/office/drawing/2014/main" id="{00000000-0008-0000-0700-00007D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43" name="shapetype_202" hidden="1">
          <a:extLst>
            <a:ext uri="{FF2B5EF4-FFF2-40B4-BE49-F238E27FC236}">
              <a16:creationId xmlns:a16="http://schemas.microsoft.com/office/drawing/2014/main" id="{00000000-0008-0000-0700-00007B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41" name="shapetype_202" hidden="1">
          <a:extLst>
            <a:ext uri="{FF2B5EF4-FFF2-40B4-BE49-F238E27FC236}">
              <a16:creationId xmlns:a16="http://schemas.microsoft.com/office/drawing/2014/main" id="{00000000-0008-0000-0700-000079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39" name="shapetype_202" hidden="1">
          <a:extLst>
            <a:ext uri="{FF2B5EF4-FFF2-40B4-BE49-F238E27FC236}">
              <a16:creationId xmlns:a16="http://schemas.microsoft.com/office/drawing/2014/main" id="{00000000-0008-0000-0700-000077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37" name="shapetype_202" hidden="1">
          <a:extLst>
            <a:ext uri="{FF2B5EF4-FFF2-40B4-BE49-F238E27FC236}">
              <a16:creationId xmlns:a16="http://schemas.microsoft.com/office/drawing/2014/main" id="{00000000-0008-0000-0700-000075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35" name="shapetype_202" hidden="1">
          <a:extLst>
            <a:ext uri="{FF2B5EF4-FFF2-40B4-BE49-F238E27FC236}">
              <a16:creationId xmlns:a16="http://schemas.microsoft.com/office/drawing/2014/main" id="{00000000-0008-0000-0700-000073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33" name="shapetype_202" hidden="1">
          <a:extLst>
            <a:ext uri="{FF2B5EF4-FFF2-40B4-BE49-F238E27FC236}">
              <a16:creationId xmlns:a16="http://schemas.microsoft.com/office/drawing/2014/main" id="{00000000-0008-0000-0700-000071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31" name="shapetype_202" hidden="1">
          <a:extLst>
            <a:ext uri="{FF2B5EF4-FFF2-40B4-BE49-F238E27FC236}">
              <a16:creationId xmlns:a16="http://schemas.microsoft.com/office/drawing/2014/main" id="{00000000-0008-0000-0700-00006F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29" name="shapetype_202" hidden="1">
          <a:extLst>
            <a:ext uri="{FF2B5EF4-FFF2-40B4-BE49-F238E27FC236}">
              <a16:creationId xmlns:a16="http://schemas.microsoft.com/office/drawing/2014/main" id="{00000000-0008-0000-0700-00006D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27" name="shapetype_202" hidden="1">
          <a:extLst>
            <a:ext uri="{FF2B5EF4-FFF2-40B4-BE49-F238E27FC236}">
              <a16:creationId xmlns:a16="http://schemas.microsoft.com/office/drawing/2014/main" id="{00000000-0008-0000-0700-00006B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25" name="shapetype_202" hidden="1">
          <a:extLst>
            <a:ext uri="{FF2B5EF4-FFF2-40B4-BE49-F238E27FC236}">
              <a16:creationId xmlns:a16="http://schemas.microsoft.com/office/drawing/2014/main" id="{00000000-0008-0000-0700-000069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23" name="shapetype_202" hidden="1">
          <a:extLst>
            <a:ext uri="{FF2B5EF4-FFF2-40B4-BE49-F238E27FC236}">
              <a16:creationId xmlns:a16="http://schemas.microsoft.com/office/drawing/2014/main" id="{00000000-0008-0000-0700-000067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21" name="shapetype_202" hidden="1">
          <a:extLst>
            <a:ext uri="{FF2B5EF4-FFF2-40B4-BE49-F238E27FC236}">
              <a16:creationId xmlns:a16="http://schemas.microsoft.com/office/drawing/2014/main" id="{00000000-0008-0000-0700-000065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19" name="shapetype_202" hidden="1">
          <a:extLst>
            <a:ext uri="{FF2B5EF4-FFF2-40B4-BE49-F238E27FC236}">
              <a16:creationId xmlns:a16="http://schemas.microsoft.com/office/drawing/2014/main" id="{00000000-0008-0000-0700-000063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17" name="shapetype_202" hidden="1">
          <a:extLst>
            <a:ext uri="{FF2B5EF4-FFF2-40B4-BE49-F238E27FC236}">
              <a16:creationId xmlns:a16="http://schemas.microsoft.com/office/drawing/2014/main" id="{00000000-0008-0000-0700-000061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15" name="shapetype_202" hidden="1">
          <a:extLst>
            <a:ext uri="{FF2B5EF4-FFF2-40B4-BE49-F238E27FC236}">
              <a16:creationId xmlns:a16="http://schemas.microsoft.com/office/drawing/2014/main" id="{00000000-0008-0000-0700-00005F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13" name="shapetype_202" hidden="1">
          <a:extLst>
            <a:ext uri="{FF2B5EF4-FFF2-40B4-BE49-F238E27FC236}">
              <a16:creationId xmlns:a16="http://schemas.microsoft.com/office/drawing/2014/main" id="{00000000-0008-0000-0700-00005D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11" name="shapetype_202" hidden="1">
          <a:extLst>
            <a:ext uri="{FF2B5EF4-FFF2-40B4-BE49-F238E27FC236}">
              <a16:creationId xmlns:a16="http://schemas.microsoft.com/office/drawing/2014/main" id="{00000000-0008-0000-0700-00005B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09" name="shapetype_202" hidden="1">
          <a:extLst>
            <a:ext uri="{FF2B5EF4-FFF2-40B4-BE49-F238E27FC236}">
              <a16:creationId xmlns:a16="http://schemas.microsoft.com/office/drawing/2014/main" id="{00000000-0008-0000-0700-000059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07" name="shapetype_202" hidden="1">
          <a:extLst>
            <a:ext uri="{FF2B5EF4-FFF2-40B4-BE49-F238E27FC236}">
              <a16:creationId xmlns:a16="http://schemas.microsoft.com/office/drawing/2014/main" id="{00000000-0008-0000-0700-000057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05" name="shapetype_202" hidden="1">
          <a:extLst>
            <a:ext uri="{FF2B5EF4-FFF2-40B4-BE49-F238E27FC236}">
              <a16:creationId xmlns:a16="http://schemas.microsoft.com/office/drawing/2014/main" id="{00000000-0008-0000-0700-000055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03" name="shapetype_202" hidden="1">
          <a:extLst>
            <a:ext uri="{FF2B5EF4-FFF2-40B4-BE49-F238E27FC236}">
              <a16:creationId xmlns:a16="http://schemas.microsoft.com/office/drawing/2014/main" id="{00000000-0008-0000-0700-000053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601" name="shapetype_202" hidden="1">
          <a:extLst>
            <a:ext uri="{FF2B5EF4-FFF2-40B4-BE49-F238E27FC236}">
              <a16:creationId xmlns:a16="http://schemas.microsoft.com/office/drawing/2014/main" id="{00000000-0008-0000-0700-000051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99" name="shapetype_202" hidden="1">
          <a:extLst>
            <a:ext uri="{FF2B5EF4-FFF2-40B4-BE49-F238E27FC236}">
              <a16:creationId xmlns:a16="http://schemas.microsoft.com/office/drawing/2014/main" id="{00000000-0008-0000-0700-00004F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97" name="shapetype_202" hidden="1">
          <a:extLst>
            <a:ext uri="{FF2B5EF4-FFF2-40B4-BE49-F238E27FC236}">
              <a16:creationId xmlns:a16="http://schemas.microsoft.com/office/drawing/2014/main" id="{00000000-0008-0000-0700-00004D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95" name="shapetype_202" hidden="1">
          <a:extLst>
            <a:ext uri="{FF2B5EF4-FFF2-40B4-BE49-F238E27FC236}">
              <a16:creationId xmlns:a16="http://schemas.microsoft.com/office/drawing/2014/main" id="{00000000-0008-0000-0700-00004B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93" name="shapetype_202" hidden="1">
          <a:extLst>
            <a:ext uri="{FF2B5EF4-FFF2-40B4-BE49-F238E27FC236}">
              <a16:creationId xmlns:a16="http://schemas.microsoft.com/office/drawing/2014/main" id="{00000000-0008-0000-0700-000049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91" name="shapetype_202" hidden="1">
          <a:extLst>
            <a:ext uri="{FF2B5EF4-FFF2-40B4-BE49-F238E27FC236}">
              <a16:creationId xmlns:a16="http://schemas.microsoft.com/office/drawing/2014/main" id="{00000000-0008-0000-0700-000047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89" name="shapetype_202" hidden="1">
          <a:extLst>
            <a:ext uri="{FF2B5EF4-FFF2-40B4-BE49-F238E27FC236}">
              <a16:creationId xmlns:a16="http://schemas.microsoft.com/office/drawing/2014/main" id="{00000000-0008-0000-0700-000045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87" name="shapetype_202" hidden="1">
          <a:extLst>
            <a:ext uri="{FF2B5EF4-FFF2-40B4-BE49-F238E27FC236}">
              <a16:creationId xmlns:a16="http://schemas.microsoft.com/office/drawing/2014/main" id="{00000000-0008-0000-0700-000043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85" name="shapetype_202" hidden="1">
          <a:extLst>
            <a:ext uri="{FF2B5EF4-FFF2-40B4-BE49-F238E27FC236}">
              <a16:creationId xmlns:a16="http://schemas.microsoft.com/office/drawing/2014/main" id="{00000000-0008-0000-0700-000041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83" name="shapetype_202" hidden="1">
          <a:extLst>
            <a:ext uri="{FF2B5EF4-FFF2-40B4-BE49-F238E27FC236}">
              <a16:creationId xmlns:a16="http://schemas.microsoft.com/office/drawing/2014/main" id="{00000000-0008-0000-0700-00003F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81" name="shapetype_202" hidden="1">
          <a:extLst>
            <a:ext uri="{FF2B5EF4-FFF2-40B4-BE49-F238E27FC236}">
              <a16:creationId xmlns:a16="http://schemas.microsoft.com/office/drawing/2014/main" id="{00000000-0008-0000-0700-00003D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79" name="shapetype_202" hidden="1">
          <a:extLst>
            <a:ext uri="{FF2B5EF4-FFF2-40B4-BE49-F238E27FC236}">
              <a16:creationId xmlns:a16="http://schemas.microsoft.com/office/drawing/2014/main" id="{00000000-0008-0000-0700-00003B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77" name="shapetype_202" hidden="1">
          <a:extLst>
            <a:ext uri="{FF2B5EF4-FFF2-40B4-BE49-F238E27FC236}">
              <a16:creationId xmlns:a16="http://schemas.microsoft.com/office/drawing/2014/main" id="{00000000-0008-0000-0700-000039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75" name="shapetype_202" hidden="1">
          <a:extLst>
            <a:ext uri="{FF2B5EF4-FFF2-40B4-BE49-F238E27FC236}">
              <a16:creationId xmlns:a16="http://schemas.microsoft.com/office/drawing/2014/main" id="{00000000-0008-0000-0700-000037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73" name="shapetype_202" hidden="1">
          <a:extLst>
            <a:ext uri="{FF2B5EF4-FFF2-40B4-BE49-F238E27FC236}">
              <a16:creationId xmlns:a16="http://schemas.microsoft.com/office/drawing/2014/main" id="{00000000-0008-0000-0700-000035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71" name="shapetype_202" hidden="1">
          <a:extLst>
            <a:ext uri="{FF2B5EF4-FFF2-40B4-BE49-F238E27FC236}">
              <a16:creationId xmlns:a16="http://schemas.microsoft.com/office/drawing/2014/main" id="{00000000-0008-0000-0700-000033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69" name="shapetype_202" hidden="1">
          <a:extLst>
            <a:ext uri="{FF2B5EF4-FFF2-40B4-BE49-F238E27FC236}">
              <a16:creationId xmlns:a16="http://schemas.microsoft.com/office/drawing/2014/main" id="{00000000-0008-0000-0700-000031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67" name="shapetype_202" hidden="1">
          <a:extLst>
            <a:ext uri="{FF2B5EF4-FFF2-40B4-BE49-F238E27FC236}">
              <a16:creationId xmlns:a16="http://schemas.microsoft.com/office/drawing/2014/main" id="{00000000-0008-0000-0700-00002F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65" name="shapetype_202" hidden="1">
          <a:extLst>
            <a:ext uri="{FF2B5EF4-FFF2-40B4-BE49-F238E27FC236}">
              <a16:creationId xmlns:a16="http://schemas.microsoft.com/office/drawing/2014/main" id="{00000000-0008-0000-0700-00002D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63" name="shapetype_202" hidden="1">
          <a:extLst>
            <a:ext uri="{FF2B5EF4-FFF2-40B4-BE49-F238E27FC236}">
              <a16:creationId xmlns:a16="http://schemas.microsoft.com/office/drawing/2014/main" id="{00000000-0008-0000-0700-00002B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61" name="shapetype_202" hidden="1">
          <a:extLst>
            <a:ext uri="{FF2B5EF4-FFF2-40B4-BE49-F238E27FC236}">
              <a16:creationId xmlns:a16="http://schemas.microsoft.com/office/drawing/2014/main" id="{00000000-0008-0000-0700-000029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59" name="shapetype_202" hidden="1">
          <a:extLst>
            <a:ext uri="{FF2B5EF4-FFF2-40B4-BE49-F238E27FC236}">
              <a16:creationId xmlns:a16="http://schemas.microsoft.com/office/drawing/2014/main" id="{00000000-0008-0000-0700-000027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57" name="shapetype_202" hidden="1">
          <a:extLst>
            <a:ext uri="{FF2B5EF4-FFF2-40B4-BE49-F238E27FC236}">
              <a16:creationId xmlns:a16="http://schemas.microsoft.com/office/drawing/2014/main" id="{00000000-0008-0000-0700-000025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55" name="shapetype_202" hidden="1">
          <a:extLst>
            <a:ext uri="{FF2B5EF4-FFF2-40B4-BE49-F238E27FC236}">
              <a16:creationId xmlns:a16="http://schemas.microsoft.com/office/drawing/2014/main" id="{00000000-0008-0000-0700-000023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53" name="shapetype_202" hidden="1">
          <a:extLst>
            <a:ext uri="{FF2B5EF4-FFF2-40B4-BE49-F238E27FC236}">
              <a16:creationId xmlns:a16="http://schemas.microsoft.com/office/drawing/2014/main" id="{00000000-0008-0000-0700-000021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51" name="shapetype_202" hidden="1">
          <a:extLst>
            <a:ext uri="{FF2B5EF4-FFF2-40B4-BE49-F238E27FC236}">
              <a16:creationId xmlns:a16="http://schemas.microsoft.com/office/drawing/2014/main" id="{00000000-0008-0000-0700-00001F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49" name="shapetype_202" hidden="1">
          <a:extLst>
            <a:ext uri="{FF2B5EF4-FFF2-40B4-BE49-F238E27FC236}">
              <a16:creationId xmlns:a16="http://schemas.microsoft.com/office/drawing/2014/main" id="{00000000-0008-0000-0700-00001D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47" name="shapetype_202" hidden="1">
          <a:extLst>
            <a:ext uri="{FF2B5EF4-FFF2-40B4-BE49-F238E27FC236}">
              <a16:creationId xmlns:a16="http://schemas.microsoft.com/office/drawing/2014/main" id="{00000000-0008-0000-0700-00001B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45" name="shapetype_202" hidden="1">
          <a:extLst>
            <a:ext uri="{FF2B5EF4-FFF2-40B4-BE49-F238E27FC236}">
              <a16:creationId xmlns:a16="http://schemas.microsoft.com/office/drawing/2014/main" id="{00000000-0008-0000-0700-000019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43" name="shapetype_202" hidden="1">
          <a:extLst>
            <a:ext uri="{FF2B5EF4-FFF2-40B4-BE49-F238E27FC236}">
              <a16:creationId xmlns:a16="http://schemas.microsoft.com/office/drawing/2014/main" id="{00000000-0008-0000-0700-000017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41" name="shapetype_202" hidden="1">
          <a:extLst>
            <a:ext uri="{FF2B5EF4-FFF2-40B4-BE49-F238E27FC236}">
              <a16:creationId xmlns:a16="http://schemas.microsoft.com/office/drawing/2014/main" id="{00000000-0008-0000-0700-000015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39" name="shapetype_202" hidden="1">
          <a:extLst>
            <a:ext uri="{FF2B5EF4-FFF2-40B4-BE49-F238E27FC236}">
              <a16:creationId xmlns:a16="http://schemas.microsoft.com/office/drawing/2014/main" id="{00000000-0008-0000-0700-000013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37" name="shapetype_202" hidden="1">
          <a:extLst>
            <a:ext uri="{FF2B5EF4-FFF2-40B4-BE49-F238E27FC236}">
              <a16:creationId xmlns:a16="http://schemas.microsoft.com/office/drawing/2014/main" id="{00000000-0008-0000-0700-000011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35" name="shapetype_202" hidden="1">
          <a:extLst>
            <a:ext uri="{FF2B5EF4-FFF2-40B4-BE49-F238E27FC236}">
              <a16:creationId xmlns:a16="http://schemas.microsoft.com/office/drawing/2014/main" id="{00000000-0008-0000-0700-00000F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33" name="shapetype_202" hidden="1">
          <a:extLst>
            <a:ext uri="{FF2B5EF4-FFF2-40B4-BE49-F238E27FC236}">
              <a16:creationId xmlns:a16="http://schemas.microsoft.com/office/drawing/2014/main" id="{00000000-0008-0000-0700-00000D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31" name="shapetype_202" hidden="1">
          <a:extLst>
            <a:ext uri="{FF2B5EF4-FFF2-40B4-BE49-F238E27FC236}">
              <a16:creationId xmlns:a16="http://schemas.microsoft.com/office/drawing/2014/main" id="{00000000-0008-0000-0700-00000B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29" name="shapetype_202" hidden="1">
          <a:extLst>
            <a:ext uri="{FF2B5EF4-FFF2-40B4-BE49-F238E27FC236}">
              <a16:creationId xmlns:a16="http://schemas.microsoft.com/office/drawing/2014/main" id="{00000000-0008-0000-0700-000009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27" name="shapetype_202" hidden="1">
          <a:extLst>
            <a:ext uri="{FF2B5EF4-FFF2-40B4-BE49-F238E27FC236}">
              <a16:creationId xmlns:a16="http://schemas.microsoft.com/office/drawing/2014/main" id="{00000000-0008-0000-0700-000007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25" name="shapetype_202" hidden="1">
          <a:extLst>
            <a:ext uri="{FF2B5EF4-FFF2-40B4-BE49-F238E27FC236}">
              <a16:creationId xmlns:a16="http://schemas.microsoft.com/office/drawing/2014/main" id="{00000000-0008-0000-0700-000005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23" name="shapetype_202" hidden="1">
          <a:extLst>
            <a:ext uri="{FF2B5EF4-FFF2-40B4-BE49-F238E27FC236}">
              <a16:creationId xmlns:a16="http://schemas.microsoft.com/office/drawing/2014/main" id="{00000000-0008-0000-0700-000003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21" name="shapetype_202" hidden="1">
          <a:extLst>
            <a:ext uri="{FF2B5EF4-FFF2-40B4-BE49-F238E27FC236}">
              <a16:creationId xmlns:a16="http://schemas.microsoft.com/office/drawing/2014/main" id="{00000000-0008-0000-0700-0000012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19" name="shapetype_202" hidden="1">
          <a:extLst>
            <a:ext uri="{FF2B5EF4-FFF2-40B4-BE49-F238E27FC236}">
              <a16:creationId xmlns:a16="http://schemas.microsoft.com/office/drawing/2014/main" id="{00000000-0008-0000-0700-0000FF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17" name="shapetype_202" hidden="1">
          <a:extLst>
            <a:ext uri="{FF2B5EF4-FFF2-40B4-BE49-F238E27FC236}">
              <a16:creationId xmlns:a16="http://schemas.microsoft.com/office/drawing/2014/main" id="{00000000-0008-0000-0700-0000FD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15" name="shapetype_202" hidden="1">
          <a:extLst>
            <a:ext uri="{FF2B5EF4-FFF2-40B4-BE49-F238E27FC236}">
              <a16:creationId xmlns:a16="http://schemas.microsoft.com/office/drawing/2014/main" id="{00000000-0008-0000-0700-0000FB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13" name="shapetype_202" hidden="1">
          <a:extLst>
            <a:ext uri="{FF2B5EF4-FFF2-40B4-BE49-F238E27FC236}">
              <a16:creationId xmlns:a16="http://schemas.microsoft.com/office/drawing/2014/main" id="{00000000-0008-0000-0700-0000F9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11" name="shapetype_202" hidden="1">
          <a:extLst>
            <a:ext uri="{FF2B5EF4-FFF2-40B4-BE49-F238E27FC236}">
              <a16:creationId xmlns:a16="http://schemas.microsoft.com/office/drawing/2014/main" id="{00000000-0008-0000-0700-0000F7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09" name="shapetype_202" hidden="1">
          <a:extLst>
            <a:ext uri="{FF2B5EF4-FFF2-40B4-BE49-F238E27FC236}">
              <a16:creationId xmlns:a16="http://schemas.microsoft.com/office/drawing/2014/main" id="{00000000-0008-0000-0700-0000F5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07" name="shapetype_202" hidden="1">
          <a:extLst>
            <a:ext uri="{FF2B5EF4-FFF2-40B4-BE49-F238E27FC236}">
              <a16:creationId xmlns:a16="http://schemas.microsoft.com/office/drawing/2014/main" id="{00000000-0008-0000-0700-0000F3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05" name="shapetype_202" hidden="1">
          <a:extLst>
            <a:ext uri="{FF2B5EF4-FFF2-40B4-BE49-F238E27FC236}">
              <a16:creationId xmlns:a16="http://schemas.microsoft.com/office/drawing/2014/main" id="{00000000-0008-0000-0700-0000F1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03" name="shapetype_202" hidden="1">
          <a:extLst>
            <a:ext uri="{FF2B5EF4-FFF2-40B4-BE49-F238E27FC236}">
              <a16:creationId xmlns:a16="http://schemas.microsoft.com/office/drawing/2014/main" id="{00000000-0008-0000-0700-0000EF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501" name="shapetype_202" hidden="1">
          <a:extLst>
            <a:ext uri="{FF2B5EF4-FFF2-40B4-BE49-F238E27FC236}">
              <a16:creationId xmlns:a16="http://schemas.microsoft.com/office/drawing/2014/main" id="{00000000-0008-0000-0700-0000ED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99" name="shapetype_202" hidden="1">
          <a:extLst>
            <a:ext uri="{FF2B5EF4-FFF2-40B4-BE49-F238E27FC236}">
              <a16:creationId xmlns:a16="http://schemas.microsoft.com/office/drawing/2014/main" id="{00000000-0008-0000-0700-0000EB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97" name="shapetype_202" hidden="1">
          <a:extLst>
            <a:ext uri="{FF2B5EF4-FFF2-40B4-BE49-F238E27FC236}">
              <a16:creationId xmlns:a16="http://schemas.microsoft.com/office/drawing/2014/main" id="{00000000-0008-0000-0700-0000E9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95" name="shapetype_202" hidden="1">
          <a:extLst>
            <a:ext uri="{FF2B5EF4-FFF2-40B4-BE49-F238E27FC236}">
              <a16:creationId xmlns:a16="http://schemas.microsoft.com/office/drawing/2014/main" id="{00000000-0008-0000-0700-0000E7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93" name="shapetype_202" hidden="1">
          <a:extLst>
            <a:ext uri="{FF2B5EF4-FFF2-40B4-BE49-F238E27FC236}">
              <a16:creationId xmlns:a16="http://schemas.microsoft.com/office/drawing/2014/main" id="{00000000-0008-0000-0700-0000E5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91" name="shapetype_202" hidden="1">
          <a:extLst>
            <a:ext uri="{FF2B5EF4-FFF2-40B4-BE49-F238E27FC236}">
              <a16:creationId xmlns:a16="http://schemas.microsoft.com/office/drawing/2014/main" id="{00000000-0008-0000-0700-0000E3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89" name="shapetype_202" hidden="1">
          <a:extLst>
            <a:ext uri="{FF2B5EF4-FFF2-40B4-BE49-F238E27FC236}">
              <a16:creationId xmlns:a16="http://schemas.microsoft.com/office/drawing/2014/main" id="{00000000-0008-0000-0700-0000E1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87" name="shapetype_202" hidden="1">
          <a:extLst>
            <a:ext uri="{FF2B5EF4-FFF2-40B4-BE49-F238E27FC236}">
              <a16:creationId xmlns:a16="http://schemas.microsoft.com/office/drawing/2014/main" id="{00000000-0008-0000-0700-0000DF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85" name="shapetype_202" hidden="1">
          <a:extLst>
            <a:ext uri="{FF2B5EF4-FFF2-40B4-BE49-F238E27FC236}">
              <a16:creationId xmlns:a16="http://schemas.microsoft.com/office/drawing/2014/main" id="{00000000-0008-0000-0700-0000DD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83" name="shapetype_202" hidden="1">
          <a:extLst>
            <a:ext uri="{FF2B5EF4-FFF2-40B4-BE49-F238E27FC236}">
              <a16:creationId xmlns:a16="http://schemas.microsoft.com/office/drawing/2014/main" id="{00000000-0008-0000-0700-0000DB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81" name="shapetype_202" hidden="1">
          <a:extLst>
            <a:ext uri="{FF2B5EF4-FFF2-40B4-BE49-F238E27FC236}">
              <a16:creationId xmlns:a16="http://schemas.microsoft.com/office/drawing/2014/main" id="{00000000-0008-0000-0700-0000D9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79" name="shapetype_202" hidden="1">
          <a:extLst>
            <a:ext uri="{FF2B5EF4-FFF2-40B4-BE49-F238E27FC236}">
              <a16:creationId xmlns:a16="http://schemas.microsoft.com/office/drawing/2014/main" id="{00000000-0008-0000-0700-0000D7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77" name="shapetype_202" hidden="1">
          <a:extLst>
            <a:ext uri="{FF2B5EF4-FFF2-40B4-BE49-F238E27FC236}">
              <a16:creationId xmlns:a16="http://schemas.microsoft.com/office/drawing/2014/main" id="{00000000-0008-0000-0700-0000D5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75" name="shapetype_202" hidden="1">
          <a:extLst>
            <a:ext uri="{FF2B5EF4-FFF2-40B4-BE49-F238E27FC236}">
              <a16:creationId xmlns:a16="http://schemas.microsoft.com/office/drawing/2014/main" id="{00000000-0008-0000-0700-0000D3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73" name="shapetype_202" hidden="1">
          <a:extLst>
            <a:ext uri="{FF2B5EF4-FFF2-40B4-BE49-F238E27FC236}">
              <a16:creationId xmlns:a16="http://schemas.microsoft.com/office/drawing/2014/main" id="{00000000-0008-0000-0700-0000D1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71" name="shapetype_202" hidden="1">
          <a:extLst>
            <a:ext uri="{FF2B5EF4-FFF2-40B4-BE49-F238E27FC236}">
              <a16:creationId xmlns:a16="http://schemas.microsoft.com/office/drawing/2014/main" id="{00000000-0008-0000-0700-0000CF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69" name="shapetype_202" hidden="1">
          <a:extLst>
            <a:ext uri="{FF2B5EF4-FFF2-40B4-BE49-F238E27FC236}">
              <a16:creationId xmlns:a16="http://schemas.microsoft.com/office/drawing/2014/main" id="{00000000-0008-0000-0700-0000CD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67" name="shapetype_202" hidden="1">
          <a:extLst>
            <a:ext uri="{FF2B5EF4-FFF2-40B4-BE49-F238E27FC236}">
              <a16:creationId xmlns:a16="http://schemas.microsoft.com/office/drawing/2014/main" id="{00000000-0008-0000-0700-0000CB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65" name="shapetype_202" hidden="1">
          <a:extLst>
            <a:ext uri="{FF2B5EF4-FFF2-40B4-BE49-F238E27FC236}">
              <a16:creationId xmlns:a16="http://schemas.microsoft.com/office/drawing/2014/main" id="{00000000-0008-0000-0700-0000C9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63" name="shapetype_202" hidden="1">
          <a:extLst>
            <a:ext uri="{FF2B5EF4-FFF2-40B4-BE49-F238E27FC236}">
              <a16:creationId xmlns:a16="http://schemas.microsoft.com/office/drawing/2014/main" id="{00000000-0008-0000-0700-0000C7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61" name="shapetype_202" hidden="1">
          <a:extLst>
            <a:ext uri="{FF2B5EF4-FFF2-40B4-BE49-F238E27FC236}">
              <a16:creationId xmlns:a16="http://schemas.microsoft.com/office/drawing/2014/main" id="{00000000-0008-0000-0700-0000C5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59" name="shapetype_202" hidden="1">
          <a:extLst>
            <a:ext uri="{FF2B5EF4-FFF2-40B4-BE49-F238E27FC236}">
              <a16:creationId xmlns:a16="http://schemas.microsoft.com/office/drawing/2014/main" id="{00000000-0008-0000-0700-0000C3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57" name="shapetype_202" hidden="1">
          <a:extLst>
            <a:ext uri="{FF2B5EF4-FFF2-40B4-BE49-F238E27FC236}">
              <a16:creationId xmlns:a16="http://schemas.microsoft.com/office/drawing/2014/main" id="{00000000-0008-0000-0700-0000C1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55" name="shapetype_202" hidden="1">
          <a:extLst>
            <a:ext uri="{FF2B5EF4-FFF2-40B4-BE49-F238E27FC236}">
              <a16:creationId xmlns:a16="http://schemas.microsoft.com/office/drawing/2014/main" id="{00000000-0008-0000-0700-0000BF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53" name="shapetype_202" hidden="1">
          <a:extLst>
            <a:ext uri="{FF2B5EF4-FFF2-40B4-BE49-F238E27FC236}">
              <a16:creationId xmlns:a16="http://schemas.microsoft.com/office/drawing/2014/main" id="{00000000-0008-0000-0700-0000BD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51" name="shapetype_202" hidden="1">
          <a:extLst>
            <a:ext uri="{FF2B5EF4-FFF2-40B4-BE49-F238E27FC236}">
              <a16:creationId xmlns:a16="http://schemas.microsoft.com/office/drawing/2014/main" id="{00000000-0008-0000-0700-0000BB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49" name="shapetype_202" hidden="1">
          <a:extLst>
            <a:ext uri="{FF2B5EF4-FFF2-40B4-BE49-F238E27FC236}">
              <a16:creationId xmlns:a16="http://schemas.microsoft.com/office/drawing/2014/main" id="{00000000-0008-0000-0700-0000B9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47" name="shapetype_202" hidden="1">
          <a:extLst>
            <a:ext uri="{FF2B5EF4-FFF2-40B4-BE49-F238E27FC236}">
              <a16:creationId xmlns:a16="http://schemas.microsoft.com/office/drawing/2014/main" id="{00000000-0008-0000-0700-0000B7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45" name="shapetype_202" hidden="1">
          <a:extLst>
            <a:ext uri="{FF2B5EF4-FFF2-40B4-BE49-F238E27FC236}">
              <a16:creationId xmlns:a16="http://schemas.microsoft.com/office/drawing/2014/main" id="{00000000-0008-0000-0700-0000B5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43" name="shapetype_202" hidden="1">
          <a:extLst>
            <a:ext uri="{FF2B5EF4-FFF2-40B4-BE49-F238E27FC236}">
              <a16:creationId xmlns:a16="http://schemas.microsoft.com/office/drawing/2014/main" id="{00000000-0008-0000-0700-0000B3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41" name="shapetype_202" hidden="1">
          <a:extLst>
            <a:ext uri="{FF2B5EF4-FFF2-40B4-BE49-F238E27FC236}">
              <a16:creationId xmlns:a16="http://schemas.microsoft.com/office/drawing/2014/main" id="{00000000-0008-0000-0700-0000B1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39" name="shapetype_202" hidden="1">
          <a:extLst>
            <a:ext uri="{FF2B5EF4-FFF2-40B4-BE49-F238E27FC236}">
              <a16:creationId xmlns:a16="http://schemas.microsoft.com/office/drawing/2014/main" id="{00000000-0008-0000-0700-0000AF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37" name="shapetype_202" hidden="1">
          <a:extLst>
            <a:ext uri="{FF2B5EF4-FFF2-40B4-BE49-F238E27FC236}">
              <a16:creationId xmlns:a16="http://schemas.microsoft.com/office/drawing/2014/main" id="{00000000-0008-0000-0700-0000AD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35" name="shapetype_202" hidden="1">
          <a:extLst>
            <a:ext uri="{FF2B5EF4-FFF2-40B4-BE49-F238E27FC236}">
              <a16:creationId xmlns:a16="http://schemas.microsoft.com/office/drawing/2014/main" id="{00000000-0008-0000-0700-0000AB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33" name="shapetype_202" hidden="1">
          <a:extLst>
            <a:ext uri="{FF2B5EF4-FFF2-40B4-BE49-F238E27FC236}">
              <a16:creationId xmlns:a16="http://schemas.microsoft.com/office/drawing/2014/main" id="{00000000-0008-0000-0700-0000A9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31" name="shapetype_202" hidden="1">
          <a:extLst>
            <a:ext uri="{FF2B5EF4-FFF2-40B4-BE49-F238E27FC236}">
              <a16:creationId xmlns:a16="http://schemas.microsoft.com/office/drawing/2014/main" id="{00000000-0008-0000-0700-0000A7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29" name="shapetype_202" hidden="1">
          <a:extLst>
            <a:ext uri="{FF2B5EF4-FFF2-40B4-BE49-F238E27FC236}">
              <a16:creationId xmlns:a16="http://schemas.microsoft.com/office/drawing/2014/main" id="{00000000-0008-0000-0700-0000A5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27" name="shapetype_202" hidden="1">
          <a:extLst>
            <a:ext uri="{FF2B5EF4-FFF2-40B4-BE49-F238E27FC236}">
              <a16:creationId xmlns:a16="http://schemas.microsoft.com/office/drawing/2014/main" id="{00000000-0008-0000-0700-0000A3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25" name="shapetype_202" hidden="1">
          <a:extLst>
            <a:ext uri="{FF2B5EF4-FFF2-40B4-BE49-F238E27FC236}">
              <a16:creationId xmlns:a16="http://schemas.microsoft.com/office/drawing/2014/main" id="{00000000-0008-0000-0700-0000A1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23" name="shapetype_202" hidden="1">
          <a:extLst>
            <a:ext uri="{FF2B5EF4-FFF2-40B4-BE49-F238E27FC236}">
              <a16:creationId xmlns:a16="http://schemas.microsoft.com/office/drawing/2014/main" id="{00000000-0008-0000-0700-00009F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21" name="shapetype_202" hidden="1">
          <a:extLst>
            <a:ext uri="{FF2B5EF4-FFF2-40B4-BE49-F238E27FC236}">
              <a16:creationId xmlns:a16="http://schemas.microsoft.com/office/drawing/2014/main" id="{00000000-0008-0000-0700-00009D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19" name="shapetype_202" hidden="1">
          <a:extLst>
            <a:ext uri="{FF2B5EF4-FFF2-40B4-BE49-F238E27FC236}">
              <a16:creationId xmlns:a16="http://schemas.microsoft.com/office/drawing/2014/main" id="{00000000-0008-0000-0700-00009B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17" name="shapetype_202" hidden="1">
          <a:extLst>
            <a:ext uri="{FF2B5EF4-FFF2-40B4-BE49-F238E27FC236}">
              <a16:creationId xmlns:a16="http://schemas.microsoft.com/office/drawing/2014/main" id="{00000000-0008-0000-0700-000099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15" name="shapetype_202" hidden="1">
          <a:extLst>
            <a:ext uri="{FF2B5EF4-FFF2-40B4-BE49-F238E27FC236}">
              <a16:creationId xmlns:a16="http://schemas.microsoft.com/office/drawing/2014/main" id="{00000000-0008-0000-0700-000097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13" name="shapetype_202" hidden="1">
          <a:extLst>
            <a:ext uri="{FF2B5EF4-FFF2-40B4-BE49-F238E27FC236}">
              <a16:creationId xmlns:a16="http://schemas.microsoft.com/office/drawing/2014/main" id="{00000000-0008-0000-0700-000095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1411" name="shapetype_202" hidden="1">
          <a:extLst>
            <a:ext uri="{FF2B5EF4-FFF2-40B4-BE49-F238E27FC236}">
              <a16:creationId xmlns:a16="http://schemas.microsoft.com/office/drawing/2014/main" id="{00000000-0008-0000-0700-0000932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19</xdr:col>
      <xdr:colOff>938893</xdr:colOff>
      <xdr:row>37</xdr:row>
      <xdr:rowOff>13607</xdr:rowOff>
    </xdr:from>
    <xdr:ext cx="10412209" cy="16249320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SpPr txBox="1"/>
      </xdr:nvSpPr>
      <xdr:spPr>
        <a:xfrm>
          <a:off x="19934464" y="12137571"/>
          <a:ext cx="10412209" cy="16249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Northern Europe (Denmark, Finland, Sweden, Estonia, Latvia and Llithuania).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 NON RESIDENTIAL BUILDINGS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/>
        </a:p>
      </xdr:txBody>
    </xdr:sp>
    <xdr:clientData/>
  </xdr:oneCellAnchor>
  <xdr:oneCellAnchor>
    <xdr:from>
      <xdr:col>55</xdr:col>
      <xdr:colOff>0</xdr:colOff>
      <xdr:row>36</xdr:row>
      <xdr:rowOff>326570</xdr:rowOff>
    </xdr:from>
    <xdr:ext cx="10150929" cy="15444107"/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SpPr txBox="1"/>
      </xdr:nvSpPr>
      <xdr:spPr>
        <a:xfrm>
          <a:off x="100924179" y="12123963"/>
          <a:ext cx="10150929" cy="154441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Northern Europe (Denmark, Finland, Sweden, Estonia, Latvia and Llithuania).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</a:p>
        <a:p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 NON RESIDENTIAL BUILDINGS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endParaRPr lang="en-US" sz="1200">
            <a:effectLst/>
          </a:endParaRPr>
        </a:p>
        <a:p>
          <a:endParaRPr lang="en-US" sz="1200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39" name="shapetype_202" hidden="1">
          <a:extLst>
            <a:ext uri="{FF2B5EF4-FFF2-40B4-BE49-F238E27FC236}">
              <a16:creationId xmlns:a16="http://schemas.microsoft.com/office/drawing/2014/main" id="{00000000-0008-0000-0800-00008B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38" name="shapetype_202" hidden="1">
          <a:extLst>
            <a:ext uri="{FF2B5EF4-FFF2-40B4-BE49-F238E27FC236}">
              <a16:creationId xmlns:a16="http://schemas.microsoft.com/office/drawing/2014/main" id="{00000000-0008-0000-0800-00008A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37" name="shapetype_202" hidden="1">
          <a:extLst>
            <a:ext uri="{FF2B5EF4-FFF2-40B4-BE49-F238E27FC236}">
              <a16:creationId xmlns:a16="http://schemas.microsoft.com/office/drawing/2014/main" id="{00000000-0008-0000-0800-000089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36" name="shapetype_202" hidden="1">
          <a:extLst>
            <a:ext uri="{FF2B5EF4-FFF2-40B4-BE49-F238E27FC236}">
              <a16:creationId xmlns:a16="http://schemas.microsoft.com/office/drawing/2014/main" id="{00000000-0008-0000-0800-000088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35" name="shapetype_202" hidden="1">
          <a:extLst>
            <a:ext uri="{FF2B5EF4-FFF2-40B4-BE49-F238E27FC236}">
              <a16:creationId xmlns:a16="http://schemas.microsoft.com/office/drawing/2014/main" id="{00000000-0008-0000-0800-000087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34" name="shapetype_202" hidden="1">
          <a:extLst>
            <a:ext uri="{FF2B5EF4-FFF2-40B4-BE49-F238E27FC236}">
              <a16:creationId xmlns:a16="http://schemas.microsoft.com/office/drawing/2014/main" id="{00000000-0008-0000-0800-000086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33" name="shapetype_202" hidden="1">
          <a:extLst>
            <a:ext uri="{FF2B5EF4-FFF2-40B4-BE49-F238E27FC236}">
              <a16:creationId xmlns:a16="http://schemas.microsoft.com/office/drawing/2014/main" id="{00000000-0008-0000-0800-000085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31" name="shapetype_202" hidden="1">
          <a:extLst>
            <a:ext uri="{FF2B5EF4-FFF2-40B4-BE49-F238E27FC236}">
              <a16:creationId xmlns:a16="http://schemas.microsoft.com/office/drawing/2014/main" id="{00000000-0008-0000-0800-000083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29" name="shapetype_202" hidden="1">
          <a:extLst>
            <a:ext uri="{FF2B5EF4-FFF2-40B4-BE49-F238E27FC236}">
              <a16:creationId xmlns:a16="http://schemas.microsoft.com/office/drawing/2014/main" id="{00000000-0008-0000-0800-000081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27" name="shapetype_202" hidden="1">
          <a:extLst>
            <a:ext uri="{FF2B5EF4-FFF2-40B4-BE49-F238E27FC236}">
              <a16:creationId xmlns:a16="http://schemas.microsoft.com/office/drawing/2014/main" id="{00000000-0008-0000-0800-00007F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25" name="shapetype_202" hidden="1">
          <a:extLst>
            <a:ext uri="{FF2B5EF4-FFF2-40B4-BE49-F238E27FC236}">
              <a16:creationId xmlns:a16="http://schemas.microsoft.com/office/drawing/2014/main" id="{00000000-0008-0000-0800-00007D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23" name="shapetype_202" hidden="1">
          <a:extLst>
            <a:ext uri="{FF2B5EF4-FFF2-40B4-BE49-F238E27FC236}">
              <a16:creationId xmlns:a16="http://schemas.microsoft.com/office/drawing/2014/main" id="{00000000-0008-0000-0800-00007B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21" name="shapetype_202" hidden="1">
          <a:extLst>
            <a:ext uri="{FF2B5EF4-FFF2-40B4-BE49-F238E27FC236}">
              <a16:creationId xmlns:a16="http://schemas.microsoft.com/office/drawing/2014/main" id="{00000000-0008-0000-0800-000079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19" name="shapetype_202" hidden="1">
          <a:extLst>
            <a:ext uri="{FF2B5EF4-FFF2-40B4-BE49-F238E27FC236}">
              <a16:creationId xmlns:a16="http://schemas.microsoft.com/office/drawing/2014/main" id="{00000000-0008-0000-0800-000077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17" name="shapetype_202" hidden="1">
          <a:extLst>
            <a:ext uri="{FF2B5EF4-FFF2-40B4-BE49-F238E27FC236}">
              <a16:creationId xmlns:a16="http://schemas.microsoft.com/office/drawing/2014/main" id="{00000000-0008-0000-0800-000075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15" name="shapetype_202" hidden="1">
          <a:extLst>
            <a:ext uri="{FF2B5EF4-FFF2-40B4-BE49-F238E27FC236}">
              <a16:creationId xmlns:a16="http://schemas.microsoft.com/office/drawing/2014/main" id="{00000000-0008-0000-0800-000073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13" name="shapetype_202" hidden="1">
          <a:extLst>
            <a:ext uri="{FF2B5EF4-FFF2-40B4-BE49-F238E27FC236}">
              <a16:creationId xmlns:a16="http://schemas.microsoft.com/office/drawing/2014/main" id="{00000000-0008-0000-0800-000071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11" name="shapetype_202" hidden="1">
          <a:extLst>
            <a:ext uri="{FF2B5EF4-FFF2-40B4-BE49-F238E27FC236}">
              <a16:creationId xmlns:a16="http://schemas.microsoft.com/office/drawing/2014/main" id="{00000000-0008-0000-0800-00006F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09" name="shapetype_202" hidden="1">
          <a:extLst>
            <a:ext uri="{FF2B5EF4-FFF2-40B4-BE49-F238E27FC236}">
              <a16:creationId xmlns:a16="http://schemas.microsoft.com/office/drawing/2014/main" id="{00000000-0008-0000-0800-00006D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07" name="shapetype_202" hidden="1">
          <a:extLst>
            <a:ext uri="{FF2B5EF4-FFF2-40B4-BE49-F238E27FC236}">
              <a16:creationId xmlns:a16="http://schemas.microsoft.com/office/drawing/2014/main" id="{00000000-0008-0000-0800-00006B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05" name="shapetype_202" hidden="1">
          <a:extLst>
            <a:ext uri="{FF2B5EF4-FFF2-40B4-BE49-F238E27FC236}">
              <a16:creationId xmlns:a16="http://schemas.microsoft.com/office/drawing/2014/main" id="{00000000-0008-0000-0800-000069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03" name="shapetype_202" hidden="1">
          <a:extLst>
            <a:ext uri="{FF2B5EF4-FFF2-40B4-BE49-F238E27FC236}">
              <a16:creationId xmlns:a16="http://schemas.microsoft.com/office/drawing/2014/main" id="{00000000-0008-0000-0800-000067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901" name="shapetype_202" hidden="1">
          <a:extLst>
            <a:ext uri="{FF2B5EF4-FFF2-40B4-BE49-F238E27FC236}">
              <a16:creationId xmlns:a16="http://schemas.microsoft.com/office/drawing/2014/main" id="{00000000-0008-0000-0800-000065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99" name="shapetype_202" hidden="1">
          <a:extLst>
            <a:ext uri="{FF2B5EF4-FFF2-40B4-BE49-F238E27FC236}">
              <a16:creationId xmlns:a16="http://schemas.microsoft.com/office/drawing/2014/main" id="{00000000-0008-0000-0800-000063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97" name="shapetype_202" hidden="1">
          <a:extLst>
            <a:ext uri="{FF2B5EF4-FFF2-40B4-BE49-F238E27FC236}">
              <a16:creationId xmlns:a16="http://schemas.microsoft.com/office/drawing/2014/main" id="{00000000-0008-0000-0800-000061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95" name="shapetype_202" hidden="1">
          <a:extLst>
            <a:ext uri="{FF2B5EF4-FFF2-40B4-BE49-F238E27FC236}">
              <a16:creationId xmlns:a16="http://schemas.microsoft.com/office/drawing/2014/main" id="{00000000-0008-0000-0800-00005F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93" name="shapetype_202" hidden="1">
          <a:extLst>
            <a:ext uri="{FF2B5EF4-FFF2-40B4-BE49-F238E27FC236}">
              <a16:creationId xmlns:a16="http://schemas.microsoft.com/office/drawing/2014/main" id="{00000000-0008-0000-0800-00005D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91" name="shapetype_202" hidden="1">
          <a:extLst>
            <a:ext uri="{FF2B5EF4-FFF2-40B4-BE49-F238E27FC236}">
              <a16:creationId xmlns:a16="http://schemas.microsoft.com/office/drawing/2014/main" id="{00000000-0008-0000-0800-00005B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89" name="shapetype_202" hidden="1">
          <a:extLst>
            <a:ext uri="{FF2B5EF4-FFF2-40B4-BE49-F238E27FC236}">
              <a16:creationId xmlns:a16="http://schemas.microsoft.com/office/drawing/2014/main" id="{00000000-0008-0000-0800-000059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87" name="shapetype_202" hidden="1">
          <a:extLst>
            <a:ext uri="{FF2B5EF4-FFF2-40B4-BE49-F238E27FC236}">
              <a16:creationId xmlns:a16="http://schemas.microsoft.com/office/drawing/2014/main" id="{00000000-0008-0000-0800-000057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85" name="shapetype_202" hidden="1">
          <a:extLst>
            <a:ext uri="{FF2B5EF4-FFF2-40B4-BE49-F238E27FC236}">
              <a16:creationId xmlns:a16="http://schemas.microsoft.com/office/drawing/2014/main" id="{00000000-0008-0000-0800-000055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83" name="shapetype_202" hidden="1">
          <a:extLst>
            <a:ext uri="{FF2B5EF4-FFF2-40B4-BE49-F238E27FC236}">
              <a16:creationId xmlns:a16="http://schemas.microsoft.com/office/drawing/2014/main" id="{00000000-0008-0000-0800-000053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81" name="shapetype_202" hidden="1">
          <a:extLst>
            <a:ext uri="{FF2B5EF4-FFF2-40B4-BE49-F238E27FC236}">
              <a16:creationId xmlns:a16="http://schemas.microsoft.com/office/drawing/2014/main" id="{00000000-0008-0000-0800-000051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79" name="shapetype_202" hidden="1">
          <a:extLst>
            <a:ext uri="{FF2B5EF4-FFF2-40B4-BE49-F238E27FC236}">
              <a16:creationId xmlns:a16="http://schemas.microsoft.com/office/drawing/2014/main" id="{00000000-0008-0000-0800-00004F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77" name="shapetype_202" hidden="1">
          <a:extLst>
            <a:ext uri="{FF2B5EF4-FFF2-40B4-BE49-F238E27FC236}">
              <a16:creationId xmlns:a16="http://schemas.microsoft.com/office/drawing/2014/main" id="{00000000-0008-0000-0800-00004D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75" name="shapetype_202" hidden="1">
          <a:extLst>
            <a:ext uri="{FF2B5EF4-FFF2-40B4-BE49-F238E27FC236}">
              <a16:creationId xmlns:a16="http://schemas.microsoft.com/office/drawing/2014/main" id="{00000000-0008-0000-0800-00004B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73" name="shapetype_202" hidden="1">
          <a:extLst>
            <a:ext uri="{FF2B5EF4-FFF2-40B4-BE49-F238E27FC236}">
              <a16:creationId xmlns:a16="http://schemas.microsoft.com/office/drawing/2014/main" id="{00000000-0008-0000-0800-000049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71" name="shapetype_202" hidden="1">
          <a:extLst>
            <a:ext uri="{FF2B5EF4-FFF2-40B4-BE49-F238E27FC236}">
              <a16:creationId xmlns:a16="http://schemas.microsoft.com/office/drawing/2014/main" id="{00000000-0008-0000-0800-000047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69" name="shapetype_202" hidden="1">
          <a:extLst>
            <a:ext uri="{FF2B5EF4-FFF2-40B4-BE49-F238E27FC236}">
              <a16:creationId xmlns:a16="http://schemas.microsoft.com/office/drawing/2014/main" id="{00000000-0008-0000-0800-000045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67" name="shapetype_202" hidden="1">
          <a:extLst>
            <a:ext uri="{FF2B5EF4-FFF2-40B4-BE49-F238E27FC236}">
              <a16:creationId xmlns:a16="http://schemas.microsoft.com/office/drawing/2014/main" id="{00000000-0008-0000-0800-000043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65" name="shapetype_202" hidden="1">
          <a:extLst>
            <a:ext uri="{FF2B5EF4-FFF2-40B4-BE49-F238E27FC236}">
              <a16:creationId xmlns:a16="http://schemas.microsoft.com/office/drawing/2014/main" id="{00000000-0008-0000-0800-000041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63" name="shapetype_202" hidden="1">
          <a:extLst>
            <a:ext uri="{FF2B5EF4-FFF2-40B4-BE49-F238E27FC236}">
              <a16:creationId xmlns:a16="http://schemas.microsoft.com/office/drawing/2014/main" id="{00000000-0008-0000-0800-00003F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61" name="shapetype_202" hidden="1">
          <a:extLst>
            <a:ext uri="{FF2B5EF4-FFF2-40B4-BE49-F238E27FC236}">
              <a16:creationId xmlns:a16="http://schemas.microsoft.com/office/drawing/2014/main" id="{00000000-0008-0000-0800-00003D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59" name="shapetype_202" hidden="1">
          <a:extLst>
            <a:ext uri="{FF2B5EF4-FFF2-40B4-BE49-F238E27FC236}">
              <a16:creationId xmlns:a16="http://schemas.microsoft.com/office/drawing/2014/main" id="{00000000-0008-0000-0800-00003B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57" name="shapetype_202" hidden="1">
          <a:extLst>
            <a:ext uri="{FF2B5EF4-FFF2-40B4-BE49-F238E27FC236}">
              <a16:creationId xmlns:a16="http://schemas.microsoft.com/office/drawing/2014/main" id="{00000000-0008-0000-0800-000039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55" name="shapetype_202" hidden="1">
          <a:extLst>
            <a:ext uri="{FF2B5EF4-FFF2-40B4-BE49-F238E27FC236}">
              <a16:creationId xmlns:a16="http://schemas.microsoft.com/office/drawing/2014/main" id="{00000000-0008-0000-0800-000037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53" name="shapetype_202" hidden="1">
          <a:extLst>
            <a:ext uri="{FF2B5EF4-FFF2-40B4-BE49-F238E27FC236}">
              <a16:creationId xmlns:a16="http://schemas.microsoft.com/office/drawing/2014/main" id="{00000000-0008-0000-0800-000035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51" name="shapetype_202" hidden="1">
          <a:extLst>
            <a:ext uri="{FF2B5EF4-FFF2-40B4-BE49-F238E27FC236}">
              <a16:creationId xmlns:a16="http://schemas.microsoft.com/office/drawing/2014/main" id="{00000000-0008-0000-0800-000033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49" name="shapetype_202" hidden="1">
          <a:extLst>
            <a:ext uri="{FF2B5EF4-FFF2-40B4-BE49-F238E27FC236}">
              <a16:creationId xmlns:a16="http://schemas.microsoft.com/office/drawing/2014/main" id="{00000000-0008-0000-0800-000031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47" name="shapetype_202" hidden="1">
          <a:extLst>
            <a:ext uri="{FF2B5EF4-FFF2-40B4-BE49-F238E27FC236}">
              <a16:creationId xmlns:a16="http://schemas.microsoft.com/office/drawing/2014/main" id="{00000000-0008-0000-0800-00002F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45" name="shapetype_202" hidden="1">
          <a:extLst>
            <a:ext uri="{FF2B5EF4-FFF2-40B4-BE49-F238E27FC236}">
              <a16:creationId xmlns:a16="http://schemas.microsoft.com/office/drawing/2014/main" id="{00000000-0008-0000-0800-00002D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43" name="shapetype_202" hidden="1">
          <a:extLst>
            <a:ext uri="{FF2B5EF4-FFF2-40B4-BE49-F238E27FC236}">
              <a16:creationId xmlns:a16="http://schemas.microsoft.com/office/drawing/2014/main" id="{00000000-0008-0000-0800-00002B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41" name="shapetype_202" hidden="1">
          <a:extLst>
            <a:ext uri="{FF2B5EF4-FFF2-40B4-BE49-F238E27FC236}">
              <a16:creationId xmlns:a16="http://schemas.microsoft.com/office/drawing/2014/main" id="{00000000-0008-0000-0800-000029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39" name="shapetype_202" hidden="1">
          <a:extLst>
            <a:ext uri="{FF2B5EF4-FFF2-40B4-BE49-F238E27FC236}">
              <a16:creationId xmlns:a16="http://schemas.microsoft.com/office/drawing/2014/main" id="{00000000-0008-0000-0800-000027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37" name="shapetype_202" hidden="1">
          <a:extLst>
            <a:ext uri="{FF2B5EF4-FFF2-40B4-BE49-F238E27FC236}">
              <a16:creationId xmlns:a16="http://schemas.microsoft.com/office/drawing/2014/main" id="{00000000-0008-0000-0800-000025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35" name="shapetype_202" hidden="1">
          <a:extLst>
            <a:ext uri="{FF2B5EF4-FFF2-40B4-BE49-F238E27FC236}">
              <a16:creationId xmlns:a16="http://schemas.microsoft.com/office/drawing/2014/main" id="{00000000-0008-0000-0800-000023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33" name="shapetype_202" hidden="1">
          <a:extLst>
            <a:ext uri="{FF2B5EF4-FFF2-40B4-BE49-F238E27FC236}">
              <a16:creationId xmlns:a16="http://schemas.microsoft.com/office/drawing/2014/main" id="{00000000-0008-0000-0800-000021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32" name="shapetype_202" hidden="1">
          <a:extLst>
            <a:ext uri="{FF2B5EF4-FFF2-40B4-BE49-F238E27FC236}">
              <a16:creationId xmlns:a16="http://schemas.microsoft.com/office/drawing/2014/main" id="{00000000-0008-0000-0800-000020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30" name="shapetype_202" hidden="1">
          <a:extLst>
            <a:ext uri="{FF2B5EF4-FFF2-40B4-BE49-F238E27FC236}">
              <a16:creationId xmlns:a16="http://schemas.microsoft.com/office/drawing/2014/main" id="{00000000-0008-0000-0800-00001E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28" name="shapetype_202" hidden="1">
          <a:extLst>
            <a:ext uri="{FF2B5EF4-FFF2-40B4-BE49-F238E27FC236}">
              <a16:creationId xmlns:a16="http://schemas.microsoft.com/office/drawing/2014/main" id="{00000000-0008-0000-0800-00001C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26" name="shapetype_202" hidden="1">
          <a:extLst>
            <a:ext uri="{FF2B5EF4-FFF2-40B4-BE49-F238E27FC236}">
              <a16:creationId xmlns:a16="http://schemas.microsoft.com/office/drawing/2014/main" id="{00000000-0008-0000-0800-00001A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24" name="shapetype_202" hidden="1">
          <a:extLst>
            <a:ext uri="{FF2B5EF4-FFF2-40B4-BE49-F238E27FC236}">
              <a16:creationId xmlns:a16="http://schemas.microsoft.com/office/drawing/2014/main" id="{00000000-0008-0000-0800-000018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22" name="shapetype_202" hidden="1">
          <a:extLst>
            <a:ext uri="{FF2B5EF4-FFF2-40B4-BE49-F238E27FC236}">
              <a16:creationId xmlns:a16="http://schemas.microsoft.com/office/drawing/2014/main" id="{00000000-0008-0000-0800-000016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20" name="shapetype_202" hidden="1">
          <a:extLst>
            <a:ext uri="{FF2B5EF4-FFF2-40B4-BE49-F238E27FC236}">
              <a16:creationId xmlns:a16="http://schemas.microsoft.com/office/drawing/2014/main" id="{00000000-0008-0000-0800-000014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18" name="shapetype_202" hidden="1">
          <a:extLst>
            <a:ext uri="{FF2B5EF4-FFF2-40B4-BE49-F238E27FC236}">
              <a16:creationId xmlns:a16="http://schemas.microsoft.com/office/drawing/2014/main" id="{00000000-0008-0000-0800-000012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16" name="shapetype_202" hidden="1">
          <a:extLst>
            <a:ext uri="{FF2B5EF4-FFF2-40B4-BE49-F238E27FC236}">
              <a16:creationId xmlns:a16="http://schemas.microsoft.com/office/drawing/2014/main" id="{00000000-0008-0000-0800-000010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14" name="shapetype_202" hidden="1">
          <a:extLst>
            <a:ext uri="{FF2B5EF4-FFF2-40B4-BE49-F238E27FC236}">
              <a16:creationId xmlns:a16="http://schemas.microsoft.com/office/drawing/2014/main" id="{00000000-0008-0000-0800-00000E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12" name="shapetype_202" hidden="1">
          <a:extLst>
            <a:ext uri="{FF2B5EF4-FFF2-40B4-BE49-F238E27FC236}">
              <a16:creationId xmlns:a16="http://schemas.microsoft.com/office/drawing/2014/main" id="{00000000-0008-0000-0800-00000C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10" name="shapetype_202" hidden="1">
          <a:extLst>
            <a:ext uri="{FF2B5EF4-FFF2-40B4-BE49-F238E27FC236}">
              <a16:creationId xmlns:a16="http://schemas.microsoft.com/office/drawing/2014/main" id="{00000000-0008-0000-0800-00000A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08" name="shapetype_202" hidden="1">
          <a:extLst>
            <a:ext uri="{FF2B5EF4-FFF2-40B4-BE49-F238E27FC236}">
              <a16:creationId xmlns:a16="http://schemas.microsoft.com/office/drawing/2014/main" id="{00000000-0008-0000-0800-000008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06" name="shapetype_202" hidden="1">
          <a:extLst>
            <a:ext uri="{FF2B5EF4-FFF2-40B4-BE49-F238E27FC236}">
              <a16:creationId xmlns:a16="http://schemas.microsoft.com/office/drawing/2014/main" id="{00000000-0008-0000-0800-000006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04" name="shapetype_202" hidden="1">
          <a:extLst>
            <a:ext uri="{FF2B5EF4-FFF2-40B4-BE49-F238E27FC236}">
              <a16:creationId xmlns:a16="http://schemas.microsoft.com/office/drawing/2014/main" id="{00000000-0008-0000-0800-000004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02" name="shapetype_202" hidden="1">
          <a:extLst>
            <a:ext uri="{FF2B5EF4-FFF2-40B4-BE49-F238E27FC236}">
              <a16:creationId xmlns:a16="http://schemas.microsoft.com/office/drawing/2014/main" id="{00000000-0008-0000-0800-000002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801" name="shapetype_202" hidden="1">
          <a:extLst>
            <a:ext uri="{FF2B5EF4-FFF2-40B4-BE49-F238E27FC236}">
              <a16:creationId xmlns:a16="http://schemas.microsoft.com/office/drawing/2014/main" id="{00000000-0008-0000-0800-0000013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99" name="shapetype_202" hidden="1">
          <a:extLst>
            <a:ext uri="{FF2B5EF4-FFF2-40B4-BE49-F238E27FC236}">
              <a16:creationId xmlns:a16="http://schemas.microsoft.com/office/drawing/2014/main" id="{00000000-0008-0000-0800-0000FF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97" name="shapetype_202" hidden="1">
          <a:extLst>
            <a:ext uri="{FF2B5EF4-FFF2-40B4-BE49-F238E27FC236}">
              <a16:creationId xmlns:a16="http://schemas.microsoft.com/office/drawing/2014/main" id="{00000000-0008-0000-0800-0000FD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95" name="shapetype_202" hidden="1">
          <a:extLst>
            <a:ext uri="{FF2B5EF4-FFF2-40B4-BE49-F238E27FC236}">
              <a16:creationId xmlns:a16="http://schemas.microsoft.com/office/drawing/2014/main" id="{00000000-0008-0000-0800-0000FB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93" name="shapetype_202" hidden="1">
          <a:extLst>
            <a:ext uri="{FF2B5EF4-FFF2-40B4-BE49-F238E27FC236}">
              <a16:creationId xmlns:a16="http://schemas.microsoft.com/office/drawing/2014/main" id="{00000000-0008-0000-0800-0000F9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91" name="shapetype_202" hidden="1">
          <a:extLst>
            <a:ext uri="{FF2B5EF4-FFF2-40B4-BE49-F238E27FC236}">
              <a16:creationId xmlns:a16="http://schemas.microsoft.com/office/drawing/2014/main" id="{00000000-0008-0000-0800-0000F7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89" name="shapetype_202" hidden="1">
          <a:extLst>
            <a:ext uri="{FF2B5EF4-FFF2-40B4-BE49-F238E27FC236}">
              <a16:creationId xmlns:a16="http://schemas.microsoft.com/office/drawing/2014/main" id="{00000000-0008-0000-0800-0000F5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87" name="shapetype_202" hidden="1">
          <a:extLst>
            <a:ext uri="{FF2B5EF4-FFF2-40B4-BE49-F238E27FC236}">
              <a16:creationId xmlns:a16="http://schemas.microsoft.com/office/drawing/2014/main" id="{00000000-0008-0000-0800-0000F3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85" name="shapetype_202" hidden="1">
          <a:extLst>
            <a:ext uri="{FF2B5EF4-FFF2-40B4-BE49-F238E27FC236}">
              <a16:creationId xmlns:a16="http://schemas.microsoft.com/office/drawing/2014/main" id="{00000000-0008-0000-0800-0000F1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83" name="shapetype_202" hidden="1">
          <a:extLst>
            <a:ext uri="{FF2B5EF4-FFF2-40B4-BE49-F238E27FC236}">
              <a16:creationId xmlns:a16="http://schemas.microsoft.com/office/drawing/2014/main" id="{00000000-0008-0000-0800-0000EF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81" name="shapetype_202" hidden="1">
          <a:extLst>
            <a:ext uri="{FF2B5EF4-FFF2-40B4-BE49-F238E27FC236}">
              <a16:creationId xmlns:a16="http://schemas.microsoft.com/office/drawing/2014/main" id="{00000000-0008-0000-0800-0000ED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79" name="shapetype_202" hidden="1">
          <a:extLst>
            <a:ext uri="{FF2B5EF4-FFF2-40B4-BE49-F238E27FC236}">
              <a16:creationId xmlns:a16="http://schemas.microsoft.com/office/drawing/2014/main" id="{00000000-0008-0000-0800-0000EB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77" name="shapetype_202" hidden="1">
          <a:extLst>
            <a:ext uri="{FF2B5EF4-FFF2-40B4-BE49-F238E27FC236}">
              <a16:creationId xmlns:a16="http://schemas.microsoft.com/office/drawing/2014/main" id="{00000000-0008-0000-0800-0000E9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75" name="shapetype_202" hidden="1">
          <a:extLst>
            <a:ext uri="{FF2B5EF4-FFF2-40B4-BE49-F238E27FC236}">
              <a16:creationId xmlns:a16="http://schemas.microsoft.com/office/drawing/2014/main" id="{00000000-0008-0000-0800-0000E7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73" name="shapetype_202" hidden="1">
          <a:extLst>
            <a:ext uri="{FF2B5EF4-FFF2-40B4-BE49-F238E27FC236}">
              <a16:creationId xmlns:a16="http://schemas.microsoft.com/office/drawing/2014/main" id="{00000000-0008-0000-0800-0000E5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71" name="shapetype_202" hidden="1">
          <a:extLst>
            <a:ext uri="{FF2B5EF4-FFF2-40B4-BE49-F238E27FC236}">
              <a16:creationId xmlns:a16="http://schemas.microsoft.com/office/drawing/2014/main" id="{00000000-0008-0000-0800-0000E3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69" name="shapetype_202" hidden="1">
          <a:extLst>
            <a:ext uri="{FF2B5EF4-FFF2-40B4-BE49-F238E27FC236}">
              <a16:creationId xmlns:a16="http://schemas.microsoft.com/office/drawing/2014/main" id="{00000000-0008-0000-0800-0000E1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67" name="shapetype_202" hidden="1">
          <a:extLst>
            <a:ext uri="{FF2B5EF4-FFF2-40B4-BE49-F238E27FC236}">
              <a16:creationId xmlns:a16="http://schemas.microsoft.com/office/drawing/2014/main" id="{00000000-0008-0000-0800-0000DF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65" name="shapetype_202" hidden="1">
          <a:extLst>
            <a:ext uri="{FF2B5EF4-FFF2-40B4-BE49-F238E27FC236}">
              <a16:creationId xmlns:a16="http://schemas.microsoft.com/office/drawing/2014/main" id="{00000000-0008-0000-0800-0000DD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63" name="shapetype_202" hidden="1">
          <a:extLst>
            <a:ext uri="{FF2B5EF4-FFF2-40B4-BE49-F238E27FC236}">
              <a16:creationId xmlns:a16="http://schemas.microsoft.com/office/drawing/2014/main" id="{00000000-0008-0000-0800-0000DB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61" name="shapetype_202" hidden="1">
          <a:extLst>
            <a:ext uri="{FF2B5EF4-FFF2-40B4-BE49-F238E27FC236}">
              <a16:creationId xmlns:a16="http://schemas.microsoft.com/office/drawing/2014/main" id="{00000000-0008-0000-0800-0000D9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59" name="shapetype_202" hidden="1">
          <a:extLst>
            <a:ext uri="{FF2B5EF4-FFF2-40B4-BE49-F238E27FC236}">
              <a16:creationId xmlns:a16="http://schemas.microsoft.com/office/drawing/2014/main" id="{00000000-0008-0000-0800-0000D7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57" name="shapetype_202" hidden="1">
          <a:extLst>
            <a:ext uri="{FF2B5EF4-FFF2-40B4-BE49-F238E27FC236}">
              <a16:creationId xmlns:a16="http://schemas.microsoft.com/office/drawing/2014/main" id="{00000000-0008-0000-0800-0000D5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55" name="shapetype_202" hidden="1">
          <a:extLst>
            <a:ext uri="{FF2B5EF4-FFF2-40B4-BE49-F238E27FC236}">
              <a16:creationId xmlns:a16="http://schemas.microsoft.com/office/drawing/2014/main" id="{00000000-0008-0000-0800-0000D3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53" name="shapetype_202" hidden="1">
          <a:extLst>
            <a:ext uri="{FF2B5EF4-FFF2-40B4-BE49-F238E27FC236}">
              <a16:creationId xmlns:a16="http://schemas.microsoft.com/office/drawing/2014/main" id="{00000000-0008-0000-0800-0000D1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51" name="shapetype_202" hidden="1">
          <a:extLst>
            <a:ext uri="{FF2B5EF4-FFF2-40B4-BE49-F238E27FC236}">
              <a16:creationId xmlns:a16="http://schemas.microsoft.com/office/drawing/2014/main" id="{00000000-0008-0000-0800-0000CF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49" name="shapetype_202" hidden="1">
          <a:extLst>
            <a:ext uri="{FF2B5EF4-FFF2-40B4-BE49-F238E27FC236}">
              <a16:creationId xmlns:a16="http://schemas.microsoft.com/office/drawing/2014/main" id="{00000000-0008-0000-0800-0000CD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47" name="shapetype_202" hidden="1">
          <a:extLst>
            <a:ext uri="{FF2B5EF4-FFF2-40B4-BE49-F238E27FC236}">
              <a16:creationId xmlns:a16="http://schemas.microsoft.com/office/drawing/2014/main" id="{00000000-0008-0000-0800-0000CB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45" name="shapetype_202" hidden="1">
          <a:extLst>
            <a:ext uri="{FF2B5EF4-FFF2-40B4-BE49-F238E27FC236}">
              <a16:creationId xmlns:a16="http://schemas.microsoft.com/office/drawing/2014/main" id="{00000000-0008-0000-0800-0000C9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43" name="shapetype_202" hidden="1">
          <a:extLst>
            <a:ext uri="{FF2B5EF4-FFF2-40B4-BE49-F238E27FC236}">
              <a16:creationId xmlns:a16="http://schemas.microsoft.com/office/drawing/2014/main" id="{00000000-0008-0000-0800-0000C7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41" name="shapetype_202" hidden="1">
          <a:extLst>
            <a:ext uri="{FF2B5EF4-FFF2-40B4-BE49-F238E27FC236}">
              <a16:creationId xmlns:a16="http://schemas.microsoft.com/office/drawing/2014/main" id="{00000000-0008-0000-0800-0000C5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39" name="shapetype_202" hidden="1">
          <a:extLst>
            <a:ext uri="{FF2B5EF4-FFF2-40B4-BE49-F238E27FC236}">
              <a16:creationId xmlns:a16="http://schemas.microsoft.com/office/drawing/2014/main" id="{00000000-0008-0000-0800-0000C3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37" name="shapetype_202" hidden="1">
          <a:extLst>
            <a:ext uri="{FF2B5EF4-FFF2-40B4-BE49-F238E27FC236}">
              <a16:creationId xmlns:a16="http://schemas.microsoft.com/office/drawing/2014/main" id="{00000000-0008-0000-0800-0000C1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35" name="shapetype_202" hidden="1">
          <a:extLst>
            <a:ext uri="{FF2B5EF4-FFF2-40B4-BE49-F238E27FC236}">
              <a16:creationId xmlns:a16="http://schemas.microsoft.com/office/drawing/2014/main" id="{00000000-0008-0000-0800-0000BF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33" name="shapetype_202" hidden="1">
          <a:extLst>
            <a:ext uri="{FF2B5EF4-FFF2-40B4-BE49-F238E27FC236}">
              <a16:creationId xmlns:a16="http://schemas.microsoft.com/office/drawing/2014/main" id="{00000000-0008-0000-0800-0000BD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31" name="shapetype_202" hidden="1">
          <a:extLst>
            <a:ext uri="{FF2B5EF4-FFF2-40B4-BE49-F238E27FC236}">
              <a16:creationId xmlns:a16="http://schemas.microsoft.com/office/drawing/2014/main" id="{00000000-0008-0000-0800-0000BB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29" name="shapetype_202" hidden="1">
          <a:extLst>
            <a:ext uri="{FF2B5EF4-FFF2-40B4-BE49-F238E27FC236}">
              <a16:creationId xmlns:a16="http://schemas.microsoft.com/office/drawing/2014/main" id="{00000000-0008-0000-0800-0000B9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27" name="shapetype_202" hidden="1">
          <a:extLst>
            <a:ext uri="{FF2B5EF4-FFF2-40B4-BE49-F238E27FC236}">
              <a16:creationId xmlns:a16="http://schemas.microsoft.com/office/drawing/2014/main" id="{00000000-0008-0000-0800-0000B7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25" name="shapetype_202" hidden="1">
          <a:extLst>
            <a:ext uri="{FF2B5EF4-FFF2-40B4-BE49-F238E27FC236}">
              <a16:creationId xmlns:a16="http://schemas.microsoft.com/office/drawing/2014/main" id="{00000000-0008-0000-0800-0000B5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23" name="shapetype_202" hidden="1">
          <a:extLst>
            <a:ext uri="{FF2B5EF4-FFF2-40B4-BE49-F238E27FC236}">
              <a16:creationId xmlns:a16="http://schemas.microsoft.com/office/drawing/2014/main" id="{00000000-0008-0000-0800-0000B3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21" name="shapetype_202" hidden="1">
          <a:extLst>
            <a:ext uri="{FF2B5EF4-FFF2-40B4-BE49-F238E27FC236}">
              <a16:creationId xmlns:a16="http://schemas.microsoft.com/office/drawing/2014/main" id="{00000000-0008-0000-0800-0000B1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19" name="shapetype_202" hidden="1">
          <a:extLst>
            <a:ext uri="{FF2B5EF4-FFF2-40B4-BE49-F238E27FC236}">
              <a16:creationId xmlns:a16="http://schemas.microsoft.com/office/drawing/2014/main" id="{00000000-0008-0000-0800-0000AF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17" name="shapetype_202" hidden="1">
          <a:extLst>
            <a:ext uri="{FF2B5EF4-FFF2-40B4-BE49-F238E27FC236}">
              <a16:creationId xmlns:a16="http://schemas.microsoft.com/office/drawing/2014/main" id="{00000000-0008-0000-0800-0000AD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15" name="shapetype_202" hidden="1">
          <a:extLst>
            <a:ext uri="{FF2B5EF4-FFF2-40B4-BE49-F238E27FC236}">
              <a16:creationId xmlns:a16="http://schemas.microsoft.com/office/drawing/2014/main" id="{00000000-0008-0000-0800-0000AB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13" name="shapetype_202" hidden="1">
          <a:extLst>
            <a:ext uri="{FF2B5EF4-FFF2-40B4-BE49-F238E27FC236}">
              <a16:creationId xmlns:a16="http://schemas.microsoft.com/office/drawing/2014/main" id="{00000000-0008-0000-0800-0000A9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11" name="shapetype_202" hidden="1">
          <a:extLst>
            <a:ext uri="{FF2B5EF4-FFF2-40B4-BE49-F238E27FC236}">
              <a16:creationId xmlns:a16="http://schemas.microsoft.com/office/drawing/2014/main" id="{00000000-0008-0000-0800-0000A7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09" name="shapetype_202" hidden="1">
          <a:extLst>
            <a:ext uri="{FF2B5EF4-FFF2-40B4-BE49-F238E27FC236}">
              <a16:creationId xmlns:a16="http://schemas.microsoft.com/office/drawing/2014/main" id="{00000000-0008-0000-0800-0000A5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07" name="shapetype_202" hidden="1">
          <a:extLst>
            <a:ext uri="{FF2B5EF4-FFF2-40B4-BE49-F238E27FC236}">
              <a16:creationId xmlns:a16="http://schemas.microsoft.com/office/drawing/2014/main" id="{00000000-0008-0000-0800-0000A3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05" name="shapetype_202" hidden="1">
          <a:extLst>
            <a:ext uri="{FF2B5EF4-FFF2-40B4-BE49-F238E27FC236}">
              <a16:creationId xmlns:a16="http://schemas.microsoft.com/office/drawing/2014/main" id="{00000000-0008-0000-0800-0000A1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03" name="shapetype_202" hidden="1">
          <a:extLst>
            <a:ext uri="{FF2B5EF4-FFF2-40B4-BE49-F238E27FC236}">
              <a16:creationId xmlns:a16="http://schemas.microsoft.com/office/drawing/2014/main" id="{00000000-0008-0000-0800-00009F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701" name="shapetype_202" hidden="1">
          <a:extLst>
            <a:ext uri="{FF2B5EF4-FFF2-40B4-BE49-F238E27FC236}">
              <a16:creationId xmlns:a16="http://schemas.microsoft.com/office/drawing/2014/main" id="{00000000-0008-0000-0800-00009D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99" name="shapetype_202" hidden="1">
          <a:extLst>
            <a:ext uri="{FF2B5EF4-FFF2-40B4-BE49-F238E27FC236}">
              <a16:creationId xmlns:a16="http://schemas.microsoft.com/office/drawing/2014/main" id="{00000000-0008-0000-0800-00009B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97" name="shapetype_202" hidden="1">
          <a:extLst>
            <a:ext uri="{FF2B5EF4-FFF2-40B4-BE49-F238E27FC236}">
              <a16:creationId xmlns:a16="http://schemas.microsoft.com/office/drawing/2014/main" id="{00000000-0008-0000-0800-000099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95" name="shapetype_202" hidden="1">
          <a:extLst>
            <a:ext uri="{FF2B5EF4-FFF2-40B4-BE49-F238E27FC236}">
              <a16:creationId xmlns:a16="http://schemas.microsoft.com/office/drawing/2014/main" id="{00000000-0008-0000-0800-000097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93" name="shapetype_202" hidden="1">
          <a:extLst>
            <a:ext uri="{FF2B5EF4-FFF2-40B4-BE49-F238E27FC236}">
              <a16:creationId xmlns:a16="http://schemas.microsoft.com/office/drawing/2014/main" id="{00000000-0008-0000-0800-000095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91" name="shapetype_202" hidden="1">
          <a:extLst>
            <a:ext uri="{FF2B5EF4-FFF2-40B4-BE49-F238E27FC236}">
              <a16:creationId xmlns:a16="http://schemas.microsoft.com/office/drawing/2014/main" id="{00000000-0008-0000-0800-000093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89" name="shapetype_202" hidden="1">
          <a:extLst>
            <a:ext uri="{FF2B5EF4-FFF2-40B4-BE49-F238E27FC236}">
              <a16:creationId xmlns:a16="http://schemas.microsoft.com/office/drawing/2014/main" id="{00000000-0008-0000-0800-000091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87" name="shapetype_202" hidden="1">
          <a:extLst>
            <a:ext uri="{FF2B5EF4-FFF2-40B4-BE49-F238E27FC236}">
              <a16:creationId xmlns:a16="http://schemas.microsoft.com/office/drawing/2014/main" id="{00000000-0008-0000-0800-00008F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85" name="shapetype_202" hidden="1">
          <a:extLst>
            <a:ext uri="{FF2B5EF4-FFF2-40B4-BE49-F238E27FC236}">
              <a16:creationId xmlns:a16="http://schemas.microsoft.com/office/drawing/2014/main" id="{00000000-0008-0000-0800-00008D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83" name="shapetype_202" hidden="1">
          <a:extLst>
            <a:ext uri="{FF2B5EF4-FFF2-40B4-BE49-F238E27FC236}">
              <a16:creationId xmlns:a16="http://schemas.microsoft.com/office/drawing/2014/main" id="{00000000-0008-0000-0800-00008B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81" name="shapetype_202" hidden="1">
          <a:extLst>
            <a:ext uri="{FF2B5EF4-FFF2-40B4-BE49-F238E27FC236}">
              <a16:creationId xmlns:a16="http://schemas.microsoft.com/office/drawing/2014/main" id="{00000000-0008-0000-0800-000089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79" name="shapetype_202" hidden="1">
          <a:extLst>
            <a:ext uri="{FF2B5EF4-FFF2-40B4-BE49-F238E27FC236}">
              <a16:creationId xmlns:a16="http://schemas.microsoft.com/office/drawing/2014/main" id="{00000000-0008-0000-0800-000087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77" name="shapetype_202" hidden="1">
          <a:extLst>
            <a:ext uri="{FF2B5EF4-FFF2-40B4-BE49-F238E27FC236}">
              <a16:creationId xmlns:a16="http://schemas.microsoft.com/office/drawing/2014/main" id="{00000000-0008-0000-0800-000085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75" name="shapetype_202" hidden="1">
          <a:extLst>
            <a:ext uri="{FF2B5EF4-FFF2-40B4-BE49-F238E27FC236}">
              <a16:creationId xmlns:a16="http://schemas.microsoft.com/office/drawing/2014/main" id="{00000000-0008-0000-0800-000083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73" name="shapetype_202" hidden="1">
          <a:extLst>
            <a:ext uri="{FF2B5EF4-FFF2-40B4-BE49-F238E27FC236}">
              <a16:creationId xmlns:a16="http://schemas.microsoft.com/office/drawing/2014/main" id="{00000000-0008-0000-0800-000081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71" name="shapetype_202" hidden="1">
          <a:extLst>
            <a:ext uri="{FF2B5EF4-FFF2-40B4-BE49-F238E27FC236}">
              <a16:creationId xmlns:a16="http://schemas.microsoft.com/office/drawing/2014/main" id="{00000000-0008-0000-0800-00007F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69" name="shapetype_202" hidden="1">
          <a:extLst>
            <a:ext uri="{FF2B5EF4-FFF2-40B4-BE49-F238E27FC236}">
              <a16:creationId xmlns:a16="http://schemas.microsoft.com/office/drawing/2014/main" id="{00000000-0008-0000-0800-00007D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67" name="shapetype_202" hidden="1">
          <a:extLst>
            <a:ext uri="{FF2B5EF4-FFF2-40B4-BE49-F238E27FC236}">
              <a16:creationId xmlns:a16="http://schemas.microsoft.com/office/drawing/2014/main" id="{00000000-0008-0000-0800-00007B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65" name="shapetype_202" hidden="1">
          <a:extLst>
            <a:ext uri="{FF2B5EF4-FFF2-40B4-BE49-F238E27FC236}">
              <a16:creationId xmlns:a16="http://schemas.microsoft.com/office/drawing/2014/main" id="{00000000-0008-0000-0800-000079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63" name="shapetype_202" hidden="1">
          <a:extLst>
            <a:ext uri="{FF2B5EF4-FFF2-40B4-BE49-F238E27FC236}">
              <a16:creationId xmlns:a16="http://schemas.microsoft.com/office/drawing/2014/main" id="{00000000-0008-0000-0800-000077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61" name="shapetype_202" hidden="1">
          <a:extLst>
            <a:ext uri="{FF2B5EF4-FFF2-40B4-BE49-F238E27FC236}">
              <a16:creationId xmlns:a16="http://schemas.microsoft.com/office/drawing/2014/main" id="{00000000-0008-0000-0800-000075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59" name="shapetype_202" hidden="1">
          <a:extLst>
            <a:ext uri="{FF2B5EF4-FFF2-40B4-BE49-F238E27FC236}">
              <a16:creationId xmlns:a16="http://schemas.microsoft.com/office/drawing/2014/main" id="{00000000-0008-0000-0800-000073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57" name="shapetype_202" hidden="1">
          <a:extLst>
            <a:ext uri="{FF2B5EF4-FFF2-40B4-BE49-F238E27FC236}">
              <a16:creationId xmlns:a16="http://schemas.microsoft.com/office/drawing/2014/main" id="{00000000-0008-0000-0800-000071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55" name="shapetype_202" hidden="1">
          <a:extLst>
            <a:ext uri="{FF2B5EF4-FFF2-40B4-BE49-F238E27FC236}">
              <a16:creationId xmlns:a16="http://schemas.microsoft.com/office/drawing/2014/main" id="{00000000-0008-0000-0800-00006F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53" name="shapetype_202" hidden="1">
          <a:extLst>
            <a:ext uri="{FF2B5EF4-FFF2-40B4-BE49-F238E27FC236}">
              <a16:creationId xmlns:a16="http://schemas.microsoft.com/office/drawing/2014/main" id="{00000000-0008-0000-0800-00006D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51" name="shapetype_202" hidden="1">
          <a:extLst>
            <a:ext uri="{FF2B5EF4-FFF2-40B4-BE49-F238E27FC236}">
              <a16:creationId xmlns:a16="http://schemas.microsoft.com/office/drawing/2014/main" id="{00000000-0008-0000-0800-00006B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49" name="shapetype_202" hidden="1">
          <a:extLst>
            <a:ext uri="{FF2B5EF4-FFF2-40B4-BE49-F238E27FC236}">
              <a16:creationId xmlns:a16="http://schemas.microsoft.com/office/drawing/2014/main" id="{00000000-0008-0000-0800-000069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47" name="shapetype_202" hidden="1">
          <a:extLst>
            <a:ext uri="{FF2B5EF4-FFF2-40B4-BE49-F238E27FC236}">
              <a16:creationId xmlns:a16="http://schemas.microsoft.com/office/drawing/2014/main" id="{00000000-0008-0000-0800-000067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45" name="shapetype_202" hidden="1">
          <a:extLst>
            <a:ext uri="{FF2B5EF4-FFF2-40B4-BE49-F238E27FC236}">
              <a16:creationId xmlns:a16="http://schemas.microsoft.com/office/drawing/2014/main" id="{00000000-0008-0000-0800-000065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43" name="shapetype_202" hidden="1">
          <a:extLst>
            <a:ext uri="{FF2B5EF4-FFF2-40B4-BE49-F238E27FC236}">
              <a16:creationId xmlns:a16="http://schemas.microsoft.com/office/drawing/2014/main" id="{00000000-0008-0000-0800-000063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41" name="shapetype_202" hidden="1">
          <a:extLst>
            <a:ext uri="{FF2B5EF4-FFF2-40B4-BE49-F238E27FC236}">
              <a16:creationId xmlns:a16="http://schemas.microsoft.com/office/drawing/2014/main" id="{00000000-0008-0000-0800-000061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39" name="shapetype_202" hidden="1">
          <a:extLst>
            <a:ext uri="{FF2B5EF4-FFF2-40B4-BE49-F238E27FC236}">
              <a16:creationId xmlns:a16="http://schemas.microsoft.com/office/drawing/2014/main" id="{00000000-0008-0000-0800-00005F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37" name="shapetype_202" hidden="1">
          <a:extLst>
            <a:ext uri="{FF2B5EF4-FFF2-40B4-BE49-F238E27FC236}">
              <a16:creationId xmlns:a16="http://schemas.microsoft.com/office/drawing/2014/main" id="{00000000-0008-0000-0800-00005D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35" name="shapetype_202" hidden="1">
          <a:extLst>
            <a:ext uri="{FF2B5EF4-FFF2-40B4-BE49-F238E27FC236}">
              <a16:creationId xmlns:a16="http://schemas.microsoft.com/office/drawing/2014/main" id="{00000000-0008-0000-0800-00005B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33" name="shapetype_202" hidden="1">
          <a:extLst>
            <a:ext uri="{FF2B5EF4-FFF2-40B4-BE49-F238E27FC236}">
              <a16:creationId xmlns:a16="http://schemas.microsoft.com/office/drawing/2014/main" id="{00000000-0008-0000-0800-000059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31" name="shapetype_202" hidden="1">
          <a:extLst>
            <a:ext uri="{FF2B5EF4-FFF2-40B4-BE49-F238E27FC236}">
              <a16:creationId xmlns:a16="http://schemas.microsoft.com/office/drawing/2014/main" id="{00000000-0008-0000-0800-000057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29" name="shapetype_202" hidden="1">
          <a:extLst>
            <a:ext uri="{FF2B5EF4-FFF2-40B4-BE49-F238E27FC236}">
              <a16:creationId xmlns:a16="http://schemas.microsoft.com/office/drawing/2014/main" id="{00000000-0008-0000-0800-000055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27" name="shapetype_202" hidden="1">
          <a:extLst>
            <a:ext uri="{FF2B5EF4-FFF2-40B4-BE49-F238E27FC236}">
              <a16:creationId xmlns:a16="http://schemas.microsoft.com/office/drawing/2014/main" id="{00000000-0008-0000-0800-000053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25" name="shapetype_202" hidden="1">
          <a:extLst>
            <a:ext uri="{FF2B5EF4-FFF2-40B4-BE49-F238E27FC236}">
              <a16:creationId xmlns:a16="http://schemas.microsoft.com/office/drawing/2014/main" id="{00000000-0008-0000-0800-000051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23" name="shapetype_202" hidden="1">
          <a:extLst>
            <a:ext uri="{FF2B5EF4-FFF2-40B4-BE49-F238E27FC236}">
              <a16:creationId xmlns:a16="http://schemas.microsoft.com/office/drawing/2014/main" id="{00000000-0008-0000-0800-00004F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21" name="shapetype_202" hidden="1">
          <a:extLst>
            <a:ext uri="{FF2B5EF4-FFF2-40B4-BE49-F238E27FC236}">
              <a16:creationId xmlns:a16="http://schemas.microsoft.com/office/drawing/2014/main" id="{00000000-0008-0000-0800-00004D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19" name="shapetype_202" hidden="1">
          <a:extLst>
            <a:ext uri="{FF2B5EF4-FFF2-40B4-BE49-F238E27FC236}">
              <a16:creationId xmlns:a16="http://schemas.microsoft.com/office/drawing/2014/main" id="{00000000-0008-0000-0800-00004B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17" name="shapetype_202" hidden="1">
          <a:extLst>
            <a:ext uri="{FF2B5EF4-FFF2-40B4-BE49-F238E27FC236}">
              <a16:creationId xmlns:a16="http://schemas.microsoft.com/office/drawing/2014/main" id="{00000000-0008-0000-0800-000049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15" name="shapetype_202" hidden="1">
          <a:extLst>
            <a:ext uri="{FF2B5EF4-FFF2-40B4-BE49-F238E27FC236}">
              <a16:creationId xmlns:a16="http://schemas.microsoft.com/office/drawing/2014/main" id="{00000000-0008-0000-0800-000047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13" name="shapetype_202" hidden="1">
          <a:extLst>
            <a:ext uri="{FF2B5EF4-FFF2-40B4-BE49-F238E27FC236}">
              <a16:creationId xmlns:a16="http://schemas.microsoft.com/office/drawing/2014/main" id="{00000000-0008-0000-0800-000045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11" name="shapetype_202" hidden="1">
          <a:extLst>
            <a:ext uri="{FF2B5EF4-FFF2-40B4-BE49-F238E27FC236}">
              <a16:creationId xmlns:a16="http://schemas.microsoft.com/office/drawing/2014/main" id="{00000000-0008-0000-0800-000043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09" name="shapetype_202" hidden="1">
          <a:extLst>
            <a:ext uri="{FF2B5EF4-FFF2-40B4-BE49-F238E27FC236}">
              <a16:creationId xmlns:a16="http://schemas.microsoft.com/office/drawing/2014/main" id="{00000000-0008-0000-0800-000041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07" name="shapetype_202" hidden="1">
          <a:extLst>
            <a:ext uri="{FF2B5EF4-FFF2-40B4-BE49-F238E27FC236}">
              <a16:creationId xmlns:a16="http://schemas.microsoft.com/office/drawing/2014/main" id="{00000000-0008-0000-0800-00003F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05" name="shapetype_202" hidden="1">
          <a:extLst>
            <a:ext uri="{FF2B5EF4-FFF2-40B4-BE49-F238E27FC236}">
              <a16:creationId xmlns:a16="http://schemas.microsoft.com/office/drawing/2014/main" id="{00000000-0008-0000-0800-00003D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03" name="shapetype_202" hidden="1">
          <a:extLst>
            <a:ext uri="{FF2B5EF4-FFF2-40B4-BE49-F238E27FC236}">
              <a16:creationId xmlns:a16="http://schemas.microsoft.com/office/drawing/2014/main" id="{00000000-0008-0000-0800-00003B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601" name="shapetype_202" hidden="1">
          <a:extLst>
            <a:ext uri="{FF2B5EF4-FFF2-40B4-BE49-F238E27FC236}">
              <a16:creationId xmlns:a16="http://schemas.microsoft.com/office/drawing/2014/main" id="{00000000-0008-0000-0800-000039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99" name="shapetype_202" hidden="1">
          <a:extLst>
            <a:ext uri="{FF2B5EF4-FFF2-40B4-BE49-F238E27FC236}">
              <a16:creationId xmlns:a16="http://schemas.microsoft.com/office/drawing/2014/main" id="{00000000-0008-0000-0800-000037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97" name="shapetype_202" hidden="1">
          <a:extLst>
            <a:ext uri="{FF2B5EF4-FFF2-40B4-BE49-F238E27FC236}">
              <a16:creationId xmlns:a16="http://schemas.microsoft.com/office/drawing/2014/main" id="{00000000-0008-0000-0800-000035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95" name="shapetype_202" hidden="1">
          <a:extLst>
            <a:ext uri="{FF2B5EF4-FFF2-40B4-BE49-F238E27FC236}">
              <a16:creationId xmlns:a16="http://schemas.microsoft.com/office/drawing/2014/main" id="{00000000-0008-0000-0800-000033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93" name="shapetype_202" hidden="1">
          <a:extLst>
            <a:ext uri="{FF2B5EF4-FFF2-40B4-BE49-F238E27FC236}">
              <a16:creationId xmlns:a16="http://schemas.microsoft.com/office/drawing/2014/main" id="{00000000-0008-0000-0800-000031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91" name="shapetype_202" hidden="1">
          <a:extLst>
            <a:ext uri="{FF2B5EF4-FFF2-40B4-BE49-F238E27FC236}">
              <a16:creationId xmlns:a16="http://schemas.microsoft.com/office/drawing/2014/main" id="{00000000-0008-0000-0800-00002F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89" name="shapetype_202" hidden="1">
          <a:extLst>
            <a:ext uri="{FF2B5EF4-FFF2-40B4-BE49-F238E27FC236}">
              <a16:creationId xmlns:a16="http://schemas.microsoft.com/office/drawing/2014/main" id="{00000000-0008-0000-0800-00002D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87" name="shapetype_202" hidden="1">
          <a:extLst>
            <a:ext uri="{FF2B5EF4-FFF2-40B4-BE49-F238E27FC236}">
              <a16:creationId xmlns:a16="http://schemas.microsoft.com/office/drawing/2014/main" id="{00000000-0008-0000-0800-00002B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85" name="shapetype_202" hidden="1">
          <a:extLst>
            <a:ext uri="{FF2B5EF4-FFF2-40B4-BE49-F238E27FC236}">
              <a16:creationId xmlns:a16="http://schemas.microsoft.com/office/drawing/2014/main" id="{00000000-0008-0000-0800-000029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83" name="shapetype_202" hidden="1">
          <a:extLst>
            <a:ext uri="{FF2B5EF4-FFF2-40B4-BE49-F238E27FC236}">
              <a16:creationId xmlns:a16="http://schemas.microsoft.com/office/drawing/2014/main" id="{00000000-0008-0000-0800-000027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81" name="shapetype_202" hidden="1">
          <a:extLst>
            <a:ext uri="{FF2B5EF4-FFF2-40B4-BE49-F238E27FC236}">
              <a16:creationId xmlns:a16="http://schemas.microsoft.com/office/drawing/2014/main" id="{00000000-0008-0000-0800-000025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79" name="shapetype_202" hidden="1">
          <a:extLst>
            <a:ext uri="{FF2B5EF4-FFF2-40B4-BE49-F238E27FC236}">
              <a16:creationId xmlns:a16="http://schemas.microsoft.com/office/drawing/2014/main" id="{00000000-0008-0000-0800-000023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77" name="shapetype_202" hidden="1">
          <a:extLst>
            <a:ext uri="{FF2B5EF4-FFF2-40B4-BE49-F238E27FC236}">
              <a16:creationId xmlns:a16="http://schemas.microsoft.com/office/drawing/2014/main" id="{00000000-0008-0000-0800-000021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75" name="shapetype_202" hidden="1">
          <a:extLst>
            <a:ext uri="{FF2B5EF4-FFF2-40B4-BE49-F238E27FC236}">
              <a16:creationId xmlns:a16="http://schemas.microsoft.com/office/drawing/2014/main" id="{00000000-0008-0000-0800-00001F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73" name="shapetype_202" hidden="1">
          <a:extLst>
            <a:ext uri="{FF2B5EF4-FFF2-40B4-BE49-F238E27FC236}">
              <a16:creationId xmlns:a16="http://schemas.microsoft.com/office/drawing/2014/main" id="{00000000-0008-0000-0800-00001D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71" name="shapetype_202" hidden="1">
          <a:extLst>
            <a:ext uri="{FF2B5EF4-FFF2-40B4-BE49-F238E27FC236}">
              <a16:creationId xmlns:a16="http://schemas.microsoft.com/office/drawing/2014/main" id="{00000000-0008-0000-0800-00001B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69" name="shapetype_202" hidden="1">
          <a:extLst>
            <a:ext uri="{FF2B5EF4-FFF2-40B4-BE49-F238E27FC236}">
              <a16:creationId xmlns:a16="http://schemas.microsoft.com/office/drawing/2014/main" id="{00000000-0008-0000-0800-000019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67" name="shapetype_202" hidden="1">
          <a:extLst>
            <a:ext uri="{FF2B5EF4-FFF2-40B4-BE49-F238E27FC236}">
              <a16:creationId xmlns:a16="http://schemas.microsoft.com/office/drawing/2014/main" id="{00000000-0008-0000-0800-000017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65" name="shapetype_202" hidden="1">
          <a:extLst>
            <a:ext uri="{FF2B5EF4-FFF2-40B4-BE49-F238E27FC236}">
              <a16:creationId xmlns:a16="http://schemas.microsoft.com/office/drawing/2014/main" id="{00000000-0008-0000-0800-000015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63" name="shapetype_202" hidden="1">
          <a:extLst>
            <a:ext uri="{FF2B5EF4-FFF2-40B4-BE49-F238E27FC236}">
              <a16:creationId xmlns:a16="http://schemas.microsoft.com/office/drawing/2014/main" id="{00000000-0008-0000-0800-000013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61" name="shapetype_202" hidden="1">
          <a:extLst>
            <a:ext uri="{FF2B5EF4-FFF2-40B4-BE49-F238E27FC236}">
              <a16:creationId xmlns:a16="http://schemas.microsoft.com/office/drawing/2014/main" id="{00000000-0008-0000-0800-000011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59" name="shapetype_202" hidden="1">
          <a:extLst>
            <a:ext uri="{FF2B5EF4-FFF2-40B4-BE49-F238E27FC236}">
              <a16:creationId xmlns:a16="http://schemas.microsoft.com/office/drawing/2014/main" id="{00000000-0008-0000-0800-00000F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57" name="shapetype_202" hidden="1">
          <a:extLst>
            <a:ext uri="{FF2B5EF4-FFF2-40B4-BE49-F238E27FC236}">
              <a16:creationId xmlns:a16="http://schemas.microsoft.com/office/drawing/2014/main" id="{00000000-0008-0000-0800-00000D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55" name="shapetype_202" hidden="1">
          <a:extLst>
            <a:ext uri="{FF2B5EF4-FFF2-40B4-BE49-F238E27FC236}">
              <a16:creationId xmlns:a16="http://schemas.microsoft.com/office/drawing/2014/main" id="{00000000-0008-0000-0800-00000B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53" name="shapetype_202" hidden="1">
          <a:extLst>
            <a:ext uri="{FF2B5EF4-FFF2-40B4-BE49-F238E27FC236}">
              <a16:creationId xmlns:a16="http://schemas.microsoft.com/office/drawing/2014/main" id="{00000000-0008-0000-0800-000009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51" name="shapetype_202" hidden="1">
          <a:extLst>
            <a:ext uri="{FF2B5EF4-FFF2-40B4-BE49-F238E27FC236}">
              <a16:creationId xmlns:a16="http://schemas.microsoft.com/office/drawing/2014/main" id="{00000000-0008-0000-0800-000007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49" name="shapetype_202" hidden="1">
          <a:extLst>
            <a:ext uri="{FF2B5EF4-FFF2-40B4-BE49-F238E27FC236}">
              <a16:creationId xmlns:a16="http://schemas.microsoft.com/office/drawing/2014/main" id="{00000000-0008-0000-0800-000005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47" name="shapetype_202" hidden="1">
          <a:extLst>
            <a:ext uri="{FF2B5EF4-FFF2-40B4-BE49-F238E27FC236}">
              <a16:creationId xmlns:a16="http://schemas.microsoft.com/office/drawing/2014/main" id="{00000000-0008-0000-0800-000003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45" name="shapetype_202" hidden="1">
          <a:extLst>
            <a:ext uri="{FF2B5EF4-FFF2-40B4-BE49-F238E27FC236}">
              <a16:creationId xmlns:a16="http://schemas.microsoft.com/office/drawing/2014/main" id="{00000000-0008-0000-0800-0000013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43" name="shapetype_202" hidden="1">
          <a:extLst>
            <a:ext uri="{FF2B5EF4-FFF2-40B4-BE49-F238E27FC236}">
              <a16:creationId xmlns:a16="http://schemas.microsoft.com/office/drawing/2014/main" id="{00000000-0008-0000-0800-0000FF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41" name="shapetype_202" hidden="1">
          <a:extLst>
            <a:ext uri="{FF2B5EF4-FFF2-40B4-BE49-F238E27FC236}">
              <a16:creationId xmlns:a16="http://schemas.microsoft.com/office/drawing/2014/main" id="{00000000-0008-0000-0800-0000FD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39" name="shapetype_202" hidden="1">
          <a:extLst>
            <a:ext uri="{FF2B5EF4-FFF2-40B4-BE49-F238E27FC236}">
              <a16:creationId xmlns:a16="http://schemas.microsoft.com/office/drawing/2014/main" id="{00000000-0008-0000-0800-0000FB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37" name="shapetype_202" hidden="1">
          <a:extLst>
            <a:ext uri="{FF2B5EF4-FFF2-40B4-BE49-F238E27FC236}">
              <a16:creationId xmlns:a16="http://schemas.microsoft.com/office/drawing/2014/main" id="{00000000-0008-0000-0800-0000F9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35" name="shapetype_202" hidden="1">
          <a:extLst>
            <a:ext uri="{FF2B5EF4-FFF2-40B4-BE49-F238E27FC236}">
              <a16:creationId xmlns:a16="http://schemas.microsoft.com/office/drawing/2014/main" id="{00000000-0008-0000-0800-0000F7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33" name="shapetype_202" hidden="1">
          <a:extLst>
            <a:ext uri="{FF2B5EF4-FFF2-40B4-BE49-F238E27FC236}">
              <a16:creationId xmlns:a16="http://schemas.microsoft.com/office/drawing/2014/main" id="{00000000-0008-0000-0800-0000F5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31" name="shapetype_202" hidden="1">
          <a:extLst>
            <a:ext uri="{FF2B5EF4-FFF2-40B4-BE49-F238E27FC236}">
              <a16:creationId xmlns:a16="http://schemas.microsoft.com/office/drawing/2014/main" id="{00000000-0008-0000-0800-0000F3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29" name="shapetype_202" hidden="1">
          <a:extLst>
            <a:ext uri="{FF2B5EF4-FFF2-40B4-BE49-F238E27FC236}">
              <a16:creationId xmlns:a16="http://schemas.microsoft.com/office/drawing/2014/main" id="{00000000-0008-0000-0800-0000F1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27" name="shapetype_202" hidden="1">
          <a:extLst>
            <a:ext uri="{FF2B5EF4-FFF2-40B4-BE49-F238E27FC236}">
              <a16:creationId xmlns:a16="http://schemas.microsoft.com/office/drawing/2014/main" id="{00000000-0008-0000-0800-0000EF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25" name="shapetype_202" hidden="1">
          <a:extLst>
            <a:ext uri="{FF2B5EF4-FFF2-40B4-BE49-F238E27FC236}">
              <a16:creationId xmlns:a16="http://schemas.microsoft.com/office/drawing/2014/main" id="{00000000-0008-0000-0800-0000ED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23" name="shapetype_202" hidden="1">
          <a:extLst>
            <a:ext uri="{FF2B5EF4-FFF2-40B4-BE49-F238E27FC236}">
              <a16:creationId xmlns:a16="http://schemas.microsoft.com/office/drawing/2014/main" id="{00000000-0008-0000-0800-0000EB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21" name="shapetype_202" hidden="1">
          <a:extLst>
            <a:ext uri="{FF2B5EF4-FFF2-40B4-BE49-F238E27FC236}">
              <a16:creationId xmlns:a16="http://schemas.microsoft.com/office/drawing/2014/main" id="{00000000-0008-0000-0800-0000E9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19" name="shapetype_202" hidden="1">
          <a:extLst>
            <a:ext uri="{FF2B5EF4-FFF2-40B4-BE49-F238E27FC236}">
              <a16:creationId xmlns:a16="http://schemas.microsoft.com/office/drawing/2014/main" id="{00000000-0008-0000-0800-0000E7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17" name="shapetype_202" hidden="1">
          <a:extLst>
            <a:ext uri="{FF2B5EF4-FFF2-40B4-BE49-F238E27FC236}">
              <a16:creationId xmlns:a16="http://schemas.microsoft.com/office/drawing/2014/main" id="{00000000-0008-0000-0800-0000E5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15" name="shapetype_202" hidden="1">
          <a:extLst>
            <a:ext uri="{FF2B5EF4-FFF2-40B4-BE49-F238E27FC236}">
              <a16:creationId xmlns:a16="http://schemas.microsoft.com/office/drawing/2014/main" id="{00000000-0008-0000-0800-0000E3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13" name="shapetype_202" hidden="1">
          <a:extLst>
            <a:ext uri="{FF2B5EF4-FFF2-40B4-BE49-F238E27FC236}">
              <a16:creationId xmlns:a16="http://schemas.microsoft.com/office/drawing/2014/main" id="{00000000-0008-0000-0800-0000E1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11" name="shapetype_202" hidden="1">
          <a:extLst>
            <a:ext uri="{FF2B5EF4-FFF2-40B4-BE49-F238E27FC236}">
              <a16:creationId xmlns:a16="http://schemas.microsoft.com/office/drawing/2014/main" id="{00000000-0008-0000-0800-0000DF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09" name="shapetype_202" hidden="1">
          <a:extLst>
            <a:ext uri="{FF2B5EF4-FFF2-40B4-BE49-F238E27FC236}">
              <a16:creationId xmlns:a16="http://schemas.microsoft.com/office/drawing/2014/main" id="{00000000-0008-0000-0800-0000DD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07" name="shapetype_202" hidden="1">
          <a:extLst>
            <a:ext uri="{FF2B5EF4-FFF2-40B4-BE49-F238E27FC236}">
              <a16:creationId xmlns:a16="http://schemas.microsoft.com/office/drawing/2014/main" id="{00000000-0008-0000-0800-0000DB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05" name="shapetype_202" hidden="1">
          <a:extLst>
            <a:ext uri="{FF2B5EF4-FFF2-40B4-BE49-F238E27FC236}">
              <a16:creationId xmlns:a16="http://schemas.microsoft.com/office/drawing/2014/main" id="{00000000-0008-0000-0800-0000D9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03" name="shapetype_202" hidden="1">
          <a:extLst>
            <a:ext uri="{FF2B5EF4-FFF2-40B4-BE49-F238E27FC236}">
              <a16:creationId xmlns:a16="http://schemas.microsoft.com/office/drawing/2014/main" id="{00000000-0008-0000-0800-0000D7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501" name="shapetype_202" hidden="1">
          <a:extLst>
            <a:ext uri="{FF2B5EF4-FFF2-40B4-BE49-F238E27FC236}">
              <a16:creationId xmlns:a16="http://schemas.microsoft.com/office/drawing/2014/main" id="{00000000-0008-0000-0800-0000D5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99" name="shapetype_202" hidden="1">
          <a:extLst>
            <a:ext uri="{FF2B5EF4-FFF2-40B4-BE49-F238E27FC236}">
              <a16:creationId xmlns:a16="http://schemas.microsoft.com/office/drawing/2014/main" id="{00000000-0008-0000-0800-0000D3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97" name="shapetype_202" hidden="1">
          <a:extLst>
            <a:ext uri="{FF2B5EF4-FFF2-40B4-BE49-F238E27FC236}">
              <a16:creationId xmlns:a16="http://schemas.microsoft.com/office/drawing/2014/main" id="{00000000-0008-0000-0800-0000D1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95" name="shapetype_202" hidden="1">
          <a:extLst>
            <a:ext uri="{FF2B5EF4-FFF2-40B4-BE49-F238E27FC236}">
              <a16:creationId xmlns:a16="http://schemas.microsoft.com/office/drawing/2014/main" id="{00000000-0008-0000-0800-0000CF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93" name="shapetype_202" hidden="1">
          <a:extLst>
            <a:ext uri="{FF2B5EF4-FFF2-40B4-BE49-F238E27FC236}">
              <a16:creationId xmlns:a16="http://schemas.microsoft.com/office/drawing/2014/main" id="{00000000-0008-0000-0800-0000CD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91" name="shapetype_202" hidden="1">
          <a:extLst>
            <a:ext uri="{FF2B5EF4-FFF2-40B4-BE49-F238E27FC236}">
              <a16:creationId xmlns:a16="http://schemas.microsoft.com/office/drawing/2014/main" id="{00000000-0008-0000-0800-0000CB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89" name="shapetype_202" hidden="1">
          <a:extLst>
            <a:ext uri="{FF2B5EF4-FFF2-40B4-BE49-F238E27FC236}">
              <a16:creationId xmlns:a16="http://schemas.microsoft.com/office/drawing/2014/main" id="{00000000-0008-0000-0800-0000C9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87" name="shapetype_202" hidden="1">
          <a:extLst>
            <a:ext uri="{FF2B5EF4-FFF2-40B4-BE49-F238E27FC236}">
              <a16:creationId xmlns:a16="http://schemas.microsoft.com/office/drawing/2014/main" id="{00000000-0008-0000-0800-0000C7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85" name="shapetype_202" hidden="1">
          <a:extLst>
            <a:ext uri="{FF2B5EF4-FFF2-40B4-BE49-F238E27FC236}">
              <a16:creationId xmlns:a16="http://schemas.microsoft.com/office/drawing/2014/main" id="{00000000-0008-0000-0800-0000C5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83" name="shapetype_202" hidden="1">
          <a:extLst>
            <a:ext uri="{FF2B5EF4-FFF2-40B4-BE49-F238E27FC236}">
              <a16:creationId xmlns:a16="http://schemas.microsoft.com/office/drawing/2014/main" id="{00000000-0008-0000-0800-0000C3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81" name="shapetype_202" hidden="1">
          <a:extLst>
            <a:ext uri="{FF2B5EF4-FFF2-40B4-BE49-F238E27FC236}">
              <a16:creationId xmlns:a16="http://schemas.microsoft.com/office/drawing/2014/main" id="{00000000-0008-0000-0800-0000C1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79" name="shapetype_202" hidden="1">
          <a:extLst>
            <a:ext uri="{FF2B5EF4-FFF2-40B4-BE49-F238E27FC236}">
              <a16:creationId xmlns:a16="http://schemas.microsoft.com/office/drawing/2014/main" id="{00000000-0008-0000-0800-0000BF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77" name="shapetype_202" hidden="1">
          <a:extLst>
            <a:ext uri="{FF2B5EF4-FFF2-40B4-BE49-F238E27FC236}">
              <a16:creationId xmlns:a16="http://schemas.microsoft.com/office/drawing/2014/main" id="{00000000-0008-0000-0800-0000BD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75" name="shapetype_202" hidden="1">
          <a:extLst>
            <a:ext uri="{FF2B5EF4-FFF2-40B4-BE49-F238E27FC236}">
              <a16:creationId xmlns:a16="http://schemas.microsoft.com/office/drawing/2014/main" id="{00000000-0008-0000-0800-0000BB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73" name="shapetype_202" hidden="1">
          <a:extLst>
            <a:ext uri="{FF2B5EF4-FFF2-40B4-BE49-F238E27FC236}">
              <a16:creationId xmlns:a16="http://schemas.microsoft.com/office/drawing/2014/main" id="{00000000-0008-0000-0800-0000B9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71" name="shapetype_202" hidden="1">
          <a:extLst>
            <a:ext uri="{FF2B5EF4-FFF2-40B4-BE49-F238E27FC236}">
              <a16:creationId xmlns:a16="http://schemas.microsoft.com/office/drawing/2014/main" id="{00000000-0008-0000-0800-0000B7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69" name="shapetype_202" hidden="1">
          <a:extLst>
            <a:ext uri="{FF2B5EF4-FFF2-40B4-BE49-F238E27FC236}">
              <a16:creationId xmlns:a16="http://schemas.microsoft.com/office/drawing/2014/main" id="{00000000-0008-0000-0800-0000B5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67" name="shapetype_202" hidden="1">
          <a:extLst>
            <a:ext uri="{FF2B5EF4-FFF2-40B4-BE49-F238E27FC236}">
              <a16:creationId xmlns:a16="http://schemas.microsoft.com/office/drawing/2014/main" id="{00000000-0008-0000-0800-0000B3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65" name="shapetype_202" hidden="1">
          <a:extLst>
            <a:ext uri="{FF2B5EF4-FFF2-40B4-BE49-F238E27FC236}">
              <a16:creationId xmlns:a16="http://schemas.microsoft.com/office/drawing/2014/main" id="{00000000-0008-0000-0800-0000B1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63" name="shapetype_202" hidden="1">
          <a:extLst>
            <a:ext uri="{FF2B5EF4-FFF2-40B4-BE49-F238E27FC236}">
              <a16:creationId xmlns:a16="http://schemas.microsoft.com/office/drawing/2014/main" id="{00000000-0008-0000-0800-0000AF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61" name="shapetype_202" hidden="1">
          <a:extLst>
            <a:ext uri="{FF2B5EF4-FFF2-40B4-BE49-F238E27FC236}">
              <a16:creationId xmlns:a16="http://schemas.microsoft.com/office/drawing/2014/main" id="{00000000-0008-0000-0800-0000AD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59" name="shapetype_202" hidden="1">
          <a:extLst>
            <a:ext uri="{FF2B5EF4-FFF2-40B4-BE49-F238E27FC236}">
              <a16:creationId xmlns:a16="http://schemas.microsoft.com/office/drawing/2014/main" id="{00000000-0008-0000-0800-0000AB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57" name="shapetype_202" hidden="1">
          <a:extLst>
            <a:ext uri="{FF2B5EF4-FFF2-40B4-BE49-F238E27FC236}">
              <a16:creationId xmlns:a16="http://schemas.microsoft.com/office/drawing/2014/main" id="{00000000-0008-0000-0800-0000A9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55" name="shapetype_202" hidden="1">
          <a:extLst>
            <a:ext uri="{FF2B5EF4-FFF2-40B4-BE49-F238E27FC236}">
              <a16:creationId xmlns:a16="http://schemas.microsoft.com/office/drawing/2014/main" id="{00000000-0008-0000-0800-0000A7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53" name="shapetype_202" hidden="1">
          <a:extLst>
            <a:ext uri="{FF2B5EF4-FFF2-40B4-BE49-F238E27FC236}">
              <a16:creationId xmlns:a16="http://schemas.microsoft.com/office/drawing/2014/main" id="{00000000-0008-0000-0800-0000A5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51" name="shapetype_202" hidden="1">
          <a:extLst>
            <a:ext uri="{FF2B5EF4-FFF2-40B4-BE49-F238E27FC236}">
              <a16:creationId xmlns:a16="http://schemas.microsoft.com/office/drawing/2014/main" id="{00000000-0008-0000-0800-0000A3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49" name="shapetype_202" hidden="1">
          <a:extLst>
            <a:ext uri="{FF2B5EF4-FFF2-40B4-BE49-F238E27FC236}">
              <a16:creationId xmlns:a16="http://schemas.microsoft.com/office/drawing/2014/main" id="{00000000-0008-0000-0800-0000A1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47" name="shapetype_202" hidden="1">
          <a:extLst>
            <a:ext uri="{FF2B5EF4-FFF2-40B4-BE49-F238E27FC236}">
              <a16:creationId xmlns:a16="http://schemas.microsoft.com/office/drawing/2014/main" id="{00000000-0008-0000-0800-00009F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45" name="shapetype_202" hidden="1">
          <a:extLst>
            <a:ext uri="{FF2B5EF4-FFF2-40B4-BE49-F238E27FC236}">
              <a16:creationId xmlns:a16="http://schemas.microsoft.com/office/drawing/2014/main" id="{00000000-0008-0000-0800-00009D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133350</xdr:colOff>
      <xdr:row>22</xdr:row>
      <xdr:rowOff>0</xdr:rowOff>
    </xdr:to>
    <xdr:sp macro="" textlink="">
      <xdr:nvSpPr>
        <xdr:cNvPr id="12443" name="shapetype_202" hidden="1">
          <a:extLst>
            <a:ext uri="{FF2B5EF4-FFF2-40B4-BE49-F238E27FC236}">
              <a16:creationId xmlns:a16="http://schemas.microsoft.com/office/drawing/2014/main" id="{00000000-0008-0000-0800-00009B3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19</xdr:col>
      <xdr:colOff>966106</xdr:colOff>
      <xdr:row>36</xdr:row>
      <xdr:rowOff>312964</xdr:rowOff>
    </xdr:from>
    <xdr:ext cx="10412209" cy="15122088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 txBox="1"/>
      </xdr:nvSpPr>
      <xdr:spPr>
        <a:xfrm>
          <a:off x="19934463" y="11987893"/>
          <a:ext cx="10412209" cy="151220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Northern Europe (Denmark, Finland, Sweden, Estonia, Latvia and Llithuania).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 NON RESIDENTIAL BUILDINGS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/>
        </a:p>
      </xdr:txBody>
    </xdr:sp>
    <xdr:clientData/>
  </xdr:oneCellAnchor>
  <xdr:oneCellAnchor>
    <xdr:from>
      <xdr:col>54</xdr:col>
      <xdr:colOff>2299607</xdr:colOff>
      <xdr:row>37</xdr:row>
      <xdr:rowOff>40821</xdr:rowOff>
    </xdr:from>
    <xdr:ext cx="10150929" cy="15348858"/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 txBox="1"/>
      </xdr:nvSpPr>
      <xdr:spPr>
        <a:xfrm>
          <a:off x="100883357" y="12042321"/>
          <a:ext cx="10150929" cy="153488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Northern Europe (Denmark, Finland, Sweden, Estonia, Latvia and Llithuania).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</a:p>
        <a:p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 NON RESIDENTIAL BUILDINGS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endParaRPr lang="en-US" sz="1200">
            <a:effectLst/>
          </a:endParaRPr>
        </a:p>
        <a:p>
          <a:endParaRPr lang="en-US" sz="1200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125" name="shapetype_202" hidden="1">
          <a:extLst>
            <a:ext uri="{FF2B5EF4-FFF2-40B4-BE49-F238E27FC236}">
              <a16:creationId xmlns:a16="http://schemas.microsoft.com/office/drawing/2014/main" id="{00000000-0008-0000-0900-00002D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124" name="shapetype_202" hidden="1">
          <a:extLst>
            <a:ext uri="{FF2B5EF4-FFF2-40B4-BE49-F238E27FC236}">
              <a16:creationId xmlns:a16="http://schemas.microsoft.com/office/drawing/2014/main" id="{00000000-0008-0000-0900-00002C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123" name="shapetype_202" hidden="1">
          <a:extLst>
            <a:ext uri="{FF2B5EF4-FFF2-40B4-BE49-F238E27FC236}">
              <a16:creationId xmlns:a16="http://schemas.microsoft.com/office/drawing/2014/main" id="{00000000-0008-0000-0900-00002B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122" name="shapetype_202" hidden="1">
          <a:extLst>
            <a:ext uri="{FF2B5EF4-FFF2-40B4-BE49-F238E27FC236}">
              <a16:creationId xmlns:a16="http://schemas.microsoft.com/office/drawing/2014/main" id="{00000000-0008-0000-0900-00002A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121" name="shapetype_202" hidden="1">
          <a:extLst>
            <a:ext uri="{FF2B5EF4-FFF2-40B4-BE49-F238E27FC236}">
              <a16:creationId xmlns:a16="http://schemas.microsoft.com/office/drawing/2014/main" id="{00000000-0008-0000-0900-000029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120" name="shapetype_202" hidden="1">
          <a:extLst>
            <a:ext uri="{FF2B5EF4-FFF2-40B4-BE49-F238E27FC236}">
              <a16:creationId xmlns:a16="http://schemas.microsoft.com/office/drawing/2014/main" id="{00000000-0008-0000-0900-000028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119" name="shapetype_202" hidden="1">
          <a:extLst>
            <a:ext uri="{FF2B5EF4-FFF2-40B4-BE49-F238E27FC236}">
              <a16:creationId xmlns:a16="http://schemas.microsoft.com/office/drawing/2014/main" id="{00000000-0008-0000-0900-000027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117" name="shapetype_202" hidden="1">
          <a:extLst>
            <a:ext uri="{FF2B5EF4-FFF2-40B4-BE49-F238E27FC236}">
              <a16:creationId xmlns:a16="http://schemas.microsoft.com/office/drawing/2014/main" id="{00000000-0008-0000-0900-000025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115" name="shapetype_202" hidden="1">
          <a:extLst>
            <a:ext uri="{FF2B5EF4-FFF2-40B4-BE49-F238E27FC236}">
              <a16:creationId xmlns:a16="http://schemas.microsoft.com/office/drawing/2014/main" id="{00000000-0008-0000-0900-000023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113" name="shapetype_202" hidden="1">
          <a:extLst>
            <a:ext uri="{FF2B5EF4-FFF2-40B4-BE49-F238E27FC236}">
              <a16:creationId xmlns:a16="http://schemas.microsoft.com/office/drawing/2014/main" id="{00000000-0008-0000-0900-000021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111" name="shapetype_202" hidden="1">
          <a:extLst>
            <a:ext uri="{FF2B5EF4-FFF2-40B4-BE49-F238E27FC236}">
              <a16:creationId xmlns:a16="http://schemas.microsoft.com/office/drawing/2014/main" id="{00000000-0008-0000-0900-00001F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109" name="shapetype_202" hidden="1">
          <a:extLst>
            <a:ext uri="{FF2B5EF4-FFF2-40B4-BE49-F238E27FC236}">
              <a16:creationId xmlns:a16="http://schemas.microsoft.com/office/drawing/2014/main" id="{00000000-0008-0000-0900-00001D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107" name="shapetype_202" hidden="1">
          <a:extLst>
            <a:ext uri="{FF2B5EF4-FFF2-40B4-BE49-F238E27FC236}">
              <a16:creationId xmlns:a16="http://schemas.microsoft.com/office/drawing/2014/main" id="{00000000-0008-0000-0900-00001B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105" name="shapetype_202" hidden="1">
          <a:extLst>
            <a:ext uri="{FF2B5EF4-FFF2-40B4-BE49-F238E27FC236}">
              <a16:creationId xmlns:a16="http://schemas.microsoft.com/office/drawing/2014/main" id="{00000000-0008-0000-0900-000019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103" name="shapetype_202" hidden="1">
          <a:extLst>
            <a:ext uri="{FF2B5EF4-FFF2-40B4-BE49-F238E27FC236}">
              <a16:creationId xmlns:a16="http://schemas.microsoft.com/office/drawing/2014/main" id="{00000000-0008-0000-0900-000017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101" name="shapetype_202" hidden="1">
          <a:extLst>
            <a:ext uri="{FF2B5EF4-FFF2-40B4-BE49-F238E27FC236}">
              <a16:creationId xmlns:a16="http://schemas.microsoft.com/office/drawing/2014/main" id="{00000000-0008-0000-0900-000015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99" name="shapetype_202" hidden="1">
          <a:extLst>
            <a:ext uri="{FF2B5EF4-FFF2-40B4-BE49-F238E27FC236}">
              <a16:creationId xmlns:a16="http://schemas.microsoft.com/office/drawing/2014/main" id="{00000000-0008-0000-0900-000013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97" name="shapetype_202" hidden="1">
          <a:extLst>
            <a:ext uri="{FF2B5EF4-FFF2-40B4-BE49-F238E27FC236}">
              <a16:creationId xmlns:a16="http://schemas.microsoft.com/office/drawing/2014/main" id="{00000000-0008-0000-0900-000011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95" name="shapetype_202" hidden="1">
          <a:extLst>
            <a:ext uri="{FF2B5EF4-FFF2-40B4-BE49-F238E27FC236}">
              <a16:creationId xmlns:a16="http://schemas.microsoft.com/office/drawing/2014/main" id="{00000000-0008-0000-0900-00000F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93" name="shapetype_202" hidden="1">
          <a:extLst>
            <a:ext uri="{FF2B5EF4-FFF2-40B4-BE49-F238E27FC236}">
              <a16:creationId xmlns:a16="http://schemas.microsoft.com/office/drawing/2014/main" id="{00000000-0008-0000-0900-00000D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91" name="shapetype_202" hidden="1">
          <a:extLst>
            <a:ext uri="{FF2B5EF4-FFF2-40B4-BE49-F238E27FC236}">
              <a16:creationId xmlns:a16="http://schemas.microsoft.com/office/drawing/2014/main" id="{00000000-0008-0000-0900-00000B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89" name="shapetype_202" hidden="1">
          <a:extLst>
            <a:ext uri="{FF2B5EF4-FFF2-40B4-BE49-F238E27FC236}">
              <a16:creationId xmlns:a16="http://schemas.microsoft.com/office/drawing/2014/main" id="{00000000-0008-0000-0900-000009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87" name="shapetype_202" hidden="1">
          <a:extLst>
            <a:ext uri="{FF2B5EF4-FFF2-40B4-BE49-F238E27FC236}">
              <a16:creationId xmlns:a16="http://schemas.microsoft.com/office/drawing/2014/main" id="{00000000-0008-0000-0900-000007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85" name="shapetype_202" hidden="1">
          <a:extLst>
            <a:ext uri="{FF2B5EF4-FFF2-40B4-BE49-F238E27FC236}">
              <a16:creationId xmlns:a16="http://schemas.microsoft.com/office/drawing/2014/main" id="{00000000-0008-0000-0900-000005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83" name="shapetype_202" hidden="1">
          <a:extLst>
            <a:ext uri="{FF2B5EF4-FFF2-40B4-BE49-F238E27FC236}">
              <a16:creationId xmlns:a16="http://schemas.microsoft.com/office/drawing/2014/main" id="{00000000-0008-0000-0900-000003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81" name="shapetype_202" hidden="1">
          <a:extLst>
            <a:ext uri="{FF2B5EF4-FFF2-40B4-BE49-F238E27FC236}">
              <a16:creationId xmlns:a16="http://schemas.microsoft.com/office/drawing/2014/main" id="{00000000-0008-0000-0900-0000013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79" name="shapetype_202" hidden="1">
          <a:extLst>
            <a:ext uri="{FF2B5EF4-FFF2-40B4-BE49-F238E27FC236}">
              <a16:creationId xmlns:a16="http://schemas.microsoft.com/office/drawing/2014/main" id="{00000000-0008-0000-0900-0000FF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77" name="shapetype_202" hidden="1">
          <a:extLst>
            <a:ext uri="{FF2B5EF4-FFF2-40B4-BE49-F238E27FC236}">
              <a16:creationId xmlns:a16="http://schemas.microsoft.com/office/drawing/2014/main" id="{00000000-0008-0000-0900-0000FD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75" name="shapetype_202" hidden="1">
          <a:extLst>
            <a:ext uri="{FF2B5EF4-FFF2-40B4-BE49-F238E27FC236}">
              <a16:creationId xmlns:a16="http://schemas.microsoft.com/office/drawing/2014/main" id="{00000000-0008-0000-0900-0000FB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73" name="shapetype_202" hidden="1">
          <a:extLst>
            <a:ext uri="{FF2B5EF4-FFF2-40B4-BE49-F238E27FC236}">
              <a16:creationId xmlns:a16="http://schemas.microsoft.com/office/drawing/2014/main" id="{00000000-0008-0000-0900-0000F9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71" name="shapetype_202" hidden="1">
          <a:extLst>
            <a:ext uri="{FF2B5EF4-FFF2-40B4-BE49-F238E27FC236}">
              <a16:creationId xmlns:a16="http://schemas.microsoft.com/office/drawing/2014/main" id="{00000000-0008-0000-0900-0000F7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69" name="shapetype_202" hidden="1">
          <a:extLst>
            <a:ext uri="{FF2B5EF4-FFF2-40B4-BE49-F238E27FC236}">
              <a16:creationId xmlns:a16="http://schemas.microsoft.com/office/drawing/2014/main" id="{00000000-0008-0000-0900-0000F5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67" name="shapetype_202" hidden="1">
          <a:extLst>
            <a:ext uri="{FF2B5EF4-FFF2-40B4-BE49-F238E27FC236}">
              <a16:creationId xmlns:a16="http://schemas.microsoft.com/office/drawing/2014/main" id="{00000000-0008-0000-0900-0000F3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65" name="shapetype_202" hidden="1">
          <a:extLst>
            <a:ext uri="{FF2B5EF4-FFF2-40B4-BE49-F238E27FC236}">
              <a16:creationId xmlns:a16="http://schemas.microsoft.com/office/drawing/2014/main" id="{00000000-0008-0000-0900-0000F1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63" name="shapetype_202" hidden="1">
          <a:extLst>
            <a:ext uri="{FF2B5EF4-FFF2-40B4-BE49-F238E27FC236}">
              <a16:creationId xmlns:a16="http://schemas.microsoft.com/office/drawing/2014/main" id="{00000000-0008-0000-0900-0000EF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61" name="shapetype_202" hidden="1">
          <a:extLst>
            <a:ext uri="{FF2B5EF4-FFF2-40B4-BE49-F238E27FC236}">
              <a16:creationId xmlns:a16="http://schemas.microsoft.com/office/drawing/2014/main" id="{00000000-0008-0000-0900-0000ED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59" name="shapetype_202" hidden="1">
          <a:extLst>
            <a:ext uri="{FF2B5EF4-FFF2-40B4-BE49-F238E27FC236}">
              <a16:creationId xmlns:a16="http://schemas.microsoft.com/office/drawing/2014/main" id="{00000000-0008-0000-0900-0000EB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57" name="shapetype_202" hidden="1">
          <a:extLst>
            <a:ext uri="{FF2B5EF4-FFF2-40B4-BE49-F238E27FC236}">
              <a16:creationId xmlns:a16="http://schemas.microsoft.com/office/drawing/2014/main" id="{00000000-0008-0000-0900-0000E9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55" name="shapetype_202" hidden="1">
          <a:extLst>
            <a:ext uri="{FF2B5EF4-FFF2-40B4-BE49-F238E27FC236}">
              <a16:creationId xmlns:a16="http://schemas.microsoft.com/office/drawing/2014/main" id="{00000000-0008-0000-0900-0000E7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53" name="shapetype_202" hidden="1">
          <a:extLst>
            <a:ext uri="{FF2B5EF4-FFF2-40B4-BE49-F238E27FC236}">
              <a16:creationId xmlns:a16="http://schemas.microsoft.com/office/drawing/2014/main" id="{00000000-0008-0000-0900-0000E5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51" name="shapetype_202" hidden="1">
          <a:extLst>
            <a:ext uri="{FF2B5EF4-FFF2-40B4-BE49-F238E27FC236}">
              <a16:creationId xmlns:a16="http://schemas.microsoft.com/office/drawing/2014/main" id="{00000000-0008-0000-0900-0000E3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49" name="shapetype_202" hidden="1">
          <a:extLst>
            <a:ext uri="{FF2B5EF4-FFF2-40B4-BE49-F238E27FC236}">
              <a16:creationId xmlns:a16="http://schemas.microsoft.com/office/drawing/2014/main" id="{00000000-0008-0000-0900-0000E1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47" name="shapetype_202" hidden="1">
          <a:extLst>
            <a:ext uri="{FF2B5EF4-FFF2-40B4-BE49-F238E27FC236}">
              <a16:creationId xmlns:a16="http://schemas.microsoft.com/office/drawing/2014/main" id="{00000000-0008-0000-0900-0000DF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45" name="shapetype_202" hidden="1">
          <a:extLst>
            <a:ext uri="{FF2B5EF4-FFF2-40B4-BE49-F238E27FC236}">
              <a16:creationId xmlns:a16="http://schemas.microsoft.com/office/drawing/2014/main" id="{00000000-0008-0000-0900-0000DD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43" name="shapetype_202" hidden="1">
          <a:extLst>
            <a:ext uri="{FF2B5EF4-FFF2-40B4-BE49-F238E27FC236}">
              <a16:creationId xmlns:a16="http://schemas.microsoft.com/office/drawing/2014/main" id="{00000000-0008-0000-0900-0000DB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41" name="shapetype_202" hidden="1">
          <a:extLst>
            <a:ext uri="{FF2B5EF4-FFF2-40B4-BE49-F238E27FC236}">
              <a16:creationId xmlns:a16="http://schemas.microsoft.com/office/drawing/2014/main" id="{00000000-0008-0000-0900-0000D9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39" name="shapetype_202" hidden="1">
          <a:extLst>
            <a:ext uri="{FF2B5EF4-FFF2-40B4-BE49-F238E27FC236}">
              <a16:creationId xmlns:a16="http://schemas.microsoft.com/office/drawing/2014/main" id="{00000000-0008-0000-0900-0000D7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37" name="shapetype_202" hidden="1">
          <a:extLst>
            <a:ext uri="{FF2B5EF4-FFF2-40B4-BE49-F238E27FC236}">
              <a16:creationId xmlns:a16="http://schemas.microsoft.com/office/drawing/2014/main" id="{00000000-0008-0000-0900-0000D5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35" name="shapetype_202" hidden="1">
          <a:extLst>
            <a:ext uri="{FF2B5EF4-FFF2-40B4-BE49-F238E27FC236}">
              <a16:creationId xmlns:a16="http://schemas.microsoft.com/office/drawing/2014/main" id="{00000000-0008-0000-0900-0000D3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33" name="shapetype_202" hidden="1">
          <a:extLst>
            <a:ext uri="{FF2B5EF4-FFF2-40B4-BE49-F238E27FC236}">
              <a16:creationId xmlns:a16="http://schemas.microsoft.com/office/drawing/2014/main" id="{00000000-0008-0000-0900-0000D1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31" name="shapetype_202" hidden="1">
          <a:extLst>
            <a:ext uri="{FF2B5EF4-FFF2-40B4-BE49-F238E27FC236}">
              <a16:creationId xmlns:a16="http://schemas.microsoft.com/office/drawing/2014/main" id="{00000000-0008-0000-0900-0000CF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29" name="shapetype_202" hidden="1">
          <a:extLst>
            <a:ext uri="{FF2B5EF4-FFF2-40B4-BE49-F238E27FC236}">
              <a16:creationId xmlns:a16="http://schemas.microsoft.com/office/drawing/2014/main" id="{00000000-0008-0000-0900-0000CD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27" name="shapetype_202" hidden="1">
          <a:extLst>
            <a:ext uri="{FF2B5EF4-FFF2-40B4-BE49-F238E27FC236}">
              <a16:creationId xmlns:a16="http://schemas.microsoft.com/office/drawing/2014/main" id="{00000000-0008-0000-0900-0000CB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25" name="shapetype_202" hidden="1">
          <a:extLst>
            <a:ext uri="{FF2B5EF4-FFF2-40B4-BE49-F238E27FC236}">
              <a16:creationId xmlns:a16="http://schemas.microsoft.com/office/drawing/2014/main" id="{00000000-0008-0000-0900-0000C9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23" name="shapetype_202" hidden="1">
          <a:extLst>
            <a:ext uri="{FF2B5EF4-FFF2-40B4-BE49-F238E27FC236}">
              <a16:creationId xmlns:a16="http://schemas.microsoft.com/office/drawing/2014/main" id="{00000000-0008-0000-0900-0000C7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21" name="shapetype_202" hidden="1">
          <a:extLst>
            <a:ext uri="{FF2B5EF4-FFF2-40B4-BE49-F238E27FC236}">
              <a16:creationId xmlns:a16="http://schemas.microsoft.com/office/drawing/2014/main" id="{00000000-0008-0000-0900-0000C5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19" name="shapetype_202" hidden="1">
          <a:extLst>
            <a:ext uri="{FF2B5EF4-FFF2-40B4-BE49-F238E27FC236}">
              <a16:creationId xmlns:a16="http://schemas.microsoft.com/office/drawing/2014/main" id="{00000000-0008-0000-0900-0000C3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18" name="shapetype_202" hidden="1">
          <a:extLst>
            <a:ext uri="{FF2B5EF4-FFF2-40B4-BE49-F238E27FC236}">
              <a16:creationId xmlns:a16="http://schemas.microsoft.com/office/drawing/2014/main" id="{00000000-0008-0000-0900-0000C2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16" name="shapetype_202" hidden="1">
          <a:extLst>
            <a:ext uri="{FF2B5EF4-FFF2-40B4-BE49-F238E27FC236}">
              <a16:creationId xmlns:a16="http://schemas.microsoft.com/office/drawing/2014/main" id="{00000000-0008-0000-0900-0000C0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14" name="shapetype_202" hidden="1">
          <a:extLst>
            <a:ext uri="{FF2B5EF4-FFF2-40B4-BE49-F238E27FC236}">
              <a16:creationId xmlns:a16="http://schemas.microsoft.com/office/drawing/2014/main" id="{00000000-0008-0000-0900-0000BE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12" name="shapetype_202" hidden="1">
          <a:extLst>
            <a:ext uri="{FF2B5EF4-FFF2-40B4-BE49-F238E27FC236}">
              <a16:creationId xmlns:a16="http://schemas.microsoft.com/office/drawing/2014/main" id="{00000000-0008-0000-0900-0000BC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10" name="shapetype_202" hidden="1">
          <a:extLst>
            <a:ext uri="{FF2B5EF4-FFF2-40B4-BE49-F238E27FC236}">
              <a16:creationId xmlns:a16="http://schemas.microsoft.com/office/drawing/2014/main" id="{00000000-0008-0000-0900-0000BA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08" name="shapetype_202" hidden="1">
          <a:extLst>
            <a:ext uri="{FF2B5EF4-FFF2-40B4-BE49-F238E27FC236}">
              <a16:creationId xmlns:a16="http://schemas.microsoft.com/office/drawing/2014/main" id="{00000000-0008-0000-0900-0000B8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06" name="shapetype_202" hidden="1">
          <a:extLst>
            <a:ext uri="{FF2B5EF4-FFF2-40B4-BE49-F238E27FC236}">
              <a16:creationId xmlns:a16="http://schemas.microsoft.com/office/drawing/2014/main" id="{00000000-0008-0000-0900-0000B6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04" name="shapetype_202" hidden="1">
          <a:extLst>
            <a:ext uri="{FF2B5EF4-FFF2-40B4-BE49-F238E27FC236}">
              <a16:creationId xmlns:a16="http://schemas.microsoft.com/office/drawing/2014/main" id="{00000000-0008-0000-0900-0000B4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02" name="shapetype_202" hidden="1">
          <a:extLst>
            <a:ext uri="{FF2B5EF4-FFF2-40B4-BE49-F238E27FC236}">
              <a16:creationId xmlns:a16="http://schemas.microsoft.com/office/drawing/2014/main" id="{00000000-0008-0000-0900-0000B2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4000" name="shapetype_202" hidden="1">
          <a:extLst>
            <a:ext uri="{FF2B5EF4-FFF2-40B4-BE49-F238E27FC236}">
              <a16:creationId xmlns:a16="http://schemas.microsoft.com/office/drawing/2014/main" id="{00000000-0008-0000-0900-0000B0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98" name="shapetype_202" hidden="1">
          <a:extLst>
            <a:ext uri="{FF2B5EF4-FFF2-40B4-BE49-F238E27FC236}">
              <a16:creationId xmlns:a16="http://schemas.microsoft.com/office/drawing/2014/main" id="{00000000-0008-0000-0900-0000AE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96" name="shapetype_202" hidden="1">
          <a:extLst>
            <a:ext uri="{FF2B5EF4-FFF2-40B4-BE49-F238E27FC236}">
              <a16:creationId xmlns:a16="http://schemas.microsoft.com/office/drawing/2014/main" id="{00000000-0008-0000-0900-0000AC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94" name="shapetype_202" hidden="1">
          <a:extLst>
            <a:ext uri="{FF2B5EF4-FFF2-40B4-BE49-F238E27FC236}">
              <a16:creationId xmlns:a16="http://schemas.microsoft.com/office/drawing/2014/main" id="{00000000-0008-0000-0900-0000AA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92" name="shapetype_202" hidden="1">
          <a:extLst>
            <a:ext uri="{FF2B5EF4-FFF2-40B4-BE49-F238E27FC236}">
              <a16:creationId xmlns:a16="http://schemas.microsoft.com/office/drawing/2014/main" id="{00000000-0008-0000-0900-0000A8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90" name="shapetype_202" hidden="1">
          <a:extLst>
            <a:ext uri="{FF2B5EF4-FFF2-40B4-BE49-F238E27FC236}">
              <a16:creationId xmlns:a16="http://schemas.microsoft.com/office/drawing/2014/main" id="{00000000-0008-0000-0900-0000A6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88" name="shapetype_202" hidden="1">
          <a:extLst>
            <a:ext uri="{FF2B5EF4-FFF2-40B4-BE49-F238E27FC236}">
              <a16:creationId xmlns:a16="http://schemas.microsoft.com/office/drawing/2014/main" id="{00000000-0008-0000-0900-0000A4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87" name="shapetype_202" hidden="1">
          <a:extLst>
            <a:ext uri="{FF2B5EF4-FFF2-40B4-BE49-F238E27FC236}">
              <a16:creationId xmlns:a16="http://schemas.microsoft.com/office/drawing/2014/main" id="{00000000-0008-0000-0900-0000A3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85" name="shapetype_202" hidden="1">
          <a:extLst>
            <a:ext uri="{FF2B5EF4-FFF2-40B4-BE49-F238E27FC236}">
              <a16:creationId xmlns:a16="http://schemas.microsoft.com/office/drawing/2014/main" id="{00000000-0008-0000-0900-0000A1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83" name="shapetype_202" hidden="1">
          <a:extLst>
            <a:ext uri="{FF2B5EF4-FFF2-40B4-BE49-F238E27FC236}">
              <a16:creationId xmlns:a16="http://schemas.microsoft.com/office/drawing/2014/main" id="{00000000-0008-0000-0900-00009F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81" name="shapetype_202" hidden="1">
          <a:extLst>
            <a:ext uri="{FF2B5EF4-FFF2-40B4-BE49-F238E27FC236}">
              <a16:creationId xmlns:a16="http://schemas.microsoft.com/office/drawing/2014/main" id="{00000000-0008-0000-0900-00009D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79" name="shapetype_202" hidden="1">
          <a:extLst>
            <a:ext uri="{FF2B5EF4-FFF2-40B4-BE49-F238E27FC236}">
              <a16:creationId xmlns:a16="http://schemas.microsoft.com/office/drawing/2014/main" id="{00000000-0008-0000-0900-00009B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77" name="shapetype_202" hidden="1">
          <a:extLst>
            <a:ext uri="{FF2B5EF4-FFF2-40B4-BE49-F238E27FC236}">
              <a16:creationId xmlns:a16="http://schemas.microsoft.com/office/drawing/2014/main" id="{00000000-0008-0000-0900-000099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75" name="shapetype_202" hidden="1">
          <a:extLst>
            <a:ext uri="{FF2B5EF4-FFF2-40B4-BE49-F238E27FC236}">
              <a16:creationId xmlns:a16="http://schemas.microsoft.com/office/drawing/2014/main" id="{00000000-0008-0000-0900-000097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73" name="shapetype_202" hidden="1">
          <a:extLst>
            <a:ext uri="{FF2B5EF4-FFF2-40B4-BE49-F238E27FC236}">
              <a16:creationId xmlns:a16="http://schemas.microsoft.com/office/drawing/2014/main" id="{00000000-0008-0000-0900-000095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71" name="shapetype_202" hidden="1">
          <a:extLst>
            <a:ext uri="{FF2B5EF4-FFF2-40B4-BE49-F238E27FC236}">
              <a16:creationId xmlns:a16="http://schemas.microsoft.com/office/drawing/2014/main" id="{00000000-0008-0000-0900-000093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69" name="shapetype_202" hidden="1">
          <a:extLst>
            <a:ext uri="{FF2B5EF4-FFF2-40B4-BE49-F238E27FC236}">
              <a16:creationId xmlns:a16="http://schemas.microsoft.com/office/drawing/2014/main" id="{00000000-0008-0000-0900-000091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67" name="shapetype_202" hidden="1">
          <a:extLst>
            <a:ext uri="{FF2B5EF4-FFF2-40B4-BE49-F238E27FC236}">
              <a16:creationId xmlns:a16="http://schemas.microsoft.com/office/drawing/2014/main" id="{00000000-0008-0000-0900-00008F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65" name="shapetype_202" hidden="1">
          <a:extLst>
            <a:ext uri="{FF2B5EF4-FFF2-40B4-BE49-F238E27FC236}">
              <a16:creationId xmlns:a16="http://schemas.microsoft.com/office/drawing/2014/main" id="{00000000-0008-0000-0900-00008D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63" name="shapetype_202" hidden="1">
          <a:extLst>
            <a:ext uri="{FF2B5EF4-FFF2-40B4-BE49-F238E27FC236}">
              <a16:creationId xmlns:a16="http://schemas.microsoft.com/office/drawing/2014/main" id="{00000000-0008-0000-0900-00008B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61" name="shapetype_202" hidden="1">
          <a:extLst>
            <a:ext uri="{FF2B5EF4-FFF2-40B4-BE49-F238E27FC236}">
              <a16:creationId xmlns:a16="http://schemas.microsoft.com/office/drawing/2014/main" id="{00000000-0008-0000-0900-000089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59" name="shapetype_202" hidden="1">
          <a:extLst>
            <a:ext uri="{FF2B5EF4-FFF2-40B4-BE49-F238E27FC236}">
              <a16:creationId xmlns:a16="http://schemas.microsoft.com/office/drawing/2014/main" id="{00000000-0008-0000-0900-000087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57" name="shapetype_202" hidden="1">
          <a:extLst>
            <a:ext uri="{FF2B5EF4-FFF2-40B4-BE49-F238E27FC236}">
              <a16:creationId xmlns:a16="http://schemas.microsoft.com/office/drawing/2014/main" id="{00000000-0008-0000-0900-000085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55" name="shapetype_202" hidden="1">
          <a:extLst>
            <a:ext uri="{FF2B5EF4-FFF2-40B4-BE49-F238E27FC236}">
              <a16:creationId xmlns:a16="http://schemas.microsoft.com/office/drawing/2014/main" id="{00000000-0008-0000-0900-000083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53" name="shapetype_202" hidden="1">
          <a:extLst>
            <a:ext uri="{FF2B5EF4-FFF2-40B4-BE49-F238E27FC236}">
              <a16:creationId xmlns:a16="http://schemas.microsoft.com/office/drawing/2014/main" id="{00000000-0008-0000-0900-000081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51" name="shapetype_202" hidden="1">
          <a:extLst>
            <a:ext uri="{FF2B5EF4-FFF2-40B4-BE49-F238E27FC236}">
              <a16:creationId xmlns:a16="http://schemas.microsoft.com/office/drawing/2014/main" id="{00000000-0008-0000-0900-00007F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49" name="shapetype_202" hidden="1">
          <a:extLst>
            <a:ext uri="{FF2B5EF4-FFF2-40B4-BE49-F238E27FC236}">
              <a16:creationId xmlns:a16="http://schemas.microsoft.com/office/drawing/2014/main" id="{00000000-0008-0000-0900-00007D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47" name="shapetype_202" hidden="1">
          <a:extLst>
            <a:ext uri="{FF2B5EF4-FFF2-40B4-BE49-F238E27FC236}">
              <a16:creationId xmlns:a16="http://schemas.microsoft.com/office/drawing/2014/main" id="{00000000-0008-0000-0900-00007B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45" name="shapetype_202" hidden="1">
          <a:extLst>
            <a:ext uri="{FF2B5EF4-FFF2-40B4-BE49-F238E27FC236}">
              <a16:creationId xmlns:a16="http://schemas.microsoft.com/office/drawing/2014/main" id="{00000000-0008-0000-0900-000079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43" name="shapetype_202" hidden="1">
          <a:extLst>
            <a:ext uri="{FF2B5EF4-FFF2-40B4-BE49-F238E27FC236}">
              <a16:creationId xmlns:a16="http://schemas.microsoft.com/office/drawing/2014/main" id="{00000000-0008-0000-0900-000077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41" name="shapetype_202" hidden="1">
          <a:extLst>
            <a:ext uri="{FF2B5EF4-FFF2-40B4-BE49-F238E27FC236}">
              <a16:creationId xmlns:a16="http://schemas.microsoft.com/office/drawing/2014/main" id="{00000000-0008-0000-0900-000075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39" name="shapetype_202" hidden="1">
          <a:extLst>
            <a:ext uri="{FF2B5EF4-FFF2-40B4-BE49-F238E27FC236}">
              <a16:creationId xmlns:a16="http://schemas.microsoft.com/office/drawing/2014/main" id="{00000000-0008-0000-0900-000073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37" name="shapetype_202" hidden="1">
          <a:extLst>
            <a:ext uri="{FF2B5EF4-FFF2-40B4-BE49-F238E27FC236}">
              <a16:creationId xmlns:a16="http://schemas.microsoft.com/office/drawing/2014/main" id="{00000000-0008-0000-0900-000071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35" name="shapetype_202" hidden="1">
          <a:extLst>
            <a:ext uri="{FF2B5EF4-FFF2-40B4-BE49-F238E27FC236}">
              <a16:creationId xmlns:a16="http://schemas.microsoft.com/office/drawing/2014/main" id="{00000000-0008-0000-0900-00006F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33" name="shapetype_202" hidden="1">
          <a:extLst>
            <a:ext uri="{FF2B5EF4-FFF2-40B4-BE49-F238E27FC236}">
              <a16:creationId xmlns:a16="http://schemas.microsoft.com/office/drawing/2014/main" id="{00000000-0008-0000-0900-00006D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31" name="shapetype_202" hidden="1">
          <a:extLst>
            <a:ext uri="{FF2B5EF4-FFF2-40B4-BE49-F238E27FC236}">
              <a16:creationId xmlns:a16="http://schemas.microsoft.com/office/drawing/2014/main" id="{00000000-0008-0000-0900-00006B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29" name="shapetype_202" hidden="1">
          <a:extLst>
            <a:ext uri="{FF2B5EF4-FFF2-40B4-BE49-F238E27FC236}">
              <a16:creationId xmlns:a16="http://schemas.microsoft.com/office/drawing/2014/main" id="{00000000-0008-0000-0900-000069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27" name="shapetype_202" hidden="1">
          <a:extLst>
            <a:ext uri="{FF2B5EF4-FFF2-40B4-BE49-F238E27FC236}">
              <a16:creationId xmlns:a16="http://schemas.microsoft.com/office/drawing/2014/main" id="{00000000-0008-0000-0900-000067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25" name="shapetype_202" hidden="1">
          <a:extLst>
            <a:ext uri="{FF2B5EF4-FFF2-40B4-BE49-F238E27FC236}">
              <a16:creationId xmlns:a16="http://schemas.microsoft.com/office/drawing/2014/main" id="{00000000-0008-0000-0900-000065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23" name="shapetype_202" hidden="1">
          <a:extLst>
            <a:ext uri="{FF2B5EF4-FFF2-40B4-BE49-F238E27FC236}">
              <a16:creationId xmlns:a16="http://schemas.microsoft.com/office/drawing/2014/main" id="{00000000-0008-0000-0900-000063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21" name="shapetype_202" hidden="1">
          <a:extLst>
            <a:ext uri="{FF2B5EF4-FFF2-40B4-BE49-F238E27FC236}">
              <a16:creationId xmlns:a16="http://schemas.microsoft.com/office/drawing/2014/main" id="{00000000-0008-0000-0900-000061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19" name="shapetype_202" hidden="1">
          <a:extLst>
            <a:ext uri="{FF2B5EF4-FFF2-40B4-BE49-F238E27FC236}">
              <a16:creationId xmlns:a16="http://schemas.microsoft.com/office/drawing/2014/main" id="{00000000-0008-0000-0900-00005F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17" name="shapetype_202" hidden="1">
          <a:extLst>
            <a:ext uri="{FF2B5EF4-FFF2-40B4-BE49-F238E27FC236}">
              <a16:creationId xmlns:a16="http://schemas.microsoft.com/office/drawing/2014/main" id="{00000000-0008-0000-0900-00005D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15" name="shapetype_202" hidden="1">
          <a:extLst>
            <a:ext uri="{FF2B5EF4-FFF2-40B4-BE49-F238E27FC236}">
              <a16:creationId xmlns:a16="http://schemas.microsoft.com/office/drawing/2014/main" id="{00000000-0008-0000-0900-00005B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13" name="shapetype_202" hidden="1">
          <a:extLst>
            <a:ext uri="{FF2B5EF4-FFF2-40B4-BE49-F238E27FC236}">
              <a16:creationId xmlns:a16="http://schemas.microsoft.com/office/drawing/2014/main" id="{00000000-0008-0000-0900-000059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11" name="shapetype_202" hidden="1">
          <a:extLst>
            <a:ext uri="{FF2B5EF4-FFF2-40B4-BE49-F238E27FC236}">
              <a16:creationId xmlns:a16="http://schemas.microsoft.com/office/drawing/2014/main" id="{00000000-0008-0000-0900-000057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09" name="shapetype_202" hidden="1">
          <a:extLst>
            <a:ext uri="{FF2B5EF4-FFF2-40B4-BE49-F238E27FC236}">
              <a16:creationId xmlns:a16="http://schemas.microsoft.com/office/drawing/2014/main" id="{00000000-0008-0000-0900-000055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07" name="shapetype_202" hidden="1">
          <a:extLst>
            <a:ext uri="{FF2B5EF4-FFF2-40B4-BE49-F238E27FC236}">
              <a16:creationId xmlns:a16="http://schemas.microsoft.com/office/drawing/2014/main" id="{00000000-0008-0000-0900-000053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05" name="shapetype_202" hidden="1">
          <a:extLst>
            <a:ext uri="{FF2B5EF4-FFF2-40B4-BE49-F238E27FC236}">
              <a16:creationId xmlns:a16="http://schemas.microsoft.com/office/drawing/2014/main" id="{00000000-0008-0000-0900-000051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03" name="shapetype_202" hidden="1">
          <a:extLst>
            <a:ext uri="{FF2B5EF4-FFF2-40B4-BE49-F238E27FC236}">
              <a16:creationId xmlns:a16="http://schemas.microsoft.com/office/drawing/2014/main" id="{00000000-0008-0000-0900-00004F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901" name="shapetype_202" hidden="1">
          <a:extLst>
            <a:ext uri="{FF2B5EF4-FFF2-40B4-BE49-F238E27FC236}">
              <a16:creationId xmlns:a16="http://schemas.microsoft.com/office/drawing/2014/main" id="{00000000-0008-0000-0900-00004D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99" name="shapetype_202" hidden="1">
          <a:extLst>
            <a:ext uri="{FF2B5EF4-FFF2-40B4-BE49-F238E27FC236}">
              <a16:creationId xmlns:a16="http://schemas.microsoft.com/office/drawing/2014/main" id="{00000000-0008-0000-0900-00004B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97" name="shapetype_202" hidden="1">
          <a:extLst>
            <a:ext uri="{FF2B5EF4-FFF2-40B4-BE49-F238E27FC236}">
              <a16:creationId xmlns:a16="http://schemas.microsoft.com/office/drawing/2014/main" id="{00000000-0008-0000-0900-000049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95" name="shapetype_202" hidden="1">
          <a:extLst>
            <a:ext uri="{FF2B5EF4-FFF2-40B4-BE49-F238E27FC236}">
              <a16:creationId xmlns:a16="http://schemas.microsoft.com/office/drawing/2014/main" id="{00000000-0008-0000-0900-000047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93" name="shapetype_202" hidden="1">
          <a:extLst>
            <a:ext uri="{FF2B5EF4-FFF2-40B4-BE49-F238E27FC236}">
              <a16:creationId xmlns:a16="http://schemas.microsoft.com/office/drawing/2014/main" id="{00000000-0008-0000-0900-000045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91" name="shapetype_202" hidden="1">
          <a:extLst>
            <a:ext uri="{FF2B5EF4-FFF2-40B4-BE49-F238E27FC236}">
              <a16:creationId xmlns:a16="http://schemas.microsoft.com/office/drawing/2014/main" id="{00000000-0008-0000-0900-000043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89" name="shapetype_202" hidden="1">
          <a:extLst>
            <a:ext uri="{FF2B5EF4-FFF2-40B4-BE49-F238E27FC236}">
              <a16:creationId xmlns:a16="http://schemas.microsoft.com/office/drawing/2014/main" id="{00000000-0008-0000-0900-000041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87" name="shapetype_202" hidden="1">
          <a:extLst>
            <a:ext uri="{FF2B5EF4-FFF2-40B4-BE49-F238E27FC236}">
              <a16:creationId xmlns:a16="http://schemas.microsoft.com/office/drawing/2014/main" id="{00000000-0008-0000-0900-00003F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85" name="shapetype_202" hidden="1">
          <a:extLst>
            <a:ext uri="{FF2B5EF4-FFF2-40B4-BE49-F238E27FC236}">
              <a16:creationId xmlns:a16="http://schemas.microsoft.com/office/drawing/2014/main" id="{00000000-0008-0000-0900-00003D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83" name="shapetype_202" hidden="1">
          <a:extLst>
            <a:ext uri="{FF2B5EF4-FFF2-40B4-BE49-F238E27FC236}">
              <a16:creationId xmlns:a16="http://schemas.microsoft.com/office/drawing/2014/main" id="{00000000-0008-0000-0900-00003B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81" name="shapetype_202" hidden="1">
          <a:extLst>
            <a:ext uri="{FF2B5EF4-FFF2-40B4-BE49-F238E27FC236}">
              <a16:creationId xmlns:a16="http://schemas.microsoft.com/office/drawing/2014/main" id="{00000000-0008-0000-0900-000039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79" name="shapetype_202" hidden="1">
          <a:extLst>
            <a:ext uri="{FF2B5EF4-FFF2-40B4-BE49-F238E27FC236}">
              <a16:creationId xmlns:a16="http://schemas.microsoft.com/office/drawing/2014/main" id="{00000000-0008-0000-0900-000037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77" name="shapetype_202" hidden="1">
          <a:extLst>
            <a:ext uri="{FF2B5EF4-FFF2-40B4-BE49-F238E27FC236}">
              <a16:creationId xmlns:a16="http://schemas.microsoft.com/office/drawing/2014/main" id="{00000000-0008-0000-0900-000035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75" name="shapetype_202" hidden="1">
          <a:extLst>
            <a:ext uri="{FF2B5EF4-FFF2-40B4-BE49-F238E27FC236}">
              <a16:creationId xmlns:a16="http://schemas.microsoft.com/office/drawing/2014/main" id="{00000000-0008-0000-0900-000033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73" name="shapetype_202" hidden="1">
          <a:extLst>
            <a:ext uri="{FF2B5EF4-FFF2-40B4-BE49-F238E27FC236}">
              <a16:creationId xmlns:a16="http://schemas.microsoft.com/office/drawing/2014/main" id="{00000000-0008-0000-0900-000031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71" name="shapetype_202" hidden="1">
          <a:extLst>
            <a:ext uri="{FF2B5EF4-FFF2-40B4-BE49-F238E27FC236}">
              <a16:creationId xmlns:a16="http://schemas.microsoft.com/office/drawing/2014/main" id="{00000000-0008-0000-0900-00002F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69" name="shapetype_202" hidden="1">
          <a:extLst>
            <a:ext uri="{FF2B5EF4-FFF2-40B4-BE49-F238E27FC236}">
              <a16:creationId xmlns:a16="http://schemas.microsoft.com/office/drawing/2014/main" id="{00000000-0008-0000-0900-00002D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67" name="shapetype_202" hidden="1">
          <a:extLst>
            <a:ext uri="{FF2B5EF4-FFF2-40B4-BE49-F238E27FC236}">
              <a16:creationId xmlns:a16="http://schemas.microsoft.com/office/drawing/2014/main" id="{00000000-0008-0000-0900-00002B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65" name="shapetype_202" hidden="1">
          <a:extLst>
            <a:ext uri="{FF2B5EF4-FFF2-40B4-BE49-F238E27FC236}">
              <a16:creationId xmlns:a16="http://schemas.microsoft.com/office/drawing/2014/main" id="{00000000-0008-0000-0900-000029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63" name="shapetype_202" hidden="1">
          <a:extLst>
            <a:ext uri="{FF2B5EF4-FFF2-40B4-BE49-F238E27FC236}">
              <a16:creationId xmlns:a16="http://schemas.microsoft.com/office/drawing/2014/main" id="{00000000-0008-0000-0900-000027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61" name="shapetype_202" hidden="1">
          <a:extLst>
            <a:ext uri="{FF2B5EF4-FFF2-40B4-BE49-F238E27FC236}">
              <a16:creationId xmlns:a16="http://schemas.microsoft.com/office/drawing/2014/main" id="{00000000-0008-0000-0900-000025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59" name="shapetype_202" hidden="1">
          <a:extLst>
            <a:ext uri="{FF2B5EF4-FFF2-40B4-BE49-F238E27FC236}">
              <a16:creationId xmlns:a16="http://schemas.microsoft.com/office/drawing/2014/main" id="{00000000-0008-0000-0900-000023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57" name="shapetype_202" hidden="1">
          <a:extLst>
            <a:ext uri="{FF2B5EF4-FFF2-40B4-BE49-F238E27FC236}">
              <a16:creationId xmlns:a16="http://schemas.microsoft.com/office/drawing/2014/main" id="{00000000-0008-0000-0900-000021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55" name="shapetype_202" hidden="1">
          <a:extLst>
            <a:ext uri="{FF2B5EF4-FFF2-40B4-BE49-F238E27FC236}">
              <a16:creationId xmlns:a16="http://schemas.microsoft.com/office/drawing/2014/main" id="{00000000-0008-0000-0900-00001F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53" name="shapetype_202" hidden="1">
          <a:extLst>
            <a:ext uri="{FF2B5EF4-FFF2-40B4-BE49-F238E27FC236}">
              <a16:creationId xmlns:a16="http://schemas.microsoft.com/office/drawing/2014/main" id="{00000000-0008-0000-0900-00001D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51" name="shapetype_202" hidden="1">
          <a:extLst>
            <a:ext uri="{FF2B5EF4-FFF2-40B4-BE49-F238E27FC236}">
              <a16:creationId xmlns:a16="http://schemas.microsoft.com/office/drawing/2014/main" id="{00000000-0008-0000-0900-00001B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49" name="shapetype_202" hidden="1">
          <a:extLst>
            <a:ext uri="{FF2B5EF4-FFF2-40B4-BE49-F238E27FC236}">
              <a16:creationId xmlns:a16="http://schemas.microsoft.com/office/drawing/2014/main" id="{00000000-0008-0000-0900-000019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47" name="shapetype_202" hidden="1">
          <a:extLst>
            <a:ext uri="{FF2B5EF4-FFF2-40B4-BE49-F238E27FC236}">
              <a16:creationId xmlns:a16="http://schemas.microsoft.com/office/drawing/2014/main" id="{00000000-0008-0000-0900-000017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45" name="shapetype_202" hidden="1">
          <a:extLst>
            <a:ext uri="{FF2B5EF4-FFF2-40B4-BE49-F238E27FC236}">
              <a16:creationId xmlns:a16="http://schemas.microsoft.com/office/drawing/2014/main" id="{00000000-0008-0000-0900-000015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43" name="shapetype_202" hidden="1">
          <a:extLst>
            <a:ext uri="{FF2B5EF4-FFF2-40B4-BE49-F238E27FC236}">
              <a16:creationId xmlns:a16="http://schemas.microsoft.com/office/drawing/2014/main" id="{00000000-0008-0000-0900-000013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41" name="shapetype_202" hidden="1">
          <a:extLst>
            <a:ext uri="{FF2B5EF4-FFF2-40B4-BE49-F238E27FC236}">
              <a16:creationId xmlns:a16="http://schemas.microsoft.com/office/drawing/2014/main" id="{00000000-0008-0000-0900-000011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39" name="shapetype_202" hidden="1">
          <a:extLst>
            <a:ext uri="{FF2B5EF4-FFF2-40B4-BE49-F238E27FC236}">
              <a16:creationId xmlns:a16="http://schemas.microsoft.com/office/drawing/2014/main" id="{00000000-0008-0000-0900-00000F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37" name="shapetype_202" hidden="1">
          <a:extLst>
            <a:ext uri="{FF2B5EF4-FFF2-40B4-BE49-F238E27FC236}">
              <a16:creationId xmlns:a16="http://schemas.microsoft.com/office/drawing/2014/main" id="{00000000-0008-0000-0900-00000D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35" name="shapetype_202" hidden="1">
          <a:extLst>
            <a:ext uri="{FF2B5EF4-FFF2-40B4-BE49-F238E27FC236}">
              <a16:creationId xmlns:a16="http://schemas.microsoft.com/office/drawing/2014/main" id="{00000000-0008-0000-0900-00000B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33" name="shapetype_202" hidden="1">
          <a:extLst>
            <a:ext uri="{FF2B5EF4-FFF2-40B4-BE49-F238E27FC236}">
              <a16:creationId xmlns:a16="http://schemas.microsoft.com/office/drawing/2014/main" id="{00000000-0008-0000-0900-000009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31" name="shapetype_202" hidden="1">
          <a:extLst>
            <a:ext uri="{FF2B5EF4-FFF2-40B4-BE49-F238E27FC236}">
              <a16:creationId xmlns:a16="http://schemas.microsoft.com/office/drawing/2014/main" id="{00000000-0008-0000-0900-000007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29" name="shapetype_202" hidden="1">
          <a:extLst>
            <a:ext uri="{FF2B5EF4-FFF2-40B4-BE49-F238E27FC236}">
              <a16:creationId xmlns:a16="http://schemas.microsoft.com/office/drawing/2014/main" id="{00000000-0008-0000-0900-000005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27" name="shapetype_202" hidden="1">
          <a:extLst>
            <a:ext uri="{FF2B5EF4-FFF2-40B4-BE49-F238E27FC236}">
              <a16:creationId xmlns:a16="http://schemas.microsoft.com/office/drawing/2014/main" id="{00000000-0008-0000-0900-000003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25" name="shapetype_202" hidden="1">
          <a:extLst>
            <a:ext uri="{FF2B5EF4-FFF2-40B4-BE49-F238E27FC236}">
              <a16:creationId xmlns:a16="http://schemas.microsoft.com/office/drawing/2014/main" id="{00000000-0008-0000-0900-0000013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23" name="shapetype_202" hidden="1">
          <a:extLst>
            <a:ext uri="{FF2B5EF4-FFF2-40B4-BE49-F238E27FC236}">
              <a16:creationId xmlns:a16="http://schemas.microsoft.com/office/drawing/2014/main" id="{00000000-0008-0000-0900-0000FF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21" name="shapetype_202" hidden="1">
          <a:extLst>
            <a:ext uri="{FF2B5EF4-FFF2-40B4-BE49-F238E27FC236}">
              <a16:creationId xmlns:a16="http://schemas.microsoft.com/office/drawing/2014/main" id="{00000000-0008-0000-0900-0000FD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19" name="shapetype_202" hidden="1">
          <a:extLst>
            <a:ext uri="{FF2B5EF4-FFF2-40B4-BE49-F238E27FC236}">
              <a16:creationId xmlns:a16="http://schemas.microsoft.com/office/drawing/2014/main" id="{00000000-0008-0000-0900-0000FB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17" name="shapetype_202" hidden="1">
          <a:extLst>
            <a:ext uri="{FF2B5EF4-FFF2-40B4-BE49-F238E27FC236}">
              <a16:creationId xmlns:a16="http://schemas.microsoft.com/office/drawing/2014/main" id="{00000000-0008-0000-0900-0000F9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15" name="shapetype_202" hidden="1">
          <a:extLst>
            <a:ext uri="{FF2B5EF4-FFF2-40B4-BE49-F238E27FC236}">
              <a16:creationId xmlns:a16="http://schemas.microsoft.com/office/drawing/2014/main" id="{00000000-0008-0000-0900-0000F7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13" name="shapetype_202" hidden="1">
          <a:extLst>
            <a:ext uri="{FF2B5EF4-FFF2-40B4-BE49-F238E27FC236}">
              <a16:creationId xmlns:a16="http://schemas.microsoft.com/office/drawing/2014/main" id="{00000000-0008-0000-0900-0000F5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11" name="shapetype_202" hidden="1">
          <a:extLst>
            <a:ext uri="{FF2B5EF4-FFF2-40B4-BE49-F238E27FC236}">
              <a16:creationId xmlns:a16="http://schemas.microsoft.com/office/drawing/2014/main" id="{00000000-0008-0000-0900-0000F3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09" name="shapetype_202" hidden="1">
          <a:extLst>
            <a:ext uri="{FF2B5EF4-FFF2-40B4-BE49-F238E27FC236}">
              <a16:creationId xmlns:a16="http://schemas.microsoft.com/office/drawing/2014/main" id="{00000000-0008-0000-0900-0000F1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07" name="shapetype_202" hidden="1">
          <a:extLst>
            <a:ext uri="{FF2B5EF4-FFF2-40B4-BE49-F238E27FC236}">
              <a16:creationId xmlns:a16="http://schemas.microsoft.com/office/drawing/2014/main" id="{00000000-0008-0000-0900-0000EF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05" name="shapetype_202" hidden="1">
          <a:extLst>
            <a:ext uri="{FF2B5EF4-FFF2-40B4-BE49-F238E27FC236}">
              <a16:creationId xmlns:a16="http://schemas.microsoft.com/office/drawing/2014/main" id="{00000000-0008-0000-0900-0000ED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03" name="shapetype_202" hidden="1">
          <a:extLst>
            <a:ext uri="{FF2B5EF4-FFF2-40B4-BE49-F238E27FC236}">
              <a16:creationId xmlns:a16="http://schemas.microsoft.com/office/drawing/2014/main" id="{00000000-0008-0000-0900-0000EB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801" name="shapetype_202" hidden="1">
          <a:extLst>
            <a:ext uri="{FF2B5EF4-FFF2-40B4-BE49-F238E27FC236}">
              <a16:creationId xmlns:a16="http://schemas.microsoft.com/office/drawing/2014/main" id="{00000000-0008-0000-0900-0000E9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99" name="shapetype_202" hidden="1">
          <a:extLst>
            <a:ext uri="{FF2B5EF4-FFF2-40B4-BE49-F238E27FC236}">
              <a16:creationId xmlns:a16="http://schemas.microsoft.com/office/drawing/2014/main" id="{00000000-0008-0000-0900-0000E7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97" name="shapetype_202" hidden="1">
          <a:extLst>
            <a:ext uri="{FF2B5EF4-FFF2-40B4-BE49-F238E27FC236}">
              <a16:creationId xmlns:a16="http://schemas.microsoft.com/office/drawing/2014/main" id="{00000000-0008-0000-0900-0000E5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95" name="shapetype_202" hidden="1">
          <a:extLst>
            <a:ext uri="{FF2B5EF4-FFF2-40B4-BE49-F238E27FC236}">
              <a16:creationId xmlns:a16="http://schemas.microsoft.com/office/drawing/2014/main" id="{00000000-0008-0000-0900-0000E3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93" name="shapetype_202" hidden="1">
          <a:extLst>
            <a:ext uri="{FF2B5EF4-FFF2-40B4-BE49-F238E27FC236}">
              <a16:creationId xmlns:a16="http://schemas.microsoft.com/office/drawing/2014/main" id="{00000000-0008-0000-0900-0000E1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91" name="shapetype_202" hidden="1">
          <a:extLst>
            <a:ext uri="{FF2B5EF4-FFF2-40B4-BE49-F238E27FC236}">
              <a16:creationId xmlns:a16="http://schemas.microsoft.com/office/drawing/2014/main" id="{00000000-0008-0000-0900-0000DF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89" name="shapetype_202" hidden="1">
          <a:extLst>
            <a:ext uri="{FF2B5EF4-FFF2-40B4-BE49-F238E27FC236}">
              <a16:creationId xmlns:a16="http://schemas.microsoft.com/office/drawing/2014/main" id="{00000000-0008-0000-0900-0000DD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87" name="shapetype_202" hidden="1">
          <a:extLst>
            <a:ext uri="{FF2B5EF4-FFF2-40B4-BE49-F238E27FC236}">
              <a16:creationId xmlns:a16="http://schemas.microsoft.com/office/drawing/2014/main" id="{00000000-0008-0000-0900-0000DB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85" name="shapetype_202" hidden="1">
          <a:extLst>
            <a:ext uri="{FF2B5EF4-FFF2-40B4-BE49-F238E27FC236}">
              <a16:creationId xmlns:a16="http://schemas.microsoft.com/office/drawing/2014/main" id="{00000000-0008-0000-0900-0000D9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83" name="shapetype_202" hidden="1">
          <a:extLst>
            <a:ext uri="{FF2B5EF4-FFF2-40B4-BE49-F238E27FC236}">
              <a16:creationId xmlns:a16="http://schemas.microsoft.com/office/drawing/2014/main" id="{00000000-0008-0000-0900-0000D7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81" name="shapetype_202" hidden="1">
          <a:extLst>
            <a:ext uri="{FF2B5EF4-FFF2-40B4-BE49-F238E27FC236}">
              <a16:creationId xmlns:a16="http://schemas.microsoft.com/office/drawing/2014/main" id="{00000000-0008-0000-0900-0000D5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79" name="shapetype_202" hidden="1">
          <a:extLst>
            <a:ext uri="{FF2B5EF4-FFF2-40B4-BE49-F238E27FC236}">
              <a16:creationId xmlns:a16="http://schemas.microsoft.com/office/drawing/2014/main" id="{00000000-0008-0000-0900-0000D3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77" name="shapetype_202" hidden="1">
          <a:extLst>
            <a:ext uri="{FF2B5EF4-FFF2-40B4-BE49-F238E27FC236}">
              <a16:creationId xmlns:a16="http://schemas.microsoft.com/office/drawing/2014/main" id="{00000000-0008-0000-0900-0000D1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75" name="shapetype_202" hidden="1">
          <a:extLst>
            <a:ext uri="{FF2B5EF4-FFF2-40B4-BE49-F238E27FC236}">
              <a16:creationId xmlns:a16="http://schemas.microsoft.com/office/drawing/2014/main" id="{00000000-0008-0000-0900-0000CF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73" name="shapetype_202" hidden="1">
          <a:extLst>
            <a:ext uri="{FF2B5EF4-FFF2-40B4-BE49-F238E27FC236}">
              <a16:creationId xmlns:a16="http://schemas.microsoft.com/office/drawing/2014/main" id="{00000000-0008-0000-0900-0000CD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71" name="shapetype_202" hidden="1">
          <a:extLst>
            <a:ext uri="{FF2B5EF4-FFF2-40B4-BE49-F238E27FC236}">
              <a16:creationId xmlns:a16="http://schemas.microsoft.com/office/drawing/2014/main" id="{00000000-0008-0000-0900-0000CB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69" name="shapetype_202" hidden="1">
          <a:extLst>
            <a:ext uri="{FF2B5EF4-FFF2-40B4-BE49-F238E27FC236}">
              <a16:creationId xmlns:a16="http://schemas.microsoft.com/office/drawing/2014/main" id="{00000000-0008-0000-0900-0000C9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67" name="shapetype_202" hidden="1">
          <a:extLst>
            <a:ext uri="{FF2B5EF4-FFF2-40B4-BE49-F238E27FC236}">
              <a16:creationId xmlns:a16="http://schemas.microsoft.com/office/drawing/2014/main" id="{00000000-0008-0000-0900-0000C7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65" name="shapetype_202" hidden="1">
          <a:extLst>
            <a:ext uri="{FF2B5EF4-FFF2-40B4-BE49-F238E27FC236}">
              <a16:creationId xmlns:a16="http://schemas.microsoft.com/office/drawing/2014/main" id="{00000000-0008-0000-0900-0000C5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63" name="shapetype_202" hidden="1">
          <a:extLst>
            <a:ext uri="{FF2B5EF4-FFF2-40B4-BE49-F238E27FC236}">
              <a16:creationId xmlns:a16="http://schemas.microsoft.com/office/drawing/2014/main" id="{00000000-0008-0000-0900-0000C3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61" name="shapetype_202" hidden="1">
          <a:extLst>
            <a:ext uri="{FF2B5EF4-FFF2-40B4-BE49-F238E27FC236}">
              <a16:creationId xmlns:a16="http://schemas.microsoft.com/office/drawing/2014/main" id="{00000000-0008-0000-0900-0000C1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59" name="shapetype_202" hidden="1">
          <a:extLst>
            <a:ext uri="{FF2B5EF4-FFF2-40B4-BE49-F238E27FC236}">
              <a16:creationId xmlns:a16="http://schemas.microsoft.com/office/drawing/2014/main" id="{00000000-0008-0000-0900-0000BF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57" name="shapetype_202" hidden="1">
          <a:extLst>
            <a:ext uri="{FF2B5EF4-FFF2-40B4-BE49-F238E27FC236}">
              <a16:creationId xmlns:a16="http://schemas.microsoft.com/office/drawing/2014/main" id="{00000000-0008-0000-0900-0000BD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55" name="shapetype_202" hidden="1">
          <a:extLst>
            <a:ext uri="{FF2B5EF4-FFF2-40B4-BE49-F238E27FC236}">
              <a16:creationId xmlns:a16="http://schemas.microsoft.com/office/drawing/2014/main" id="{00000000-0008-0000-0900-0000BB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53" name="shapetype_202" hidden="1">
          <a:extLst>
            <a:ext uri="{FF2B5EF4-FFF2-40B4-BE49-F238E27FC236}">
              <a16:creationId xmlns:a16="http://schemas.microsoft.com/office/drawing/2014/main" id="{00000000-0008-0000-0900-0000B9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51" name="shapetype_202" hidden="1">
          <a:extLst>
            <a:ext uri="{FF2B5EF4-FFF2-40B4-BE49-F238E27FC236}">
              <a16:creationId xmlns:a16="http://schemas.microsoft.com/office/drawing/2014/main" id="{00000000-0008-0000-0900-0000B7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49" name="shapetype_202" hidden="1">
          <a:extLst>
            <a:ext uri="{FF2B5EF4-FFF2-40B4-BE49-F238E27FC236}">
              <a16:creationId xmlns:a16="http://schemas.microsoft.com/office/drawing/2014/main" id="{00000000-0008-0000-0900-0000B5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47" name="shapetype_202" hidden="1">
          <a:extLst>
            <a:ext uri="{FF2B5EF4-FFF2-40B4-BE49-F238E27FC236}">
              <a16:creationId xmlns:a16="http://schemas.microsoft.com/office/drawing/2014/main" id="{00000000-0008-0000-0900-0000B3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45" name="shapetype_202" hidden="1">
          <a:extLst>
            <a:ext uri="{FF2B5EF4-FFF2-40B4-BE49-F238E27FC236}">
              <a16:creationId xmlns:a16="http://schemas.microsoft.com/office/drawing/2014/main" id="{00000000-0008-0000-0900-0000B1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43" name="shapetype_202" hidden="1">
          <a:extLst>
            <a:ext uri="{FF2B5EF4-FFF2-40B4-BE49-F238E27FC236}">
              <a16:creationId xmlns:a16="http://schemas.microsoft.com/office/drawing/2014/main" id="{00000000-0008-0000-0900-0000AF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41" name="shapetype_202" hidden="1">
          <a:extLst>
            <a:ext uri="{FF2B5EF4-FFF2-40B4-BE49-F238E27FC236}">
              <a16:creationId xmlns:a16="http://schemas.microsoft.com/office/drawing/2014/main" id="{00000000-0008-0000-0900-0000AD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39" name="shapetype_202" hidden="1">
          <a:extLst>
            <a:ext uri="{FF2B5EF4-FFF2-40B4-BE49-F238E27FC236}">
              <a16:creationId xmlns:a16="http://schemas.microsoft.com/office/drawing/2014/main" id="{00000000-0008-0000-0900-0000AB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37" name="shapetype_202" hidden="1">
          <a:extLst>
            <a:ext uri="{FF2B5EF4-FFF2-40B4-BE49-F238E27FC236}">
              <a16:creationId xmlns:a16="http://schemas.microsoft.com/office/drawing/2014/main" id="{00000000-0008-0000-0900-0000A9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35" name="shapetype_202" hidden="1">
          <a:extLst>
            <a:ext uri="{FF2B5EF4-FFF2-40B4-BE49-F238E27FC236}">
              <a16:creationId xmlns:a16="http://schemas.microsoft.com/office/drawing/2014/main" id="{00000000-0008-0000-0900-0000A7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33" name="shapetype_202" hidden="1">
          <a:extLst>
            <a:ext uri="{FF2B5EF4-FFF2-40B4-BE49-F238E27FC236}">
              <a16:creationId xmlns:a16="http://schemas.microsoft.com/office/drawing/2014/main" id="{00000000-0008-0000-0900-0000A5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31" name="shapetype_202" hidden="1">
          <a:extLst>
            <a:ext uri="{FF2B5EF4-FFF2-40B4-BE49-F238E27FC236}">
              <a16:creationId xmlns:a16="http://schemas.microsoft.com/office/drawing/2014/main" id="{00000000-0008-0000-0900-0000A3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29" name="shapetype_202" hidden="1">
          <a:extLst>
            <a:ext uri="{FF2B5EF4-FFF2-40B4-BE49-F238E27FC236}">
              <a16:creationId xmlns:a16="http://schemas.microsoft.com/office/drawing/2014/main" id="{00000000-0008-0000-0900-0000A1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27" name="shapetype_202" hidden="1">
          <a:extLst>
            <a:ext uri="{FF2B5EF4-FFF2-40B4-BE49-F238E27FC236}">
              <a16:creationId xmlns:a16="http://schemas.microsoft.com/office/drawing/2014/main" id="{00000000-0008-0000-0900-00009F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25" name="shapetype_202" hidden="1">
          <a:extLst>
            <a:ext uri="{FF2B5EF4-FFF2-40B4-BE49-F238E27FC236}">
              <a16:creationId xmlns:a16="http://schemas.microsoft.com/office/drawing/2014/main" id="{00000000-0008-0000-0900-00009D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23" name="shapetype_202" hidden="1">
          <a:extLst>
            <a:ext uri="{FF2B5EF4-FFF2-40B4-BE49-F238E27FC236}">
              <a16:creationId xmlns:a16="http://schemas.microsoft.com/office/drawing/2014/main" id="{00000000-0008-0000-0900-00009B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21" name="shapetype_202" hidden="1">
          <a:extLst>
            <a:ext uri="{FF2B5EF4-FFF2-40B4-BE49-F238E27FC236}">
              <a16:creationId xmlns:a16="http://schemas.microsoft.com/office/drawing/2014/main" id="{00000000-0008-0000-0900-000099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19" name="shapetype_202" hidden="1">
          <a:extLst>
            <a:ext uri="{FF2B5EF4-FFF2-40B4-BE49-F238E27FC236}">
              <a16:creationId xmlns:a16="http://schemas.microsoft.com/office/drawing/2014/main" id="{00000000-0008-0000-0900-000097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17" name="shapetype_202" hidden="1">
          <a:extLst>
            <a:ext uri="{FF2B5EF4-FFF2-40B4-BE49-F238E27FC236}">
              <a16:creationId xmlns:a16="http://schemas.microsoft.com/office/drawing/2014/main" id="{00000000-0008-0000-0900-000095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15" name="shapetype_202" hidden="1">
          <a:extLst>
            <a:ext uri="{FF2B5EF4-FFF2-40B4-BE49-F238E27FC236}">
              <a16:creationId xmlns:a16="http://schemas.microsoft.com/office/drawing/2014/main" id="{00000000-0008-0000-0900-000093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13" name="shapetype_202" hidden="1">
          <a:extLst>
            <a:ext uri="{FF2B5EF4-FFF2-40B4-BE49-F238E27FC236}">
              <a16:creationId xmlns:a16="http://schemas.microsoft.com/office/drawing/2014/main" id="{00000000-0008-0000-0900-000091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11" name="shapetype_202" hidden="1">
          <a:extLst>
            <a:ext uri="{FF2B5EF4-FFF2-40B4-BE49-F238E27FC236}">
              <a16:creationId xmlns:a16="http://schemas.microsoft.com/office/drawing/2014/main" id="{00000000-0008-0000-0900-00008F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09" name="shapetype_202" hidden="1">
          <a:extLst>
            <a:ext uri="{FF2B5EF4-FFF2-40B4-BE49-F238E27FC236}">
              <a16:creationId xmlns:a16="http://schemas.microsoft.com/office/drawing/2014/main" id="{00000000-0008-0000-0900-00008D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07" name="shapetype_202" hidden="1">
          <a:extLst>
            <a:ext uri="{FF2B5EF4-FFF2-40B4-BE49-F238E27FC236}">
              <a16:creationId xmlns:a16="http://schemas.microsoft.com/office/drawing/2014/main" id="{00000000-0008-0000-0900-00008B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05" name="shapetype_202" hidden="1">
          <a:extLst>
            <a:ext uri="{FF2B5EF4-FFF2-40B4-BE49-F238E27FC236}">
              <a16:creationId xmlns:a16="http://schemas.microsoft.com/office/drawing/2014/main" id="{00000000-0008-0000-0900-000089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03" name="shapetype_202" hidden="1">
          <a:extLst>
            <a:ext uri="{FF2B5EF4-FFF2-40B4-BE49-F238E27FC236}">
              <a16:creationId xmlns:a16="http://schemas.microsoft.com/office/drawing/2014/main" id="{00000000-0008-0000-0900-000087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701" name="shapetype_202" hidden="1">
          <a:extLst>
            <a:ext uri="{FF2B5EF4-FFF2-40B4-BE49-F238E27FC236}">
              <a16:creationId xmlns:a16="http://schemas.microsoft.com/office/drawing/2014/main" id="{00000000-0008-0000-0900-000085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99" name="shapetype_202" hidden="1">
          <a:extLst>
            <a:ext uri="{FF2B5EF4-FFF2-40B4-BE49-F238E27FC236}">
              <a16:creationId xmlns:a16="http://schemas.microsoft.com/office/drawing/2014/main" id="{00000000-0008-0000-0900-000083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97" name="shapetype_202" hidden="1">
          <a:extLst>
            <a:ext uri="{FF2B5EF4-FFF2-40B4-BE49-F238E27FC236}">
              <a16:creationId xmlns:a16="http://schemas.microsoft.com/office/drawing/2014/main" id="{00000000-0008-0000-0900-000081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95" name="shapetype_202" hidden="1">
          <a:extLst>
            <a:ext uri="{FF2B5EF4-FFF2-40B4-BE49-F238E27FC236}">
              <a16:creationId xmlns:a16="http://schemas.microsoft.com/office/drawing/2014/main" id="{00000000-0008-0000-0900-00007F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93" name="shapetype_202" hidden="1">
          <a:extLst>
            <a:ext uri="{FF2B5EF4-FFF2-40B4-BE49-F238E27FC236}">
              <a16:creationId xmlns:a16="http://schemas.microsoft.com/office/drawing/2014/main" id="{00000000-0008-0000-0900-00007D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91" name="shapetype_202" hidden="1">
          <a:extLst>
            <a:ext uri="{FF2B5EF4-FFF2-40B4-BE49-F238E27FC236}">
              <a16:creationId xmlns:a16="http://schemas.microsoft.com/office/drawing/2014/main" id="{00000000-0008-0000-0900-00007B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89" name="shapetype_202" hidden="1">
          <a:extLst>
            <a:ext uri="{FF2B5EF4-FFF2-40B4-BE49-F238E27FC236}">
              <a16:creationId xmlns:a16="http://schemas.microsoft.com/office/drawing/2014/main" id="{00000000-0008-0000-0900-000079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87" name="shapetype_202" hidden="1">
          <a:extLst>
            <a:ext uri="{FF2B5EF4-FFF2-40B4-BE49-F238E27FC236}">
              <a16:creationId xmlns:a16="http://schemas.microsoft.com/office/drawing/2014/main" id="{00000000-0008-0000-0900-000077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85" name="shapetype_202" hidden="1">
          <a:extLst>
            <a:ext uri="{FF2B5EF4-FFF2-40B4-BE49-F238E27FC236}">
              <a16:creationId xmlns:a16="http://schemas.microsoft.com/office/drawing/2014/main" id="{00000000-0008-0000-0900-000075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83" name="shapetype_202" hidden="1">
          <a:extLst>
            <a:ext uri="{FF2B5EF4-FFF2-40B4-BE49-F238E27FC236}">
              <a16:creationId xmlns:a16="http://schemas.microsoft.com/office/drawing/2014/main" id="{00000000-0008-0000-0900-000073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81" name="shapetype_202" hidden="1">
          <a:extLst>
            <a:ext uri="{FF2B5EF4-FFF2-40B4-BE49-F238E27FC236}">
              <a16:creationId xmlns:a16="http://schemas.microsoft.com/office/drawing/2014/main" id="{00000000-0008-0000-0900-000071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79" name="shapetype_202" hidden="1">
          <a:extLst>
            <a:ext uri="{FF2B5EF4-FFF2-40B4-BE49-F238E27FC236}">
              <a16:creationId xmlns:a16="http://schemas.microsoft.com/office/drawing/2014/main" id="{00000000-0008-0000-0900-00006F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77" name="shapetype_202" hidden="1">
          <a:extLst>
            <a:ext uri="{FF2B5EF4-FFF2-40B4-BE49-F238E27FC236}">
              <a16:creationId xmlns:a16="http://schemas.microsoft.com/office/drawing/2014/main" id="{00000000-0008-0000-0900-00006D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75" name="shapetype_202" hidden="1">
          <a:extLst>
            <a:ext uri="{FF2B5EF4-FFF2-40B4-BE49-F238E27FC236}">
              <a16:creationId xmlns:a16="http://schemas.microsoft.com/office/drawing/2014/main" id="{00000000-0008-0000-0900-00006B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73" name="shapetype_202" hidden="1">
          <a:extLst>
            <a:ext uri="{FF2B5EF4-FFF2-40B4-BE49-F238E27FC236}">
              <a16:creationId xmlns:a16="http://schemas.microsoft.com/office/drawing/2014/main" id="{00000000-0008-0000-0900-000069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71" name="shapetype_202" hidden="1">
          <a:extLst>
            <a:ext uri="{FF2B5EF4-FFF2-40B4-BE49-F238E27FC236}">
              <a16:creationId xmlns:a16="http://schemas.microsoft.com/office/drawing/2014/main" id="{00000000-0008-0000-0900-000067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69" name="shapetype_202" hidden="1">
          <a:extLst>
            <a:ext uri="{FF2B5EF4-FFF2-40B4-BE49-F238E27FC236}">
              <a16:creationId xmlns:a16="http://schemas.microsoft.com/office/drawing/2014/main" id="{00000000-0008-0000-0900-000065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67" name="shapetype_202" hidden="1">
          <a:extLst>
            <a:ext uri="{FF2B5EF4-FFF2-40B4-BE49-F238E27FC236}">
              <a16:creationId xmlns:a16="http://schemas.microsoft.com/office/drawing/2014/main" id="{00000000-0008-0000-0900-000063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65" name="shapetype_202" hidden="1">
          <a:extLst>
            <a:ext uri="{FF2B5EF4-FFF2-40B4-BE49-F238E27FC236}">
              <a16:creationId xmlns:a16="http://schemas.microsoft.com/office/drawing/2014/main" id="{00000000-0008-0000-0900-000061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63" name="shapetype_202" hidden="1">
          <a:extLst>
            <a:ext uri="{FF2B5EF4-FFF2-40B4-BE49-F238E27FC236}">
              <a16:creationId xmlns:a16="http://schemas.microsoft.com/office/drawing/2014/main" id="{00000000-0008-0000-0900-00005F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61" name="shapetype_202" hidden="1">
          <a:extLst>
            <a:ext uri="{FF2B5EF4-FFF2-40B4-BE49-F238E27FC236}">
              <a16:creationId xmlns:a16="http://schemas.microsoft.com/office/drawing/2014/main" id="{00000000-0008-0000-0900-00005D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59" name="shapetype_202" hidden="1">
          <a:extLst>
            <a:ext uri="{FF2B5EF4-FFF2-40B4-BE49-F238E27FC236}">
              <a16:creationId xmlns:a16="http://schemas.microsoft.com/office/drawing/2014/main" id="{00000000-0008-0000-0900-00005B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57" name="shapetype_202" hidden="1">
          <a:extLst>
            <a:ext uri="{FF2B5EF4-FFF2-40B4-BE49-F238E27FC236}">
              <a16:creationId xmlns:a16="http://schemas.microsoft.com/office/drawing/2014/main" id="{00000000-0008-0000-0900-000059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56" name="shapetype_202" hidden="1">
          <a:extLst>
            <a:ext uri="{FF2B5EF4-FFF2-40B4-BE49-F238E27FC236}">
              <a16:creationId xmlns:a16="http://schemas.microsoft.com/office/drawing/2014/main" id="{00000000-0008-0000-0900-000058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55" name="shapetype_202" hidden="1">
          <a:extLst>
            <a:ext uri="{FF2B5EF4-FFF2-40B4-BE49-F238E27FC236}">
              <a16:creationId xmlns:a16="http://schemas.microsoft.com/office/drawing/2014/main" id="{00000000-0008-0000-0900-000057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54" name="shapetype_202" hidden="1">
          <a:extLst>
            <a:ext uri="{FF2B5EF4-FFF2-40B4-BE49-F238E27FC236}">
              <a16:creationId xmlns:a16="http://schemas.microsoft.com/office/drawing/2014/main" id="{00000000-0008-0000-0900-000056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53" name="shapetype_202" hidden="1">
          <a:extLst>
            <a:ext uri="{FF2B5EF4-FFF2-40B4-BE49-F238E27FC236}">
              <a16:creationId xmlns:a16="http://schemas.microsoft.com/office/drawing/2014/main" id="{00000000-0008-0000-0900-000055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52" name="shapetype_202" hidden="1">
          <a:extLst>
            <a:ext uri="{FF2B5EF4-FFF2-40B4-BE49-F238E27FC236}">
              <a16:creationId xmlns:a16="http://schemas.microsoft.com/office/drawing/2014/main" id="{00000000-0008-0000-0900-000054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50" name="shapetype_202" hidden="1">
          <a:extLst>
            <a:ext uri="{FF2B5EF4-FFF2-40B4-BE49-F238E27FC236}">
              <a16:creationId xmlns:a16="http://schemas.microsoft.com/office/drawing/2014/main" id="{00000000-0008-0000-0900-000052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48" name="shapetype_202" hidden="1">
          <a:extLst>
            <a:ext uri="{FF2B5EF4-FFF2-40B4-BE49-F238E27FC236}">
              <a16:creationId xmlns:a16="http://schemas.microsoft.com/office/drawing/2014/main" id="{00000000-0008-0000-0900-000050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46" name="shapetype_202" hidden="1">
          <a:extLst>
            <a:ext uri="{FF2B5EF4-FFF2-40B4-BE49-F238E27FC236}">
              <a16:creationId xmlns:a16="http://schemas.microsoft.com/office/drawing/2014/main" id="{00000000-0008-0000-0900-00004E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44" name="shapetype_202" hidden="1">
          <a:extLst>
            <a:ext uri="{FF2B5EF4-FFF2-40B4-BE49-F238E27FC236}">
              <a16:creationId xmlns:a16="http://schemas.microsoft.com/office/drawing/2014/main" id="{00000000-0008-0000-0900-00004C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42" name="shapetype_202" hidden="1">
          <a:extLst>
            <a:ext uri="{FF2B5EF4-FFF2-40B4-BE49-F238E27FC236}">
              <a16:creationId xmlns:a16="http://schemas.microsoft.com/office/drawing/2014/main" id="{00000000-0008-0000-0900-00004A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40" name="shapetype_202" hidden="1">
          <a:extLst>
            <a:ext uri="{FF2B5EF4-FFF2-40B4-BE49-F238E27FC236}">
              <a16:creationId xmlns:a16="http://schemas.microsoft.com/office/drawing/2014/main" id="{00000000-0008-0000-0900-000048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38" name="shapetype_202" hidden="1">
          <a:extLst>
            <a:ext uri="{FF2B5EF4-FFF2-40B4-BE49-F238E27FC236}">
              <a16:creationId xmlns:a16="http://schemas.microsoft.com/office/drawing/2014/main" id="{00000000-0008-0000-0900-000046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36" name="shapetype_202" hidden="1">
          <a:extLst>
            <a:ext uri="{FF2B5EF4-FFF2-40B4-BE49-F238E27FC236}">
              <a16:creationId xmlns:a16="http://schemas.microsoft.com/office/drawing/2014/main" id="{00000000-0008-0000-0900-000044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34" name="shapetype_202" hidden="1">
          <a:extLst>
            <a:ext uri="{FF2B5EF4-FFF2-40B4-BE49-F238E27FC236}">
              <a16:creationId xmlns:a16="http://schemas.microsoft.com/office/drawing/2014/main" id="{00000000-0008-0000-0900-000042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32" name="shapetype_202" hidden="1">
          <a:extLst>
            <a:ext uri="{FF2B5EF4-FFF2-40B4-BE49-F238E27FC236}">
              <a16:creationId xmlns:a16="http://schemas.microsoft.com/office/drawing/2014/main" id="{00000000-0008-0000-0900-000040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30" name="shapetype_202" hidden="1">
          <a:extLst>
            <a:ext uri="{FF2B5EF4-FFF2-40B4-BE49-F238E27FC236}">
              <a16:creationId xmlns:a16="http://schemas.microsoft.com/office/drawing/2014/main" id="{00000000-0008-0000-0900-00003E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28" name="shapetype_202" hidden="1">
          <a:extLst>
            <a:ext uri="{FF2B5EF4-FFF2-40B4-BE49-F238E27FC236}">
              <a16:creationId xmlns:a16="http://schemas.microsoft.com/office/drawing/2014/main" id="{00000000-0008-0000-0900-00003C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26" name="shapetype_202" hidden="1">
          <a:extLst>
            <a:ext uri="{FF2B5EF4-FFF2-40B4-BE49-F238E27FC236}">
              <a16:creationId xmlns:a16="http://schemas.microsoft.com/office/drawing/2014/main" id="{00000000-0008-0000-0900-00003A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24" name="shapetype_202" hidden="1">
          <a:extLst>
            <a:ext uri="{FF2B5EF4-FFF2-40B4-BE49-F238E27FC236}">
              <a16:creationId xmlns:a16="http://schemas.microsoft.com/office/drawing/2014/main" id="{00000000-0008-0000-0900-000038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22" name="shapetype_202" hidden="1">
          <a:extLst>
            <a:ext uri="{FF2B5EF4-FFF2-40B4-BE49-F238E27FC236}">
              <a16:creationId xmlns:a16="http://schemas.microsoft.com/office/drawing/2014/main" id="{00000000-0008-0000-0900-000036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20" name="shapetype_202" hidden="1">
          <a:extLst>
            <a:ext uri="{FF2B5EF4-FFF2-40B4-BE49-F238E27FC236}">
              <a16:creationId xmlns:a16="http://schemas.microsoft.com/office/drawing/2014/main" id="{00000000-0008-0000-0900-000034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18" name="shapetype_202" hidden="1">
          <a:extLst>
            <a:ext uri="{FF2B5EF4-FFF2-40B4-BE49-F238E27FC236}">
              <a16:creationId xmlns:a16="http://schemas.microsoft.com/office/drawing/2014/main" id="{00000000-0008-0000-0900-000032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16" name="shapetype_202" hidden="1">
          <a:extLst>
            <a:ext uri="{FF2B5EF4-FFF2-40B4-BE49-F238E27FC236}">
              <a16:creationId xmlns:a16="http://schemas.microsoft.com/office/drawing/2014/main" id="{00000000-0008-0000-0900-000030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14" name="shapetype_202" hidden="1">
          <a:extLst>
            <a:ext uri="{FF2B5EF4-FFF2-40B4-BE49-F238E27FC236}">
              <a16:creationId xmlns:a16="http://schemas.microsoft.com/office/drawing/2014/main" id="{00000000-0008-0000-0900-00002E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12" name="shapetype_202" hidden="1">
          <a:extLst>
            <a:ext uri="{FF2B5EF4-FFF2-40B4-BE49-F238E27FC236}">
              <a16:creationId xmlns:a16="http://schemas.microsoft.com/office/drawing/2014/main" id="{00000000-0008-0000-0900-00002C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10" name="shapetype_202" hidden="1">
          <a:extLst>
            <a:ext uri="{FF2B5EF4-FFF2-40B4-BE49-F238E27FC236}">
              <a16:creationId xmlns:a16="http://schemas.microsoft.com/office/drawing/2014/main" id="{00000000-0008-0000-0900-00002A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08" name="shapetype_202" hidden="1">
          <a:extLst>
            <a:ext uri="{FF2B5EF4-FFF2-40B4-BE49-F238E27FC236}">
              <a16:creationId xmlns:a16="http://schemas.microsoft.com/office/drawing/2014/main" id="{00000000-0008-0000-0900-000028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06" name="shapetype_202" hidden="1">
          <a:extLst>
            <a:ext uri="{FF2B5EF4-FFF2-40B4-BE49-F238E27FC236}">
              <a16:creationId xmlns:a16="http://schemas.microsoft.com/office/drawing/2014/main" id="{00000000-0008-0000-0900-000026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04" name="shapetype_202" hidden="1">
          <a:extLst>
            <a:ext uri="{FF2B5EF4-FFF2-40B4-BE49-F238E27FC236}">
              <a16:creationId xmlns:a16="http://schemas.microsoft.com/office/drawing/2014/main" id="{00000000-0008-0000-0900-000024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02" name="shapetype_202" hidden="1">
          <a:extLst>
            <a:ext uri="{FF2B5EF4-FFF2-40B4-BE49-F238E27FC236}">
              <a16:creationId xmlns:a16="http://schemas.microsoft.com/office/drawing/2014/main" id="{00000000-0008-0000-0900-000022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600" name="shapetype_202" hidden="1">
          <a:extLst>
            <a:ext uri="{FF2B5EF4-FFF2-40B4-BE49-F238E27FC236}">
              <a16:creationId xmlns:a16="http://schemas.microsoft.com/office/drawing/2014/main" id="{00000000-0008-0000-0900-000020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98" name="shapetype_202" hidden="1">
          <a:extLst>
            <a:ext uri="{FF2B5EF4-FFF2-40B4-BE49-F238E27FC236}">
              <a16:creationId xmlns:a16="http://schemas.microsoft.com/office/drawing/2014/main" id="{00000000-0008-0000-0900-00001E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96" name="shapetype_202" hidden="1">
          <a:extLst>
            <a:ext uri="{FF2B5EF4-FFF2-40B4-BE49-F238E27FC236}">
              <a16:creationId xmlns:a16="http://schemas.microsoft.com/office/drawing/2014/main" id="{00000000-0008-0000-0900-00001C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94" name="shapetype_202" hidden="1">
          <a:extLst>
            <a:ext uri="{FF2B5EF4-FFF2-40B4-BE49-F238E27FC236}">
              <a16:creationId xmlns:a16="http://schemas.microsoft.com/office/drawing/2014/main" id="{00000000-0008-0000-0900-00001A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92" name="shapetype_202" hidden="1">
          <a:extLst>
            <a:ext uri="{FF2B5EF4-FFF2-40B4-BE49-F238E27FC236}">
              <a16:creationId xmlns:a16="http://schemas.microsoft.com/office/drawing/2014/main" id="{00000000-0008-0000-0900-000018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90" name="shapetype_202" hidden="1">
          <a:extLst>
            <a:ext uri="{FF2B5EF4-FFF2-40B4-BE49-F238E27FC236}">
              <a16:creationId xmlns:a16="http://schemas.microsoft.com/office/drawing/2014/main" id="{00000000-0008-0000-0900-000016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88" name="shapetype_202" hidden="1">
          <a:extLst>
            <a:ext uri="{FF2B5EF4-FFF2-40B4-BE49-F238E27FC236}">
              <a16:creationId xmlns:a16="http://schemas.microsoft.com/office/drawing/2014/main" id="{00000000-0008-0000-0900-000014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86" name="shapetype_202" hidden="1">
          <a:extLst>
            <a:ext uri="{FF2B5EF4-FFF2-40B4-BE49-F238E27FC236}">
              <a16:creationId xmlns:a16="http://schemas.microsoft.com/office/drawing/2014/main" id="{00000000-0008-0000-0900-000012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84" name="shapetype_202" hidden="1">
          <a:extLst>
            <a:ext uri="{FF2B5EF4-FFF2-40B4-BE49-F238E27FC236}">
              <a16:creationId xmlns:a16="http://schemas.microsoft.com/office/drawing/2014/main" id="{00000000-0008-0000-0900-000010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82" name="shapetype_202" hidden="1">
          <a:extLst>
            <a:ext uri="{FF2B5EF4-FFF2-40B4-BE49-F238E27FC236}">
              <a16:creationId xmlns:a16="http://schemas.microsoft.com/office/drawing/2014/main" id="{00000000-0008-0000-0900-00000E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80" name="shapetype_202" hidden="1">
          <a:extLst>
            <a:ext uri="{FF2B5EF4-FFF2-40B4-BE49-F238E27FC236}">
              <a16:creationId xmlns:a16="http://schemas.microsoft.com/office/drawing/2014/main" id="{00000000-0008-0000-0900-00000C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78" name="shapetype_202" hidden="1">
          <a:extLst>
            <a:ext uri="{FF2B5EF4-FFF2-40B4-BE49-F238E27FC236}">
              <a16:creationId xmlns:a16="http://schemas.microsoft.com/office/drawing/2014/main" id="{00000000-0008-0000-0900-00000A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76" name="shapetype_202" hidden="1">
          <a:extLst>
            <a:ext uri="{FF2B5EF4-FFF2-40B4-BE49-F238E27FC236}">
              <a16:creationId xmlns:a16="http://schemas.microsoft.com/office/drawing/2014/main" id="{00000000-0008-0000-0900-000008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74" name="shapetype_202" hidden="1">
          <a:extLst>
            <a:ext uri="{FF2B5EF4-FFF2-40B4-BE49-F238E27FC236}">
              <a16:creationId xmlns:a16="http://schemas.microsoft.com/office/drawing/2014/main" id="{00000000-0008-0000-0900-000006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72" name="shapetype_202" hidden="1">
          <a:extLst>
            <a:ext uri="{FF2B5EF4-FFF2-40B4-BE49-F238E27FC236}">
              <a16:creationId xmlns:a16="http://schemas.microsoft.com/office/drawing/2014/main" id="{00000000-0008-0000-0900-000004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70" name="shapetype_202" hidden="1">
          <a:extLst>
            <a:ext uri="{FF2B5EF4-FFF2-40B4-BE49-F238E27FC236}">
              <a16:creationId xmlns:a16="http://schemas.microsoft.com/office/drawing/2014/main" id="{00000000-0008-0000-0900-000002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68" name="shapetype_202" hidden="1">
          <a:extLst>
            <a:ext uri="{FF2B5EF4-FFF2-40B4-BE49-F238E27FC236}">
              <a16:creationId xmlns:a16="http://schemas.microsoft.com/office/drawing/2014/main" id="{00000000-0008-0000-0900-0000003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66" name="shapetype_202" hidden="1">
          <a:extLst>
            <a:ext uri="{FF2B5EF4-FFF2-40B4-BE49-F238E27FC236}">
              <a16:creationId xmlns:a16="http://schemas.microsoft.com/office/drawing/2014/main" id="{00000000-0008-0000-0900-0000FE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64" name="shapetype_202" hidden="1">
          <a:extLst>
            <a:ext uri="{FF2B5EF4-FFF2-40B4-BE49-F238E27FC236}">
              <a16:creationId xmlns:a16="http://schemas.microsoft.com/office/drawing/2014/main" id="{00000000-0008-0000-0900-0000FC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62" name="shapetype_202" hidden="1">
          <a:extLst>
            <a:ext uri="{FF2B5EF4-FFF2-40B4-BE49-F238E27FC236}">
              <a16:creationId xmlns:a16="http://schemas.microsoft.com/office/drawing/2014/main" id="{00000000-0008-0000-0900-0000FA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60" name="shapetype_202" hidden="1">
          <a:extLst>
            <a:ext uri="{FF2B5EF4-FFF2-40B4-BE49-F238E27FC236}">
              <a16:creationId xmlns:a16="http://schemas.microsoft.com/office/drawing/2014/main" id="{00000000-0008-0000-0900-0000F8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58" name="shapetype_202" hidden="1">
          <a:extLst>
            <a:ext uri="{FF2B5EF4-FFF2-40B4-BE49-F238E27FC236}">
              <a16:creationId xmlns:a16="http://schemas.microsoft.com/office/drawing/2014/main" id="{00000000-0008-0000-0900-0000F6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56" name="shapetype_202" hidden="1">
          <a:extLst>
            <a:ext uri="{FF2B5EF4-FFF2-40B4-BE49-F238E27FC236}">
              <a16:creationId xmlns:a16="http://schemas.microsoft.com/office/drawing/2014/main" id="{00000000-0008-0000-0900-0000F4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54" name="shapetype_202" hidden="1">
          <a:extLst>
            <a:ext uri="{FF2B5EF4-FFF2-40B4-BE49-F238E27FC236}">
              <a16:creationId xmlns:a16="http://schemas.microsoft.com/office/drawing/2014/main" id="{00000000-0008-0000-0900-0000F2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52" name="shapetype_202" hidden="1">
          <a:extLst>
            <a:ext uri="{FF2B5EF4-FFF2-40B4-BE49-F238E27FC236}">
              <a16:creationId xmlns:a16="http://schemas.microsoft.com/office/drawing/2014/main" id="{00000000-0008-0000-0900-0000F0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50" name="shapetype_202" hidden="1">
          <a:extLst>
            <a:ext uri="{FF2B5EF4-FFF2-40B4-BE49-F238E27FC236}">
              <a16:creationId xmlns:a16="http://schemas.microsoft.com/office/drawing/2014/main" id="{00000000-0008-0000-0900-0000EE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48" name="shapetype_202" hidden="1">
          <a:extLst>
            <a:ext uri="{FF2B5EF4-FFF2-40B4-BE49-F238E27FC236}">
              <a16:creationId xmlns:a16="http://schemas.microsoft.com/office/drawing/2014/main" id="{00000000-0008-0000-0900-0000EC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46" name="shapetype_202" hidden="1">
          <a:extLst>
            <a:ext uri="{FF2B5EF4-FFF2-40B4-BE49-F238E27FC236}">
              <a16:creationId xmlns:a16="http://schemas.microsoft.com/office/drawing/2014/main" id="{00000000-0008-0000-0900-0000EA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44" name="shapetype_202" hidden="1">
          <a:extLst>
            <a:ext uri="{FF2B5EF4-FFF2-40B4-BE49-F238E27FC236}">
              <a16:creationId xmlns:a16="http://schemas.microsoft.com/office/drawing/2014/main" id="{00000000-0008-0000-0900-0000E8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42" name="shapetype_202" hidden="1">
          <a:extLst>
            <a:ext uri="{FF2B5EF4-FFF2-40B4-BE49-F238E27FC236}">
              <a16:creationId xmlns:a16="http://schemas.microsoft.com/office/drawing/2014/main" id="{00000000-0008-0000-0900-0000E6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40" name="shapetype_202" hidden="1">
          <a:extLst>
            <a:ext uri="{FF2B5EF4-FFF2-40B4-BE49-F238E27FC236}">
              <a16:creationId xmlns:a16="http://schemas.microsoft.com/office/drawing/2014/main" id="{00000000-0008-0000-0900-0000E4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38" name="shapetype_202" hidden="1">
          <a:extLst>
            <a:ext uri="{FF2B5EF4-FFF2-40B4-BE49-F238E27FC236}">
              <a16:creationId xmlns:a16="http://schemas.microsoft.com/office/drawing/2014/main" id="{00000000-0008-0000-0900-0000E2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36" name="shapetype_202" hidden="1">
          <a:extLst>
            <a:ext uri="{FF2B5EF4-FFF2-40B4-BE49-F238E27FC236}">
              <a16:creationId xmlns:a16="http://schemas.microsoft.com/office/drawing/2014/main" id="{00000000-0008-0000-0900-0000E0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34" name="shapetype_202" hidden="1">
          <a:extLst>
            <a:ext uri="{FF2B5EF4-FFF2-40B4-BE49-F238E27FC236}">
              <a16:creationId xmlns:a16="http://schemas.microsoft.com/office/drawing/2014/main" id="{00000000-0008-0000-0900-0000DE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32" name="shapetype_202" hidden="1">
          <a:extLst>
            <a:ext uri="{FF2B5EF4-FFF2-40B4-BE49-F238E27FC236}">
              <a16:creationId xmlns:a16="http://schemas.microsoft.com/office/drawing/2014/main" id="{00000000-0008-0000-0900-0000DC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30" name="shapetype_202" hidden="1">
          <a:extLst>
            <a:ext uri="{FF2B5EF4-FFF2-40B4-BE49-F238E27FC236}">
              <a16:creationId xmlns:a16="http://schemas.microsoft.com/office/drawing/2014/main" id="{00000000-0008-0000-0900-0000DA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28" name="shapetype_202" hidden="1">
          <a:extLst>
            <a:ext uri="{FF2B5EF4-FFF2-40B4-BE49-F238E27FC236}">
              <a16:creationId xmlns:a16="http://schemas.microsoft.com/office/drawing/2014/main" id="{00000000-0008-0000-0900-0000D8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26" name="shapetype_202" hidden="1">
          <a:extLst>
            <a:ext uri="{FF2B5EF4-FFF2-40B4-BE49-F238E27FC236}">
              <a16:creationId xmlns:a16="http://schemas.microsoft.com/office/drawing/2014/main" id="{00000000-0008-0000-0900-0000D6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24" name="shapetype_202" hidden="1">
          <a:extLst>
            <a:ext uri="{FF2B5EF4-FFF2-40B4-BE49-F238E27FC236}">
              <a16:creationId xmlns:a16="http://schemas.microsoft.com/office/drawing/2014/main" id="{00000000-0008-0000-0900-0000D4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22" name="shapetype_202" hidden="1">
          <a:extLst>
            <a:ext uri="{FF2B5EF4-FFF2-40B4-BE49-F238E27FC236}">
              <a16:creationId xmlns:a16="http://schemas.microsoft.com/office/drawing/2014/main" id="{00000000-0008-0000-0900-0000D2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20" name="shapetype_202" hidden="1">
          <a:extLst>
            <a:ext uri="{FF2B5EF4-FFF2-40B4-BE49-F238E27FC236}">
              <a16:creationId xmlns:a16="http://schemas.microsoft.com/office/drawing/2014/main" id="{00000000-0008-0000-0900-0000D0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18" name="shapetype_202" hidden="1">
          <a:extLst>
            <a:ext uri="{FF2B5EF4-FFF2-40B4-BE49-F238E27FC236}">
              <a16:creationId xmlns:a16="http://schemas.microsoft.com/office/drawing/2014/main" id="{00000000-0008-0000-0900-0000CE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16" name="shapetype_202" hidden="1">
          <a:extLst>
            <a:ext uri="{FF2B5EF4-FFF2-40B4-BE49-F238E27FC236}">
              <a16:creationId xmlns:a16="http://schemas.microsoft.com/office/drawing/2014/main" id="{00000000-0008-0000-0900-0000CC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14" name="shapetype_202" hidden="1">
          <a:extLst>
            <a:ext uri="{FF2B5EF4-FFF2-40B4-BE49-F238E27FC236}">
              <a16:creationId xmlns:a16="http://schemas.microsoft.com/office/drawing/2014/main" id="{00000000-0008-0000-0900-0000CA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12" name="shapetype_202" hidden="1">
          <a:extLst>
            <a:ext uri="{FF2B5EF4-FFF2-40B4-BE49-F238E27FC236}">
              <a16:creationId xmlns:a16="http://schemas.microsoft.com/office/drawing/2014/main" id="{00000000-0008-0000-0900-0000C8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10" name="shapetype_202" hidden="1">
          <a:extLst>
            <a:ext uri="{FF2B5EF4-FFF2-40B4-BE49-F238E27FC236}">
              <a16:creationId xmlns:a16="http://schemas.microsoft.com/office/drawing/2014/main" id="{00000000-0008-0000-0900-0000C6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08" name="shapetype_202" hidden="1">
          <a:extLst>
            <a:ext uri="{FF2B5EF4-FFF2-40B4-BE49-F238E27FC236}">
              <a16:creationId xmlns:a16="http://schemas.microsoft.com/office/drawing/2014/main" id="{00000000-0008-0000-0900-0000C4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06" name="shapetype_202" hidden="1">
          <a:extLst>
            <a:ext uri="{FF2B5EF4-FFF2-40B4-BE49-F238E27FC236}">
              <a16:creationId xmlns:a16="http://schemas.microsoft.com/office/drawing/2014/main" id="{00000000-0008-0000-0900-0000C2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04" name="shapetype_202" hidden="1">
          <a:extLst>
            <a:ext uri="{FF2B5EF4-FFF2-40B4-BE49-F238E27FC236}">
              <a16:creationId xmlns:a16="http://schemas.microsoft.com/office/drawing/2014/main" id="{00000000-0008-0000-0900-0000C0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02" name="shapetype_202" hidden="1">
          <a:extLst>
            <a:ext uri="{FF2B5EF4-FFF2-40B4-BE49-F238E27FC236}">
              <a16:creationId xmlns:a16="http://schemas.microsoft.com/office/drawing/2014/main" id="{00000000-0008-0000-0900-0000BE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500" name="shapetype_202" hidden="1">
          <a:extLst>
            <a:ext uri="{FF2B5EF4-FFF2-40B4-BE49-F238E27FC236}">
              <a16:creationId xmlns:a16="http://schemas.microsoft.com/office/drawing/2014/main" id="{00000000-0008-0000-0900-0000BC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498" name="shapetype_202" hidden="1">
          <a:extLst>
            <a:ext uri="{FF2B5EF4-FFF2-40B4-BE49-F238E27FC236}">
              <a16:creationId xmlns:a16="http://schemas.microsoft.com/office/drawing/2014/main" id="{00000000-0008-0000-0900-0000BA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496" name="shapetype_202" hidden="1">
          <a:extLst>
            <a:ext uri="{FF2B5EF4-FFF2-40B4-BE49-F238E27FC236}">
              <a16:creationId xmlns:a16="http://schemas.microsoft.com/office/drawing/2014/main" id="{00000000-0008-0000-0900-0000B8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494" name="shapetype_202" hidden="1">
          <a:extLst>
            <a:ext uri="{FF2B5EF4-FFF2-40B4-BE49-F238E27FC236}">
              <a16:creationId xmlns:a16="http://schemas.microsoft.com/office/drawing/2014/main" id="{00000000-0008-0000-0900-0000B6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492" name="shapetype_202" hidden="1">
          <a:extLst>
            <a:ext uri="{FF2B5EF4-FFF2-40B4-BE49-F238E27FC236}">
              <a16:creationId xmlns:a16="http://schemas.microsoft.com/office/drawing/2014/main" id="{00000000-0008-0000-0900-0000B4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490" name="shapetype_202" hidden="1">
          <a:extLst>
            <a:ext uri="{FF2B5EF4-FFF2-40B4-BE49-F238E27FC236}">
              <a16:creationId xmlns:a16="http://schemas.microsoft.com/office/drawing/2014/main" id="{00000000-0008-0000-0900-0000B2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488" name="shapetype_202" hidden="1">
          <a:extLst>
            <a:ext uri="{FF2B5EF4-FFF2-40B4-BE49-F238E27FC236}">
              <a16:creationId xmlns:a16="http://schemas.microsoft.com/office/drawing/2014/main" id="{00000000-0008-0000-0900-0000B0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486" name="shapetype_202" hidden="1">
          <a:extLst>
            <a:ext uri="{FF2B5EF4-FFF2-40B4-BE49-F238E27FC236}">
              <a16:creationId xmlns:a16="http://schemas.microsoft.com/office/drawing/2014/main" id="{00000000-0008-0000-0900-0000AE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484" name="shapetype_202" hidden="1">
          <a:extLst>
            <a:ext uri="{FF2B5EF4-FFF2-40B4-BE49-F238E27FC236}">
              <a16:creationId xmlns:a16="http://schemas.microsoft.com/office/drawing/2014/main" id="{00000000-0008-0000-0900-0000AC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482" name="shapetype_202" hidden="1">
          <a:extLst>
            <a:ext uri="{FF2B5EF4-FFF2-40B4-BE49-F238E27FC236}">
              <a16:creationId xmlns:a16="http://schemas.microsoft.com/office/drawing/2014/main" id="{00000000-0008-0000-0900-0000AA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480" name="shapetype_202" hidden="1">
          <a:extLst>
            <a:ext uri="{FF2B5EF4-FFF2-40B4-BE49-F238E27FC236}">
              <a16:creationId xmlns:a16="http://schemas.microsoft.com/office/drawing/2014/main" id="{00000000-0008-0000-0900-0000A8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478" name="shapetype_202" hidden="1">
          <a:extLst>
            <a:ext uri="{FF2B5EF4-FFF2-40B4-BE49-F238E27FC236}">
              <a16:creationId xmlns:a16="http://schemas.microsoft.com/office/drawing/2014/main" id="{00000000-0008-0000-0900-0000A6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476" name="shapetype_202" hidden="1">
          <a:extLst>
            <a:ext uri="{FF2B5EF4-FFF2-40B4-BE49-F238E27FC236}">
              <a16:creationId xmlns:a16="http://schemas.microsoft.com/office/drawing/2014/main" id="{00000000-0008-0000-0900-0000A4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474" name="shapetype_202" hidden="1">
          <a:extLst>
            <a:ext uri="{FF2B5EF4-FFF2-40B4-BE49-F238E27FC236}">
              <a16:creationId xmlns:a16="http://schemas.microsoft.com/office/drawing/2014/main" id="{00000000-0008-0000-0900-0000A2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13472" name="shapetype_202" hidden="1">
          <a:extLst>
            <a:ext uri="{FF2B5EF4-FFF2-40B4-BE49-F238E27FC236}">
              <a16:creationId xmlns:a16="http://schemas.microsoft.com/office/drawing/2014/main" id="{00000000-0008-0000-0900-0000A03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27213</xdr:colOff>
      <xdr:row>37</xdr:row>
      <xdr:rowOff>13607</xdr:rowOff>
    </xdr:from>
    <xdr:to>
      <xdr:col>35</xdr:col>
      <xdr:colOff>625927</xdr:colOff>
      <xdr:row>92</xdr:row>
      <xdr:rowOff>299357</xdr:rowOff>
    </xdr:to>
    <xdr:sp macro="" textlink="">
      <xdr:nvSpPr>
        <xdr:cNvPr id="336" name="TextBox 335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 txBox="1"/>
      </xdr:nvSpPr>
      <xdr:spPr>
        <a:xfrm>
          <a:off x="18981963" y="12328071"/>
          <a:ext cx="11416393" cy="160156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Central Europe (Austria, Belgium, Germany, Netherland, Luxembourg, France, UK and Ireland).</a:t>
          </a:r>
          <a:endParaRPr lang="en-US" sz="1200">
            <a:effectLst/>
          </a:endParaRPr>
        </a:p>
        <a:p>
          <a:endParaRPr lang="en-US" sz="1200" b="1" u="sng"/>
        </a:p>
        <a:p>
          <a:r>
            <a:rPr lang="en-US" sz="1200" b="1" u="sng"/>
            <a:t>OFFICES</a:t>
          </a:r>
          <a:endParaRPr lang="en-US" sz="1200" b="1"/>
        </a:p>
        <a:p>
          <a:r>
            <a:rPr lang="en-US" sz="1200" b="1" i="1" u="sng"/>
            <a:t>Construction materials</a:t>
          </a:r>
          <a:r>
            <a:rPr lang="en-US" sz="1200" i="1" u="sng"/>
            <a:t>:</a:t>
          </a:r>
          <a:endParaRPr lang="en-US" sz="1200"/>
        </a:p>
        <a:p>
          <a:r>
            <a:rPr lang="en-US" sz="1200" b="1"/>
            <a:t>Walls</a:t>
          </a:r>
          <a:r>
            <a:rPr lang="en-US" sz="1200"/>
            <a:t>:</a:t>
          </a:r>
          <a:r>
            <a:rPr lang="en-US" sz="1200" baseline="0"/>
            <a:t> in the majority of the cases </a:t>
          </a:r>
          <a:r>
            <a:rPr lang="en-US" sz="1200" b="1" baseline="0"/>
            <a:t>CONCRETE</a:t>
          </a:r>
          <a:r>
            <a:rPr lang="en-US" sz="1200" baseline="0"/>
            <a:t> was used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/>
            <a:t>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the majority of the cases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100" baseline="0"/>
        </a:p>
        <a:p>
          <a:endParaRPr lang="en-US" sz="1100" baseline="0"/>
        </a:p>
        <a:p>
          <a:endParaRPr lang="en-US" sz="1200" baseline="0"/>
        </a:p>
        <a:p>
          <a:endParaRPr lang="en-US" sz="1200" baseline="0"/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 baseline="0">
            <a:effectLst/>
          </a:endParaRPr>
        </a:p>
        <a:p>
          <a:endParaRPr lang="en-US" sz="1100" baseline="0">
            <a:effectLst/>
          </a:endParaRPr>
        </a:p>
        <a:p>
          <a:endParaRPr lang="en-US" sz="1100" baseline="0">
            <a:effectLst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Constrcuction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 b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 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>
            <a:effectLst/>
          </a:endParaRPr>
        </a:p>
        <a:p>
          <a:endParaRPr lang="en-US" sz="1200">
            <a:effectLst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 baseline="0"/>
        </a:p>
        <a:p>
          <a:endParaRPr lang="en-US" sz="1200" baseline="0"/>
        </a:p>
        <a:p>
          <a:r>
            <a:rPr lang="en-US" sz="12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 baseline="0"/>
        </a:p>
      </xdr:txBody>
    </xdr:sp>
    <xdr:clientData/>
  </xdr:twoCellAnchor>
  <xdr:oneCellAnchor>
    <xdr:from>
      <xdr:col>55</xdr:col>
      <xdr:colOff>0</xdr:colOff>
      <xdr:row>37</xdr:row>
      <xdr:rowOff>0</xdr:rowOff>
    </xdr:from>
    <xdr:ext cx="21118285" cy="14652601"/>
    <xdr:sp macro="" textlink="">
      <xdr:nvSpPr>
        <xdr:cNvPr id="338" name="TextBox 337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 txBox="1"/>
      </xdr:nvSpPr>
      <xdr:spPr>
        <a:xfrm>
          <a:off x="100638429" y="12314464"/>
          <a:ext cx="21118285" cy="146526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Central Europe (Austria, Belgium, Germany, Netherlands, Luxembourg, France, UK and Ireland).</a:t>
          </a: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 b="0" i="1" u="sng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 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>
            <a:effectLst/>
          </a:endParaRPr>
        </a:p>
        <a:p>
          <a:pPr eaLnBrk="1" fontAlgn="auto" latinLnBrk="0" hangingPunct="1"/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92" name="shapetype_202" hidden="1">
          <a:extLst>
            <a:ext uri="{FF2B5EF4-FFF2-40B4-BE49-F238E27FC236}">
              <a16:creationId xmlns:a16="http://schemas.microsoft.com/office/drawing/2014/main" id="{00000000-0008-0000-0A00-0000F4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91" name="shapetype_202" hidden="1">
          <a:extLst>
            <a:ext uri="{FF2B5EF4-FFF2-40B4-BE49-F238E27FC236}">
              <a16:creationId xmlns:a16="http://schemas.microsoft.com/office/drawing/2014/main" id="{00000000-0008-0000-0A00-0000F3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90" name="shapetype_202" hidden="1">
          <a:extLst>
            <a:ext uri="{FF2B5EF4-FFF2-40B4-BE49-F238E27FC236}">
              <a16:creationId xmlns:a16="http://schemas.microsoft.com/office/drawing/2014/main" id="{00000000-0008-0000-0A00-0000F2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89" name="shapetype_202" hidden="1">
          <a:extLst>
            <a:ext uri="{FF2B5EF4-FFF2-40B4-BE49-F238E27FC236}">
              <a16:creationId xmlns:a16="http://schemas.microsoft.com/office/drawing/2014/main" id="{00000000-0008-0000-0A00-0000F1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88" name="shapetype_202" hidden="1">
          <a:extLst>
            <a:ext uri="{FF2B5EF4-FFF2-40B4-BE49-F238E27FC236}">
              <a16:creationId xmlns:a16="http://schemas.microsoft.com/office/drawing/2014/main" id="{00000000-0008-0000-0A00-0000F0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87" name="shapetype_202" hidden="1">
          <a:extLst>
            <a:ext uri="{FF2B5EF4-FFF2-40B4-BE49-F238E27FC236}">
              <a16:creationId xmlns:a16="http://schemas.microsoft.com/office/drawing/2014/main" id="{00000000-0008-0000-0A00-0000EF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86" name="shapetype_202" hidden="1">
          <a:extLst>
            <a:ext uri="{FF2B5EF4-FFF2-40B4-BE49-F238E27FC236}">
              <a16:creationId xmlns:a16="http://schemas.microsoft.com/office/drawing/2014/main" id="{00000000-0008-0000-0A00-0000EE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84" name="shapetype_202" hidden="1">
          <a:extLst>
            <a:ext uri="{FF2B5EF4-FFF2-40B4-BE49-F238E27FC236}">
              <a16:creationId xmlns:a16="http://schemas.microsoft.com/office/drawing/2014/main" id="{00000000-0008-0000-0A00-0000EC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82" name="shapetype_202" hidden="1">
          <a:extLst>
            <a:ext uri="{FF2B5EF4-FFF2-40B4-BE49-F238E27FC236}">
              <a16:creationId xmlns:a16="http://schemas.microsoft.com/office/drawing/2014/main" id="{00000000-0008-0000-0A00-0000EA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80" name="shapetype_202" hidden="1">
          <a:extLst>
            <a:ext uri="{FF2B5EF4-FFF2-40B4-BE49-F238E27FC236}">
              <a16:creationId xmlns:a16="http://schemas.microsoft.com/office/drawing/2014/main" id="{00000000-0008-0000-0A00-0000E8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78" name="shapetype_202" hidden="1">
          <a:extLst>
            <a:ext uri="{FF2B5EF4-FFF2-40B4-BE49-F238E27FC236}">
              <a16:creationId xmlns:a16="http://schemas.microsoft.com/office/drawing/2014/main" id="{00000000-0008-0000-0A00-0000E6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76" name="shapetype_202" hidden="1">
          <a:extLst>
            <a:ext uri="{FF2B5EF4-FFF2-40B4-BE49-F238E27FC236}">
              <a16:creationId xmlns:a16="http://schemas.microsoft.com/office/drawing/2014/main" id="{00000000-0008-0000-0A00-0000E4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74" name="shapetype_202" hidden="1">
          <a:extLst>
            <a:ext uri="{FF2B5EF4-FFF2-40B4-BE49-F238E27FC236}">
              <a16:creationId xmlns:a16="http://schemas.microsoft.com/office/drawing/2014/main" id="{00000000-0008-0000-0A00-0000E2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72" name="shapetype_202" hidden="1">
          <a:extLst>
            <a:ext uri="{FF2B5EF4-FFF2-40B4-BE49-F238E27FC236}">
              <a16:creationId xmlns:a16="http://schemas.microsoft.com/office/drawing/2014/main" id="{00000000-0008-0000-0A00-0000E0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70" name="shapetype_202" hidden="1">
          <a:extLst>
            <a:ext uri="{FF2B5EF4-FFF2-40B4-BE49-F238E27FC236}">
              <a16:creationId xmlns:a16="http://schemas.microsoft.com/office/drawing/2014/main" id="{00000000-0008-0000-0A00-0000DE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68" name="shapetype_202" hidden="1">
          <a:extLst>
            <a:ext uri="{FF2B5EF4-FFF2-40B4-BE49-F238E27FC236}">
              <a16:creationId xmlns:a16="http://schemas.microsoft.com/office/drawing/2014/main" id="{00000000-0008-0000-0A00-0000DC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67" name="shapetype_202" hidden="1">
          <a:extLst>
            <a:ext uri="{FF2B5EF4-FFF2-40B4-BE49-F238E27FC236}">
              <a16:creationId xmlns:a16="http://schemas.microsoft.com/office/drawing/2014/main" id="{00000000-0008-0000-0A00-0000DB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66" name="shapetype_202" hidden="1">
          <a:extLst>
            <a:ext uri="{FF2B5EF4-FFF2-40B4-BE49-F238E27FC236}">
              <a16:creationId xmlns:a16="http://schemas.microsoft.com/office/drawing/2014/main" id="{00000000-0008-0000-0A00-0000DA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65" name="shapetype_202" hidden="1">
          <a:extLst>
            <a:ext uri="{FF2B5EF4-FFF2-40B4-BE49-F238E27FC236}">
              <a16:creationId xmlns:a16="http://schemas.microsoft.com/office/drawing/2014/main" id="{00000000-0008-0000-0A00-0000D9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63" name="shapetype_202" hidden="1">
          <a:extLst>
            <a:ext uri="{FF2B5EF4-FFF2-40B4-BE49-F238E27FC236}">
              <a16:creationId xmlns:a16="http://schemas.microsoft.com/office/drawing/2014/main" id="{00000000-0008-0000-0A00-0000D7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61" name="shapetype_202" hidden="1">
          <a:extLst>
            <a:ext uri="{FF2B5EF4-FFF2-40B4-BE49-F238E27FC236}">
              <a16:creationId xmlns:a16="http://schemas.microsoft.com/office/drawing/2014/main" id="{00000000-0008-0000-0A00-0000D5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59" name="shapetype_202" hidden="1">
          <a:extLst>
            <a:ext uri="{FF2B5EF4-FFF2-40B4-BE49-F238E27FC236}">
              <a16:creationId xmlns:a16="http://schemas.microsoft.com/office/drawing/2014/main" id="{00000000-0008-0000-0A00-0000D3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57" name="shapetype_202" hidden="1">
          <a:extLst>
            <a:ext uri="{FF2B5EF4-FFF2-40B4-BE49-F238E27FC236}">
              <a16:creationId xmlns:a16="http://schemas.microsoft.com/office/drawing/2014/main" id="{00000000-0008-0000-0A00-0000D1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55" name="shapetype_202" hidden="1">
          <a:extLst>
            <a:ext uri="{FF2B5EF4-FFF2-40B4-BE49-F238E27FC236}">
              <a16:creationId xmlns:a16="http://schemas.microsoft.com/office/drawing/2014/main" id="{00000000-0008-0000-0A00-0000CF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53" name="shapetype_202" hidden="1">
          <a:extLst>
            <a:ext uri="{FF2B5EF4-FFF2-40B4-BE49-F238E27FC236}">
              <a16:creationId xmlns:a16="http://schemas.microsoft.com/office/drawing/2014/main" id="{00000000-0008-0000-0A00-0000CD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51" name="shapetype_202" hidden="1">
          <a:extLst>
            <a:ext uri="{FF2B5EF4-FFF2-40B4-BE49-F238E27FC236}">
              <a16:creationId xmlns:a16="http://schemas.microsoft.com/office/drawing/2014/main" id="{00000000-0008-0000-0A00-0000CB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50" name="shapetype_202" hidden="1">
          <a:extLst>
            <a:ext uri="{FF2B5EF4-FFF2-40B4-BE49-F238E27FC236}">
              <a16:creationId xmlns:a16="http://schemas.microsoft.com/office/drawing/2014/main" id="{00000000-0008-0000-0A00-0000CA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48" name="shapetype_202" hidden="1">
          <a:extLst>
            <a:ext uri="{FF2B5EF4-FFF2-40B4-BE49-F238E27FC236}">
              <a16:creationId xmlns:a16="http://schemas.microsoft.com/office/drawing/2014/main" id="{00000000-0008-0000-0A00-0000C8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46" name="shapetype_202" hidden="1">
          <a:extLst>
            <a:ext uri="{FF2B5EF4-FFF2-40B4-BE49-F238E27FC236}">
              <a16:creationId xmlns:a16="http://schemas.microsoft.com/office/drawing/2014/main" id="{00000000-0008-0000-0A00-0000C6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44" name="shapetype_202" hidden="1">
          <a:extLst>
            <a:ext uri="{FF2B5EF4-FFF2-40B4-BE49-F238E27FC236}">
              <a16:creationId xmlns:a16="http://schemas.microsoft.com/office/drawing/2014/main" id="{00000000-0008-0000-0A00-0000C4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42" name="shapetype_202" hidden="1">
          <a:extLst>
            <a:ext uri="{FF2B5EF4-FFF2-40B4-BE49-F238E27FC236}">
              <a16:creationId xmlns:a16="http://schemas.microsoft.com/office/drawing/2014/main" id="{00000000-0008-0000-0A00-0000C2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40" name="shapetype_202" hidden="1">
          <a:extLst>
            <a:ext uri="{FF2B5EF4-FFF2-40B4-BE49-F238E27FC236}">
              <a16:creationId xmlns:a16="http://schemas.microsoft.com/office/drawing/2014/main" id="{00000000-0008-0000-0A00-0000C0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38" name="shapetype_202" hidden="1">
          <a:extLst>
            <a:ext uri="{FF2B5EF4-FFF2-40B4-BE49-F238E27FC236}">
              <a16:creationId xmlns:a16="http://schemas.microsoft.com/office/drawing/2014/main" id="{00000000-0008-0000-0A00-0000BE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36" name="shapetype_202" hidden="1">
          <a:extLst>
            <a:ext uri="{FF2B5EF4-FFF2-40B4-BE49-F238E27FC236}">
              <a16:creationId xmlns:a16="http://schemas.microsoft.com/office/drawing/2014/main" id="{00000000-0008-0000-0A00-0000BC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34" name="shapetype_202" hidden="1">
          <a:extLst>
            <a:ext uri="{FF2B5EF4-FFF2-40B4-BE49-F238E27FC236}">
              <a16:creationId xmlns:a16="http://schemas.microsoft.com/office/drawing/2014/main" id="{00000000-0008-0000-0A00-0000BA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32" name="shapetype_202" hidden="1">
          <a:extLst>
            <a:ext uri="{FF2B5EF4-FFF2-40B4-BE49-F238E27FC236}">
              <a16:creationId xmlns:a16="http://schemas.microsoft.com/office/drawing/2014/main" id="{00000000-0008-0000-0A00-0000B8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31" name="shapetype_202" hidden="1">
          <a:extLst>
            <a:ext uri="{FF2B5EF4-FFF2-40B4-BE49-F238E27FC236}">
              <a16:creationId xmlns:a16="http://schemas.microsoft.com/office/drawing/2014/main" id="{00000000-0008-0000-0A00-0000B7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30" name="shapetype_202" hidden="1">
          <a:extLst>
            <a:ext uri="{FF2B5EF4-FFF2-40B4-BE49-F238E27FC236}">
              <a16:creationId xmlns:a16="http://schemas.microsoft.com/office/drawing/2014/main" id="{00000000-0008-0000-0A00-0000B6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29" name="shapetype_202" hidden="1">
          <a:extLst>
            <a:ext uri="{FF2B5EF4-FFF2-40B4-BE49-F238E27FC236}">
              <a16:creationId xmlns:a16="http://schemas.microsoft.com/office/drawing/2014/main" id="{00000000-0008-0000-0A00-0000B5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27" name="shapetype_202" hidden="1">
          <a:extLst>
            <a:ext uri="{FF2B5EF4-FFF2-40B4-BE49-F238E27FC236}">
              <a16:creationId xmlns:a16="http://schemas.microsoft.com/office/drawing/2014/main" id="{00000000-0008-0000-0A00-0000B3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25" name="shapetype_202" hidden="1">
          <a:extLst>
            <a:ext uri="{FF2B5EF4-FFF2-40B4-BE49-F238E27FC236}">
              <a16:creationId xmlns:a16="http://schemas.microsoft.com/office/drawing/2014/main" id="{00000000-0008-0000-0A00-0000B1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23" name="shapetype_202" hidden="1">
          <a:extLst>
            <a:ext uri="{FF2B5EF4-FFF2-40B4-BE49-F238E27FC236}">
              <a16:creationId xmlns:a16="http://schemas.microsoft.com/office/drawing/2014/main" id="{00000000-0008-0000-0A00-0000AF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21" name="shapetype_202" hidden="1">
          <a:extLst>
            <a:ext uri="{FF2B5EF4-FFF2-40B4-BE49-F238E27FC236}">
              <a16:creationId xmlns:a16="http://schemas.microsoft.com/office/drawing/2014/main" id="{00000000-0008-0000-0A00-0000AD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19" name="shapetype_202" hidden="1">
          <a:extLst>
            <a:ext uri="{FF2B5EF4-FFF2-40B4-BE49-F238E27FC236}">
              <a16:creationId xmlns:a16="http://schemas.microsoft.com/office/drawing/2014/main" id="{00000000-0008-0000-0A00-0000AB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17" name="shapetype_202" hidden="1">
          <a:extLst>
            <a:ext uri="{FF2B5EF4-FFF2-40B4-BE49-F238E27FC236}">
              <a16:creationId xmlns:a16="http://schemas.microsoft.com/office/drawing/2014/main" id="{00000000-0008-0000-0A00-0000A9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15" name="shapetype_202" hidden="1">
          <a:extLst>
            <a:ext uri="{FF2B5EF4-FFF2-40B4-BE49-F238E27FC236}">
              <a16:creationId xmlns:a16="http://schemas.microsoft.com/office/drawing/2014/main" id="{00000000-0008-0000-0A00-0000A7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14" name="shapetype_202" hidden="1">
          <a:extLst>
            <a:ext uri="{FF2B5EF4-FFF2-40B4-BE49-F238E27FC236}">
              <a16:creationId xmlns:a16="http://schemas.microsoft.com/office/drawing/2014/main" id="{00000000-0008-0000-0A00-0000A6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13" name="shapetype_202" hidden="1">
          <a:extLst>
            <a:ext uri="{FF2B5EF4-FFF2-40B4-BE49-F238E27FC236}">
              <a16:creationId xmlns:a16="http://schemas.microsoft.com/office/drawing/2014/main" id="{00000000-0008-0000-0A00-0000A5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12" name="shapetype_202" hidden="1">
          <a:extLst>
            <a:ext uri="{FF2B5EF4-FFF2-40B4-BE49-F238E27FC236}">
              <a16:creationId xmlns:a16="http://schemas.microsoft.com/office/drawing/2014/main" id="{00000000-0008-0000-0A00-0000A4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11" name="shapetype_202" hidden="1">
          <a:extLst>
            <a:ext uri="{FF2B5EF4-FFF2-40B4-BE49-F238E27FC236}">
              <a16:creationId xmlns:a16="http://schemas.microsoft.com/office/drawing/2014/main" id="{00000000-0008-0000-0A00-0000A3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09" name="shapetype_202" hidden="1">
          <a:extLst>
            <a:ext uri="{FF2B5EF4-FFF2-40B4-BE49-F238E27FC236}">
              <a16:creationId xmlns:a16="http://schemas.microsoft.com/office/drawing/2014/main" id="{00000000-0008-0000-0A00-0000A1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07" name="shapetype_202" hidden="1">
          <a:extLst>
            <a:ext uri="{FF2B5EF4-FFF2-40B4-BE49-F238E27FC236}">
              <a16:creationId xmlns:a16="http://schemas.microsoft.com/office/drawing/2014/main" id="{00000000-0008-0000-0A00-00009F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05" name="shapetype_202" hidden="1">
          <a:extLst>
            <a:ext uri="{FF2B5EF4-FFF2-40B4-BE49-F238E27FC236}">
              <a16:creationId xmlns:a16="http://schemas.microsoft.com/office/drawing/2014/main" id="{00000000-0008-0000-0A00-00009D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03" name="shapetype_202" hidden="1">
          <a:extLst>
            <a:ext uri="{FF2B5EF4-FFF2-40B4-BE49-F238E27FC236}">
              <a16:creationId xmlns:a16="http://schemas.microsoft.com/office/drawing/2014/main" id="{00000000-0008-0000-0A00-00009B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5001" name="shapetype_202" hidden="1">
          <a:extLst>
            <a:ext uri="{FF2B5EF4-FFF2-40B4-BE49-F238E27FC236}">
              <a16:creationId xmlns:a16="http://schemas.microsoft.com/office/drawing/2014/main" id="{00000000-0008-0000-0A00-000099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99" name="shapetype_202" hidden="1">
          <a:extLst>
            <a:ext uri="{FF2B5EF4-FFF2-40B4-BE49-F238E27FC236}">
              <a16:creationId xmlns:a16="http://schemas.microsoft.com/office/drawing/2014/main" id="{00000000-0008-0000-0A00-000097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97" name="shapetype_202" hidden="1">
          <a:extLst>
            <a:ext uri="{FF2B5EF4-FFF2-40B4-BE49-F238E27FC236}">
              <a16:creationId xmlns:a16="http://schemas.microsoft.com/office/drawing/2014/main" id="{00000000-0008-0000-0A00-000095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95" name="shapetype_202" hidden="1">
          <a:extLst>
            <a:ext uri="{FF2B5EF4-FFF2-40B4-BE49-F238E27FC236}">
              <a16:creationId xmlns:a16="http://schemas.microsoft.com/office/drawing/2014/main" id="{00000000-0008-0000-0A00-000093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93" name="shapetype_202" hidden="1">
          <a:extLst>
            <a:ext uri="{FF2B5EF4-FFF2-40B4-BE49-F238E27FC236}">
              <a16:creationId xmlns:a16="http://schemas.microsoft.com/office/drawing/2014/main" id="{00000000-0008-0000-0A00-000091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91" name="shapetype_202" hidden="1">
          <a:extLst>
            <a:ext uri="{FF2B5EF4-FFF2-40B4-BE49-F238E27FC236}">
              <a16:creationId xmlns:a16="http://schemas.microsoft.com/office/drawing/2014/main" id="{00000000-0008-0000-0A00-00008F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89" name="shapetype_202" hidden="1">
          <a:extLst>
            <a:ext uri="{FF2B5EF4-FFF2-40B4-BE49-F238E27FC236}">
              <a16:creationId xmlns:a16="http://schemas.microsoft.com/office/drawing/2014/main" id="{00000000-0008-0000-0A00-00008D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87" name="shapetype_202" hidden="1">
          <a:extLst>
            <a:ext uri="{FF2B5EF4-FFF2-40B4-BE49-F238E27FC236}">
              <a16:creationId xmlns:a16="http://schemas.microsoft.com/office/drawing/2014/main" id="{00000000-0008-0000-0A00-00008B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85" name="shapetype_202" hidden="1">
          <a:extLst>
            <a:ext uri="{FF2B5EF4-FFF2-40B4-BE49-F238E27FC236}">
              <a16:creationId xmlns:a16="http://schemas.microsoft.com/office/drawing/2014/main" id="{00000000-0008-0000-0A00-000089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83" name="shapetype_202" hidden="1">
          <a:extLst>
            <a:ext uri="{FF2B5EF4-FFF2-40B4-BE49-F238E27FC236}">
              <a16:creationId xmlns:a16="http://schemas.microsoft.com/office/drawing/2014/main" id="{00000000-0008-0000-0A00-000087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81" name="shapetype_202" hidden="1">
          <a:extLst>
            <a:ext uri="{FF2B5EF4-FFF2-40B4-BE49-F238E27FC236}">
              <a16:creationId xmlns:a16="http://schemas.microsoft.com/office/drawing/2014/main" id="{00000000-0008-0000-0A00-000085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79" name="shapetype_202" hidden="1">
          <a:extLst>
            <a:ext uri="{FF2B5EF4-FFF2-40B4-BE49-F238E27FC236}">
              <a16:creationId xmlns:a16="http://schemas.microsoft.com/office/drawing/2014/main" id="{00000000-0008-0000-0A00-000083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77" name="shapetype_202" hidden="1">
          <a:extLst>
            <a:ext uri="{FF2B5EF4-FFF2-40B4-BE49-F238E27FC236}">
              <a16:creationId xmlns:a16="http://schemas.microsoft.com/office/drawing/2014/main" id="{00000000-0008-0000-0A00-000081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75" name="shapetype_202" hidden="1">
          <a:extLst>
            <a:ext uri="{FF2B5EF4-FFF2-40B4-BE49-F238E27FC236}">
              <a16:creationId xmlns:a16="http://schemas.microsoft.com/office/drawing/2014/main" id="{00000000-0008-0000-0A00-00007F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73" name="shapetype_202" hidden="1">
          <a:extLst>
            <a:ext uri="{FF2B5EF4-FFF2-40B4-BE49-F238E27FC236}">
              <a16:creationId xmlns:a16="http://schemas.microsoft.com/office/drawing/2014/main" id="{00000000-0008-0000-0A00-00007D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71" name="shapetype_202" hidden="1">
          <a:extLst>
            <a:ext uri="{FF2B5EF4-FFF2-40B4-BE49-F238E27FC236}">
              <a16:creationId xmlns:a16="http://schemas.microsoft.com/office/drawing/2014/main" id="{00000000-0008-0000-0A00-00007B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69" name="shapetype_202" hidden="1">
          <a:extLst>
            <a:ext uri="{FF2B5EF4-FFF2-40B4-BE49-F238E27FC236}">
              <a16:creationId xmlns:a16="http://schemas.microsoft.com/office/drawing/2014/main" id="{00000000-0008-0000-0A00-000079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67" name="shapetype_202" hidden="1">
          <a:extLst>
            <a:ext uri="{FF2B5EF4-FFF2-40B4-BE49-F238E27FC236}">
              <a16:creationId xmlns:a16="http://schemas.microsoft.com/office/drawing/2014/main" id="{00000000-0008-0000-0A00-000077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65" name="shapetype_202" hidden="1">
          <a:extLst>
            <a:ext uri="{FF2B5EF4-FFF2-40B4-BE49-F238E27FC236}">
              <a16:creationId xmlns:a16="http://schemas.microsoft.com/office/drawing/2014/main" id="{00000000-0008-0000-0A00-000075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63" name="shapetype_202" hidden="1">
          <a:extLst>
            <a:ext uri="{FF2B5EF4-FFF2-40B4-BE49-F238E27FC236}">
              <a16:creationId xmlns:a16="http://schemas.microsoft.com/office/drawing/2014/main" id="{00000000-0008-0000-0A00-000073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61" name="shapetype_202" hidden="1">
          <a:extLst>
            <a:ext uri="{FF2B5EF4-FFF2-40B4-BE49-F238E27FC236}">
              <a16:creationId xmlns:a16="http://schemas.microsoft.com/office/drawing/2014/main" id="{00000000-0008-0000-0A00-000071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59" name="shapetype_202" hidden="1">
          <a:extLst>
            <a:ext uri="{FF2B5EF4-FFF2-40B4-BE49-F238E27FC236}">
              <a16:creationId xmlns:a16="http://schemas.microsoft.com/office/drawing/2014/main" id="{00000000-0008-0000-0A00-00006F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57" name="shapetype_202" hidden="1">
          <a:extLst>
            <a:ext uri="{FF2B5EF4-FFF2-40B4-BE49-F238E27FC236}">
              <a16:creationId xmlns:a16="http://schemas.microsoft.com/office/drawing/2014/main" id="{00000000-0008-0000-0A00-00006D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55" name="shapetype_202" hidden="1">
          <a:extLst>
            <a:ext uri="{FF2B5EF4-FFF2-40B4-BE49-F238E27FC236}">
              <a16:creationId xmlns:a16="http://schemas.microsoft.com/office/drawing/2014/main" id="{00000000-0008-0000-0A00-00006B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53" name="shapetype_202" hidden="1">
          <a:extLst>
            <a:ext uri="{FF2B5EF4-FFF2-40B4-BE49-F238E27FC236}">
              <a16:creationId xmlns:a16="http://schemas.microsoft.com/office/drawing/2014/main" id="{00000000-0008-0000-0A00-000069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51" name="shapetype_202" hidden="1">
          <a:extLst>
            <a:ext uri="{FF2B5EF4-FFF2-40B4-BE49-F238E27FC236}">
              <a16:creationId xmlns:a16="http://schemas.microsoft.com/office/drawing/2014/main" id="{00000000-0008-0000-0A00-000067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49" name="shapetype_202" hidden="1">
          <a:extLst>
            <a:ext uri="{FF2B5EF4-FFF2-40B4-BE49-F238E27FC236}">
              <a16:creationId xmlns:a16="http://schemas.microsoft.com/office/drawing/2014/main" id="{00000000-0008-0000-0A00-000065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47" name="shapetype_202" hidden="1">
          <a:extLst>
            <a:ext uri="{FF2B5EF4-FFF2-40B4-BE49-F238E27FC236}">
              <a16:creationId xmlns:a16="http://schemas.microsoft.com/office/drawing/2014/main" id="{00000000-0008-0000-0A00-000063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45" name="shapetype_202" hidden="1">
          <a:extLst>
            <a:ext uri="{FF2B5EF4-FFF2-40B4-BE49-F238E27FC236}">
              <a16:creationId xmlns:a16="http://schemas.microsoft.com/office/drawing/2014/main" id="{00000000-0008-0000-0A00-000061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43" name="shapetype_202" hidden="1">
          <a:extLst>
            <a:ext uri="{FF2B5EF4-FFF2-40B4-BE49-F238E27FC236}">
              <a16:creationId xmlns:a16="http://schemas.microsoft.com/office/drawing/2014/main" id="{00000000-0008-0000-0A00-00005F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41" name="shapetype_202" hidden="1">
          <a:extLst>
            <a:ext uri="{FF2B5EF4-FFF2-40B4-BE49-F238E27FC236}">
              <a16:creationId xmlns:a16="http://schemas.microsoft.com/office/drawing/2014/main" id="{00000000-0008-0000-0A00-00005D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39" name="shapetype_202" hidden="1">
          <a:extLst>
            <a:ext uri="{FF2B5EF4-FFF2-40B4-BE49-F238E27FC236}">
              <a16:creationId xmlns:a16="http://schemas.microsoft.com/office/drawing/2014/main" id="{00000000-0008-0000-0A00-00005B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37" name="shapetype_202" hidden="1">
          <a:extLst>
            <a:ext uri="{FF2B5EF4-FFF2-40B4-BE49-F238E27FC236}">
              <a16:creationId xmlns:a16="http://schemas.microsoft.com/office/drawing/2014/main" id="{00000000-0008-0000-0A00-000059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35" name="shapetype_202" hidden="1">
          <a:extLst>
            <a:ext uri="{FF2B5EF4-FFF2-40B4-BE49-F238E27FC236}">
              <a16:creationId xmlns:a16="http://schemas.microsoft.com/office/drawing/2014/main" id="{00000000-0008-0000-0A00-000057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33" name="shapetype_202" hidden="1">
          <a:extLst>
            <a:ext uri="{FF2B5EF4-FFF2-40B4-BE49-F238E27FC236}">
              <a16:creationId xmlns:a16="http://schemas.microsoft.com/office/drawing/2014/main" id="{00000000-0008-0000-0A00-000055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31" name="shapetype_202" hidden="1">
          <a:extLst>
            <a:ext uri="{FF2B5EF4-FFF2-40B4-BE49-F238E27FC236}">
              <a16:creationId xmlns:a16="http://schemas.microsoft.com/office/drawing/2014/main" id="{00000000-0008-0000-0A00-000053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29" name="shapetype_202" hidden="1">
          <a:extLst>
            <a:ext uri="{FF2B5EF4-FFF2-40B4-BE49-F238E27FC236}">
              <a16:creationId xmlns:a16="http://schemas.microsoft.com/office/drawing/2014/main" id="{00000000-0008-0000-0A00-000051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27" name="shapetype_202" hidden="1">
          <a:extLst>
            <a:ext uri="{FF2B5EF4-FFF2-40B4-BE49-F238E27FC236}">
              <a16:creationId xmlns:a16="http://schemas.microsoft.com/office/drawing/2014/main" id="{00000000-0008-0000-0A00-00004F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25" name="shapetype_202" hidden="1">
          <a:extLst>
            <a:ext uri="{FF2B5EF4-FFF2-40B4-BE49-F238E27FC236}">
              <a16:creationId xmlns:a16="http://schemas.microsoft.com/office/drawing/2014/main" id="{00000000-0008-0000-0A00-00004D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23" name="shapetype_202" hidden="1">
          <a:extLst>
            <a:ext uri="{FF2B5EF4-FFF2-40B4-BE49-F238E27FC236}">
              <a16:creationId xmlns:a16="http://schemas.microsoft.com/office/drawing/2014/main" id="{00000000-0008-0000-0A00-00004B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21" name="shapetype_202" hidden="1">
          <a:extLst>
            <a:ext uri="{FF2B5EF4-FFF2-40B4-BE49-F238E27FC236}">
              <a16:creationId xmlns:a16="http://schemas.microsoft.com/office/drawing/2014/main" id="{00000000-0008-0000-0A00-000049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19" name="shapetype_202" hidden="1">
          <a:extLst>
            <a:ext uri="{FF2B5EF4-FFF2-40B4-BE49-F238E27FC236}">
              <a16:creationId xmlns:a16="http://schemas.microsoft.com/office/drawing/2014/main" id="{00000000-0008-0000-0A00-000047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17" name="shapetype_202" hidden="1">
          <a:extLst>
            <a:ext uri="{FF2B5EF4-FFF2-40B4-BE49-F238E27FC236}">
              <a16:creationId xmlns:a16="http://schemas.microsoft.com/office/drawing/2014/main" id="{00000000-0008-0000-0A00-000045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15" name="shapetype_202" hidden="1">
          <a:extLst>
            <a:ext uri="{FF2B5EF4-FFF2-40B4-BE49-F238E27FC236}">
              <a16:creationId xmlns:a16="http://schemas.microsoft.com/office/drawing/2014/main" id="{00000000-0008-0000-0A00-000043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13" name="shapetype_202" hidden="1">
          <a:extLst>
            <a:ext uri="{FF2B5EF4-FFF2-40B4-BE49-F238E27FC236}">
              <a16:creationId xmlns:a16="http://schemas.microsoft.com/office/drawing/2014/main" id="{00000000-0008-0000-0A00-000041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11" name="shapetype_202" hidden="1">
          <a:extLst>
            <a:ext uri="{FF2B5EF4-FFF2-40B4-BE49-F238E27FC236}">
              <a16:creationId xmlns:a16="http://schemas.microsoft.com/office/drawing/2014/main" id="{00000000-0008-0000-0A00-00003F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09" name="shapetype_202" hidden="1">
          <a:extLst>
            <a:ext uri="{FF2B5EF4-FFF2-40B4-BE49-F238E27FC236}">
              <a16:creationId xmlns:a16="http://schemas.microsoft.com/office/drawing/2014/main" id="{00000000-0008-0000-0A00-00003D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07" name="shapetype_202" hidden="1">
          <a:extLst>
            <a:ext uri="{FF2B5EF4-FFF2-40B4-BE49-F238E27FC236}">
              <a16:creationId xmlns:a16="http://schemas.microsoft.com/office/drawing/2014/main" id="{00000000-0008-0000-0A00-00003B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05" name="shapetype_202" hidden="1">
          <a:extLst>
            <a:ext uri="{FF2B5EF4-FFF2-40B4-BE49-F238E27FC236}">
              <a16:creationId xmlns:a16="http://schemas.microsoft.com/office/drawing/2014/main" id="{00000000-0008-0000-0A00-000039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03" name="shapetype_202" hidden="1">
          <a:extLst>
            <a:ext uri="{FF2B5EF4-FFF2-40B4-BE49-F238E27FC236}">
              <a16:creationId xmlns:a16="http://schemas.microsoft.com/office/drawing/2014/main" id="{00000000-0008-0000-0A00-000037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901" name="shapetype_202" hidden="1">
          <a:extLst>
            <a:ext uri="{FF2B5EF4-FFF2-40B4-BE49-F238E27FC236}">
              <a16:creationId xmlns:a16="http://schemas.microsoft.com/office/drawing/2014/main" id="{00000000-0008-0000-0A00-000035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99" name="shapetype_202" hidden="1">
          <a:extLst>
            <a:ext uri="{FF2B5EF4-FFF2-40B4-BE49-F238E27FC236}">
              <a16:creationId xmlns:a16="http://schemas.microsoft.com/office/drawing/2014/main" id="{00000000-0008-0000-0A00-000033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97" name="shapetype_202" hidden="1">
          <a:extLst>
            <a:ext uri="{FF2B5EF4-FFF2-40B4-BE49-F238E27FC236}">
              <a16:creationId xmlns:a16="http://schemas.microsoft.com/office/drawing/2014/main" id="{00000000-0008-0000-0A00-000031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95" name="shapetype_202" hidden="1">
          <a:extLst>
            <a:ext uri="{FF2B5EF4-FFF2-40B4-BE49-F238E27FC236}">
              <a16:creationId xmlns:a16="http://schemas.microsoft.com/office/drawing/2014/main" id="{00000000-0008-0000-0A00-00002F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93" name="shapetype_202" hidden="1">
          <a:extLst>
            <a:ext uri="{FF2B5EF4-FFF2-40B4-BE49-F238E27FC236}">
              <a16:creationId xmlns:a16="http://schemas.microsoft.com/office/drawing/2014/main" id="{00000000-0008-0000-0A00-00002D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91" name="shapetype_202" hidden="1">
          <a:extLst>
            <a:ext uri="{FF2B5EF4-FFF2-40B4-BE49-F238E27FC236}">
              <a16:creationId xmlns:a16="http://schemas.microsoft.com/office/drawing/2014/main" id="{00000000-0008-0000-0A00-00002B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89" name="shapetype_202" hidden="1">
          <a:extLst>
            <a:ext uri="{FF2B5EF4-FFF2-40B4-BE49-F238E27FC236}">
              <a16:creationId xmlns:a16="http://schemas.microsoft.com/office/drawing/2014/main" id="{00000000-0008-0000-0A00-000029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87" name="shapetype_202" hidden="1">
          <a:extLst>
            <a:ext uri="{FF2B5EF4-FFF2-40B4-BE49-F238E27FC236}">
              <a16:creationId xmlns:a16="http://schemas.microsoft.com/office/drawing/2014/main" id="{00000000-0008-0000-0A00-000027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85" name="shapetype_202" hidden="1">
          <a:extLst>
            <a:ext uri="{FF2B5EF4-FFF2-40B4-BE49-F238E27FC236}">
              <a16:creationId xmlns:a16="http://schemas.microsoft.com/office/drawing/2014/main" id="{00000000-0008-0000-0A00-000025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83" name="shapetype_202" hidden="1">
          <a:extLst>
            <a:ext uri="{FF2B5EF4-FFF2-40B4-BE49-F238E27FC236}">
              <a16:creationId xmlns:a16="http://schemas.microsoft.com/office/drawing/2014/main" id="{00000000-0008-0000-0A00-000023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81" name="shapetype_202" hidden="1">
          <a:extLst>
            <a:ext uri="{FF2B5EF4-FFF2-40B4-BE49-F238E27FC236}">
              <a16:creationId xmlns:a16="http://schemas.microsoft.com/office/drawing/2014/main" id="{00000000-0008-0000-0A00-000021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79" name="shapetype_202" hidden="1">
          <a:extLst>
            <a:ext uri="{FF2B5EF4-FFF2-40B4-BE49-F238E27FC236}">
              <a16:creationId xmlns:a16="http://schemas.microsoft.com/office/drawing/2014/main" id="{00000000-0008-0000-0A00-00001F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77" name="shapetype_202" hidden="1">
          <a:extLst>
            <a:ext uri="{FF2B5EF4-FFF2-40B4-BE49-F238E27FC236}">
              <a16:creationId xmlns:a16="http://schemas.microsoft.com/office/drawing/2014/main" id="{00000000-0008-0000-0A00-00001D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75" name="shapetype_202" hidden="1">
          <a:extLst>
            <a:ext uri="{FF2B5EF4-FFF2-40B4-BE49-F238E27FC236}">
              <a16:creationId xmlns:a16="http://schemas.microsoft.com/office/drawing/2014/main" id="{00000000-0008-0000-0A00-00001B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73" name="shapetype_202" hidden="1">
          <a:extLst>
            <a:ext uri="{FF2B5EF4-FFF2-40B4-BE49-F238E27FC236}">
              <a16:creationId xmlns:a16="http://schemas.microsoft.com/office/drawing/2014/main" id="{00000000-0008-0000-0A00-000019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71" name="shapetype_202" hidden="1">
          <a:extLst>
            <a:ext uri="{FF2B5EF4-FFF2-40B4-BE49-F238E27FC236}">
              <a16:creationId xmlns:a16="http://schemas.microsoft.com/office/drawing/2014/main" id="{00000000-0008-0000-0A00-000017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69" name="shapetype_202" hidden="1">
          <a:extLst>
            <a:ext uri="{FF2B5EF4-FFF2-40B4-BE49-F238E27FC236}">
              <a16:creationId xmlns:a16="http://schemas.microsoft.com/office/drawing/2014/main" id="{00000000-0008-0000-0A00-000015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67" name="shapetype_202" hidden="1">
          <a:extLst>
            <a:ext uri="{FF2B5EF4-FFF2-40B4-BE49-F238E27FC236}">
              <a16:creationId xmlns:a16="http://schemas.microsoft.com/office/drawing/2014/main" id="{00000000-0008-0000-0A00-000013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65" name="shapetype_202" hidden="1">
          <a:extLst>
            <a:ext uri="{FF2B5EF4-FFF2-40B4-BE49-F238E27FC236}">
              <a16:creationId xmlns:a16="http://schemas.microsoft.com/office/drawing/2014/main" id="{00000000-0008-0000-0A00-000011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63" name="shapetype_202" hidden="1">
          <a:extLst>
            <a:ext uri="{FF2B5EF4-FFF2-40B4-BE49-F238E27FC236}">
              <a16:creationId xmlns:a16="http://schemas.microsoft.com/office/drawing/2014/main" id="{00000000-0008-0000-0A00-00000F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61" name="shapetype_202" hidden="1">
          <a:extLst>
            <a:ext uri="{FF2B5EF4-FFF2-40B4-BE49-F238E27FC236}">
              <a16:creationId xmlns:a16="http://schemas.microsoft.com/office/drawing/2014/main" id="{00000000-0008-0000-0A00-00000D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59" name="shapetype_202" hidden="1">
          <a:extLst>
            <a:ext uri="{FF2B5EF4-FFF2-40B4-BE49-F238E27FC236}">
              <a16:creationId xmlns:a16="http://schemas.microsoft.com/office/drawing/2014/main" id="{00000000-0008-0000-0A00-00000B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57" name="shapetype_202" hidden="1">
          <a:extLst>
            <a:ext uri="{FF2B5EF4-FFF2-40B4-BE49-F238E27FC236}">
              <a16:creationId xmlns:a16="http://schemas.microsoft.com/office/drawing/2014/main" id="{00000000-0008-0000-0A00-000009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55" name="shapetype_202" hidden="1">
          <a:extLst>
            <a:ext uri="{FF2B5EF4-FFF2-40B4-BE49-F238E27FC236}">
              <a16:creationId xmlns:a16="http://schemas.microsoft.com/office/drawing/2014/main" id="{00000000-0008-0000-0A00-000007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53" name="shapetype_202" hidden="1">
          <a:extLst>
            <a:ext uri="{FF2B5EF4-FFF2-40B4-BE49-F238E27FC236}">
              <a16:creationId xmlns:a16="http://schemas.microsoft.com/office/drawing/2014/main" id="{00000000-0008-0000-0A00-000005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51" name="shapetype_202" hidden="1">
          <a:extLst>
            <a:ext uri="{FF2B5EF4-FFF2-40B4-BE49-F238E27FC236}">
              <a16:creationId xmlns:a16="http://schemas.microsoft.com/office/drawing/2014/main" id="{00000000-0008-0000-0A00-000003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49" name="shapetype_202" hidden="1">
          <a:extLst>
            <a:ext uri="{FF2B5EF4-FFF2-40B4-BE49-F238E27FC236}">
              <a16:creationId xmlns:a16="http://schemas.microsoft.com/office/drawing/2014/main" id="{00000000-0008-0000-0A00-0000013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47" name="shapetype_202" hidden="1">
          <a:extLst>
            <a:ext uri="{FF2B5EF4-FFF2-40B4-BE49-F238E27FC236}">
              <a16:creationId xmlns:a16="http://schemas.microsoft.com/office/drawing/2014/main" id="{00000000-0008-0000-0A00-0000FF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45" name="shapetype_202" hidden="1">
          <a:extLst>
            <a:ext uri="{FF2B5EF4-FFF2-40B4-BE49-F238E27FC236}">
              <a16:creationId xmlns:a16="http://schemas.microsoft.com/office/drawing/2014/main" id="{00000000-0008-0000-0A00-0000FD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43" name="shapetype_202" hidden="1">
          <a:extLst>
            <a:ext uri="{FF2B5EF4-FFF2-40B4-BE49-F238E27FC236}">
              <a16:creationId xmlns:a16="http://schemas.microsoft.com/office/drawing/2014/main" id="{00000000-0008-0000-0A00-0000FB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41" name="shapetype_202" hidden="1">
          <a:extLst>
            <a:ext uri="{FF2B5EF4-FFF2-40B4-BE49-F238E27FC236}">
              <a16:creationId xmlns:a16="http://schemas.microsoft.com/office/drawing/2014/main" id="{00000000-0008-0000-0A00-0000F9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39" name="shapetype_202" hidden="1">
          <a:extLst>
            <a:ext uri="{FF2B5EF4-FFF2-40B4-BE49-F238E27FC236}">
              <a16:creationId xmlns:a16="http://schemas.microsoft.com/office/drawing/2014/main" id="{00000000-0008-0000-0A00-0000F7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37" name="shapetype_202" hidden="1">
          <a:extLst>
            <a:ext uri="{FF2B5EF4-FFF2-40B4-BE49-F238E27FC236}">
              <a16:creationId xmlns:a16="http://schemas.microsoft.com/office/drawing/2014/main" id="{00000000-0008-0000-0A00-0000F5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35" name="shapetype_202" hidden="1">
          <a:extLst>
            <a:ext uri="{FF2B5EF4-FFF2-40B4-BE49-F238E27FC236}">
              <a16:creationId xmlns:a16="http://schemas.microsoft.com/office/drawing/2014/main" id="{00000000-0008-0000-0A00-0000F3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33" name="shapetype_202" hidden="1">
          <a:extLst>
            <a:ext uri="{FF2B5EF4-FFF2-40B4-BE49-F238E27FC236}">
              <a16:creationId xmlns:a16="http://schemas.microsoft.com/office/drawing/2014/main" id="{00000000-0008-0000-0A00-0000F1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31" name="shapetype_202" hidden="1">
          <a:extLst>
            <a:ext uri="{FF2B5EF4-FFF2-40B4-BE49-F238E27FC236}">
              <a16:creationId xmlns:a16="http://schemas.microsoft.com/office/drawing/2014/main" id="{00000000-0008-0000-0A00-0000EF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29" name="shapetype_202" hidden="1">
          <a:extLst>
            <a:ext uri="{FF2B5EF4-FFF2-40B4-BE49-F238E27FC236}">
              <a16:creationId xmlns:a16="http://schemas.microsoft.com/office/drawing/2014/main" id="{00000000-0008-0000-0A00-0000ED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27" name="shapetype_202" hidden="1">
          <a:extLst>
            <a:ext uri="{FF2B5EF4-FFF2-40B4-BE49-F238E27FC236}">
              <a16:creationId xmlns:a16="http://schemas.microsoft.com/office/drawing/2014/main" id="{00000000-0008-0000-0A00-0000EB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25" name="shapetype_202" hidden="1">
          <a:extLst>
            <a:ext uri="{FF2B5EF4-FFF2-40B4-BE49-F238E27FC236}">
              <a16:creationId xmlns:a16="http://schemas.microsoft.com/office/drawing/2014/main" id="{00000000-0008-0000-0A00-0000E9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23" name="shapetype_202" hidden="1">
          <a:extLst>
            <a:ext uri="{FF2B5EF4-FFF2-40B4-BE49-F238E27FC236}">
              <a16:creationId xmlns:a16="http://schemas.microsoft.com/office/drawing/2014/main" id="{00000000-0008-0000-0A00-0000E7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21" name="shapetype_202" hidden="1">
          <a:extLst>
            <a:ext uri="{FF2B5EF4-FFF2-40B4-BE49-F238E27FC236}">
              <a16:creationId xmlns:a16="http://schemas.microsoft.com/office/drawing/2014/main" id="{00000000-0008-0000-0A00-0000E5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19" name="shapetype_202" hidden="1">
          <a:extLst>
            <a:ext uri="{FF2B5EF4-FFF2-40B4-BE49-F238E27FC236}">
              <a16:creationId xmlns:a16="http://schemas.microsoft.com/office/drawing/2014/main" id="{00000000-0008-0000-0A00-0000E3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17" name="shapetype_202" hidden="1">
          <a:extLst>
            <a:ext uri="{FF2B5EF4-FFF2-40B4-BE49-F238E27FC236}">
              <a16:creationId xmlns:a16="http://schemas.microsoft.com/office/drawing/2014/main" id="{00000000-0008-0000-0A00-0000E1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15" name="shapetype_202" hidden="1">
          <a:extLst>
            <a:ext uri="{FF2B5EF4-FFF2-40B4-BE49-F238E27FC236}">
              <a16:creationId xmlns:a16="http://schemas.microsoft.com/office/drawing/2014/main" id="{00000000-0008-0000-0A00-0000DF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13" name="shapetype_202" hidden="1">
          <a:extLst>
            <a:ext uri="{FF2B5EF4-FFF2-40B4-BE49-F238E27FC236}">
              <a16:creationId xmlns:a16="http://schemas.microsoft.com/office/drawing/2014/main" id="{00000000-0008-0000-0A00-0000DD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11" name="shapetype_202" hidden="1">
          <a:extLst>
            <a:ext uri="{FF2B5EF4-FFF2-40B4-BE49-F238E27FC236}">
              <a16:creationId xmlns:a16="http://schemas.microsoft.com/office/drawing/2014/main" id="{00000000-0008-0000-0A00-0000DB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09" name="shapetype_202" hidden="1">
          <a:extLst>
            <a:ext uri="{FF2B5EF4-FFF2-40B4-BE49-F238E27FC236}">
              <a16:creationId xmlns:a16="http://schemas.microsoft.com/office/drawing/2014/main" id="{00000000-0008-0000-0A00-0000D9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07" name="shapetype_202" hidden="1">
          <a:extLst>
            <a:ext uri="{FF2B5EF4-FFF2-40B4-BE49-F238E27FC236}">
              <a16:creationId xmlns:a16="http://schemas.microsoft.com/office/drawing/2014/main" id="{00000000-0008-0000-0A00-0000D7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05" name="shapetype_202" hidden="1">
          <a:extLst>
            <a:ext uri="{FF2B5EF4-FFF2-40B4-BE49-F238E27FC236}">
              <a16:creationId xmlns:a16="http://schemas.microsoft.com/office/drawing/2014/main" id="{00000000-0008-0000-0A00-0000D5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03" name="shapetype_202" hidden="1">
          <a:extLst>
            <a:ext uri="{FF2B5EF4-FFF2-40B4-BE49-F238E27FC236}">
              <a16:creationId xmlns:a16="http://schemas.microsoft.com/office/drawing/2014/main" id="{00000000-0008-0000-0A00-0000D3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801" name="shapetype_202" hidden="1">
          <a:extLst>
            <a:ext uri="{FF2B5EF4-FFF2-40B4-BE49-F238E27FC236}">
              <a16:creationId xmlns:a16="http://schemas.microsoft.com/office/drawing/2014/main" id="{00000000-0008-0000-0A00-0000D1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99" name="shapetype_202" hidden="1">
          <a:extLst>
            <a:ext uri="{FF2B5EF4-FFF2-40B4-BE49-F238E27FC236}">
              <a16:creationId xmlns:a16="http://schemas.microsoft.com/office/drawing/2014/main" id="{00000000-0008-0000-0A00-0000CF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97" name="shapetype_202" hidden="1">
          <a:extLst>
            <a:ext uri="{FF2B5EF4-FFF2-40B4-BE49-F238E27FC236}">
              <a16:creationId xmlns:a16="http://schemas.microsoft.com/office/drawing/2014/main" id="{00000000-0008-0000-0A00-0000CD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95" name="shapetype_202" hidden="1">
          <a:extLst>
            <a:ext uri="{FF2B5EF4-FFF2-40B4-BE49-F238E27FC236}">
              <a16:creationId xmlns:a16="http://schemas.microsoft.com/office/drawing/2014/main" id="{00000000-0008-0000-0A00-0000CB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93" name="shapetype_202" hidden="1">
          <a:extLst>
            <a:ext uri="{FF2B5EF4-FFF2-40B4-BE49-F238E27FC236}">
              <a16:creationId xmlns:a16="http://schemas.microsoft.com/office/drawing/2014/main" id="{00000000-0008-0000-0A00-0000C9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91" name="shapetype_202" hidden="1">
          <a:extLst>
            <a:ext uri="{FF2B5EF4-FFF2-40B4-BE49-F238E27FC236}">
              <a16:creationId xmlns:a16="http://schemas.microsoft.com/office/drawing/2014/main" id="{00000000-0008-0000-0A00-0000C7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89" name="shapetype_202" hidden="1">
          <a:extLst>
            <a:ext uri="{FF2B5EF4-FFF2-40B4-BE49-F238E27FC236}">
              <a16:creationId xmlns:a16="http://schemas.microsoft.com/office/drawing/2014/main" id="{00000000-0008-0000-0A00-0000C5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87" name="shapetype_202" hidden="1">
          <a:extLst>
            <a:ext uri="{FF2B5EF4-FFF2-40B4-BE49-F238E27FC236}">
              <a16:creationId xmlns:a16="http://schemas.microsoft.com/office/drawing/2014/main" id="{00000000-0008-0000-0A00-0000C3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85" name="shapetype_202" hidden="1">
          <a:extLst>
            <a:ext uri="{FF2B5EF4-FFF2-40B4-BE49-F238E27FC236}">
              <a16:creationId xmlns:a16="http://schemas.microsoft.com/office/drawing/2014/main" id="{00000000-0008-0000-0A00-0000C1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83" name="shapetype_202" hidden="1">
          <a:extLst>
            <a:ext uri="{FF2B5EF4-FFF2-40B4-BE49-F238E27FC236}">
              <a16:creationId xmlns:a16="http://schemas.microsoft.com/office/drawing/2014/main" id="{00000000-0008-0000-0A00-0000BF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81" name="shapetype_202" hidden="1">
          <a:extLst>
            <a:ext uri="{FF2B5EF4-FFF2-40B4-BE49-F238E27FC236}">
              <a16:creationId xmlns:a16="http://schemas.microsoft.com/office/drawing/2014/main" id="{00000000-0008-0000-0A00-0000BD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79" name="shapetype_202" hidden="1">
          <a:extLst>
            <a:ext uri="{FF2B5EF4-FFF2-40B4-BE49-F238E27FC236}">
              <a16:creationId xmlns:a16="http://schemas.microsoft.com/office/drawing/2014/main" id="{00000000-0008-0000-0A00-0000BB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77" name="shapetype_202" hidden="1">
          <a:extLst>
            <a:ext uri="{FF2B5EF4-FFF2-40B4-BE49-F238E27FC236}">
              <a16:creationId xmlns:a16="http://schemas.microsoft.com/office/drawing/2014/main" id="{00000000-0008-0000-0A00-0000B9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75" name="shapetype_202" hidden="1">
          <a:extLst>
            <a:ext uri="{FF2B5EF4-FFF2-40B4-BE49-F238E27FC236}">
              <a16:creationId xmlns:a16="http://schemas.microsoft.com/office/drawing/2014/main" id="{00000000-0008-0000-0A00-0000B7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73" name="shapetype_202" hidden="1">
          <a:extLst>
            <a:ext uri="{FF2B5EF4-FFF2-40B4-BE49-F238E27FC236}">
              <a16:creationId xmlns:a16="http://schemas.microsoft.com/office/drawing/2014/main" id="{00000000-0008-0000-0A00-0000B5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71" name="shapetype_202" hidden="1">
          <a:extLst>
            <a:ext uri="{FF2B5EF4-FFF2-40B4-BE49-F238E27FC236}">
              <a16:creationId xmlns:a16="http://schemas.microsoft.com/office/drawing/2014/main" id="{00000000-0008-0000-0A00-0000B3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69" name="shapetype_202" hidden="1">
          <a:extLst>
            <a:ext uri="{FF2B5EF4-FFF2-40B4-BE49-F238E27FC236}">
              <a16:creationId xmlns:a16="http://schemas.microsoft.com/office/drawing/2014/main" id="{00000000-0008-0000-0A00-0000B1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67" name="shapetype_202" hidden="1">
          <a:extLst>
            <a:ext uri="{FF2B5EF4-FFF2-40B4-BE49-F238E27FC236}">
              <a16:creationId xmlns:a16="http://schemas.microsoft.com/office/drawing/2014/main" id="{00000000-0008-0000-0A00-0000AF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65" name="shapetype_202" hidden="1">
          <a:extLst>
            <a:ext uri="{FF2B5EF4-FFF2-40B4-BE49-F238E27FC236}">
              <a16:creationId xmlns:a16="http://schemas.microsoft.com/office/drawing/2014/main" id="{00000000-0008-0000-0A00-0000AD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63" name="shapetype_202" hidden="1">
          <a:extLst>
            <a:ext uri="{FF2B5EF4-FFF2-40B4-BE49-F238E27FC236}">
              <a16:creationId xmlns:a16="http://schemas.microsoft.com/office/drawing/2014/main" id="{00000000-0008-0000-0A00-0000AB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61" name="shapetype_202" hidden="1">
          <a:extLst>
            <a:ext uri="{FF2B5EF4-FFF2-40B4-BE49-F238E27FC236}">
              <a16:creationId xmlns:a16="http://schemas.microsoft.com/office/drawing/2014/main" id="{00000000-0008-0000-0A00-0000A9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59" name="shapetype_202" hidden="1">
          <a:extLst>
            <a:ext uri="{FF2B5EF4-FFF2-40B4-BE49-F238E27FC236}">
              <a16:creationId xmlns:a16="http://schemas.microsoft.com/office/drawing/2014/main" id="{00000000-0008-0000-0A00-0000A7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57" name="shapetype_202" hidden="1">
          <a:extLst>
            <a:ext uri="{FF2B5EF4-FFF2-40B4-BE49-F238E27FC236}">
              <a16:creationId xmlns:a16="http://schemas.microsoft.com/office/drawing/2014/main" id="{00000000-0008-0000-0A00-0000A5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55" name="shapetype_202" hidden="1">
          <a:extLst>
            <a:ext uri="{FF2B5EF4-FFF2-40B4-BE49-F238E27FC236}">
              <a16:creationId xmlns:a16="http://schemas.microsoft.com/office/drawing/2014/main" id="{00000000-0008-0000-0A00-0000A3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53" name="shapetype_202" hidden="1">
          <a:extLst>
            <a:ext uri="{FF2B5EF4-FFF2-40B4-BE49-F238E27FC236}">
              <a16:creationId xmlns:a16="http://schemas.microsoft.com/office/drawing/2014/main" id="{00000000-0008-0000-0A00-0000A1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51" name="shapetype_202" hidden="1">
          <a:extLst>
            <a:ext uri="{FF2B5EF4-FFF2-40B4-BE49-F238E27FC236}">
              <a16:creationId xmlns:a16="http://schemas.microsoft.com/office/drawing/2014/main" id="{00000000-0008-0000-0A00-00009F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49" name="shapetype_202" hidden="1">
          <a:extLst>
            <a:ext uri="{FF2B5EF4-FFF2-40B4-BE49-F238E27FC236}">
              <a16:creationId xmlns:a16="http://schemas.microsoft.com/office/drawing/2014/main" id="{00000000-0008-0000-0A00-00009D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47" name="shapetype_202" hidden="1">
          <a:extLst>
            <a:ext uri="{FF2B5EF4-FFF2-40B4-BE49-F238E27FC236}">
              <a16:creationId xmlns:a16="http://schemas.microsoft.com/office/drawing/2014/main" id="{00000000-0008-0000-0A00-00009B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45" name="shapetype_202" hidden="1">
          <a:extLst>
            <a:ext uri="{FF2B5EF4-FFF2-40B4-BE49-F238E27FC236}">
              <a16:creationId xmlns:a16="http://schemas.microsoft.com/office/drawing/2014/main" id="{00000000-0008-0000-0A00-000099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43" name="shapetype_202" hidden="1">
          <a:extLst>
            <a:ext uri="{FF2B5EF4-FFF2-40B4-BE49-F238E27FC236}">
              <a16:creationId xmlns:a16="http://schemas.microsoft.com/office/drawing/2014/main" id="{00000000-0008-0000-0A00-000097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41" name="shapetype_202" hidden="1">
          <a:extLst>
            <a:ext uri="{FF2B5EF4-FFF2-40B4-BE49-F238E27FC236}">
              <a16:creationId xmlns:a16="http://schemas.microsoft.com/office/drawing/2014/main" id="{00000000-0008-0000-0A00-000095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39" name="shapetype_202" hidden="1">
          <a:extLst>
            <a:ext uri="{FF2B5EF4-FFF2-40B4-BE49-F238E27FC236}">
              <a16:creationId xmlns:a16="http://schemas.microsoft.com/office/drawing/2014/main" id="{00000000-0008-0000-0A00-000093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37" name="shapetype_202" hidden="1">
          <a:extLst>
            <a:ext uri="{FF2B5EF4-FFF2-40B4-BE49-F238E27FC236}">
              <a16:creationId xmlns:a16="http://schemas.microsoft.com/office/drawing/2014/main" id="{00000000-0008-0000-0A00-000091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35" name="shapetype_202" hidden="1">
          <a:extLst>
            <a:ext uri="{FF2B5EF4-FFF2-40B4-BE49-F238E27FC236}">
              <a16:creationId xmlns:a16="http://schemas.microsoft.com/office/drawing/2014/main" id="{00000000-0008-0000-0A00-00008F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33" name="shapetype_202" hidden="1">
          <a:extLst>
            <a:ext uri="{FF2B5EF4-FFF2-40B4-BE49-F238E27FC236}">
              <a16:creationId xmlns:a16="http://schemas.microsoft.com/office/drawing/2014/main" id="{00000000-0008-0000-0A00-00008D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31" name="shapetype_202" hidden="1">
          <a:extLst>
            <a:ext uri="{FF2B5EF4-FFF2-40B4-BE49-F238E27FC236}">
              <a16:creationId xmlns:a16="http://schemas.microsoft.com/office/drawing/2014/main" id="{00000000-0008-0000-0A00-00008B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29" name="shapetype_202" hidden="1">
          <a:extLst>
            <a:ext uri="{FF2B5EF4-FFF2-40B4-BE49-F238E27FC236}">
              <a16:creationId xmlns:a16="http://schemas.microsoft.com/office/drawing/2014/main" id="{00000000-0008-0000-0A00-000089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27" name="shapetype_202" hidden="1">
          <a:extLst>
            <a:ext uri="{FF2B5EF4-FFF2-40B4-BE49-F238E27FC236}">
              <a16:creationId xmlns:a16="http://schemas.microsoft.com/office/drawing/2014/main" id="{00000000-0008-0000-0A00-000087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25" name="shapetype_202" hidden="1">
          <a:extLst>
            <a:ext uri="{FF2B5EF4-FFF2-40B4-BE49-F238E27FC236}">
              <a16:creationId xmlns:a16="http://schemas.microsoft.com/office/drawing/2014/main" id="{00000000-0008-0000-0A00-000085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23" name="shapetype_202" hidden="1">
          <a:extLst>
            <a:ext uri="{FF2B5EF4-FFF2-40B4-BE49-F238E27FC236}">
              <a16:creationId xmlns:a16="http://schemas.microsoft.com/office/drawing/2014/main" id="{00000000-0008-0000-0A00-000083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21" name="shapetype_202" hidden="1">
          <a:extLst>
            <a:ext uri="{FF2B5EF4-FFF2-40B4-BE49-F238E27FC236}">
              <a16:creationId xmlns:a16="http://schemas.microsoft.com/office/drawing/2014/main" id="{00000000-0008-0000-0A00-000081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19" name="shapetype_202" hidden="1">
          <a:extLst>
            <a:ext uri="{FF2B5EF4-FFF2-40B4-BE49-F238E27FC236}">
              <a16:creationId xmlns:a16="http://schemas.microsoft.com/office/drawing/2014/main" id="{00000000-0008-0000-0A00-00007F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17" name="shapetype_202" hidden="1">
          <a:extLst>
            <a:ext uri="{FF2B5EF4-FFF2-40B4-BE49-F238E27FC236}">
              <a16:creationId xmlns:a16="http://schemas.microsoft.com/office/drawing/2014/main" id="{00000000-0008-0000-0A00-00007D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15" name="shapetype_202" hidden="1">
          <a:extLst>
            <a:ext uri="{FF2B5EF4-FFF2-40B4-BE49-F238E27FC236}">
              <a16:creationId xmlns:a16="http://schemas.microsoft.com/office/drawing/2014/main" id="{00000000-0008-0000-0A00-00007B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13" name="shapetype_202" hidden="1">
          <a:extLst>
            <a:ext uri="{FF2B5EF4-FFF2-40B4-BE49-F238E27FC236}">
              <a16:creationId xmlns:a16="http://schemas.microsoft.com/office/drawing/2014/main" id="{00000000-0008-0000-0A00-000079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11" name="shapetype_202" hidden="1">
          <a:extLst>
            <a:ext uri="{FF2B5EF4-FFF2-40B4-BE49-F238E27FC236}">
              <a16:creationId xmlns:a16="http://schemas.microsoft.com/office/drawing/2014/main" id="{00000000-0008-0000-0A00-000077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09" name="shapetype_202" hidden="1">
          <a:extLst>
            <a:ext uri="{FF2B5EF4-FFF2-40B4-BE49-F238E27FC236}">
              <a16:creationId xmlns:a16="http://schemas.microsoft.com/office/drawing/2014/main" id="{00000000-0008-0000-0A00-000075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07" name="shapetype_202" hidden="1">
          <a:extLst>
            <a:ext uri="{FF2B5EF4-FFF2-40B4-BE49-F238E27FC236}">
              <a16:creationId xmlns:a16="http://schemas.microsoft.com/office/drawing/2014/main" id="{00000000-0008-0000-0A00-000073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05" name="shapetype_202" hidden="1">
          <a:extLst>
            <a:ext uri="{FF2B5EF4-FFF2-40B4-BE49-F238E27FC236}">
              <a16:creationId xmlns:a16="http://schemas.microsoft.com/office/drawing/2014/main" id="{00000000-0008-0000-0A00-000071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03" name="shapetype_202" hidden="1">
          <a:extLst>
            <a:ext uri="{FF2B5EF4-FFF2-40B4-BE49-F238E27FC236}">
              <a16:creationId xmlns:a16="http://schemas.microsoft.com/office/drawing/2014/main" id="{00000000-0008-0000-0A00-00006F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701" name="shapetype_202" hidden="1">
          <a:extLst>
            <a:ext uri="{FF2B5EF4-FFF2-40B4-BE49-F238E27FC236}">
              <a16:creationId xmlns:a16="http://schemas.microsoft.com/office/drawing/2014/main" id="{00000000-0008-0000-0A00-00006D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699" name="shapetype_202" hidden="1">
          <a:extLst>
            <a:ext uri="{FF2B5EF4-FFF2-40B4-BE49-F238E27FC236}">
              <a16:creationId xmlns:a16="http://schemas.microsoft.com/office/drawing/2014/main" id="{00000000-0008-0000-0A00-00006B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697" name="shapetype_202" hidden="1">
          <a:extLst>
            <a:ext uri="{FF2B5EF4-FFF2-40B4-BE49-F238E27FC236}">
              <a16:creationId xmlns:a16="http://schemas.microsoft.com/office/drawing/2014/main" id="{00000000-0008-0000-0A00-000069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695" name="shapetype_202" hidden="1">
          <a:extLst>
            <a:ext uri="{FF2B5EF4-FFF2-40B4-BE49-F238E27FC236}">
              <a16:creationId xmlns:a16="http://schemas.microsoft.com/office/drawing/2014/main" id="{00000000-0008-0000-0A00-000067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693" name="shapetype_202" hidden="1">
          <a:extLst>
            <a:ext uri="{FF2B5EF4-FFF2-40B4-BE49-F238E27FC236}">
              <a16:creationId xmlns:a16="http://schemas.microsoft.com/office/drawing/2014/main" id="{00000000-0008-0000-0A00-000065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691" name="shapetype_202" hidden="1">
          <a:extLst>
            <a:ext uri="{FF2B5EF4-FFF2-40B4-BE49-F238E27FC236}">
              <a16:creationId xmlns:a16="http://schemas.microsoft.com/office/drawing/2014/main" id="{00000000-0008-0000-0A00-000063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689" name="shapetype_202" hidden="1">
          <a:extLst>
            <a:ext uri="{FF2B5EF4-FFF2-40B4-BE49-F238E27FC236}">
              <a16:creationId xmlns:a16="http://schemas.microsoft.com/office/drawing/2014/main" id="{00000000-0008-0000-0A00-000061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687" name="shapetype_202" hidden="1">
          <a:extLst>
            <a:ext uri="{FF2B5EF4-FFF2-40B4-BE49-F238E27FC236}">
              <a16:creationId xmlns:a16="http://schemas.microsoft.com/office/drawing/2014/main" id="{00000000-0008-0000-0A00-00005F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685" name="shapetype_202" hidden="1">
          <a:extLst>
            <a:ext uri="{FF2B5EF4-FFF2-40B4-BE49-F238E27FC236}">
              <a16:creationId xmlns:a16="http://schemas.microsoft.com/office/drawing/2014/main" id="{00000000-0008-0000-0A00-00005D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838200</xdr:colOff>
      <xdr:row>22</xdr:row>
      <xdr:rowOff>0</xdr:rowOff>
    </xdr:to>
    <xdr:sp macro="" textlink="">
      <xdr:nvSpPr>
        <xdr:cNvPr id="14683" name="shapetype_202" hidden="1">
          <a:extLst>
            <a:ext uri="{FF2B5EF4-FFF2-40B4-BE49-F238E27FC236}">
              <a16:creationId xmlns:a16="http://schemas.microsoft.com/office/drawing/2014/main" id="{00000000-0008-0000-0A00-00005B3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13608</xdr:colOff>
      <xdr:row>37</xdr:row>
      <xdr:rowOff>40820</xdr:rowOff>
    </xdr:from>
    <xdr:to>
      <xdr:col>35</xdr:col>
      <xdr:colOff>258535</xdr:colOff>
      <xdr:row>92</xdr:row>
      <xdr:rowOff>176893</xdr:rowOff>
    </xdr:to>
    <xdr:sp macro="" textlink="">
      <xdr:nvSpPr>
        <xdr:cNvPr id="217" name="TextBox 216">
          <a:extLst>
            <a:ext uri="{FF2B5EF4-FFF2-40B4-BE49-F238E27FC236}">
              <a16:creationId xmlns:a16="http://schemas.microsoft.com/office/drawing/2014/main" id="{00000000-0008-0000-0A00-0000D9000000}"/>
            </a:ext>
          </a:extLst>
        </xdr:cNvPr>
        <xdr:cNvSpPr txBox="1"/>
      </xdr:nvSpPr>
      <xdr:spPr>
        <a:xfrm>
          <a:off x="20152179" y="13049249"/>
          <a:ext cx="34943142" cy="145868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Central Europe (Austria, Belgium, Germany, Netherland, Luxembourg, France, UK and Ireland).</a:t>
          </a:r>
          <a:endParaRPr lang="en-US" sz="1200">
            <a:effectLst/>
          </a:endParaRPr>
        </a:p>
        <a:p>
          <a:endParaRPr lang="en-US" sz="1200" b="1" u="sng"/>
        </a:p>
        <a:p>
          <a:r>
            <a:rPr lang="en-US" sz="1200" b="1" u="sng"/>
            <a:t>OFFICES</a:t>
          </a:r>
          <a:endParaRPr lang="en-US" sz="1200" b="1"/>
        </a:p>
        <a:p>
          <a:r>
            <a:rPr lang="en-US" sz="1200" b="1" i="1" u="sng"/>
            <a:t>Construction materials</a:t>
          </a:r>
          <a:r>
            <a:rPr lang="en-US" sz="1200" i="1" u="sng"/>
            <a:t>:</a:t>
          </a:r>
          <a:endParaRPr lang="en-US" sz="1200"/>
        </a:p>
        <a:p>
          <a:r>
            <a:rPr lang="en-US" sz="1200" b="1"/>
            <a:t>Walls</a:t>
          </a:r>
          <a:r>
            <a:rPr lang="en-US" sz="1200"/>
            <a:t>:</a:t>
          </a:r>
          <a:r>
            <a:rPr lang="en-US" sz="1200" baseline="0"/>
            <a:t> in the majority of the cases </a:t>
          </a:r>
          <a:r>
            <a:rPr lang="en-US" sz="1200" b="1" baseline="0"/>
            <a:t>CONCRETE</a:t>
          </a:r>
          <a:r>
            <a:rPr lang="en-US" sz="1200" baseline="0"/>
            <a:t> was used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/>
            <a:t>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the majority of the cases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100" baseline="0"/>
        </a:p>
        <a:p>
          <a:endParaRPr lang="en-US" sz="1100" baseline="0"/>
        </a:p>
        <a:p>
          <a:endParaRPr lang="en-US" sz="1200" baseline="0"/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 baseline="0">
            <a:effectLst/>
          </a:endParaRPr>
        </a:p>
        <a:p>
          <a:endParaRPr lang="en-US" sz="1100" baseline="0">
            <a:effectLst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Constrcuction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 b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 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>
            <a:effectLst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 baseline="0"/>
        </a:p>
        <a:p>
          <a:r>
            <a:rPr lang="en-US" sz="12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 baseline="0"/>
        </a:p>
      </xdr:txBody>
    </xdr:sp>
    <xdr:clientData/>
  </xdr:twoCellAnchor>
  <xdr:oneCellAnchor>
    <xdr:from>
      <xdr:col>55</xdr:col>
      <xdr:colOff>0</xdr:colOff>
      <xdr:row>37</xdr:row>
      <xdr:rowOff>0</xdr:rowOff>
    </xdr:from>
    <xdr:ext cx="21118285" cy="14652601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0A00-0000DB000000}"/>
            </a:ext>
          </a:extLst>
        </xdr:cNvPr>
        <xdr:cNvSpPr txBox="1"/>
      </xdr:nvSpPr>
      <xdr:spPr>
        <a:xfrm>
          <a:off x="101101071" y="13008429"/>
          <a:ext cx="21118285" cy="146526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Central Europe (Austria, Belgium, Germany, Netherlands, Luxembourg, France, UK and Ireland).</a:t>
          </a: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 b="0" i="1" u="sng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 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>
            <a:effectLst/>
          </a:endParaRPr>
        </a:p>
        <a:p>
          <a:pPr eaLnBrk="1" fontAlgn="auto" latinLnBrk="0" hangingPunct="1"/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103" name="shapetype_202" hidden="1">
          <a:extLst>
            <a:ext uri="{FF2B5EF4-FFF2-40B4-BE49-F238E27FC236}">
              <a16:creationId xmlns:a16="http://schemas.microsoft.com/office/drawing/2014/main" id="{00000000-0008-0000-0B00-0000E7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102" name="shapetype_202" hidden="1">
          <a:extLst>
            <a:ext uri="{FF2B5EF4-FFF2-40B4-BE49-F238E27FC236}">
              <a16:creationId xmlns:a16="http://schemas.microsoft.com/office/drawing/2014/main" id="{00000000-0008-0000-0B00-0000E6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101" name="shapetype_202" hidden="1">
          <a:extLst>
            <a:ext uri="{FF2B5EF4-FFF2-40B4-BE49-F238E27FC236}">
              <a16:creationId xmlns:a16="http://schemas.microsoft.com/office/drawing/2014/main" id="{00000000-0008-0000-0B00-0000E5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100" name="shapetype_202" hidden="1">
          <a:extLst>
            <a:ext uri="{FF2B5EF4-FFF2-40B4-BE49-F238E27FC236}">
              <a16:creationId xmlns:a16="http://schemas.microsoft.com/office/drawing/2014/main" id="{00000000-0008-0000-0B00-0000E4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99" name="shapetype_202" hidden="1">
          <a:extLst>
            <a:ext uri="{FF2B5EF4-FFF2-40B4-BE49-F238E27FC236}">
              <a16:creationId xmlns:a16="http://schemas.microsoft.com/office/drawing/2014/main" id="{00000000-0008-0000-0B00-0000E3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98" name="shapetype_202" hidden="1">
          <a:extLst>
            <a:ext uri="{FF2B5EF4-FFF2-40B4-BE49-F238E27FC236}">
              <a16:creationId xmlns:a16="http://schemas.microsoft.com/office/drawing/2014/main" id="{00000000-0008-0000-0B00-0000E2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97" name="shapetype_202" hidden="1">
          <a:extLst>
            <a:ext uri="{FF2B5EF4-FFF2-40B4-BE49-F238E27FC236}">
              <a16:creationId xmlns:a16="http://schemas.microsoft.com/office/drawing/2014/main" id="{00000000-0008-0000-0B00-0000E1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95" name="shapetype_202" hidden="1">
          <a:extLst>
            <a:ext uri="{FF2B5EF4-FFF2-40B4-BE49-F238E27FC236}">
              <a16:creationId xmlns:a16="http://schemas.microsoft.com/office/drawing/2014/main" id="{00000000-0008-0000-0B00-0000DF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93" name="shapetype_202" hidden="1">
          <a:extLst>
            <a:ext uri="{FF2B5EF4-FFF2-40B4-BE49-F238E27FC236}">
              <a16:creationId xmlns:a16="http://schemas.microsoft.com/office/drawing/2014/main" id="{00000000-0008-0000-0B00-0000DD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91" name="shapetype_202" hidden="1">
          <a:extLst>
            <a:ext uri="{FF2B5EF4-FFF2-40B4-BE49-F238E27FC236}">
              <a16:creationId xmlns:a16="http://schemas.microsoft.com/office/drawing/2014/main" id="{00000000-0008-0000-0B00-0000DB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89" name="shapetype_202" hidden="1">
          <a:extLst>
            <a:ext uri="{FF2B5EF4-FFF2-40B4-BE49-F238E27FC236}">
              <a16:creationId xmlns:a16="http://schemas.microsoft.com/office/drawing/2014/main" id="{00000000-0008-0000-0B00-0000D9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87" name="shapetype_202" hidden="1">
          <a:extLst>
            <a:ext uri="{FF2B5EF4-FFF2-40B4-BE49-F238E27FC236}">
              <a16:creationId xmlns:a16="http://schemas.microsoft.com/office/drawing/2014/main" id="{00000000-0008-0000-0B00-0000D7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85" name="shapetype_202" hidden="1">
          <a:extLst>
            <a:ext uri="{FF2B5EF4-FFF2-40B4-BE49-F238E27FC236}">
              <a16:creationId xmlns:a16="http://schemas.microsoft.com/office/drawing/2014/main" id="{00000000-0008-0000-0B00-0000D5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83" name="shapetype_202" hidden="1">
          <a:extLst>
            <a:ext uri="{FF2B5EF4-FFF2-40B4-BE49-F238E27FC236}">
              <a16:creationId xmlns:a16="http://schemas.microsoft.com/office/drawing/2014/main" id="{00000000-0008-0000-0B00-0000D3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81" name="shapetype_202" hidden="1">
          <a:extLst>
            <a:ext uri="{FF2B5EF4-FFF2-40B4-BE49-F238E27FC236}">
              <a16:creationId xmlns:a16="http://schemas.microsoft.com/office/drawing/2014/main" id="{00000000-0008-0000-0B00-0000D1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79" name="shapetype_202" hidden="1">
          <a:extLst>
            <a:ext uri="{FF2B5EF4-FFF2-40B4-BE49-F238E27FC236}">
              <a16:creationId xmlns:a16="http://schemas.microsoft.com/office/drawing/2014/main" id="{00000000-0008-0000-0B00-0000CF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77" name="shapetype_202" hidden="1">
          <a:extLst>
            <a:ext uri="{FF2B5EF4-FFF2-40B4-BE49-F238E27FC236}">
              <a16:creationId xmlns:a16="http://schemas.microsoft.com/office/drawing/2014/main" id="{00000000-0008-0000-0B00-0000CD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75" name="shapetype_202" hidden="1">
          <a:extLst>
            <a:ext uri="{FF2B5EF4-FFF2-40B4-BE49-F238E27FC236}">
              <a16:creationId xmlns:a16="http://schemas.microsoft.com/office/drawing/2014/main" id="{00000000-0008-0000-0B00-0000CB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73" name="shapetype_202" hidden="1">
          <a:extLst>
            <a:ext uri="{FF2B5EF4-FFF2-40B4-BE49-F238E27FC236}">
              <a16:creationId xmlns:a16="http://schemas.microsoft.com/office/drawing/2014/main" id="{00000000-0008-0000-0B00-0000C9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71" name="shapetype_202" hidden="1">
          <a:extLst>
            <a:ext uri="{FF2B5EF4-FFF2-40B4-BE49-F238E27FC236}">
              <a16:creationId xmlns:a16="http://schemas.microsoft.com/office/drawing/2014/main" id="{00000000-0008-0000-0B00-0000C7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69" name="shapetype_202" hidden="1">
          <a:extLst>
            <a:ext uri="{FF2B5EF4-FFF2-40B4-BE49-F238E27FC236}">
              <a16:creationId xmlns:a16="http://schemas.microsoft.com/office/drawing/2014/main" id="{00000000-0008-0000-0B00-0000C5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67" name="shapetype_202" hidden="1">
          <a:extLst>
            <a:ext uri="{FF2B5EF4-FFF2-40B4-BE49-F238E27FC236}">
              <a16:creationId xmlns:a16="http://schemas.microsoft.com/office/drawing/2014/main" id="{00000000-0008-0000-0B00-0000C3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65" name="shapetype_202" hidden="1">
          <a:extLst>
            <a:ext uri="{FF2B5EF4-FFF2-40B4-BE49-F238E27FC236}">
              <a16:creationId xmlns:a16="http://schemas.microsoft.com/office/drawing/2014/main" id="{00000000-0008-0000-0B00-0000C1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63" name="shapetype_202" hidden="1">
          <a:extLst>
            <a:ext uri="{FF2B5EF4-FFF2-40B4-BE49-F238E27FC236}">
              <a16:creationId xmlns:a16="http://schemas.microsoft.com/office/drawing/2014/main" id="{00000000-0008-0000-0B00-0000BF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61" name="shapetype_202" hidden="1">
          <a:extLst>
            <a:ext uri="{FF2B5EF4-FFF2-40B4-BE49-F238E27FC236}">
              <a16:creationId xmlns:a16="http://schemas.microsoft.com/office/drawing/2014/main" id="{00000000-0008-0000-0B00-0000BD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59" name="shapetype_202" hidden="1">
          <a:extLst>
            <a:ext uri="{FF2B5EF4-FFF2-40B4-BE49-F238E27FC236}">
              <a16:creationId xmlns:a16="http://schemas.microsoft.com/office/drawing/2014/main" id="{00000000-0008-0000-0B00-0000BB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57" name="shapetype_202" hidden="1">
          <a:extLst>
            <a:ext uri="{FF2B5EF4-FFF2-40B4-BE49-F238E27FC236}">
              <a16:creationId xmlns:a16="http://schemas.microsoft.com/office/drawing/2014/main" id="{00000000-0008-0000-0B00-0000B9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55" name="shapetype_202" hidden="1">
          <a:extLst>
            <a:ext uri="{FF2B5EF4-FFF2-40B4-BE49-F238E27FC236}">
              <a16:creationId xmlns:a16="http://schemas.microsoft.com/office/drawing/2014/main" id="{00000000-0008-0000-0B00-0000B7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53" name="shapetype_202" hidden="1">
          <a:extLst>
            <a:ext uri="{FF2B5EF4-FFF2-40B4-BE49-F238E27FC236}">
              <a16:creationId xmlns:a16="http://schemas.microsoft.com/office/drawing/2014/main" id="{00000000-0008-0000-0B00-0000B5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51" name="shapetype_202" hidden="1">
          <a:extLst>
            <a:ext uri="{FF2B5EF4-FFF2-40B4-BE49-F238E27FC236}">
              <a16:creationId xmlns:a16="http://schemas.microsoft.com/office/drawing/2014/main" id="{00000000-0008-0000-0B00-0000B3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49" name="shapetype_202" hidden="1">
          <a:extLst>
            <a:ext uri="{FF2B5EF4-FFF2-40B4-BE49-F238E27FC236}">
              <a16:creationId xmlns:a16="http://schemas.microsoft.com/office/drawing/2014/main" id="{00000000-0008-0000-0B00-0000B1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47" name="shapetype_202" hidden="1">
          <a:extLst>
            <a:ext uri="{FF2B5EF4-FFF2-40B4-BE49-F238E27FC236}">
              <a16:creationId xmlns:a16="http://schemas.microsoft.com/office/drawing/2014/main" id="{00000000-0008-0000-0B00-0000AF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45" name="shapetype_202" hidden="1">
          <a:extLst>
            <a:ext uri="{FF2B5EF4-FFF2-40B4-BE49-F238E27FC236}">
              <a16:creationId xmlns:a16="http://schemas.microsoft.com/office/drawing/2014/main" id="{00000000-0008-0000-0B00-0000AD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43" name="shapetype_202" hidden="1">
          <a:extLst>
            <a:ext uri="{FF2B5EF4-FFF2-40B4-BE49-F238E27FC236}">
              <a16:creationId xmlns:a16="http://schemas.microsoft.com/office/drawing/2014/main" id="{00000000-0008-0000-0B00-0000AB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41" name="shapetype_202" hidden="1">
          <a:extLst>
            <a:ext uri="{FF2B5EF4-FFF2-40B4-BE49-F238E27FC236}">
              <a16:creationId xmlns:a16="http://schemas.microsoft.com/office/drawing/2014/main" id="{00000000-0008-0000-0B00-0000A9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39" name="shapetype_202" hidden="1">
          <a:extLst>
            <a:ext uri="{FF2B5EF4-FFF2-40B4-BE49-F238E27FC236}">
              <a16:creationId xmlns:a16="http://schemas.microsoft.com/office/drawing/2014/main" id="{00000000-0008-0000-0B00-0000A7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37" name="shapetype_202" hidden="1">
          <a:extLst>
            <a:ext uri="{FF2B5EF4-FFF2-40B4-BE49-F238E27FC236}">
              <a16:creationId xmlns:a16="http://schemas.microsoft.com/office/drawing/2014/main" id="{00000000-0008-0000-0B00-0000A5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35" name="shapetype_202" hidden="1">
          <a:extLst>
            <a:ext uri="{FF2B5EF4-FFF2-40B4-BE49-F238E27FC236}">
              <a16:creationId xmlns:a16="http://schemas.microsoft.com/office/drawing/2014/main" id="{00000000-0008-0000-0B00-0000A3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33" name="shapetype_202" hidden="1">
          <a:extLst>
            <a:ext uri="{FF2B5EF4-FFF2-40B4-BE49-F238E27FC236}">
              <a16:creationId xmlns:a16="http://schemas.microsoft.com/office/drawing/2014/main" id="{00000000-0008-0000-0B00-0000A1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31" name="shapetype_202" hidden="1">
          <a:extLst>
            <a:ext uri="{FF2B5EF4-FFF2-40B4-BE49-F238E27FC236}">
              <a16:creationId xmlns:a16="http://schemas.microsoft.com/office/drawing/2014/main" id="{00000000-0008-0000-0B00-00009F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29" name="shapetype_202" hidden="1">
          <a:extLst>
            <a:ext uri="{FF2B5EF4-FFF2-40B4-BE49-F238E27FC236}">
              <a16:creationId xmlns:a16="http://schemas.microsoft.com/office/drawing/2014/main" id="{00000000-0008-0000-0B00-00009D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27" name="shapetype_202" hidden="1">
          <a:extLst>
            <a:ext uri="{FF2B5EF4-FFF2-40B4-BE49-F238E27FC236}">
              <a16:creationId xmlns:a16="http://schemas.microsoft.com/office/drawing/2014/main" id="{00000000-0008-0000-0B00-00009B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25" name="shapetype_202" hidden="1">
          <a:extLst>
            <a:ext uri="{FF2B5EF4-FFF2-40B4-BE49-F238E27FC236}">
              <a16:creationId xmlns:a16="http://schemas.microsoft.com/office/drawing/2014/main" id="{00000000-0008-0000-0B00-000099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23" name="shapetype_202" hidden="1">
          <a:extLst>
            <a:ext uri="{FF2B5EF4-FFF2-40B4-BE49-F238E27FC236}">
              <a16:creationId xmlns:a16="http://schemas.microsoft.com/office/drawing/2014/main" id="{00000000-0008-0000-0B00-000097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21" name="shapetype_202" hidden="1">
          <a:extLst>
            <a:ext uri="{FF2B5EF4-FFF2-40B4-BE49-F238E27FC236}">
              <a16:creationId xmlns:a16="http://schemas.microsoft.com/office/drawing/2014/main" id="{00000000-0008-0000-0B00-000095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19" name="shapetype_202" hidden="1">
          <a:extLst>
            <a:ext uri="{FF2B5EF4-FFF2-40B4-BE49-F238E27FC236}">
              <a16:creationId xmlns:a16="http://schemas.microsoft.com/office/drawing/2014/main" id="{00000000-0008-0000-0B00-000093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17" name="shapetype_202" hidden="1">
          <a:extLst>
            <a:ext uri="{FF2B5EF4-FFF2-40B4-BE49-F238E27FC236}">
              <a16:creationId xmlns:a16="http://schemas.microsoft.com/office/drawing/2014/main" id="{00000000-0008-0000-0B00-000091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15" name="shapetype_202" hidden="1">
          <a:extLst>
            <a:ext uri="{FF2B5EF4-FFF2-40B4-BE49-F238E27FC236}">
              <a16:creationId xmlns:a16="http://schemas.microsoft.com/office/drawing/2014/main" id="{00000000-0008-0000-0B00-00008F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13" name="shapetype_202" hidden="1">
          <a:extLst>
            <a:ext uri="{FF2B5EF4-FFF2-40B4-BE49-F238E27FC236}">
              <a16:creationId xmlns:a16="http://schemas.microsoft.com/office/drawing/2014/main" id="{00000000-0008-0000-0B00-00008D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11" name="shapetype_202" hidden="1">
          <a:extLst>
            <a:ext uri="{FF2B5EF4-FFF2-40B4-BE49-F238E27FC236}">
              <a16:creationId xmlns:a16="http://schemas.microsoft.com/office/drawing/2014/main" id="{00000000-0008-0000-0B00-00008B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09" name="shapetype_202" hidden="1">
          <a:extLst>
            <a:ext uri="{FF2B5EF4-FFF2-40B4-BE49-F238E27FC236}">
              <a16:creationId xmlns:a16="http://schemas.microsoft.com/office/drawing/2014/main" id="{00000000-0008-0000-0B00-000089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07" name="shapetype_202" hidden="1">
          <a:extLst>
            <a:ext uri="{FF2B5EF4-FFF2-40B4-BE49-F238E27FC236}">
              <a16:creationId xmlns:a16="http://schemas.microsoft.com/office/drawing/2014/main" id="{00000000-0008-0000-0B00-000087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05" name="shapetype_202" hidden="1">
          <a:extLst>
            <a:ext uri="{FF2B5EF4-FFF2-40B4-BE49-F238E27FC236}">
              <a16:creationId xmlns:a16="http://schemas.microsoft.com/office/drawing/2014/main" id="{00000000-0008-0000-0B00-000085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03" name="shapetype_202" hidden="1">
          <a:extLst>
            <a:ext uri="{FF2B5EF4-FFF2-40B4-BE49-F238E27FC236}">
              <a16:creationId xmlns:a16="http://schemas.microsoft.com/office/drawing/2014/main" id="{00000000-0008-0000-0B00-000083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001" name="shapetype_202" hidden="1">
          <a:extLst>
            <a:ext uri="{FF2B5EF4-FFF2-40B4-BE49-F238E27FC236}">
              <a16:creationId xmlns:a16="http://schemas.microsoft.com/office/drawing/2014/main" id="{00000000-0008-0000-0B00-000081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99" name="shapetype_202" hidden="1">
          <a:extLst>
            <a:ext uri="{FF2B5EF4-FFF2-40B4-BE49-F238E27FC236}">
              <a16:creationId xmlns:a16="http://schemas.microsoft.com/office/drawing/2014/main" id="{00000000-0008-0000-0B00-00007F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97" name="shapetype_202" hidden="1">
          <a:extLst>
            <a:ext uri="{FF2B5EF4-FFF2-40B4-BE49-F238E27FC236}">
              <a16:creationId xmlns:a16="http://schemas.microsoft.com/office/drawing/2014/main" id="{00000000-0008-0000-0B00-00007D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96" name="shapetype_202" hidden="1">
          <a:extLst>
            <a:ext uri="{FF2B5EF4-FFF2-40B4-BE49-F238E27FC236}">
              <a16:creationId xmlns:a16="http://schemas.microsoft.com/office/drawing/2014/main" id="{00000000-0008-0000-0B00-00007C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94" name="shapetype_202" hidden="1">
          <a:extLst>
            <a:ext uri="{FF2B5EF4-FFF2-40B4-BE49-F238E27FC236}">
              <a16:creationId xmlns:a16="http://schemas.microsoft.com/office/drawing/2014/main" id="{00000000-0008-0000-0B00-00007A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92" name="shapetype_202" hidden="1">
          <a:extLst>
            <a:ext uri="{FF2B5EF4-FFF2-40B4-BE49-F238E27FC236}">
              <a16:creationId xmlns:a16="http://schemas.microsoft.com/office/drawing/2014/main" id="{00000000-0008-0000-0B00-000078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90" name="shapetype_202" hidden="1">
          <a:extLst>
            <a:ext uri="{FF2B5EF4-FFF2-40B4-BE49-F238E27FC236}">
              <a16:creationId xmlns:a16="http://schemas.microsoft.com/office/drawing/2014/main" id="{00000000-0008-0000-0B00-000076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88" name="shapetype_202" hidden="1">
          <a:extLst>
            <a:ext uri="{FF2B5EF4-FFF2-40B4-BE49-F238E27FC236}">
              <a16:creationId xmlns:a16="http://schemas.microsoft.com/office/drawing/2014/main" id="{00000000-0008-0000-0B00-000074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86" name="shapetype_202" hidden="1">
          <a:extLst>
            <a:ext uri="{FF2B5EF4-FFF2-40B4-BE49-F238E27FC236}">
              <a16:creationId xmlns:a16="http://schemas.microsoft.com/office/drawing/2014/main" id="{00000000-0008-0000-0B00-000072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84" name="shapetype_202" hidden="1">
          <a:extLst>
            <a:ext uri="{FF2B5EF4-FFF2-40B4-BE49-F238E27FC236}">
              <a16:creationId xmlns:a16="http://schemas.microsoft.com/office/drawing/2014/main" id="{00000000-0008-0000-0B00-000070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82" name="shapetype_202" hidden="1">
          <a:extLst>
            <a:ext uri="{FF2B5EF4-FFF2-40B4-BE49-F238E27FC236}">
              <a16:creationId xmlns:a16="http://schemas.microsoft.com/office/drawing/2014/main" id="{00000000-0008-0000-0B00-00006E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80" name="shapetype_202" hidden="1">
          <a:extLst>
            <a:ext uri="{FF2B5EF4-FFF2-40B4-BE49-F238E27FC236}">
              <a16:creationId xmlns:a16="http://schemas.microsoft.com/office/drawing/2014/main" id="{00000000-0008-0000-0B00-00006C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78" name="shapetype_202" hidden="1">
          <a:extLst>
            <a:ext uri="{FF2B5EF4-FFF2-40B4-BE49-F238E27FC236}">
              <a16:creationId xmlns:a16="http://schemas.microsoft.com/office/drawing/2014/main" id="{00000000-0008-0000-0B00-00006A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76" name="shapetype_202" hidden="1">
          <a:extLst>
            <a:ext uri="{FF2B5EF4-FFF2-40B4-BE49-F238E27FC236}">
              <a16:creationId xmlns:a16="http://schemas.microsoft.com/office/drawing/2014/main" id="{00000000-0008-0000-0B00-000068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74" name="shapetype_202" hidden="1">
          <a:extLst>
            <a:ext uri="{FF2B5EF4-FFF2-40B4-BE49-F238E27FC236}">
              <a16:creationId xmlns:a16="http://schemas.microsoft.com/office/drawing/2014/main" id="{00000000-0008-0000-0B00-000066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72" name="shapetype_202" hidden="1">
          <a:extLst>
            <a:ext uri="{FF2B5EF4-FFF2-40B4-BE49-F238E27FC236}">
              <a16:creationId xmlns:a16="http://schemas.microsoft.com/office/drawing/2014/main" id="{00000000-0008-0000-0B00-000064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70" name="shapetype_202" hidden="1">
          <a:extLst>
            <a:ext uri="{FF2B5EF4-FFF2-40B4-BE49-F238E27FC236}">
              <a16:creationId xmlns:a16="http://schemas.microsoft.com/office/drawing/2014/main" id="{00000000-0008-0000-0B00-000062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68" name="shapetype_202" hidden="1">
          <a:extLst>
            <a:ext uri="{FF2B5EF4-FFF2-40B4-BE49-F238E27FC236}">
              <a16:creationId xmlns:a16="http://schemas.microsoft.com/office/drawing/2014/main" id="{00000000-0008-0000-0B00-000060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66" name="shapetype_202" hidden="1">
          <a:extLst>
            <a:ext uri="{FF2B5EF4-FFF2-40B4-BE49-F238E27FC236}">
              <a16:creationId xmlns:a16="http://schemas.microsoft.com/office/drawing/2014/main" id="{00000000-0008-0000-0B00-00005E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65" name="shapetype_202" hidden="1">
          <a:extLst>
            <a:ext uri="{FF2B5EF4-FFF2-40B4-BE49-F238E27FC236}">
              <a16:creationId xmlns:a16="http://schemas.microsoft.com/office/drawing/2014/main" id="{00000000-0008-0000-0B00-00005D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63" name="shapetype_202" hidden="1">
          <a:extLst>
            <a:ext uri="{FF2B5EF4-FFF2-40B4-BE49-F238E27FC236}">
              <a16:creationId xmlns:a16="http://schemas.microsoft.com/office/drawing/2014/main" id="{00000000-0008-0000-0B00-00005B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61" name="shapetype_202" hidden="1">
          <a:extLst>
            <a:ext uri="{FF2B5EF4-FFF2-40B4-BE49-F238E27FC236}">
              <a16:creationId xmlns:a16="http://schemas.microsoft.com/office/drawing/2014/main" id="{00000000-0008-0000-0B00-000059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59" name="shapetype_202" hidden="1">
          <a:extLst>
            <a:ext uri="{FF2B5EF4-FFF2-40B4-BE49-F238E27FC236}">
              <a16:creationId xmlns:a16="http://schemas.microsoft.com/office/drawing/2014/main" id="{00000000-0008-0000-0B00-000057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57" name="shapetype_202" hidden="1">
          <a:extLst>
            <a:ext uri="{FF2B5EF4-FFF2-40B4-BE49-F238E27FC236}">
              <a16:creationId xmlns:a16="http://schemas.microsoft.com/office/drawing/2014/main" id="{00000000-0008-0000-0B00-000055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55" name="shapetype_202" hidden="1">
          <a:extLst>
            <a:ext uri="{FF2B5EF4-FFF2-40B4-BE49-F238E27FC236}">
              <a16:creationId xmlns:a16="http://schemas.microsoft.com/office/drawing/2014/main" id="{00000000-0008-0000-0B00-000053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53" name="shapetype_202" hidden="1">
          <a:extLst>
            <a:ext uri="{FF2B5EF4-FFF2-40B4-BE49-F238E27FC236}">
              <a16:creationId xmlns:a16="http://schemas.microsoft.com/office/drawing/2014/main" id="{00000000-0008-0000-0B00-000051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51" name="shapetype_202" hidden="1">
          <a:extLst>
            <a:ext uri="{FF2B5EF4-FFF2-40B4-BE49-F238E27FC236}">
              <a16:creationId xmlns:a16="http://schemas.microsoft.com/office/drawing/2014/main" id="{00000000-0008-0000-0B00-00004F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49" name="shapetype_202" hidden="1">
          <a:extLst>
            <a:ext uri="{FF2B5EF4-FFF2-40B4-BE49-F238E27FC236}">
              <a16:creationId xmlns:a16="http://schemas.microsoft.com/office/drawing/2014/main" id="{00000000-0008-0000-0B00-00004D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47" name="shapetype_202" hidden="1">
          <a:extLst>
            <a:ext uri="{FF2B5EF4-FFF2-40B4-BE49-F238E27FC236}">
              <a16:creationId xmlns:a16="http://schemas.microsoft.com/office/drawing/2014/main" id="{00000000-0008-0000-0B00-00004B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45" name="shapetype_202" hidden="1">
          <a:extLst>
            <a:ext uri="{FF2B5EF4-FFF2-40B4-BE49-F238E27FC236}">
              <a16:creationId xmlns:a16="http://schemas.microsoft.com/office/drawing/2014/main" id="{00000000-0008-0000-0B00-000049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43" name="shapetype_202" hidden="1">
          <a:extLst>
            <a:ext uri="{FF2B5EF4-FFF2-40B4-BE49-F238E27FC236}">
              <a16:creationId xmlns:a16="http://schemas.microsoft.com/office/drawing/2014/main" id="{00000000-0008-0000-0B00-000047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41" name="shapetype_202" hidden="1">
          <a:extLst>
            <a:ext uri="{FF2B5EF4-FFF2-40B4-BE49-F238E27FC236}">
              <a16:creationId xmlns:a16="http://schemas.microsoft.com/office/drawing/2014/main" id="{00000000-0008-0000-0B00-000045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39" name="shapetype_202" hidden="1">
          <a:extLst>
            <a:ext uri="{FF2B5EF4-FFF2-40B4-BE49-F238E27FC236}">
              <a16:creationId xmlns:a16="http://schemas.microsoft.com/office/drawing/2014/main" id="{00000000-0008-0000-0B00-000043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37" name="shapetype_202" hidden="1">
          <a:extLst>
            <a:ext uri="{FF2B5EF4-FFF2-40B4-BE49-F238E27FC236}">
              <a16:creationId xmlns:a16="http://schemas.microsoft.com/office/drawing/2014/main" id="{00000000-0008-0000-0B00-000041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35" name="shapetype_202" hidden="1">
          <a:extLst>
            <a:ext uri="{FF2B5EF4-FFF2-40B4-BE49-F238E27FC236}">
              <a16:creationId xmlns:a16="http://schemas.microsoft.com/office/drawing/2014/main" id="{00000000-0008-0000-0B00-00003F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33" name="shapetype_202" hidden="1">
          <a:extLst>
            <a:ext uri="{FF2B5EF4-FFF2-40B4-BE49-F238E27FC236}">
              <a16:creationId xmlns:a16="http://schemas.microsoft.com/office/drawing/2014/main" id="{00000000-0008-0000-0B00-00003D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31" name="shapetype_202" hidden="1">
          <a:extLst>
            <a:ext uri="{FF2B5EF4-FFF2-40B4-BE49-F238E27FC236}">
              <a16:creationId xmlns:a16="http://schemas.microsoft.com/office/drawing/2014/main" id="{00000000-0008-0000-0B00-00003B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29" name="shapetype_202" hidden="1">
          <a:extLst>
            <a:ext uri="{FF2B5EF4-FFF2-40B4-BE49-F238E27FC236}">
              <a16:creationId xmlns:a16="http://schemas.microsoft.com/office/drawing/2014/main" id="{00000000-0008-0000-0B00-000039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27" name="shapetype_202" hidden="1">
          <a:extLst>
            <a:ext uri="{FF2B5EF4-FFF2-40B4-BE49-F238E27FC236}">
              <a16:creationId xmlns:a16="http://schemas.microsoft.com/office/drawing/2014/main" id="{00000000-0008-0000-0B00-000037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25" name="shapetype_202" hidden="1">
          <a:extLst>
            <a:ext uri="{FF2B5EF4-FFF2-40B4-BE49-F238E27FC236}">
              <a16:creationId xmlns:a16="http://schemas.microsoft.com/office/drawing/2014/main" id="{00000000-0008-0000-0B00-000035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23" name="shapetype_202" hidden="1">
          <a:extLst>
            <a:ext uri="{FF2B5EF4-FFF2-40B4-BE49-F238E27FC236}">
              <a16:creationId xmlns:a16="http://schemas.microsoft.com/office/drawing/2014/main" id="{00000000-0008-0000-0B00-000033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21" name="shapetype_202" hidden="1">
          <a:extLst>
            <a:ext uri="{FF2B5EF4-FFF2-40B4-BE49-F238E27FC236}">
              <a16:creationId xmlns:a16="http://schemas.microsoft.com/office/drawing/2014/main" id="{00000000-0008-0000-0B00-000031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19" name="shapetype_202" hidden="1">
          <a:extLst>
            <a:ext uri="{FF2B5EF4-FFF2-40B4-BE49-F238E27FC236}">
              <a16:creationId xmlns:a16="http://schemas.microsoft.com/office/drawing/2014/main" id="{00000000-0008-0000-0B00-00002F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17" name="shapetype_202" hidden="1">
          <a:extLst>
            <a:ext uri="{FF2B5EF4-FFF2-40B4-BE49-F238E27FC236}">
              <a16:creationId xmlns:a16="http://schemas.microsoft.com/office/drawing/2014/main" id="{00000000-0008-0000-0B00-00002D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15" name="shapetype_202" hidden="1">
          <a:extLst>
            <a:ext uri="{FF2B5EF4-FFF2-40B4-BE49-F238E27FC236}">
              <a16:creationId xmlns:a16="http://schemas.microsoft.com/office/drawing/2014/main" id="{00000000-0008-0000-0B00-00002B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13" name="shapetype_202" hidden="1">
          <a:extLst>
            <a:ext uri="{FF2B5EF4-FFF2-40B4-BE49-F238E27FC236}">
              <a16:creationId xmlns:a16="http://schemas.microsoft.com/office/drawing/2014/main" id="{00000000-0008-0000-0B00-000029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11" name="shapetype_202" hidden="1">
          <a:extLst>
            <a:ext uri="{FF2B5EF4-FFF2-40B4-BE49-F238E27FC236}">
              <a16:creationId xmlns:a16="http://schemas.microsoft.com/office/drawing/2014/main" id="{00000000-0008-0000-0B00-000027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09" name="shapetype_202" hidden="1">
          <a:extLst>
            <a:ext uri="{FF2B5EF4-FFF2-40B4-BE49-F238E27FC236}">
              <a16:creationId xmlns:a16="http://schemas.microsoft.com/office/drawing/2014/main" id="{00000000-0008-0000-0B00-000025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07" name="shapetype_202" hidden="1">
          <a:extLst>
            <a:ext uri="{FF2B5EF4-FFF2-40B4-BE49-F238E27FC236}">
              <a16:creationId xmlns:a16="http://schemas.microsoft.com/office/drawing/2014/main" id="{00000000-0008-0000-0B00-000023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05" name="shapetype_202" hidden="1">
          <a:extLst>
            <a:ext uri="{FF2B5EF4-FFF2-40B4-BE49-F238E27FC236}">
              <a16:creationId xmlns:a16="http://schemas.microsoft.com/office/drawing/2014/main" id="{00000000-0008-0000-0B00-000021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03" name="shapetype_202" hidden="1">
          <a:extLst>
            <a:ext uri="{FF2B5EF4-FFF2-40B4-BE49-F238E27FC236}">
              <a16:creationId xmlns:a16="http://schemas.microsoft.com/office/drawing/2014/main" id="{00000000-0008-0000-0B00-00001F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901" name="shapetype_202" hidden="1">
          <a:extLst>
            <a:ext uri="{FF2B5EF4-FFF2-40B4-BE49-F238E27FC236}">
              <a16:creationId xmlns:a16="http://schemas.microsoft.com/office/drawing/2014/main" id="{00000000-0008-0000-0B00-00001D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99" name="shapetype_202" hidden="1">
          <a:extLst>
            <a:ext uri="{FF2B5EF4-FFF2-40B4-BE49-F238E27FC236}">
              <a16:creationId xmlns:a16="http://schemas.microsoft.com/office/drawing/2014/main" id="{00000000-0008-0000-0B00-00001B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97" name="shapetype_202" hidden="1">
          <a:extLst>
            <a:ext uri="{FF2B5EF4-FFF2-40B4-BE49-F238E27FC236}">
              <a16:creationId xmlns:a16="http://schemas.microsoft.com/office/drawing/2014/main" id="{00000000-0008-0000-0B00-000019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95" name="shapetype_202" hidden="1">
          <a:extLst>
            <a:ext uri="{FF2B5EF4-FFF2-40B4-BE49-F238E27FC236}">
              <a16:creationId xmlns:a16="http://schemas.microsoft.com/office/drawing/2014/main" id="{00000000-0008-0000-0B00-000017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93" name="shapetype_202" hidden="1">
          <a:extLst>
            <a:ext uri="{FF2B5EF4-FFF2-40B4-BE49-F238E27FC236}">
              <a16:creationId xmlns:a16="http://schemas.microsoft.com/office/drawing/2014/main" id="{00000000-0008-0000-0B00-000015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91" name="shapetype_202" hidden="1">
          <a:extLst>
            <a:ext uri="{FF2B5EF4-FFF2-40B4-BE49-F238E27FC236}">
              <a16:creationId xmlns:a16="http://schemas.microsoft.com/office/drawing/2014/main" id="{00000000-0008-0000-0B00-000013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89" name="shapetype_202" hidden="1">
          <a:extLst>
            <a:ext uri="{FF2B5EF4-FFF2-40B4-BE49-F238E27FC236}">
              <a16:creationId xmlns:a16="http://schemas.microsoft.com/office/drawing/2014/main" id="{00000000-0008-0000-0B00-000011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87" name="shapetype_202" hidden="1">
          <a:extLst>
            <a:ext uri="{FF2B5EF4-FFF2-40B4-BE49-F238E27FC236}">
              <a16:creationId xmlns:a16="http://schemas.microsoft.com/office/drawing/2014/main" id="{00000000-0008-0000-0B00-00000F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85" name="shapetype_202" hidden="1">
          <a:extLst>
            <a:ext uri="{FF2B5EF4-FFF2-40B4-BE49-F238E27FC236}">
              <a16:creationId xmlns:a16="http://schemas.microsoft.com/office/drawing/2014/main" id="{00000000-0008-0000-0B00-00000D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83" name="shapetype_202" hidden="1">
          <a:extLst>
            <a:ext uri="{FF2B5EF4-FFF2-40B4-BE49-F238E27FC236}">
              <a16:creationId xmlns:a16="http://schemas.microsoft.com/office/drawing/2014/main" id="{00000000-0008-0000-0B00-00000B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81" name="shapetype_202" hidden="1">
          <a:extLst>
            <a:ext uri="{FF2B5EF4-FFF2-40B4-BE49-F238E27FC236}">
              <a16:creationId xmlns:a16="http://schemas.microsoft.com/office/drawing/2014/main" id="{00000000-0008-0000-0B00-000009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79" name="shapetype_202" hidden="1">
          <a:extLst>
            <a:ext uri="{FF2B5EF4-FFF2-40B4-BE49-F238E27FC236}">
              <a16:creationId xmlns:a16="http://schemas.microsoft.com/office/drawing/2014/main" id="{00000000-0008-0000-0B00-000007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77" name="shapetype_202" hidden="1">
          <a:extLst>
            <a:ext uri="{FF2B5EF4-FFF2-40B4-BE49-F238E27FC236}">
              <a16:creationId xmlns:a16="http://schemas.microsoft.com/office/drawing/2014/main" id="{00000000-0008-0000-0B00-000005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75" name="shapetype_202" hidden="1">
          <a:extLst>
            <a:ext uri="{FF2B5EF4-FFF2-40B4-BE49-F238E27FC236}">
              <a16:creationId xmlns:a16="http://schemas.microsoft.com/office/drawing/2014/main" id="{00000000-0008-0000-0B00-000003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73" name="shapetype_202" hidden="1">
          <a:extLst>
            <a:ext uri="{FF2B5EF4-FFF2-40B4-BE49-F238E27FC236}">
              <a16:creationId xmlns:a16="http://schemas.microsoft.com/office/drawing/2014/main" id="{00000000-0008-0000-0B00-0000013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71" name="shapetype_202" hidden="1">
          <a:extLst>
            <a:ext uri="{FF2B5EF4-FFF2-40B4-BE49-F238E27FC236}">
              <a16:creationId xmlns:a16="http://schemas.microsoft.com/office/drawing/2014/main" id="{00000000-0008-0000-0B00-0000FF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69" name="shapetype_202" hidden="1">
          <a:extLst>
            <a:ext uri="{FF2B5EF4-FFF2-40B4-BE49-F238E27FC236}">
              <a16:creationId xmlns:a16="http://schemas.microsoft.com/office/drawing/2014/main" id="{00000000-0008-0000-0B00-0000FD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67" name="shapetype_202" hidden="1">
          <a:extLst>
            <a:ext uri="{FF2B5EF4-FFF2-40B4-BE49-F238E27FC236}">
              <a16:creationId xmlns:a16="http://schemas.microsoft.com/office/drawing/2014/main" id="{00000000-0008-0000-0B00-0000FB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65" name="shapetype_202" hidden="1">
          <a:extLst>
            <a:ext uri="{FF2B5EF4-FFF2-40B4-BE49-F238E27FC236}">
              <a16:creationId xmlns:a16="http://schemas.microsoft.com/office/drawing/2014/main" id="{00000000-0008-0000-0B00-0000F9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63" name="shapetype_202" hidden="1">
          <a:extLst>
            <a:ext uri="{FF2B5EF4-FFF2-40B4-BE49-F238E27FC236}">
              <a16:creationId xmlns:a16="http://schemas.microsoft.com/office/drawing/2014/main" id="{00000000-0008-0000-0B00-0000F7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61" name="shapetype_202" hidden="1">
          <a:extLst>
            <a:ext uri="{FF2B5EF4-FFF2-40B4-BE49-F238E27FC236}">
              <a16:creationId xmlns:a16="http://schemas.microsoft.com/office/drawing/2014/main" id="{00000000-0008-0000-0B00-0000F5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59" name="shapetype_202" hidden="1">
          <a:extLst>
            <a:ext uri="{FF2B5EF4-FFF2-40B4-BE49-F238E27FC236}">
              <a16:creationId xmlns:a16="http://schemas.microsoft.com/office/drawing/2014/main" id="{00000000-0008-0000-0B00-0000F3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57" name="shapetype_202" hidden="1">
          <a:extLst>
            <a:ext uri="{FF2B5EF4-FFF2-40B4-BE49-F238E27FC236}">
              <a16:creationId xmlns:a16="http://schemas.microsoft.com/office/drawing/2014/main" id="{00000000-0008-0000-0B00-0000F1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55" name="shapetype_202" hidden="1">
          <a:extLst>
            <a:ext uri="{FF2B5EF4-FFF2-40B4-BE49-F238E27FC236}">
              <a16:creationId xmlns:a16="http://schemas.microsoft.com/office/drawing/2014/main" id="{00000000-0008-0000-0B00-0000EF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53" name="shapetype_202" hidden="1">
          <a:extLst>
            <a:ext uri="{FF2B5EF4-FFF2-40B4-BE49-F238E27FC236}">
              <a16:creationId xmlns:a16="http://schemas.microsoft.com/office/drawing/2014/main" id="{00000000-0008-0000-0B00-0000ED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51" name="shapetype_202" hidden="1">
          <a:extLst>
            <a:ext uri="{FF2B5EF4-FFF2-40B4-BE49-F238E27FC236}">
              <a16:creationId xmlns:a16="http://schemas.microsoft.com/office/drawing/2014/main" id="{00000000-0008-0000-0B00-0000EB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49" name="shapetype_202" hidden="1">
          <a:extLst>
            <a:ext uri="{FF2B5EF4-FFF2-40B4-BE49-F238E27FC236}">
              <a16:creationId xmlns:a16="http://schemas.microsoft.com/office/drawing/2014/main" id="{00000000-0008-0000-0B00-0000E9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47" name="shapetype_202" hidden="1">
          <a:extLst>
            <a:ext uri="{FF2B5EF4-FFF2-40B4-BE49-F238E27FC236}">
              <a16:creationId xmlns:a16="http://schemas.microsoft.com/office/drawing/2014/main" id="{00000000-0008-0000-0B00-0000E7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45" name="shapetype_202" hidden="1">
          <a:extLst>
            <a:ext uri="{FF2B5EF4-FFF2-40B4-BE49-F238E27FC236}">
              <a16:creationId xmlns:a16="http://schemas.microsoft.com/office/drawing/2014/main" id="{00000000-0008-0000-0B00-0000E5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43" name="shapetype_202" hidden="1">
          <a:extLst>
            <a:ext uri="{FF2B5EF4-FFF2-40B4-BE49-F238E27FC236}">
              <a16:creationId xmlns:a16="http://schemas.microsoft.com/office/drawing/2014/main" id="{00000000-0008-0000-0B00-0000E3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41" name="shapetype_202" hidden="1">
          <a:extLst>
            <a:ext uri="{FF2B5EF4-FFF2-40B4-BE49-F238E27FC236}">
              <a16:creationId xmlns:a16="http://schemas.microsoft.com/office/drawing/2014/main" id="{00000000-0008-0000-0B00-0000E1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39" name="shapetype_202" hidden="1">
          <a:extLst>
            <a:ext uri="{FF2B5EF4-FFF2-40B4-BE49-F238E27FC236}">
              <a16:creationId xmlns:a16="http://schemas.microsoft.com/office/drawing/2014/main" id="{00000000-0008-0000-0B00-0000DF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37" name="shapetype_202" hidden="1">
          <a:extLst>
            <a:ext uri="{FF2B5EF4-FFF2-40B4-BE49-F238E27FC236}">
              <a16:creationId xmlns:a16="http://schemas.microsoft.com/office/drawing/2014/main" id="{00000000-0008-0000-0B00-0000DD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35" name="shapetype_202" hidden="1">
          <a:extLst>
            <a:ext uri="{FF2B5EF4-FFF2-40B4-BE49-F238E27FC236}">
              <a16:creationId xmlns:a16="http://schemas.microsoft.com/office/drawing/2014/main" id="{00000000-0008-0000-0B00-0000DB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33" name="shapetype_202" hidden="1">
          <a:extLst>
            <a:ext uri="{FF2B5EF4-FFF2-40B4-BE49-F238E27FC236}">
              <a16:creationId xmlns:a16="http://schemas.microsoft.com/office/drawing/2014/main" id="{00000000-0008-0000-0B00-0000D9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31" name="shapetype_202" hidden="1">
          <a:extLst>
            <a:ext uri="{FF2B5EF4-FFF2-40B4-BE49-F238E27FC236}">
              <a16:creationId xmlns:a16="http://schemas.microsoft.com/office/drawing/2014/main" id="{00000000-0008-0000-0B00-0000D7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29" name="shapetype_202" hidden="1">
          <a:extLst>
            <a:ext uri="{FF2B5EF4-FFF2-40B4-BE49-F238E27FC236}">
              <a16:creationId xmlns:a16="http://schemas.microsoft.com/office/drawing/2014/main" id="{00000000-0008-0000-0B00-0000D5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27" name="shapetype_202" hidden="1">
          <a:extLst>
            <a:ext uri="{FF2B5EF4-FFF2-40B4-BE49-F238E27FC236}">
              <a16:creationId xmlns:a16="http://schemas.microsoft.com/office/drawing/2014/main" id="{00000000-0008-0000-0B00-0000D3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25" name="shapetype_202" hidden="1">
          <a:extLst>
            <a:ext uri="{FF2B5EF4-FFF2-40B4-BE49-F238E27FC236}">
              <a16:creationId xmlns:a16="http://schemas.microsoft.com/office/drawing/2014/main" id="{00000000-0008-0000-0B00-0000D1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23" name="shapetype_202" hidden="1">
          <a:extLst>
            <a:ext uri="{FF2B5EF4-FFF2-40B4-BE49-F238E27FC236}">
              <a16:creationId xmlns:a16="http://schemas.microsoft.com/office/drawing/2014/main" id="{00000000-0008-0000-0B00-0000CF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21" name="shapetype_202" hidden="1">
          <a:extLst>
            <a:ext uri="{FF2B5EF4-FFF2-40B4-BE49-F238E27FC236}">
              <a16:creationId xmlns:a16="http://schemas.microsoft.com/office/drawing/2014/main" id="{00000000-0008-0000-0B00-0000CD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19" name="shapetype_202" hidden="1">
          <a:extLst>
            <a:ext uri="{FF2B5EF4-FFF2-40B4-BE49-F238E27FC236}">
              <a16:creationId xmlns:a16="http://schemas.microsoft.com/office/drawing/2014/main" id="{00000000-0008-0000-0B00-0000CB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17" name="shapetype_202" hidden="1">
          <a:extLst>
            <a:ext uri="{FF2B5EF4-FFF2-40B4-BE49-F238E27FC236}">
              <a16:creationId xmlns:a16="http://schemas.microsoft.com/office/drawing/2014/main" id="{00000000-0008-0000-0B00-0000C9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15" name="shapetype_202" hidden="1">
          <a:extLst>
            <a:ext uri="{FF2B5EF4-FFF2-40B4-BE49-F238E27FC236}">
              <a16:creationId xmlns:a16="http://schemas.microsoft.com/office/drawing/2014/main" id="{00000000-0008-0000-0B00-0000C7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13" name="shapetype_202" hidden="1">
          <a:extLst>
            <a:ext uri="{FF2B5EF4-FFF2-40B4-BE49-F238E27FC236}">
              <a16:creationId xmlns:a16="http://schemas.microsoft.com/office/drawing/2014/main" id="{00000000-0008-0000-0B00-0000C5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11" name="shapetype_202" hidden="1">
          <a:extLst>
            <a:ext uri="{FF2B5EF4-FFF2-40B4-BE49-F238E27FC236}">
              <a16:creationId xmlns:a16="http://schemas.microsoft.com/office/drawing/2014/main" id="{00000000-0008-0000-0B00-0000C3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09" name="shapetype_202" hidden="1">
          <a:extLst>
            <a:ext uri="{FF2B5EF4-FFF2-40B4-BE49-F238E27FC236}">
              <a16:creationId xmlns:a16="http://schemas.microsoft.com/office/drawing/2014/main" id="{00000000-0008-0000-0B00-0000C1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07" name="shapetype_202" hidden="1">
          <a:extLst>
            <a:ext uri="{FF2B5EF4-FFF2-40B4-BE49-F238E27FC236}">
              <a16:creationId xmlns:a16="http://schemas.microsoft.com/office/drawing/2014/main" id="{00000000-0008-0000-0B00-0000BF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05" name="shapetype_202" hidden="1">
          <a:extLst>
            <a:ext uri="{FF2B5EF4-FFF2-40B4-BE49-F238E27FC236}">
              <a16:creationId xmlns:a16="http://schemas.microsoft.com/office/drawing/2014/main" id="{00000000-0008-0000-0B00-0000BD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03" name="shapetype_202" hidden="1">
          <a:extLst>
            <a:ext uri="{FF2B5EF4-FFF2-40B4-BE49-F238E27FC236}">
              <a16:creationId xmlns:a16="http://schemas.microsoft.com/office/drawing/2014/main" id="{00000000-0008-0000-0B00-0000BB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801" name="shapetype_202" hidden="1">
          <a:extLst>
            <a:ext uri="{FF2B5EF4-FFF2-40B4-BE49-F238E27FC236}">
              <a16:creationId xmlns:a16="http://schemas.microsoft.com/office/drawing/2014/main" id="{00000000-0008-0000-0B00-0000B9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99" name="shapetype_202" hidden="1">
          <a:extLst>
            <a:ext uri="{FF2B5EF4-FFF2-40B4-BE49-F238E27FC236}">
              <a16:creationId xmlns:a16="http://schemas.microsoft.com/office/drawing/2014/main" id="{00000000-0008-0000-0B00-0000B7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97" name="shapetype_202" hidden="1">
          <a:extLst>
            <a:ext uri="{FF2B5EF4-FFF2-40B4-BE49-F238E27FC236}">
              <a16:creationId xmlns:a16="http://schemas.microsoft.com/office/drawing/2014/main" id="{00000000-0008-0000-0B00-0000B5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95" name="shapetype_202" hidden="1">
          <a:extLst>
            <a:ext uri="{FF2B5EF4-FFF2-40B4-BE49-F238E27FC236}">
              <a16:creationId xmlns:a16="http://schemas.microsoft.com/office/drawing/2014/main" id="{00000000-0008-0000-0B00-0000B3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93" name="shapetype_202" hidden="1">
          <a:extLst>
            <a:ext uri="{FF2B5EF4-FFF2-40B4-BE49-F238E27FC236}">
              <a16:creationId xmlns:a16="http://schemas.microsoft.com/office/drawing/2014/main" id="{00000000-0008-0000-0B00-0000B1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91" name="shapetype_202" hidden="1">
          <a:extLst>
            <a:ext uri="{FF2B5EF4-FFF2-40B4-BE49-F238E27FC236}">
              <a16:creationId xmlns:a16="http://schemas.microsoft.com/office/drawing/2014/main" id="{00000000-0008-0000-0B00-0000AF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89" name="shapetype_202" hidden="1">
          <a:extLst>
            <a:ext uri="{FF2B5EF4-FFF2-40B4-BE49-F238E27FC236}">
              <a16:creationId xmlns:a16="http://schemas.microsoft.com/office/drawing/2014/main" id="{00000000-0008-0000-0B00-0000AD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87" name="shapetype_202" hidden="1">
          <a:extLst>
            <a:ext uri="{FF2B5EF4-FFF2-40B4-BE49-F238E27FC236}">
              <a16:creationId xmlns:a16="http://schemas.microsoft.com/office/drawing/2014/main" id="{00000000-0008-0000-0B00-0000AB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85" name="shapetype_202" hidden="1">
          <a:extLst>
            <a:ext uri="{FF2B5EF4-FFF2-40B4-BE49-F238E27FC236}">
              <a16:creationId xmlns:a16="http://schemas.microsoft.com/office/drawing/2014/main" id="{00000000-0008-0000-0B00-0000A9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83" name="shapetype_202" hidden="1">
          <a:extLst>
            <a:ext uri="{FF2B5EF4-FFF2-40B4-BE49-F238E27FC236}">
              <a16:creationId xmlns:a16="http://schemas.microsoft.com/office/drawing/2014/main" id="{00000000-0008-0000-0B00-0000A7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81" name="shapetype_202" hidden="1">
          <a:extLst>
            <a:ext uri="{FF2B5EF4-FFF2-40B4-BE49-F238E27FC236}">
              <a16:creationId xmlns:a16="http://schemas.microsoft.com/office/drawing/2014/main" id="{00000000-0008-0000-0B00-0000A5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79" name="shapetype_202" hidden="1">
          <a:extLst>
            <a:ext uri="{FF2B5EF4-FFF2-40B4-BE49-F238E27FC236}">
              <a16:creationId xmlns:a16="http://schemas.microsoft.com/office/drawing/2014/main" id="{00000000-0008-0000-0B00-0000A3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77" name="shapetype_202" hidden="1">
          <a:extLst>
            <a:ext uri="{FF2B5EF4-FFF2-40B4-BE49-F238E27FC236}">
              <a16:creationId xmlns:a16="http://schemas.microsoft.com/office/drawing/2014/main" id="{00000000-0008-0000-0B00-0000A1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75" name="shapetype_202" hidden="1">
          <a:extLst>
            <a:ext uri="{FF2B5EF4-FFF2-40B4-BE49-F238E27FC236}">
              <a16:creationId xmlns:a16="http://schemas.microsoft.com/office/drawing/2014/main" id="{00000000-0008-0000-0B00-00009F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73" name="shapetype_202" hidden="1">
          <a:extLst>
            <a:ext uri="{FF2B5EF4-FFF2-40B4-BE49-F238E27FC236}">
              <a16:creationId xmlns:a16="http://schemas.microsoft.com/office/drawing/2014/main" id="{00000000-0008-0000-0B00-00009D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71" name="shapetype_202" hidden="1">
          <a:extLst>
            <a:ext uri="{FF2B5EF4-FFF2-40B4-BE49-F238E27FC236}">
              <a16:creationId xmlns:a16="http://schemas.microsoft.com/office/drawing/2014/main" id="{00000000-0008-0000-0B00-00009B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69" name="shapetype_202" hidden="1">
          <a:extLst>
            <a:ext uri="{FF2B5EF4-FFF2-40B4-BE49-F238E27FC236}">
              <a16:creationId xmlns:a16="http://schemas.microsoft.com/office/drawing/2014/main" id="{00000000-0008-0000-0B00-000099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67" name="shapetype_202" hidden="1">
          <a:extLst>
            <a:ext uri="{FF2B5EF4-FFF2-40B4-BE49-F238E27FC236}">
              <a16:creationId xmlns:a16="http://schemas.microsoft.com/office/drawing/2014/main" id="{00000000-0008-0000-0B00-000097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65" name="shapetype_202" hidden="1">
          <a:extLst>
            <a:ext uri="{FF2B5EF4-FFF2-40B4-BE49-F238E27FC236}">
              <a16:creationId xmlns:a16="http://schemas.microsoft.com/office/drawing/2014/main" id="{00000000-0008-0000-0B00-000095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63" name="shapetype_202" hidden="1">
          <a:extLst>
            <a:ext uri="{FF2B5EF4-FFF2-40B4-BE49-F238E27FC236}">
              <a16:creationId xmlns:a16="http://schemas.microsoft.com/office/drawing/2014/main" id="{00000000-0008-0000-0B00-000093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61" name="shapetype_202" hidden="1">
          <a:extLst>
            <a:ext uri="{FF2B5EF4-FFF2-40B4-BE49-F238E27FC236}">
              <a16:creationId xmlns:a16="http://schemas.microsoft.com/office/drawing/2014/main" id="{00000000-0008-0000-0B00-000091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59" name="shapetype_202" hidden="1">
          <a:extLst>
            <a:ext uri="{FF2B5EF4-FFF2-40B4-BE49-F238E27FC236}">
              <a16:creationId xmlns:a16="http://schemas.microsoft.com/office/drawing/2014/main" id="{00000000-0008-0000-0B00-00008F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57" name="shapetype_202" hidden="1">
          <a:extLst>
            <a:ext uri="{FF2B5EF4-FFF2-40B4-BE49-F238E27FC236}">
              <a16:creationId xmlns:a16="http://schemas.microsoft.com/office/drawing/2014/main" id="{00000000-0008-0000-0B00-00008D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55" name="shapetype_202" hidden="1">
          <a:extLst>
            <a:ext uri="{FF2B5EF4-FFF2-40B4-BE49-F238E27FC236}">
              <a16:creationId xmlns:a16="http://schemas.microsoft.com/office/drawing/2014/main" id="{00000000-0008-0000-0B00-00008B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53" name="shapetype_202" hidden="1">
          <a:extLst>
            <a:ext uri="{FF2B5EF4-FFF2-40B4-BE49-F238E27FC236}">
              <a16:creationId xmlns:a16="http://schemas.microsoft.com/office/drawing/2014/main" id="{00000000-0008-0000-0B00-000089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51" name="shapetype_202" hidden="1">
          <a:extLst>
            <a:ext uri="{FF2B5EF4-FFF2-40B4-BE49-F238E27FC236}">
              <a16:creationId xmlns:a16="http://schemas.microsoft.com/office/drawing/2014/main" id="{00000000-0008-0000-0B00-000087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49" name="shapetype_202" hidden="1">
          <a:extLst>
            <a:ext uri="{FF2B5EF4-FFF2-40B4-BE49-F238E27FC236}">
              <a16:creationId xmlns:a16="http://schemas.microsoft.com/office/drawing/2014/main" id="{00000000-0008-0000-0B00-000085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47" name="shapetype_202" hidden="1">
          <a:extLst>
            <a:ext uri="{FF2B5EF4-FFF2-40B4-BE49-F238E27FC236}">
              <a16:creationId xmlns:a16="http://schemas.microsoft.com/office/drawing/2014/main" id="{00000000-0008-0000-0B00-000083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45" name="shapetype_202" hidden="1">
          <a:extLst>
            <a:ext uri="{FF2B5EF4-FFF2-40B4-BE49-F238E27FC236}">
              <a16:creationId xmlns:a16="http://schemas.microsoft.com/office/drawing/2014/main" id="{00000000-0008-0000-0B00-000081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43" name="shapetype_202" hidden="1">
          <a:extLst>
            <a:ext uri="{FF2B5EF4-FFF2-40B4-BE49-F238E27FC236}">
              <a16:creationId xmlns:a16="http://schemas.microsoft.com/office/drawing/2014/main" id="{00000000-0008-0000-0B00-00007F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41" name="shapetype_202" hidden="1">
          <a:extLst>
            <a:ext uri="{FF2B5EF4-FFF2-40B4-BE49-F238E27FC236}">
              <a16:creationId xmlns:a16="http://schemas.microsoft.com/office/drawing/2014/main" id="{00000000-0008-0000-0B00-00007D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39" name="shapetype_202" hidden="1">
          <a:extLst>
            <a:ext uri="{FF2B5EF4-FFF2-40B4-BE49-F238E27FC236}">
              <a16:creationId xmlns:a16="http://schemas.microsoft.com/office/drawing/2014/main" id="{00000000-0008-0000-0B00-00007B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37" name="shapetype_202" hidden="1">
          <a:extLst>
            <a:ext uri="{FF2B5EF4-FFF2-40B4-BE49-F238E27FC236}">
              <a16:creationId xmlns:a16="http://schemas.microsoft.com/office/drawing/2014/main" id="{00000000-0008-0000-0B00-000079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35" name="shapetype_202" hidden="1">
          <a:extLst>
            <a:ext uri="{FF2B5EF4-FFF2-40B4-BE49-F238E27FC236}">
              <a16:creationId xmlns:a16="http://schemas.microsoft.com/office/drawing/2014/main" id="{00000000-0008-0000-0B00-000077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33" name="shapetype_202" hidden="1">
          <a:extLst>
            <a:ext uri="{FF2B5EF4-FFF2-40B4-BE49-F238E27FC236}">
              <a16:creationId xmlns:a16="http://schemas.microsoft.com/office/drawing/2014/main" id="{00000000-0008-0000-0B00-000075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31" name="shapetype_202" hidden="1">
          <a:extLst>
            <a:ext uri="{FF2B5EF4-FFF2-40B4-BE49-F238E27FC236}">
              <a16:creationId xmlns:a16="http://schemas.microsoft.com/office/drawing/2014/main" id="{00000000-0008-0000-0B00-000073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29" name="shapetype_202" hidden="1">
          <a:extLst>
            <a:ext uri="{FF2B5EF4-FFF2-40B4-BE49-F238E27FC236}">
              <a16:creationId xmlns:a16="http://schemas.microsoft.com/office/drawing/2014/main" id="{00000000-0008-0000-0B00-000071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27" name="shapetype_202" hidden="1">
          <a:extLst>
            <a:ext uri="{FF2B5EF4-FFF2-40B4-BE49-F238E27FC236}">
              <a16:creationId xmlns:a16="http://schemas.microsoft.com/office/drawing/2014/main" id="{00000000-0008-0000-0B00-00006F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25" name="shapetype_202" hidden="1">
          <a:extLst>
            <a:ext uri="{FF2B5EF4-FFF2-40B4-BE49-F238E27FC236}">
              <a16:creationId xmlns:a16="http://schemas.microsoft.com/office/drawing/2014/main" id="{00000000-0008-0000-0B00-00006D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23" name="shapetype_202" hidden="1">
          <a:extLst>
            <a:ext uri="{FF2B5EF4-FFF2-40B4-BE49-F238E27FC236}">
              <a16:creationId xmlns:a16="http://schemas.microsoft.com/office/drawing/2014/main" id="{00000000-0008-0000-0B00-00006B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21" name="shapetype_202" hidden="1">
          <a:extLst>
            <a:ext uri="{FF2B5EF4-FFF2-40B4-BE49-F238E27FC236}">
              <a16:creationId xmlns:a16="http://schemas.microsoft.com/office/drawing/2014/main" id="{00000000-0008-0000-0B00-000069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19" name="shapetype_202" hidden="1">
          <a:extLst>
            <a:ext uri="{FF2B5EF4-FFF2-40B4-BE49-F238E27FC236}">
              <a16:creationId xmlns:a16="http://schemas.microsoft.com/office/drawing/2014/main" id="{00000000-0008-0000-0B00-000067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17" name="shapetype_202" hidden="1">
          <a:extLst>
            <a:ext uri="{FF2B5EF4-FFF2-40B4-BE49-F238E27FC236}">
              <a16:creationId xmlns:a16="http://schemas.microsoft.com/office/drawing/2014/main" id="{00000000-0008-0000-0B00-000065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15" name="shapetype_202" hidden="1">
          <a:extLst>
            <a:ext uri="{FF2B5EF4-FFF2-40B4-BE49-F238E27FC236}">
              <a16:creationId xmlns:a16="http://schemas.microsoft.com/office/drawing/2014/main" id="{00000000-0008-0000-0B00-000063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13" name="shapetype_202" hidden="1">
          <a:extLst>
            <a:ext uri="{FF2B5EF4-FFF2-40B4-BE49-F238E27FC236}">
              <a16:creationId xmlns:a16="http://schemas.microsoft.com/office/drawing/2014/main" id="{00000000-0008-0000-0B00-000061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11" name="shapetype_202" hidden="1">
          <a:extLst>
            <a:ext uri="{FF2B5EF4-FFF2-40B4-BE49-F238E27FC236}">
              <a16:creationId xmlns:a16="http://schemas.microsoft.com/office/drawing/2014/main" id="{00000000-0008-0000-0B00-00005F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09" name="shapetype_202" hidden="1">
          <a:extLst>
            <a:ext uri="{FF2B5EF4-FFF2-40B4-BE49-F238E27FC236}">
              <a16:creationId xmlns:a16="http://schemas.microsoft.com/office/drawing/2014/main" id="{00000000-0008-0000-0B00-00005D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07" name="shapetype_202" hidden="1">
          <a:extLst>
            <a:ext uri="{FF2B5EF4-FFF2-40B4-BE49-F238E27FC236}">
              <a16:creationId xmlns:a16="http://schemas.microsoft.com/office/drawing/2014/main" id="{00000000-0008-0000-0B00-00005B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05" name="shapetype_202" hidden="1">
          <a:extLst>
            <a:ext uri="{FF2B5EF4-FFF2-40B4-BE49-F238E27FC236}">
              <a16:creationId xmlns:a16="http://schemas.microsoft.com/office/drawing/2014/main" id="{00000000-0008-0000-0B00-000059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03" name="shapetype_202" hidden="1">
          <a:extLst>
            <a:ext uri="{FF2B5EF4-FFF2-40B4-BE49-F238E27FC236}">
              <a16:creationId xmlns:a16="http://schemas.microsoft.com/office/drawing/2014/main" id="{00000000-0008-0000-0B00-000057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701" name="shapetype_202" hidden="1">
          <a:extLst>
            <a:ext uri="{FF2B5EF4-FFF2-40B4-BE49-F238E27FC236}">
              <a16:creationId xmlns:a16="http://schemas.microsoft.com/office/drawing/2014/main" id="{00000000-0008-0000-0B00-000055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99" name="shapetype_202" hidden="1">
          <a:extLst>
            <a:ext uri="{FF2B5EF4-FFF2-40B4-BE49-F238E27FC236}">
              <a16:creationId xmlns:a16="http://schemas.microsoft.com/office/drawing/2014/main" id="{00000000-0008-0000-0B00-000053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97" name="shapetype_202" hidden="1">
          <a:extLst>
            <a:ext uri="{FF2B5EF4-FFF2-40B4-BE49-F238E27FC236}">
              <a16:creationId xmlns:a16="http://schemas.microsoft.com/office/drawing/2014/main" id="{00000000-0008-0000-0B00-000051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95" name="shapetype_202" hidden="1">
          <a:extLst>
            <a:ext uri="{FF2B5EF4-FFF2-40B4-BE49-F238E27FC236}">
              <a16:creationId xmlns:a16="http://schemas.microsoft.com/office/drawing/2014/main" id="{00000000-0008-0000-0B00-00004F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93" name="shapetype_202" hidden="1">
          <a:extLst>
            <a:ext uri="{FF2B5EF4-FFF2-40B4-BE49-F238E27FC236}">
              <a16:creationId xmlns:a16="http://schemas.microsoft.com/office/drawing/2014/main" id="{00000000-0008-0000-0B00-00004D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91" name="shapetype_202" hidden="1">
          <a:extLst>
            <a:ext uri="{FF2B5EF4-FFF2-40B4-BE49-F238E27FC236}">
              <a16:creationId xmlns:a16="http://schemas.microsoft.com/office/drawing/2014/main" id="{00000000-0008-0000-0B00-00004B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89" name="shapetype_202" hidden="1">
          <a:extLst>
            <a:ext uri="{FF2B5EF4-FFF2-40B4-BE49-F238E27FC236}">
              <a16:creationId xmlns:a16="http://schemas.microsoft.com/office/drawing/2014/main" id="{00000000-0008-0000-0B00-000049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87" name="shapetype_202" hidden="1">
          <a:extLst>
            <a:ext uri="{FF2B5EF4-FFF2-40B4-BE49-F238E27FC236}">
              <a16:creationId xmlns:a16="http://schemas.microsoft.com/office/drawing/2014/main" id="{00000000-0008-0000-0B00-000047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85" name="shapetype_202" hidden="1">
          <a:extLst>
            <a:ext uri="{FF2B5EF4-FFF2-40B4-BE49-F238E27FC236}">
              <a16:creationId xmlns:a16="http://schemas.microsoft.com/office/drawing/2014/main" id="{00000000-0008-0000-0B00-000045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83" name="shapetype_202" hidden="1">
          <a:extLst>
            <a:ext uri="{FF2B5EF4-FFF2-40B4-BE49-F238E27FC236}">
              <a16:creationId xmlns:a16="http://schemas.microsoft.com/office/drawing/2014/main" id="{00000000-0008-0000-0B00-000043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81" name="shapetype_202" hidden="1">
          <a:extLst>
            <a:ext uri="{FF2B5EF4-FFF2-40B4-BE49-F238E27FC236}">
              <a16:creationId xmlns:a16="http://schemas.microsoft.com/office/drawing/2014/main" id="{00000000-0008-0000-0B00-000041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79" name="shapetype_202" hidden="1">
          <a:extLst>
            <a:ext uri="{FF2B5EF4-FFF2-40B4-BE49-F238E27FC236}">
              <a16:creationId xmlns:a16="http://schemas.microsoft.com/office/drawing/2014/main" id="{00000000-0008-0000-0B00-00003F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77" name="shapetype_202" hidden="1">
          <a:extLst>
            <a:ext uri="{FF2B5EF4-FFF2-40B4-BE49-F238E27FC236}">
              <a16:creationId xmlns:a16="http://schemas.microsoft.com/office/drawing/2014/main" id="{00000000-0008-0000-0B00-00003D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75" name="shapetype_202" hidden="1">
          <a:extLst>
            <a:ext uri="{FF2B5EF4-FFF2-40B4-BE49-F238E27FC236}">
              <a16:creationId xmlns:a16="http://schemas.microsoft.com/office/drawing/2014/main" id="{00000000-0008-0000-0B00-00003B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73" name="shapetype_202" hidden="1">
          <a:extLst>
            <a:ext uri="{FF2B5EF4-FFF2-40B4-BE49-F238E27FC236}">
              <a16:creationId xmlns:a16="http://schemas.microsoft.com/office/drawing/2014/main" id="{00000000-0008-0000-0B00-000039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71" name="shapetype_202" hidden="1">
          <a:extLst>
            <a:ext uri="{FF2B5EF4-FFF2-40B4-BE49-F238E27FC236}">
              <a16:creationId xmlns:a16="http://schemas.microsoft.com/office/drawing/2014/main" id="{00000000-0008-0000-0B00-000037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69" name="shapetype_202" hidden="1">
          <a:extLst>
            <a:ext uri="{FF2B5EF4-FFF2-40B4-BE49-F238E27FC236}">
              <a16:creationId xmlns:a16="http://schemas.microsoft.com/office/drawing/2014/main" id="{00000000-0008-0000-0B00-000035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67" name="shapetype_202" hidden="1">
          <a:extLst>
            <a:ext uri="{FF2B5EF4-FFF2-40B4-BE49-F238E27FC236}">
              <a16:creationId xmlns:a16="http://schemas.microsoft.com/office/drawing/2014/main" id="{00000000-0008-0000-0B00-000033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65" name="shapetype_202" hidden="1">
          <a:extLst>
            <a:ext uri="{FF2B5EF4-FFF2-40B4-BE49-F238E27FC236}">
              <a16:creationId xmlns:a16="http://schemas.microsoft.com/office/drawing/2014/main" id="{00000000-0008-0000-0B00-000031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63" name="shapetype_202" hidden="1">
          <a:extLst>
            <a:ext uri="{FF2B5EF4-FFF2-40B4-BE49-F238E27FC236}">
              <a16:creationId xmlns:a16="http://schemas.microsoft.com/office/drawing/2014/main" id="{00000000-0008-0000-0B00-00002F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61" name="shapetype_202" hidden="1">
          <a:extLst>
            <a:ext uri="{FF2B5EF4-FFF2-40B4-BE49-F238E27FC236}">
              <a16:creationId xmlns:a16="http://schemas.microsoft.com/office/drawing/2014/main" id="{00000000-0008-0000-0B00-00002D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59" name="shapetype_202" hidden="1">
          <a:extLst>
            <a:ext uri="{FF2B5EF4-FFF2-40B4-BE49-F238E27FC236}">
              <a16:creationId xmlns:a16="http://schemas.microsoft.com/office/drawing/2014/main" id="{00000000-0008-0000-0B00-00002B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57" name="shapetype_202" hidden="1">
          <a:extLst>
            <a:ext uri="{FF2B5EF4-FFF2-40B4-BE49-F238E27FC236}">
              <a16:creationId xmlns:a16="http://schemas.microsoft.com/office/drawing/2014/main" id="{00000000-0008-0000-0B00-000029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55" name="shapetype_202" hidden="1">
          <a:extLst>
            <a:ext uri="{FF2B5EF4-FFF2-40B4-BE49-F238E27FC236}">
              <a16:creationId xmlns:a16="http://schemas.microsoft.com/office/drawing/2014/main" id="{00000000-0008-0000-0B00-000027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53" name="shapetype_202" hidden="1">
          <a:extLst>
            <a:ext uri="{FF2B5EF4-FFF2-40B4-BE49-F238E27FC236}">
              <a16:creationId xmlns:a16="http://schemas.microsoft.com/office/drawing/2014/main" id="{00000000-0008-0000-0B00-000025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51" name="shapetype_202" hidden="1">
          <a:extLst>
            <a:ext uri="{FF2B5EF4-FFF2-40B4-BE49-F238E27FC236}">
              <a16:creationId xmlns:a16="http://schemas.microsoft.com/office/drawing/2014/main" id="{00000000-0008-0000-0B00-000023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49" name="shapetype_202" hidden="1">
          <a:extLst>
            <a:ext uri="{FF2B5EF4-FFF2-40B4-BE49-F238E27FC236}">
              <a16:creationId xmlns:a16="http://schemas.microsoft.com/office/drawing/2014/main" id="{00000000-0008-0000-0B00-000021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47" name="shapetype_202" hidden="1">
          <a:extLst>
            <a:ext uri="{FF2B5EF4-FFF2-40B4-BE49-F238E27FC236}">
              <a16:creationId xmlns:a16="http://schemas.microsoft.com/office/drawing/2014/main" id="{00000000-0008-0000-0B00-00001F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45" name="shapetype_202" hidden="1">
          <a:extLst>
            <a:ext uri="{FF2B5EF4-FFF2-40B4-BE49-F238E27FC236}">
              <a16:creationId xmlns:a16="http://schemas.microsoft.com/office/drawing/2014/main" id="{00000000-0008-0000-0B00-00001D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43" name="shapetype_202" hidden="1">
          <a:extLst>
            <a:ext uri="{FF2B5EF4-FFF2-40B4-BE49-F238E27FC236}">
              <a16:creationId xmlns:a16="http://schemas.microsoft.com/office/drawing/2014/main" id="{00000000-0008-0000-0B00-00001B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41" name="shapetype_202" hidden="1">
          <a:extLst>
            <a:ext uri="{FF2B5EF4-FFF2-40B4-BE49-F238E27FC236}">
              <a16:creationId xmlns:a16="http://schemas.microsoft.com/office/drawing/2014/main" id="{00000000-0008-0000-0B00-000019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39" name="shapetype_202" hidden="1">
          <a:extLst>
            <a:ext uri="{FF2B5EF4-FFF2-40B4-BE49-F238E27FC236}">
              <a16:creationId xmlns:a16="http://schemas.microsoft.com/office/drawing/2014/main" id="{00000000-0008-0000-0B00-000017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37" name="shapetype_202" hidden="1">
          <a:extLst>
            <a:ext uri="{FF2B5EF4-FFF2-40B4-BE49-F238E27FC236}">
              <a16:creationId xmlns:a16="http://schemas.microsoft.com/office/drawing/2014/main" id="{00000000-0008-0000-0B00-000015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35" name="shapetype_202" hidden="1">
          <a:extLst>
            <a:ext uri="{FF2B5EF4-FFF2-40B4-BE49-F238E27FC236}">
              <a16:creationId xmlns:a16="http://schemas.microsoft.com/office/drawing/2014/main" id="{00000000-0008-0000-0B00-000013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33" name="shapetype_202" hidden="1">
          <a:extLst>
            <a:ext uri="{FF2B5EF4-FFF2-40B4-BE49-F238E27FC236}">
              <a16:creationId xmlns:a16="http://schemas.microsoft.com/office/drawing/2014/main" id="{00000000-0008-0000-0B00-000011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31" name="shapetype_202" hidden="1">
          <a:extLst>
            <a:ext uri="{FF2B5EF4-FFF2-40B4-BE49-F238E27FC236}">
              <a16:creationId xmlns:a16="http://schemas.microsoft.com/office/drawing/2014/main" id="{00000000-0008-0000-0B00-00000F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29" name="shapetype_202" hidden="1">
          <a:extLst>
            <a:ext uri="{FF2B5EF4-FFF2-40B4-BE49-F238E27FC236}">
              <a16:creationId xmlns:a16="http://schemas.microsoft.com/office/drawing/2014/main" id="{00000000-0008-0000-0B00-00000D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27" name="shapetype_202" hidden="1">
          <a:extLst>
            <a:ext uri="{FF2B5EF4-FFF2-40B4-BE49-F238E27FC236}">
              <a16:creationId xmlns:a16="http://schemas.microsoft.com/office/drawing/2014/main" id="{00000000-0008-0000-0B00-00000B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25" name="shapetype_202" hidden="1">
          <a:extLst>
            <a:ext uri="{FF2B5EF4-FFF2-40B4-BE49-F238E27FC236}">
              <a16:creationId xmlns:a16="http://schemas.microsoft.com/office/drawing/2014/main" id="{00000000-0008-0000-0B00-000009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23" name="shapetype_202" hidden="1">
          <a:extLst>
            <a:ext uri="{FF2B5EF4-FFF2-40B4-BE49-F238E27FC236}">
              <a16:creationId xmlns:a16="http://schemas.microsoft.com/office/drawing/2014/main" id="{00000000-0008-0000-0B00-000007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21" name="shapetype_202" hidden="1">
          <a:extLst>
            <a:ext uri="{FF2B5EF4-FFF2-40B4-BE49-F238E27FC236}">
              <a16:creationId xmlns:a16="http://schemas.microsoft.com/office/drawing/2014/main" id="{00000000-0008-0000-0B00-000005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19" name="shapetype_202" hidden="1">
          <a:extLst>
            <a:ext uri="{FF2B5EF4-FFF2-40B4-BE49-F238E27FC236}">
              <a16:creationId xmlns:a16="http://schemas.microsoft.com/office/drawing/2014/main" id="{00000000-0008-0000-0B00-000003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17" name="shapetype_202" hidden="1">
          <a:extLst>
            <a:ext uri="{FF2B5EF4-FFF2-40B4-BE49-F238E27FC236}">
              <a16:creationId xmlns:a16="http://schemas.microsoft.com/office/drawing/2014/main" id="{00000000-0008-0000-0B00-0000013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15" name="shapetype_202" hidden="1">
          <a:extLst>
            <a:ext uri="{FF2B5EF4-FFF2-40B4-BE49-F238E27FC236}">
              <a16:creationId xmlns:a16="http://schemas.microsoft.com/office/drawing/2014/main" id="{00000000-0008-0000-0B00-0000FF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13" name="shapetype_202" hidden="1">
          <a:extLst>
            <a:ext uri="{FF2B5EF4-FFF2-40B4-BE49-F238E27FC236}">
              <a16:creationId xmlns:a16="http://schemas.microsoft.com/office/drawing/2014/main" id="{00000000-0008-0000-0B00-0000FD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11" name="shapetype_202" hidden="1">
          <a:extLst>
            <a:ext uri="{FF2B5EF4-FFF2-40B4-BE49-F238E27FC236}">
              <a16:creationId xmlns:a16="http://schemas.microsoft.com/office/drawing/2014/main" id="{00000000-0008-0000-0B00-0000FB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09" name="shapetype_202" hidden="1">
          <a:extLst>
            <a:ext uri="{FF2B5EF4-FFF2-40B4-BE49-F238E27FC236}">
              <a16:creationId xmlns:a16="http://schemas.microsoft.com/office/drawing/2014/main" id="{00000000-0008-0000-0B00-0000F9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07" name="shapetype_202" hidden="1">
          <a:extLst>
            <a:ext uri="{FF2B5EF4-FFF2-40B4-BE49-F238E27FC236}">
              <a16:creationId xmlns:a16="http://schemas.microsoft.com/office/drawing/2014/main" id="{00000000-0008-0000-0B00-0000F7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05" name="shapetype_202" hidden="1">
          <a:extLst>
            <a:ext uri="{FF2B5EF4-FFF2-40B4-BE49-F238E27FC236}">
              <a16:creationId xmlns:a16="http://schemas.microsoft.com/office/drawing/2014/main" id="{00000000-0008-0000-0B00-0000F5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03" name="shapetype_202" hidden="1">
          <a:extLst>
            <a:ext uri="{FF2B5EF4-FFF2-40B4-BE49-F238E27FC236}">
              <a16:creationId xmlns:a16="http://schemas.microsoft.com/office/drawing/2014/main" id="{00000000-0008-0000-0B00-0000F3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601" name="shapetype_202" hidden="1">
          <a:extLst>
            <a:ext uri="{FF2B5EF4-FFF2-40B4-BE49-F238E27FC236}">
              <a16:creationId xmlns:a16="http://schemas.microsoft.com/office/drawing/2014/main" id="{00000000-0008-0000-0B00-0000F1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99" name="shapetype_202" hidden="1">
          <a:extLst>
            <a:ext uri="{FF2B5EF4-FFF2-40B4-BE49-F238E27FC236}">
              <a16:creationId xmlns:a16="http://schemas.microsoft.com/office/drawing/2014/main" id="{00000000-0008-0000-0B00-0000EF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97" name="shapetype_202" hidden="1">
          <a:extLst>
            <a:ext uri="{FF2B5EF4-FFF2-40B4-BE49-F238E27FC236}">
              <a16:creationId xmlns:a16="http://schemas.microsoft.com/office/drawing/2014/main" id="{00000000-0008-0000-0B00-0000ED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95" name="shapetype_202" hidden="1">
          <a:extLst>
            <a:ext uri="{FF2B5EF4-FFF2-40B4-BE49-F238E27FC236}">
              <a16:creationId xmlns:a16="http://schemas.microsoft.com/office/drawing/2014/main" id="{00000000-0008-0000-0B00-0000EB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93" name="shapetype_202" hidden="1">
          <a:extLst>
            <a:ext uri="{FF2B5EF4-FFF2-40B4-BE49-F238E27FC236}">
              <a16:creationId xmlns:a16="http://schemas.microsoft.com/office/drawing/2014/main" id="{00000000-0008-0000-0B00-0000E9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91" name="shapetype_202" hidden="1">
          <a:extLst>
            <a:ext uri="{FF2B5EF4-FFF2-40B4-BE49-F238E27FC236}">
              <a16:creationId xmlns:a16="http://schemas.microsoft.com/office/drawing/2014/main" id="{00000000-0008-0000-0B00-0000E7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89" name="shapetype_202" hidden="1">
          <a:extLst>
            <a:ext uri="{FF2B5EF4-FFF2-40B4-BE49-F238E27FC236}">
              <a16:creationId xmlns:a16="http://schemas.microsoft.com/office/drawing/2014/main" id="{00000000-0008-0000-0B00-0000E5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87" name="shapetype_202" hidden="1">
          <a:extLst>
            <a:ext uri="{FF2B5EF4-FFF2-40B4-BE49-F238E27FC236}">
              <a16:creationId xmlns:a16="http://schemas.microsoft.com/office/drawing/2014/main" id="{00000000-0008-0000-0B00-0000E3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85" name="shapetype_202" hidden="1">
          <a:extLst>
            <a:ext uri="{FF2B5EF4-FFF2-40B4-BE49-F238E27FC236}">
              <a16:creationId xmlns:a16="http://schemas.microsoft.com/office/drawing/2014/main" id="{00000000-0008-0000-0B00-0000E1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83" name="shapetype_202" hidden="1">
          <a:extLst>
            <a:ext uri="{FF2B5EF4-FFF2-40B4-BE49-F238E27FC236}">
              <a16:creationId xmlns:a16="http://schemas.microsoft.com/office/drawing/2014/main" id="{00000000-0008-0000-0B00-0000DF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81" name="shapetype_202" hidden="1">
          <a:extLst>
            <a:ext uri="{FF2B5EF4-FFF2-40B4-BE49-F238E27FC236}">
              <a16:creationId xmlns:a16="http://schemas.microsoft.com/office/drawing/2014/main" id="{00000000-0008-0000-0B00-0000DD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79" name="shapetype_202" hidden="1">
          <a:extLst>
            <a:ext uri="{FF2B5EF4-FFF2-40B4-BE49-F238E27FC236}">
              <a16:creationId xmlns:a16="http://schemas.microsoft.com/office/drawing/2014/main" id="{00000000-0008-0000-0B00-0000DB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77" name="shapetype_202" hidden="1">
          <a:extLst>
            <a:ext uri="{FF2B5EF4-FFF2-40B4-BE49-F238E27FC236}">
              <a16:creationId xmlns:a16="http://schemas.microsoft.com/office/drawing/2014/main" id="{00000000-0008-0000-0B00-0000D9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75" name="shapetype_202" hidden="1">
          <a:extLst>
            <a:ext uri="{FF2B5EF4-FFF2-40B4-BE49-F238E27FC236}">
              <a16:creationId xmlns:a16="http://schemas.microsoft.com/office/drawing/2014/main" id="{00000000-0008-0000-0B00-0000D7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73" name="shapetype_202" hidden="1">
          <a:extLst>
            <a:ext uri="{FF2B5EF4-FFF2-40B4-BE49-F238E27FC236}">
              <a16:creationId xmlns:a16="http://schemas.microsoft.com/office/drawing/2014/main" id="{00000000-0008-0000-0B00-0000D5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71" name="shapetype_202" hidden="1">
          <a:extLst>
            <a:ext uri="{FF2B5EF4-FFF2-40B4-BE49-F238E27FC236}">
              <a16:creationId xmlns:a16="http://schemas.microsoft.com/office/drawing/2014/main" id="{00000000-0008-0000-0B00-0000D3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69" name="shapetype_202" hidden="1">
          <a:extLst>
            <a:ext uri="{FF2B5EF4-FFF2-40B4-BE49-F238E27FC236}">
              <a16:creationId xmlns:a16="http://schemas.microsoft.com/office/drawing/2014/main" id="{00000000-0008-0000-0B00-0000D1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67" name="shapetype_202" hidden="1">
          <a:extLst>
            <a:ext uri="{FF2B5EF4-FFF2-40B4-BE49-F238E27FC236}">
              <a16:creationId xmlns:a16="http://schemas.microsoft.com/office/drawing/2014/main" id="{00000000-0008-0000-0B00-0000CF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65" name="shapetype_202" hidden="1">
          <a:extLst>
            <a:ext uri="{FF2B5EF4-FFF2-40B4-BE49-F238E27FC236}">
              <a16:creationId xmlns:a16="http://schemas.microsoft.com/office/drawing/2014/main" id="{00000000-0008-0000-0B00-0000CD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63" name="shapetype_202" hidden="1">
          <a:extLst>
            <a:ext uri="{FF2B5EF4-FFF2-40B4-BE49-F238E27FC236}">
              <a16:creationId xmlns:a16="http://schemas.microsoft.com/office/drawing/2014/main" id="{00000000-0008-0000-0B00-0000CB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61" name="shapetype_202" hidden="1">
          <a:extLst>
            <a:ext uri="{FF2B5EF4-FFF2-40B4-BE49-F238E27FC236}">
              <a16:creationId xmlns:a16="http://schemas.microsoft.com/office/drawing/2014/main" id="{00000000-0008-0000-0B00-0000C9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59" name="shapetype_202" hidden="1">
          <a:extLst>
            <a:ext uri="{FF2B5EF4-FFF2-40B4-BE49-F238E27FC236}">
              <a16:creationId xmlns:a16="http://schemas.microsoft.com/office/drawing/2014/main" id="{00000000-0008-0000-0B00-0000C7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57" name="shapetype_202" hidden="1">
          <a:extLst>
            <a:ext uri="{FF2B5EF4-FFF2-40B4-BE49-F238E27FC236}">
              <a16:creationId xmlns:a16="http://schemas.microsoft.com/office/drawing/2014/main" id="{00000000-0008-0000-0B00-0000C5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55" name="shapetype_202" hidden="1">
          <a:extLst>
            <a:ext uri="{FF2B5EF4-FFF2-40B4-BE49-F238E27FC236}">
              <a16:creationId xmlns:a16="http://schemas.microsoft.com/office/drawing/2014/main" id="{00000000-0008-0000-0B00-0000C3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53" name="shapetype_202" hidden="1">
          <a:extLst>
            <a:ext uri="{FF2B5EF4-FFF2-40B4-BE49-F238E27FC236}">
              <a16:creationId xmlns:a16="http://schemas.microsoft.com/office/drawing/2014/main" id="{00000000-0008-0000-0B00-0000C1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51" name="shapetype_202" hidden="1">
          <a:extLst>
            <a:ext uri="{FF2B5EF4-FFF2-40B4-BE49-F238E27FC236}">
              <a16:creationId xmlns:a16="http://schemas.microsoft.com/office/drawing/2014/main" id="{00000000-0008-0000-0B00-0000BF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49" name="shapetype_202" hidden="1">
          <a:extLst>
            <a:ext uri="{FF2B5EF4-FFF2-40B4-BE49-F238E27FC236}">
              <a16:creationId xmlns:a16="http://schemas.microsoft.com/office/drawing/2014/main" id="{00000000-0008-0000-0B00-0000BD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47" name="shapetype_202" hidden="1">
          <a:extLst>
            <a:ext uri="{FF2B5EF4-FFF2-40B4-BE49-F238E27FC236}">
              <a16:creationId xmlns:a16="http://schemas.microsoft.com/office/drawing/2014/main" id="{00000000-0008-0000-0B00-0000BB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45" name="shapetype_202" hidden="1">
          <a:extLst>
            <a:ext uri="{FF2B5EF4-FFF2-40B4-BE49-F238E27FC236}">
              <a16:creationId xmlns:a16="http://schemas.microsoft.com/office/drawing/2014/main" id="{00000000-0008-0000-0B00-0000B9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43" name="shapetype_202" hidden="1">
          <a:extLst>
            <a:ext uri="{FF2B5EF4-FFF2-40B4-BE49-F238E27FC236}">
              <a16:creationId xmlns:a16="http://schemas.microsoft.com/office/drawing/2014/main" id="{00000000-0008-0000-0B00-0000B7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41" name="shapetype_202" hidden="1">
          <a:extLst>
            <a:ext uri="{FF2B5EF4-FFF2-40B4-BE49-F238E27FC236}">
              <a16:creationId xmlns:a16="http://schemas.microsoft.com/office/drawing/2014/main" id="{00000000-0008-0000-0B00-0000B5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39" name="shapetype_202" hidden="1">
          <a:extLst>
            <a:ext uri="{FF2B5EF4-FFF2-40B4-BE49-F238E27FC236}">
              <a16:creationId xmlns:a16="http://schemas.microsoft.com/office/drawing/2014/main" id="{00000000-0008-0000-0B00-0000B3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37" name="shapetype_202" hidden="1">
          <a:extLst>
            <a:ext uri="{FF2B5EF4-FFF2-40B4-BE49-F238E27FC236}">
              <a16:creationId xmlns:a16="http://schemas.microsoft.com/office/drawing/2014/main" id="{00000000-0008-0000-0B00-0000B1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35" name="shapetype_202" hidden="1">
          <a:extLst>
            <a:ext uri="{FF2B5EF4-FFF2-40B4-BE49-F238E27FC236}">
              <a16:creationId xmlns:a16="http://schemas.microsoft.com/office/drawing/2014/main" id="{00000000-0008-0000-0B00-0000AF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33" name="shapetype_202" hidden="1">
          <a:extLst>
            <a:ext uri="{FF2B5EF4-FFF2-40B4-BE49-F238E27FC236}">
              <a16:creationId xmlns:a16="http://schemas.microsoft.com/office/drawing/2014/main" id="{00000000-0008-0000-0B00-0000AD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31" name="shapetype_202" hidden="1">
          <a:extLst>
            <a:ext uri="{FF2B5EF4-FFF2-40B4-BE49-F238E27FC236}">
              <a16:creationId xmlns:a16="http://schemas.microsoft.com/office/drawing/2014/main" id="{00000000-0008-0000-0B00-0000AB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29" name="shapetype_202" hidden="1">
          <a:extLst>
            <a:ext uri="{FF2B5EF4-FFF2-40B4-BE49-F238E27FC236}">
              <a16:creationId xmlns:a16="http://schemas.microsoft.com/office/drawing/2014/main" id="{00000000-0008-0000-0B00-0000A9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27" name="shapetype_202" hidden="1">
          <a:extLst>
            <a:ext uri="{FF2B5EF4-FFF2-40B4-BE49-F238E27FC236}">
              <a16:creationId xmlns:a16="http://schemas.microsoft.com/office/drawing/2014/main" id="{00000000-0008-0000-0B00-0000A7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25" name="shapetype_202" hidden="1">
          <a:extLst>
            <a:ext uri="{FF2B5EF4-FFF2-40B4-BE49-F238E27FC236}">
              <a16:creationId xmlns:a16="http://schemas.microsoft.com/office/drawing/2014/main" id="{00000000-0008-0000-0B00-0000A5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23" name="shapetype_202" hidden="1">
          <a:extLst>
            <a:ext uri="{FF2B5EF4-FFF2-40B4-BE49-F238E27FC236}">
              <a16:creationId xmlns:a16="http://schemas.microsoft.com/office/drawing/2014/main" id="{00000000-0008-0000-0B00-0000A3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21" name="shapetype_202" hidden="1">
          <a:extLst>
            <a:ext uri="{FF2B5EF4-FFF2-40B4-BE49-F238E27FC236}">
              <a16:creationId xmlns:a16="http://schemas.microsoft.com/office/drawing/2014/main" id="{00000000-0008-0000-0B00-0000A1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19" name="shapetype_202" hidden="1">
          <a:extLst>
            <a:ext uri="{FF2B5EF4-FFF2-40B4-BE49-F238E27FC236}">
              <a16:creationId xmlns:a16="http://schemas.microsoft.com/office/drawing/2014/main" id="{00000000-0008-0000-0B00-00009F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17" name="shapetype_202" hidden="1">
          <a:extLst>
            <a:ext uri="{FF2B5EF4-FFF2-40B4-BE49-F238E27FC236}">
              <a16:creationId xmlns:a16="http://schemas.microsoft.com/office/drawing/2014/main" id="{00000000-0008-0000-0B00-00009D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5515" name="shapetype_202" hidden="1">
          <a:extLst>
            <a:ext uri="{FF2B5EF4-FFF2-40B4-BE49-F238E27FC236}">
              <a16:creationId xmlns:a16="http://schemas.microsoft.com/office/drawing/2014/main" id="{00000000-0008-0000-0B00-00009B3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20</xdr:col>
      <xdr:colOff>40823</xdr:colOff>
      <xdr:row>37</xdr:row>
      <xdr:rowOff>40820</xdr:rowOff>
    </xdr:from>
    <xdr:ext cx="21227142" cy="1587357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20002502" y="12572999"/>
          <a:ext cx="21227142" cy="158735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Southern Europe (Spain, Italy, Greece, Cyprus, Malta and  Portugal)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/>
        </a:p>
      </xdr:txBody>
    </xdr:sp>
    <xdr:clientData/>
  </xdr:oneCellAnchor>
  <xdr:oneCellAnchor>
    <xdr:from>
      <xdr:col>55</xdr:col>
      <xdr:colOff>0</xdr:colOff>
      <xdr:row>37</xdr:row>
      <xdr:rowOff>0</xdr:rowOff>
    </xdr:from>
    <xdr:ext cx="21118285" cy="13196433"/>
    <xdr:sp macro="" textlink="">
      <xdr:nvSpPr>
        <xdr:cNvPr id="303" name="TextBox 302">
          <a:extLst>
            <a:ext uri="{FF2B5EF4-FFF2-40B4-BE49-F238E27FC236}">
              <a16:creationId xmlns:a16="http://schemas.microsoft.com/office/drawing/2014/main" id="{00000000-0008-0000-0B00-00002F010000}"/>
            </a:ext>
          </a:extLst>
        </xdr:cNvPr>
        <xdr:cNvSpPr txBox="1"/>
      </xdr:nvSpPr>
      <xdr:spPr>
        <a:xfrm>
          <a:off x="100924179" y="12532179"/>
          <a:ext cx="21118285" cy="131964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Southern Europe (Spain, Italy, Greece, Cyprus, Malta and  Portugal)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individual,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 of the cases.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 b="0" i="1" u="sng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individual,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thechnologies are:</a:t>
          </a: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gas</a:t>
          </a: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electric heating.</a:t>
          </a:r>
          <a:endParaRPr lang="en-US" sz="1200" b="0" i="0" u="sng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individual,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</a:p>
        <a:p>
          <a:pPr eaLnBrk="1" fontAlgn="auto" latinLnBrk="0" hangingPunct="1"/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52" name="shapetype_202" hidden="1">
          <a:extLst>
            <a:ext uri="{FF2B5EF4-FFF2-40B4-BE49-F238E27FC236}">
              <a16:creationId xmlns:a16="http://schemas.microsoft.com/office/drawing/2014/main" id="{00000000-0008-0000-0C00-0000004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51" name="shapetype_202" hidden="1">
          <a:extLst>
            <a:ext uri="{FF2B5EF4-FFF2-40B4-BE49-F238E27FC236}">
              <a16:creationId xmlns:a16="http://schemas.microsoft.com/office/drawing/2014/main" id="{00000000-0008-0000-0C00-0000FF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50" name="shapetype_202" hidden="1">
          <a:extLst>
            <a:ext uri="{FF2B5EF4-FFF2-40B4-BE49-F238E27FC236}">
              <a16:creationId xmlns:a16="http://schemas.microsoft.com/office/drawing/2014/main" id="{00000000-0008-0000-0C00-0000FE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49" name="shapetype_202" hidden="1">
          <a:extLst>
            <a:ext uri="{FF2B5EF4-FFF2-40B4-BE49-F238E27FC236}">
              <a16:creationId xmlns:a16="http://schemas.microsoft.com/office/drawing/2014/main" id="{00000000-0008-0000-0C00-0000FD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48" name="shapetype_202" hidden="1">
          <a:extLst>
            <a:ext uri="{FF2B5EF4-FFF2-40B4-BE49-F238E27FC236}">
              <a16:creationId xmlns:a16="http://schemas.microsoft.com/office/drawing/2014/main" id="{00000000-0008-0000-0C00-0000FC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47" name="shapetype_202" hidden="1">
          <a:extLst>
            <a:ext uri="{FF2B5EF4-FFF2-40B4-BE49-F238E27FC236}">
              <a16:creationId xmlns:a16="http://schemas.microsoft.com/office/drawing/2014/main" id="{00000000-0008-0000-0C00-0000FB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46" name="shapetype_202" hidden="1">
          <a:extLst>
            <a:ext uri="{FF2B5EF4-FFF2-40B4-BE49-F238E27FC236}">
              <a16:creationId xmlns:a16="http://schemas.microsoft.com/office/drawing/2014/main" id="{00000000-0008-0000-0C00-0000FA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44" name="shapetype_202" hidden="1">
          <a:extLst>
            <a:ext uri="{FF2B5EF4-FFF2-40B4-BE49-F238E27FC236}">
              <a16:creationId xmlns:a16="http://schemas.microsoft.com/office/drawing/2014/main" id="{00000000-0008-0000-0C00-0000F8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42" name="shapetype_202" hidden="1">
          <a:extLst>
            <a:ext uri="{FF2B5EF4-FFF2-40B4-BE49-F238E27FC236}">
              <a16:creationId xmlns:a16="http://schemas.microsoft.com/office/drawing/2014/main" id="{00000000-0008-0000-0C00-0000F6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40" name="shapetype_202" hidden="1">
          <a:extLst>
            <a:ext uri="{FF2B5EF4-FFF2-40B4-BE49-F238E27FC236}">
              <a16:creationId xmlns:a16="http://schemas.microsoft.com/office/drawing/2014/main" id="{00000000-0008-0000-0C00-0000F4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38" name="shapetype_202" hidden="1">
          <a:extLst>
            <a:ext uri="{FF2B5EF4-FFF2-40B4-BE49-F238E27FC236}">
              <a16:creationId xmlns:a16="http://schemas.microsoft.com/office/drawing/2014/main" id="{00000000-0008-0000-0C00-0000F2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36" name="shapetype_202" hidden="1">
          <a:extLst>
            <a:ext uri="{FF2B5EF4-FFF2-40B4-BE49-F238E27FC236}">
              <a16:creationId xmlns:a16="http://schemas.microsoft.com/office/drawing/2014/main" id="{00000000-0008-0000-0C00-0000F0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34" name="shapetype_202" hidden="1">
          <a:extLst>
            <a:ext uri="{FF2B5EF4-FFF2-40B4-BE49-F238E27FC236}">
              <a16:creationId xmlns:a16="http://schemas.microsoft.com/office/drawing/2014/main" id="{00000000-0008-0000-0C00-0000EE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32" name="shapetype_202" hidden="1">
          <a:extLst>
            <a:ext uri="{FF2B5EF4-FFF2-40B4-BE49-F238E27FC236}">
              <a16:creationId xmlns:a16="http://schemas.microsoft.com/office/drawing/2014/main" id="{00000000-0008-0000-0C00-0000EC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30" name="shapetype_202" hidden="1">
          <a:extLst>
            <a:ext uri="{FF2B5EF4-FFF2-40B4-BE49-F238E27FC236}">
              <a16:creationId xmlns:a16="http://schemas.microsoft.com/office/drawing/2014/main" id="{00000000-0008-0000-0C00-0000EA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28" name="shapetype_202" hidden="1">
          <a:extLst>
            <a:ext uri="{FF2B5EF4-FFF2-40B4-BE49-F238E27FC236}">
              <a16:creationId xmlns:a16="http://schemas.microsoft.com/office/drawing/2014/main" id="{00000000-0008-0000-0C00-0000E8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26" name="shapetype_202" hidden="1">
          <a:extLst>
            <a:ext uri="{FF2B5EF4-FFF2-40B4-BE49-F238E27FC236}">
              <a16:creationId xmlns:a16="http://schemas.microsoft.com/office/drawing/2014/main" id="{00000000-0008-0000-0C00-0000E6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25" name="shapetype_202" hidden="1">
          <a:extLst>
            <a:ext uri="{FF2B5EF4-FFF2-40B4-BE49-F238E27FC236}">
              <a16:creationId xmlns:a16="http://schemas.microsoft.com/office/drawing/2014/main" id="{00000000-0008-0000-0C00-0000E5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24" name="shapetype_202" hidden="1">
          <a:extLst>
            <a:ext uri="{FF2B5EF4-FFF2-40B4-BE49-F238E27FC236}">
              <a16:creationId xmlns:a16="http://schemas.microsoft.com/office/drawing/2014/main" id="{00000000-0008-0000-0C00-0000E4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23" name="shapetype_202" hidden="1">
          <a:extLst>
            <a:ext uri="{FF2B5EF4-FFF2-40B4-BE49-F238E27FC236}">
              <a16:creationId xmlns:a16="http://schemas.microsoft.com/office/drawing/2014/main" id="{00000000-0008-0000-0C00-0000E3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22" name="shapetype_202" hidden="1">
          <a:extLst>
            <a:ext uri="{FF2B5EF4-FFF2-40B4-BE49-F238E27FC236}">
              <a16:creationId xmlns:a16="http://schemas.microsoft.com/office/drawing/2014/main" id="{00000000-0008-0000-0C00-0000E2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21" name="shapetype_202" hidden="1">
          <a:extLst>
            <a:ext uri="{FF2B5EF4-FFF2-40B4-BE49-F238E27FC236}">
              <a16:creationId xmlns:a16="http://schemas.microsoft.com/office/drawing/2014/main" id="{00000000-0008-0000-0C00-0000E1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19" name="shapetype_202" hidden="1">
          <a:extLst>
            <a:ext uri="{FF2B5EF4-FFF2-40B4-BE49-F238E27FC236}">
              <a16:creationId xmlns:a16="http://schemas.microsoft.com/office/drawing/2014/main" id="{00000000-0008-0000-0C00-0000DF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17" name="shapetype_202" hidden="1">
          <a:extLst>
            <a:ext uri="{FF2B5EF4-FFF2-40B4-BE49-F238E27FC236}">
              <a16:creationId xmlns:a16="http://schemas.microsoft.com/office/drawing/2014/main" id="{00000000-0008-0000-0C00-0000DD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15" name="shapetype_202" hidden="1">
          <a:extLst>
            <a:ext uri="{FF2B5EF4-FFF2-40B4-BE49-F238E27FC236}">
              <a16:creationId xmlns:a16="http://schemas.microsoft.com/office/drawing/2014/main" id="{00000000-0008-0000-0C00-0000DB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13" name="shapetype_202" hidden="1">
          <a:extLst>
            <a:ext uri="{FF2B5EF4-FFF2-40B4-BE49-F238E27FC236}">
              <a16:creationId xmlns:a16="http://schemas.microsoft.com/office/drawing/2014/main" id="{00000000-0008-0000-0C00-0000D9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11" name="shapetype_202" hidden="1">
          <a:extLst>
            <a:ext uri="{FF2B5EF4-FFF2-40B4-BE49-F238E27FC236}">
              <a16:creationId xmlns:a16="http://schemas.microsoft.com/office/drawing/2014/main" id="{00000000-0008-0000-0C00-0000D7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09" name="shapetype_202" hidden="1">
          <a:extLst>
            <a:ext uri="{FF2B5EF4-FFF2-40B4-BE49-F238E27FC236}">
              <a16:creationId xmlns:a16="http://schemas.microsoft.com/office/drawing/2014/main" id="{00000000-0008-0000-0C00-0000D5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07" name="shapetype_202" hidden="1">
          <a:extLst>
            <a:ext uri="{FF2B5EF4-FFF2-40B4-BE49-F238E27FC236}">
              <a16:creationId xmlns:a16="http://schemas.microsoft.com/office/drawing/2014/main" id="{00000000-0008-0000-0C00-0000D3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05" name="shapetype_202" hidden="1">
          <a:extLst>
            <a:ext uri="{FF2B5EF4-FFF2-40B4-BE49-F238E27FC236}">
              <a16:creationId xmlns:a16="http://schemas.microsoft.com/office/drawing/2014/main" id="{00000000-0008-0000-0C00-0000D1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03" name="shapetype_202" hidden="1">
          <a:extLst>
            <a:ext uri="{FF2B5EF4-FFF2-40B4-BE49-F238E27FC236}">
              <a16:creationId xmlns:a16="http://schemas.microsoft.com/office/drawing/2014/main" id="{00000000-0008-0000-0C00-0000CF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101" name="shapetype_202" hidden="1">
          <a:extLst>
            <a:ext uri="{FF2B5EF4-FFF2-40B4-BE49-F238E27FC236}">
              <a16:creationId xmlns:a16="http://schemas.microsoft.com/office/drawing/2014/main" id="{00000000-0008-0000-0C00-0000CD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99" name="shapetype_202" hidden="1">
          <a:extLst>
            <a:ext uri="{FF2B5EF4-FFF2-40B4-BE49-F238E27FC236}">
              <a16:creationId xmlns:a16="http://schemas.microsoft.com/office/drawing/2014/main" id="{00000000-0008-0000-0C00-0000CB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97" name="shapetype_202" hidden="1">
          <a:extLst>
            <a:ext uri="{FF2B5EF4-FFF2-40B4-BE49-F238E27FC236}">
              <a16:creationId xmlns:a16="http://schemas.microsoft.com/office/drawing/2014/main" id="{00000000-0008-0000-0C00-0000C9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95" name="shapetype_202" hidden="1">
          <a:extLst>
            <a:ext uri="{FF2B5EF4-FFF2-40B4-BE49-F238E27FC236}">
              <a16:creationId xmlns:a16="http://schemas.microsoft.com/office/drawing/2014/main" id="{00000000-0008-0000-0C00-0000C7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93" name="shapetype_202" hidden="1">
          <a:extLst>
            <a:ext uri="{FF2B5EF4-FFF2-40B4-BE49-F238E27FC236}">
              <a16:creationId xmlns:a16="http://schemas.microsoft.com/office/drawing/2014/main" id="{00000000-0008-0000-0C00-0000C5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91" name="shapetype_202" hidden="1">
          <a:extLst>
            <a:ext uri="{FF2B5EF4-FFF2-40B4-BE49-F238E27FC236}">
              <a16:creationId xmlns:a16="http://schemas.microsoft.com/office/drawing/2014/main" id="{00000000-0008-0000-0C00-0000C3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89" name="shapetype_202" hidden="1">
          <a:extLst>
            <a:ext uri="{FF2B5EF4-FFF2-40B4-BE49-F238E27FC236}">
              <a16:creationId xmlns:a16="http://schemas.microsoft.com/office/drawing/2014/main" id="{00000000-0008-0000-0C00-0000C1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87" name="shapetype_202" hidden="1">
          <a:extLst>
            <a:ext uri="{FF2B5EF4-FFF2-40B4-BE49-F238E27FC236}">
              <a16:creationId xmlns:a16="http://schemas.microsoft.com/office/drawing/2014/main" id="{00000000-0008-0000-0C00-0000BF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85" name="shapetype_202" hidden="1">
          <a:extLst>
            <a:ext uri="{FF2B5EF4-FFF2-40B4-BE49-F238E27FC236}">
              <a16:creationId xmlns:a16="http://schemas.microsoft.com/office/drawing/2014/main" id="{00000000-0008-0000-0C00-0000BD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83" name="shapetype_202" hidden="1">
          <a:extLst>
            <a:ext uri="{FF2B5EF4-FFF2-40B4-BE49-F238E27FC236}">
              <a16:creationId xmlns:a16="http://schemas.microsoft.com/office/drawing/2014/main" id="{00000000-0008-0000-0C00-0000BB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81" name="shapetype_202" hidden="1">
          <a:extLst>
            <a:ext uri="{FF2B5EF4-FFF2-40B4-BE49-F238E27FC236}">
              <a16:creationId xmlns:a16="http://schemas.microsoft.com/office/drawing/2014/main" id="{00000000-0008-0000-0C00-0000B9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79" name="shapetype_202" hidden="1">
          <a:extLst>
            <a:ext uri="{FF2B5EF4-FFF2-40B4-BE49-F238E27FC236}">
              <a16:creationId xmlns:a16="http://schemas.microsoft.com/office/drawing/2014/main" id="{00000000-0008-0000-0C00-0000B7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77" name="shapetype_202" hidden="1">
          <a:extLst>
            <a:ext uri="{FF2B5EF4-FFF2-40B4-BE49-F238E27FC236}">
              <a16:creationId xmlns:a16="http://schemas.microsoft.com/office/drawing/2014/main" id="{00000000-0008-0000-0C00-0000B5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75" name="shapetype_202" hidden="1">
          <a:extLst>
            <a:ext uri="{FF2B5EF4-FFF2-40B4-BE49-F238E27FC236}">
              <a16:creationId xmlns:a16="http://schemas.microsoft.com/office/drawing/2014/main" id="{00000000-0008-0000-0C00-0000B3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73" name="shapetype_202" hidden="1">
          <a:extLst>
            <a:ext uri="{FF2B5EF4-FFF2-40B4-BE49-F238E27FC236}">
              <a16:creationId xmlns:a16="http://schemas.microsoft.com/office/drawing/2014/main" id="{00000000-0008-0000-0C00-0000B1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71" name="shapetype_202" hidden="1">
          <a:extLst>
            <a:ext uri="{FF2B5EF4-FFF2-40B4-BE49-F238E27FC236}">
              <a16:creationId xmlns:a16="http://schemas.microsoft.com/office/drawing/2014/main" id="{00000000-0008-0000-0C00-0000AF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69" name="shapetype_202" hidden="1">
          <a:extLst>
            <a:ext uri="{FF2B5EF4-FFF2-40B4-BE49-F238E27FC236}">
              <a16:creationId xmlns:a16="http://schemas.microsoft.com/office/drawing/2014/main" id="{00000000-0008-0000-0C00-0000AD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67" name="shapetype_202" hidden="1">
          <a:extLst>
            <a:ext uri="{FF2B5EF4-FFF2-40B4-BE49-F238E27FC236}">
              <a16:creationId xmlns:a16="http://schemas.microsoft.com/office/drawing/2014/main" id="{00000000-0008-0000-0C00-0000AB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65" name="shapetype_202" hidden="1">
          <a:extLst>
            <a:ext uri="{FF2B5EF4-FFF2-40B4-BE49-F238E27FC236}">
              <a16:creationId xmlns:a16="http://schemas.microsoft.com/office/drawing/2014/main" id="{00000000-0008-0000-0C00-0000A9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63" name="shapetype_202" hidden="1">
          <a:extLst>
            <a:ext uri="{FF2B5EF4-FFF2-40B4-BE49-F238E27FC236}">
              <a16:creationId xmlns:a16="http://schemas.microsoft.com/office/drawing/2014/main" id="{00000000-0008-0000-0C00-0000A7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61" name="shapetype_202" hidden="1">
          <a:extLst>
            <a:ext uri="{FF2B5EF4-FFF2-40B4-BE49-F238E27FC236}">
              <a16:creationId xmlns:a16="http://schemas.microsoft.com/office/drawing/2014/main" id="{00000000-0008-0000-0C00-0000A5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59" name="shapetype_202" hidden="1">
          <a:extLst>
            <a:ext uri="{FF2B5EF4-FFF2-40B4-BE49-F238E27FC236}">
              <a16:creationId xmlns:a16="http://schemas.microsoft.com/office/drawing/2014/main" id="{00000000-0008-0000-0C00-0000A3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57" name="shapetype_202" hidden="1">
          <a:extLst>
            <a:ext uri="{FF2B5EF4-FFF2-40B4-BE49-F238E27FC236}">
              <a16:creationId xmlns:a16="http://schemas.microsoft.com/office/drawing/2014/main" id="{00000000-0008-0000-0C00-0000A1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55" name="shapetype_202" hidden="1">
          <a:extLst>
            <a:ext uri="{FF2B5EF4-FFF2-40B4-BE49-F238E27FC236}">
              <a16:creationId xmlns:a16="http://schemas.microsoft.com/office/drawing/2014/main" id="{00000000-0008-0000-0C00-00009F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53" name="shapetype_202" hidden="1">
          <a:extLst>
            <a:ext uri="{FF2B5EF4-FFF2-40B4-BE49-F238E27FC236}">
              <a16:creationId xmlns:a16="http://schemas.microsoft.com/office/drawing/2014/main" id="{00000000-0008-0000-0C00-00009D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51" name="shapetype_202" hidden="1">
          <a:extLst>
            <a:ext uri="{FF2B5EF4-FFF2-40B4-BE49-F238E27FC236}">
              <a16:creationId xmlns:a16="http://schemas.microsoft.com/office/drawing/2014/main" id="{00000000-0008-0000-0C00-00009B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49" name="shapetype_202" hidden="1">
          <a:extLst>
            <a:ext uri="{FF2B5EF4-FFF2-40B4-BE49-F238E27FC236}">
              <a16:creationId xmlns:a16="http://schemas.microsoft.com/office/drawing/2014/main" id="{00000000-0008-0000-0C00-000099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47" name="shapetype_202" hidden="1">
          <a:extLst>
            <a:ext uri="{FF2B5EF4-FFF2-40B4-BE49-F238E27FC236}">
              <a16:creationId xmlns:a16="http://schemas.microsoft.com/office/drawing/2014/main" id="{00000000-0008-0000-0C00-000097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45" name="shapetype_202" hidden="1">
          <a:extLst>
            <a:ext uri="{FF2B5EF4-FFF2-40B4-BE49-F238E27FC236}">
              <a16:creationId xmlns:a16="http://schemas.microsoft.com/office/drawing/2014/main" id="{00000000-0008-0000-0C00-000095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43" name="shapetype_202" hidden="1">
          <a:extLst>
            <a:ext uri="{FF2B5EF4-FFF2-40B4-BE49-F238E27FC236}">
              <a16:creationId xmlns:a16="http://schemas.microsoft.com/office/drawing/2014/main" id="{00000000-0008-0000-0C00-000093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41" name="shapetype_202" hidden="1">
          <a:extLst>
            <a:ext uri="{FF2B5EF4-FFF2-40B4-BE49-F238E27FC236}">
              <a16:creationId xmlns:a16="http://schemas.microsoft.com/office/drawing/2014/main" id="{00000000-0008-0000-0C00-000091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39" name="shapetype_202" hidden="1">
          <a:extLst>
            <a:ext uri="{FF2B5EF4-FFF2-40B4-BE49-F238E27FC236}">
              <a16:creationId xmlns:a16="http://schemas.microsoft.com/office/drawing/2014/main" id="{00000000-0008-0000-0C00-00008F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38" name="shapetype_202" hidden="1">
          <a:extLst>
            <a:ext uri="{FF2B5EF4-FFF2-40B4-BE49-F238E27FC236}">
              <a16:creationId xmlns:a16="http://schemas.microsoft.com/office/drawing/2014/main" id="{00000000-0008-0000-0C00-00008E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36" name="shapetype_202" hidden="1">
          <a:extLst>
            <a:ext uri="{FF2B5EF4-FFF2-40B4-BE49-F238E27FC236}">
              <a16:creationId xmlns:a16="http://schemas.microsoft.com/office/drawing/2014/main" id="{00000000-0008-0000-0C00-00008C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34" name="shapetype_202" hidden="1">
          <a:extLst>
            <a:ext uri="{FF2B5EF4-FFF2-40B4-BE49-F238E27FC236}">
              <a16:creationId xmlns:a16="http://schemas.microsoft.com/office/drawing/2014/main" id="{00000000-0008-0000-0C00-00008A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32" name="shapetype_202" hidden="1">
          <a:extLst>
            <a:ext uri="{FF2B5EF4-FFF2-40B4-BE49-F238E27FC236}">
              <a16:creationId xmlns:a16="http://schemas.microsoft.com/office/drawing/2014/main" id="{00000000-0008-0000-0C00-000088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30" name="shapetype_202" hidden="1">
          <a:extLst>
            <a:ext uri="{FF2B5EF4-FFF2-40B4-BE49-F238E27FC236}">
              <a16:creationId xmlns:a16="http://schemas.microsoft.com/office/drawing/2014/main" id="{00000000-0008-0000-0C00-000086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28" name="shapetype_202" hidden="1">
          <a:extLst>
            <a:ext uri="{FF2B5EF4-FFF2-40B4-BE49-F238E27FC236}">
              <a16:creationId xmlns:a16="http://schemas.microsoft.com/office/drawing/2014/main" id="{00000000-0008-0000-0C00-000084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26" name="shapetype_202" hidden="1">
          <a:extLst>
            <a:ext uri="{FF2B5EF4-FFF2-40B4-BE49-F238E27FC236}">
              <a16:creationId xmlns:a16="http://schemas.microsoft.com/office/drawing/2014/main" id="{00000000-0008-0000-0C00-000082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24" name="shapetype_202" hidden="1">
          <a:extLst>
            <a:ext uri="{FF2B5EF4-FFF2-40B4-BE49-F238E27FC236}">
              <a16:creationId xmlns:a16="http://schemas.microsoft.com/office/drawing/2014/main" id="{00000000-0008-0000-0C00-000080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22" name="shapetype_202" hidden="1">
          <a:extLst>
            <a:ext uri="{FF2B5EF4-FFF2-40B4-BE49-F238E27FC236}">
              <a16:creationId xmlns:a16="http://schemas.microsoft.com/office/drawing/2014/main" id="{00000000-0008-0000-0C00-00007E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20" name="shapetype_202" hidden="1">
          <a:extLst>
            <a:ext uri="{FF2B5EF4-FFF2-40B4-BE49-F238E27FC236}">
              <a16:creationId xmlns:a16="http://schemas.microsoft.com/office/drawing/2014/main" id="{00000000-0008-0000-0C00-00007C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18" name="shapetype_202" hidden="1">
          <a:extLst>
            <a:ext uri="{FF2B5EF4-FFF2-40B4-BE49-F238E27FC236}">
              <a16:creationId xmlns:a16="http://schemas.microsoft.com/office/drawing/2014/main" id="{00000000-0008-0000-0C00-00007A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17" name="shapetype_202" hidden="1">
          <a:extLst>
            <a:ext uri="{FF2B5EF4-FFF2-40B4-BE49-F238E27FC236}">
              <a16:creationId xmlns:a16="http://schemas.microsoft.com/office/drawing/2014/main" id="{00000000-0008-0000-0C00-000079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16" name="shapetype_202" hidden="1">
          <a:extLst>
            <a:ext uri="{FF2B5EF4-FFF2-40B4-BE49-F238E27FC236}">
              <a16:creationId xmlns:a16="http://schemas.microsoft.com/office/drawing/2014/main" id="{00000000-0008-0000-0C00-000078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15" name="shapetype_202" hidden="1">
          <a:extLst>
            <a:ext uri="{FF2B5EF4-FFF2-40B4-BE49-F238E27FC236}">
              <a16:creationId xmlns:a16="http://schemas.microsoft.com/office/drawing/2014/main" id="{00000000-0008-0000-0C00-000077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14" name="shapetype_202" hidden="1">
          <a:extLst>
            <a:ext uri="{FF2B5EF4-FFF2-40B4-BE49-F238E27FC236}">
              <a16:creationId xmlns:a16="http://schemas.microsoft.com/office/drawing/2014/main" id="{00000000-0008-0000-0C00-000076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13" name="shapetype_202" hidden="1">
          <a:extLst>
            <a:ext uri="{FF2B5EF4-FFF2-40B4-BE49-F238E27FC236}">
              <a16:creationId xmlns:a16="http://schemas.microsoft.com/office/drawing/2014/main" id="{00000000-0008-0000-0C00-000075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12" name="shapetype_202" hidden="1">
          <a:extLst>
            <a:ext uri="{FF2B5EF4-FFF2-40B4-BE49-F238E27FC236}">
              <a16:creationId xmlns:a16="http://schemas.microsoft.com/office/drawing/2014/main" id="{00000000-0008-0000-0C00-000074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10" name="shapetype_202" hidden="1">
          <a:extLst>
            <a:ext uri="{FF2B5EF4-FFF2-40B4-BE49-F238E27FC236}">
              <a16:creationId xmlns:a16="http://schemas.microsoft.com/office/drawing/2014/main" id="{00000000-0008-0000-0C00-000072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08" name="shapetype_202" hidden="1">
          <a:extLst>
            <a:ext uri="{FF2B5EF4-FFF2-40B4-BE49-F238E27FC236}">
              <a16:creationId xmlns:a16="http://schemas.microsoft.com/office/drawing/2014/main" id="{00000000-0008-0000-0C00-000070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06" name="shapetype_202" hidden="1">
          <a:extLst>
            <a:ext uri="{FF2B5EF4-FFF2-40B4-BE49-F238E27FC236}">
              <a16:creationId xmlns:a16="http://schemas.microsoft.com/office/drawing/2014/main" id="{00000000-0008-0000-0C00-00006E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04" name="shapetype_202" hidden="1">
          <a:extLst>
            <a:ext uri="{FF2B5EF4-FFF2-40B4-BE49-F238E27FC236}">
              <a16:creationId xmlns:a16="http://schemas.microsoft.com/office/drawing/2014/main" id="{00000000-0008-0000-0C00-00006C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02" name="shapetype_202" hidden="1">
          <a:extLst>
            <a:ext uri="{FF2B5EF4-FFF2-40B4-BE49-F238E27FC236}">
              <a16:creationId xmlns:a16="http://schemas.microsoft.com/office/drawing/2014/main" id="{00000000-0008-0000-0C00-00006A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7001" name="shapetype_202" hidden="1">
          <a:extLst>
            <a:ext uri="{FF2B5EF4-FFF2-40B4-BE49-F238E27FC236}">
              <a16:creationId xmlns:a16="http://schemas.microsoft.com/office/drawing/2014/main" id="{00000000-0008-0000-0C00-000069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99" name="shapetype_202" hidden="1">
          <a:extLst>
            <a:ext uri="{FF2B5EF4-FFF2-40B4-BE49-F238E27FC236}">
              <a16:creationId xmlns:a16="http://schemas.microsoft.com/office/drawing/2014/main" id="{00000000-0008-0000-0C00-000067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97" name="shapetype_202" hidden="1">
          <a:extLst>
            <a:ext uri="{FF2B5EF4-FFF2-40B4-BE49-F238E27FC236}">
              <a16:creationId xmlns:a16="http://schemas.microsoft.com/office/drawing/2014/main" id="{00000000-0008-0000-0C00-000065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95" name="shapetype_202" hidden="1">
          <a:extLst>
            <a:ext uri="{FF2B5EF4-FFF2-40B4-BE49-F238E27FC236}">
              <a16:creationId xmlns:a16="http://schemas.microsoft.com/office/drawing/2014/main" id="{00000000-0008-0000-0C00-000063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93" name="shapetype_202" hidden="1">
          <a:extLst>
            <a:ext uri="{FF2B5EF4-FFF2-40B4-BE49-F238E27FC236}">
              <a16:creationId xmlns:a16="http://schemas.microsoft.com/office/drawing/2014/main" id="{00000000-0008-0000-0C00-000061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91" name="shapetype_202" hidden="1">
          <a:extLst>
            <a:ext uri="{FF2B5EF4-FFF2-40B4-BE49-F238E27FC236}">
              <a16:creationId xmlns:a16="http://schemas.microsoft.com/office/drawing/2014/main" id="{00000000-0008-0000-0C00-00005F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89" name="shapetype_202" hidden="1">
          <a:extLst>
            <a:ext uri="{FF2B5EF4-FFF2-40B4-BE49-F238E27FC236}">
              <a16:creationId xmlns:a16="http://schemas.microsoft.com/office/drawing/2014/main" id="{00000000-0008-0000-0C00-00005D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87" name="shapetype_202" hidden="1">
          <a:extLst>
            <a:ext uri="{FF2B5EF4-FFF2-40B4-BE49-F238E27FC236}">
              <a16:creationId xmlns:a16="http://schemas.microsoft.com/office/drawing/2014/main" id="{00000000-0008-0000-0C00-00005B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85" name="shapetype_202" hidden="1">
          <a:extLst>
            <a:ext uri="{FF2B5EF4-FFF2-40B4-BE49-F238E27FC236}">
              <a16:creationId xmlns:a16="http://schemas.microsoft.com/office/drawing/2014/main" id="{00000000-0008-0000-0C00-000059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83" name="shapetype_202" hidden="1">
          <a:extLst>
            <a:ext uri="{FF2B5EF4-FFF2-40B4-BE49-F238E27FC236}">
              <a16:creationId xmlns:a16="http://schemas.microsoft.com/office/drawing/2014/main" id="{00000000-0008-0000-0C00-000057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81" name="shapetype_202" hidden="1">
          <a:extLst>
            <a:ext uri="{FF2B5EF4-FFF2-40B4-BE49-F238E27FC236}">
              <a16:creationId xmlns:a16="http://schemas.microsoft.com/office/drawing/2014/main" id="{00000000-0008-0000-0C00-000055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80" name="shapetype_202" hidden="1">
          <a:extLst>
            <a:ext uri="{FF2B5EF4-FFF2-40B4-BE49-F238E27FC236}">
              <a16:creationId xmlns:a16="http://schemas.microsoft.com/office/drawing/2014/main" id="{00000000-0008-0000-0C00-000054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79" name="shapetype_202" hidden="1">
          <a:extLst>
            <a:ext uri="{FF2B5EF4-FFF2-40B4-BE49-F238E27FC236}">
              <a16:creationId xmlns:a16="http://schemas.microsoft.com/office/drawing/2014/main" id="{00000000-0008-0000-0C00-000053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78" name="shapetype_202" hidden="1">
          <a:extLst>
            <a:ext uri="{FF2B5EF4-FFF2-40B4-BE49-F238E27FC236}">
              <a16:creationId xmlns:a16="http://schemas.microsoft.com/office/drawing/2014/main" id="{00000000-0008-0000-0C00-000052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77" name="shapetype_202" hidden="1">
          <a:extLst>
            <a:ext uri="{FF2B5EF4-FFF2-40B4-BE49-F238E27FC236}">
              <a16:creationId xmlns:a16="http://schemas.microsoft.com/office/drawing/2014/main" id="{00000000-0008-0000-0C00-000051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76" name="shapetype_202" hidden="1">
          <a:extLst>
            <a:ext uri="{FF2B5EF4-FFF2-40B4-BE49-F238E27FC236}">
              <a16:creationId xmlns:a16="http://schemas.microsoft.com/office/drawing/2014/main" id="{00000000-0008-0000-0C00-000050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75" name="shapetype_202" hidden="1">
          <a:extLst>
            <a:ext uri="{FF2B5EF4-FFF2-40B4-BE49-F238E27FC236}">
              <a16:creationId xmlns:a16="http://schemas.microsoft.com/office/drawing/2014/main" id="{00000000-0008-0000-0C00-00004F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73" name="shapetype_202" hidden="1">
          <a:extLst>
            <a:ext uri="{FF2B5EF4-FFF2-40B4-BE49-F238E27FC236}">
              <a16:creationId xmlns:a16="http://schemas.microsoft.com/office/drawing/2014/main" id="{00000000-0008-0000-0C00-00004D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71" name="shapetype_202" hidden="1">
          <a:extLst>
            <a:ext uri="{FF2B5EF4-FFF2-40B4-BE49-F238E27FC236}">
              <a16:creationId xmlns:a16="http://schemas.microsoft.com/office/drawing/2014/main" id="{00000000-0008-0000-0C00-00004B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69" name="shapetype_202" hidden="1">
          <a:extLst>
            <a:ext uri="{FF2B5EF4-FFF2-40B4-BE49-F238E27FC236}">
              <a16:creationId xmlns:a16="http://schemas.microsoft.com/office/drawing/2014/main" id="{00000000-0008-0000-0C00-000049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67" name="shapetype_202" hidden="1">
          <a:extLst>
            <a:ext uri="{FF2B5EF4-FFF2-40B4-BE49-F238E27FC236}">
              <a16:creationId xmlns:a16="http://schemas.microsoft.com/office/drawing/2014/main" id="{00000000-0008-0000-0C00-000047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65" name="shapetype_202" hidden="1">
          <a:extLst>
            <a:ext uri="{FF2B5EF4-FFF2-40B4-BE49-F238E27FC236}">
              <a16:creationId xmlns:a16="http://schemas.microsoft.com/office/drawing/2014/main" id="{00000000-0008-0000-0C00-000045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63" name="shapetype_202" hidden="1">
          <a:extLst>
            <a:ext uri="{FF2B5EF4-FFF2-40B4-BE49-F238E27FC236}">
              <a16:creationId xmlns:a16="http://schemas.microsoft.com/office/drawing/2014/main" id="{00000000-0008-0000-0C00-000043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61" name="shapetype_202" hidden="1">
          <a:extLst>
            <a:ext uri="{FF2B5EF4-FFF2-40B4-BE49-F238E27FC236}">
              <a16:creationId xmlns:a16="http://schemas.microsoft.com/office/drawing/2014/main" id="{00000000-0008-0000-0C00-000041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59" name="shapetype_202" hidden="1">
          <a:extLst>
            <a:ext uri="{FF2B5EF4-FFF2-40B4-BE49-F238E27FC236}">
              <a16:creationId xmlns:a16="http://schemas.microsoft.com/office/drawing/2014/main" id="{00000000-0008-0000-0C00-00003F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57" name="shapetype_202" hidden="1">
          <a:extLst>
            <a:ext uri="{FF2B5EF4-FFF2-40B4-BE49-F238E27FC236}">
              <a16:creationId xmlns:a16="http://schemas.microsoft.com/office/drawing/2014/main" id="{00000000-0008-0000-0C00-00003D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55" name="shapetype_202" hidden="1">
          <a:extLst>
            <a:ext uri="{FF2B5EF4-FFF2-40B4-BE49-F238E27FC236}">
              <a16:creationId xmlns:a16="http://schemas.microsoft.com/office/drawing/2014/main" id="{00000000-0008-0000-0C00-00003B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53" name="shapetype_202" hidden="1">
          <a:extLst>
            <a:ext uri="{FF2B5EF4-FFF2-40B4-BE49-F238E27FC236}">
              <a16:creationId xmlns:a16="http://schemas.microsoft.com/office/drawing/2014/main" id="{00000000-0008-0000-0C00-000039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51" name="shapetype_202" hidden="1">
          <a:extLst>
            <a:ext uri="{FF2B5EF4-FFF2-40B4-BE49-F238E27FC236}">
              <a16:creationId xmlns:a16="http://schemas.microsoft.com/office/drawing/2014/main" id="{00000000-0008-0000-0C00-000037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49" name="shapetype_202" hidden="1">
          <a:extLst>
            <a:ext uri="{FF2B5EF4-FFF2-40B4-BE49-F238E27FC236}">
              <a16:creationId xmlns:a16="http://schemas.microsoft.com/office/drawing/2014/main" id="{00000000-0008-0000-0C00-000035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47" name="shapetype_202" hidden="1">
          <a:extLst>
            <a:ext uri="{FF2B5EF4-FFF2-40B4-BE49-F238E27FC236}">
              <a16:creationId xmlns:a16="http://schemas.microsoft.com/office/drawing/2014/main" id="{00000000-0008-0000-0C00-000033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45" name="shapetype_202" hidden="1">
          <a:extLst>
            <a:ext uri="{FF2B5EF4-FFF2-40B4-BE49-F238E27FC236}">
              <a16:creationId xmlns:a16="http://schemas.microsoft.com/office/drawing/2014/main" id="{00000000-0008-0000-0C00-000031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43" name="shapetype_202" hidden="1">
          <a:extLst>
            <a:ext uri="{FF2B5EF4-FFF2-40B4-BE49-F238E27FC236}">
              <a16:creationId xmlns:a16="http://schemas.microsoft.com/office/drawing/2014/main" id="{00000000-0008-0000-0C00-00002F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41" name="shapetype_202" hidden="1">
          <a:extLst>
            <a:ext uri="{FF2B5EF4-FFF2-40B4-BE49-F238E27FC236}">
              <a16:creationId xmlns:a16="http://schemas.microsoft.com/office/drawing/2014/main" id="{00000000-0008-0000-0C00-00002D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39" name="shapetype_202" hidden="1">
          <a:extLst>
            <a:ext uri="{FF2B5EF4-FFF2-40B4-BE49-F238E27FC236}">
              <a16:creationId xmlns:a16="http://schemas.microsoft.com/office/drawing/2014/main" id="{00000000-0008-0000-0C00-00002B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37" name="shapetype_202" hidden="1">
          <a:extLst>
            <a:ext uri="{FF2B5EF4-FFF2-40B4-BE49-F238E27FC236}">
              <a16:creationId xmlns:a16="http://schemas.microsoft.com/office/drawing/2014/main" id="{00000000-0008-0000-0C00-000029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35" name="shapetype_202" hidden="1">
          <a:extLst>
            <a:ext uri="{FF2B5EF4-FFF2-40B4-BE49-F238E27FC236}">
              <a16:creationId xmlns:a16="http://schemas.microsoft.com/office/drawing/2014/main" id="{00000000-0008-0000-0C00-000027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33" name="shapetype_202" hidden="1">
          <a:extLst>
            <a:ext uri="{FF2B5EF4-FFF2-40B4-BE49-F238E27FC236}">
              <a16:creationId xmlns:a16="http://schemas.microsoft.com/office/drawing/2014/main" id="{00000000-0008-0000-0C00-000025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31" name="shapetype_202" hidden="1">
          <a:extLst>
            <a:ext uri="{FF2B5EF4-FFF2-40B4-BE49-F238E27FC236}">
              <a16:creationId xmlns:a16="http://schemas.microsoft.com/office/drawing/2014/main" id="{00000000-0008-0000-0C00-000023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29" name="shapetype_202" hidden="1">
          <a:extLst>
            <a:ext uri="{FF2B5EF4-FFF2-40B4-BE49-F238E27FC236}">
              <a16:creationId xmlns:a16="http://schemas.microsoft.com/office/drawing/2014/main" id="{00000000-0008-0000-0C00-000021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27" name="shapetype_202" hidden="1">
          <a:extLst>
            <a:ext uri="{FF2B5EF4-FFF2-40B4-BE49-F238E27FC236}">
              <a16:creationId xmlns:a16="http://schemas.microsoft.com/office/drawing/2014/main" id="{00000000-0008-0000-0C00-00001F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25" name="shapetype_202" hidden="1">
          <a:extLst>
            <a:ext uri="{FF2B5EF4-FFF2-40B4-BE49-F238E27FC236}">
              <a16:creationId xmlns:a16="http://schemas.microsoft.com/office/drawing/2014/main" id="{00000000-0008-0000-0C00-00001D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23" name="shapetype_202" hidden="1">
          <a:extLst>
            <a:ext uri="{FF2B5EF4-FFF2-40B4-BE49-F238E27FC236}">
              <a16:creationId xmlns:a16="http://schemas.microsoft.com/office/drawing/2014/main" id="{00000000-0008-0000-0C00-00001B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21" name="shapetype_202" hidden="1">
          <a:extLst>
            <a:ext uri="{FF2B5EF4-FFF2-40B4-BE49-F238E27FC236}">
              <a16:creationId xmlns:a16="http://schemas.microsoft.com/office/drawing/2014/main" id="{00000000-0008-0000-0C00-000019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19" name="shapetype_202" hidden="1">
          <a:extLst>
            <a:ext uri="{FF2B5EF4-FFF2-40B4-BE49-F238E27FC236}">
              <a16:creationId xmlns:a16="http://schemas.microsoft.com/office/drawing/2014/main" id="{00000000-0008-0000-0C00-000017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17" name="shapetype_202" hidden="1">
          <a:extLst>
            <a:ext uri="{FF2B5EF4-FFF2-40B4-BE49-F238E27FC236}">
              <a16:creationId xmlns:a16="http://schemas.microsoft.com/office/drawing/2014/main" id="{00000000-0008-0000-0C00-000015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15" name="shapetype_202" hidden="1">
          <a:extLst>
            <a:ext uri="{FF2B5EF4-FFF2-40B4-BE49-F238E27FC236}">
              <a16:creationId xmlns:a16="http://schemas.microsoft.com/office/drawing/2014/main" id="{00000000-0008-0000-0C00-000013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13" name="shapetype_202" hidden="1">
          <a:extLst>
            <a:ext uri="{FF2B5EF4-FFF2-40B4-BE49-F238E27FC236}">
              <a16:creationId xmlns:a16="http://schemas.microsoft.com/office/drawing/2014/main" id="{00000000-0008-0000-0C00-000011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11" name="shapetype_202" hidden="1">
          <a:extLst>
            <a:ext uri="{FF2B5EF4-FFF2-40B4-BE49-F238E27FC236}">
              <a16:creationId xmlns:a16="http://schemas.microsoft.com/office/drawing/2014/main" id="{00000000-0008-0000-0C00-00000F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09" name="shapetype_202" hidden="1">
          <a:extLst>
            <a:ext uri="{FF2B5EF4-FFF2-40B4-BE49-F238E27FC236}">
              <a16:creationId xmlns:a16="http://schemas.microsoft.com/office/drawing/2014/main" id="{00000000-0008-0000-0C00-00000D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07" name="shapetype_202" hidden="1">
          <a:extLst>
            <a:ext uri="{FF2B5EF4-FFF2-40B4-BE49-F238E27FC236}">
              <a16:creationId xmlns:a16="http://schemas.microsoft.com/office/drawing/2014/main" id="{00000000-0008-0000-0C00-00000B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05" name="shapetype_202" hidden="1">
          <a:extLst>
            <a:ext uri="{FF2B5EF4-FFF2-40B4-BE49-F238E27FC236}">
              <a16:creationId xmlns:a16="http://schemas.microsoft.com/office/drawing/2014/main" id="{00000000-0008-0000-0C00-000009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03" name="shapetype_202" hidden="1">
          <a:extLst>
            <a:ext uri="{FF2B5EF4-FFF2-40B4-BE49-F238E27FC236}">
              <a16:creationId xmlns:a16="http://schemas.microsoft.com/office/drawing/2014/main" id="{00000000-0008-0000-0C00-000007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901" name="shapetype_202" hidden="1">
          <a:extLst>
            <a:ext uri="{FF2B5EF4-FFF2-40B4-BE49-F238E27FC236}">
              <a16:creationId xmlns:a16="http://schemas.microsoft.com/office/drawing/2014/main" id="{00000000-0008-0000-0C00-000005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99" name="shapetype_202" hidden="1">
          <a:extLst>
            <a:ext uri="{FF2B5EF4-FFF2-40B4-BE49-F238E27FC236}">
              <a16:creationId xmlns:a16="http://schemas.microsoft.com/office/drawing/2014/main" id="{00000000-0008-0000-0C00-000003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97" name="shapetype_202" hidden="1">
          <a:extLst>
            <a:ext uri="{FF2B5EF4-FFF2-40B4-BE49-F238E27FC236}">
              <a16:creationId xmlns:a16="http://schemas.microsoft.com/office/drawing/2014/main" id="{00000000-0008-0000-0C00-0000014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95" name="shapetype_202" hidden="1">
          <a:extLst>
            <a:ext uri="{FF2B5EF4-FFF2-40B4-BE49-F238E27FC236}">
              <a16:creationId xmlns:a16="http://schemas.microsoft.com/office/drawing/2014/main" id="{00000000-0008-0000-0C00-0000FF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93" name="shapetype_202" hidden="1">
          <a:extLst>
            <a:ext uri="{FF2B5EF4-FFF2-40B4-BE49-F238E27FC236}">
              <a16:creationId xmlns:a16="http://schemas.microsoft.com/office/drawing/2014/main" id="{00000000-0008-0000-0C00-0000FD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91" name="shapetype_202" hidden="1">
          <a:extLst>
            <a:ext uri="{FF2B5EF4-FFF2-40B4-BE49-F238E27FC236}">
              <a16:creationId xmlns:a16="http://schemas.microsoft.com/office/drawing/2014/main" id="{00000000-0008-0000-0C00-0000FB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89" name="shapetype_202" hidden="1">
          <a:extLst>
            <a:ext uri="{FF2B5EF4-FFF2-40B4-BE49-F238E27FC236}">
              <a16:creationId xmlns:a16="http://schemas.microsoft.com/office/drawing/2014/main" id="{00000000-0008-0000-0C00-0000F9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87" name="shapetype_202" hidden="1">
          <a:extLst>
            <a:ext uri="{FF2B5EF4-FFF2-40B4-BE49-F238E27FC236}">
              <a16:creationId xmlns:a16="http://schemas.microsoft.com/office/drawing/2014/main" id="{00000000-0008-0000-0C00-0000F7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85" name="shapetype_202" hidden="1">
          <a:extLst>
            <a:ext uri="{FF2B5EF4-FFF2-40B4-BE49-F238E27FC236}">
              <a16:creationId xmlns:a16="http://schemas.microsoft.com/office/drawing/2014/main" id="{00000000-0008-0000-0C00-0000F5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83" name="shapetype_202" hidden="1">
          <a:extLst>
            <a:ext uri="{FF2B5EF4-FFF2-40B4-BE49-F238E27FC236}">
              <a16:creationId xmlns:a16="http://schemas.microsoft.com/office/drawing/2014/main" id="{00000000-0008-0000-0C00-0000F3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81" name="shapetype_202" hidden="1">
          <a:extLst>
            <a:ext uri="{FF2B5EF4-FFF2-40B4-BE49-F238E27FC236}">
              <a16:creationId xmlns:a16="http://schemas.microsoft.com/office/drawing/2014/main" id="{00000000-0008-0000-0C00-0000F1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79" name="shapetype_202" hidden="1">
          <a:extLst>
            <a:ext uri="{FF2B5EF4-FFF2-40B4-BE49-F238E27FC236}">
              <a16:creationId xmlns:a16="http://schemas.microsoft.com/office/drawing/2014/main" id="{00000000-0008-0000-0C00-0000EF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77" name="shapetype_202" hidden="1">
          <a:extLst>
            <a:ext uri="{FF2B5EF4-FFF2-40B4-BE49-F238E27FC236}">
              <a16:creationId xmlns:a16="http://schemas.microsoft.com/office/drawing/2014/main" id="{00000000-0008-0000-0C00-0000ED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75" name="shapetype_202" hidden="1">
          <a:extLst>
            <a:ext uri="{FF2B5EF4-FFF2-40B4-BE49-F238E27FC236}">
              <a16:creationId xmlns:a16="http://schemas.microsoft.com/office/drawing/2014/main" id="{00000000-0008-0000-0C00-0000EB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73" name="shapetype_202" hidden="1">
          <a:extLst>
            <a:ext uri="{FF2B5EF4-FFF2-40B4-BE49-F238E27FC236}">
              <a16:creationId xmlns:a16="http://schemas.microsoft.com/office/drawing/2014/main" id="{00000000-0008-0000-0C00-0000E9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71" name="shapetype_202" hidden="1">
          <a:extLst>
            <a:ext uri="{FF2B5EF4-FFF2-40B4-BE49-F238E27FC236}">
              <a16:creationId xmlns:a16="http://schemas.microsoft.com/office/drawing/2014/main" id="{00000000-0008-0000-0C00-0000E7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69" name="shapetype_202" hidden="1">
          <a:extLst>
            <a:ext uri="{FF2B5EF4-FFF2-40B4-BE49-F238E27FC236}">
              <a16:creationId xmlns:a16="http://schemas.microsoft.com/office/drawing/2014/main" id="{00000000-0008-0000-0C00-0000E5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67" name="shapetype_202" hidden="1">
          <a:extLst>
            <a:ext uri="{FF2B5EF4-FFF2-40B4-BE49-F238E27FC236}">
              <a16:creationId xmlns:a16="http://schemas.microsoft.com/office/drawing/2014/main" id="{00000000-0008-0000-0C00-0000E3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65" name="shapetype_202" hidden="1">
          <a:extLst>
            <a:ext uri="{FF2B5EF4-FFF2-40B4-BE49-F238E27FC236}">
              <a16:creationId xmlns:a16="http://schemas.microsoft.com/office/drawing/2014/main" id="{00000000-0008-0000-0C00-0000E1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63" name="shapetype_202" hidden="1">
          <a:extLst>
            <a:ext uri="{FF2B5EF4-FFF2-40B4-BE49-F238E27FC236}">
              <a16:creationId xmlns:a16="http://schemas.microsoft.com/office/drawing/2014/main" id="{00000000-0008-0000-0C00-0000DF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61" name="shapetype_202" hidden="1">
          <a:extLst>
            <a:ext uri="{FF2B5EF4-FFF2-40B4-BE49-F238E27FC236}">
              <a16:creationId xmlns:a16="http://schemas.microsoft.com/office/drawing/2014/main" id="{00000000-0008-0000-0C00-0000DD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59" name="shapetype_202" hidden="1">
          <a:extLst>
            <a:ext uri="{FF2B5EF4-FFF2-40B4-BE49-F238E27FC236}">
              <a16:creationId xmlns:a16="http://schemas.microsoft.com/office/drawing/2014/main" id="{00000000-0008-0000-0C00-0000DB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57" name="shapetype_202" hidden="1">
          <a:extLst>
            <a:ext uri="{FF2B5EF4-FFF2-40B4-BE49-F238E27FC236}">
              <a16:creationId xmlns:a16="http://schemas.microsoft.com/office/drawing/2014/main" id="{00000000-0008-0000-0C00-0000D9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55" name="shapetype_202" hidden="1">
          <a:extLst>
            <a:ext uri="{FF2B5EF4-FFF2-40B4-BE49-F238E27FC236}">
              <a16:creationId xmlns:a16="http://schemas.microsoft.com/office/drawing/2014/main" id="{00000000-0008-0000-0C00-0000D7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53" name="shapetype_202" hidden="1">
          <a:extLst>
            <a:ext uri="{FF2B5EF4-FFF2-40B4-BE49-F238E27FC236}">
              <a16:creationId xmlns:a16="http://schemas.microsoft.com/office/drawing/2014/main" id="{00000000-0008-0000-0C00-0000D5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51" name="shapetype_202" hidden="1">
          <a:extLst>
            <a:ext uri="{FF2B5EF4-FFF2-40B4-BE49-F238E27FC236}">
              <a16:creationId xmlns:a16="http://schemas.microsoft.com/office/drawing/2014/main" id="{00000000-0008-0000-0C00-0000D3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49" name="shapetype_202" hidden="1">
          <a:extLst>
            <a:ext uri="{FF2B5EF4-FFF2-40B4-BE49-F238E27FC236}">
              <a16:creationId xmlns:a16="http://schemas.microsoft.com/office/drawing/2014/main" id="{00000000-0008-0000-0C00-0000D1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47" name="shapetype_202" hidden="1">
          <a:extLst>
            <a:ext uri="{FF2B5EF4-FFF2-40B4-BE49-F238E27FC236}">
              <a16:creationId xmlns:a16="http://schemas.microsoft.com/office/drawing/2014/main" id="{00000000-0008-0000-0C00-0000CF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45" name="shapetype_202" hidden="1">
          <a:extLst>
            <a:ext uri="{FF2B5EF4-FFF2-40B4-BE49-F238E27FC236}">
              <a16:creationId xmlns:a16="http://schemas.microsoft.com/office/drawing/2014/main" id="{00000000-0008-0000-0C00-0000CD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43" name="shapetype_202" hidden="1">
          <a:extLst>
            <a:ext uri="{FF2B5EF4-FFF2-40B4-BE49-F238E27FC236}">
              <a16:creationId xmlns:a16="http://schemas.microsoft.com/office/drawing/2014/main" id="{00000000-0008-0000-0C00-0000CB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41" name="shapetype_202" hidden="1">
          <a:extLst>
            <a:ext uri="{FF2B5EF4-FFF2-40B4-BE49-F238E27FC236}">
              <a16:creationId xmlns:a16="http://schemas.microsoft.com/office/drawing/2014/main" id="{00000000-0008-0000-0C00-0000C9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39" name="shapetype_202" hidden="1">
          <a:extLst>
            <a:ext uri="{FF2B5EF4-FFF2-40B4-BE49-F238E27FC236}">
              <a16:creationId xmlns:a16="http://schemas.microsoft.com/office/drawing/2014/main" id="{00000000-0008-0000-0C00-0000C7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37" name="shapetype_202" hidden="1">
          <a:extLst>
            <a:ext uri="{FF2B5EF4-FFF2-40B4-BE49-F238E27FC236}">
              <a16:creationId xmlns:a16="http://schemas.microsoft.com/office/drawing/2014/main" id="{00000000-0008-0000-0C00-0000C5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35" name="shapetype_202" hidden="1">
          <a:extLst>
            <a:ext uri="{FF2B5EF4-FFF2-40B4-BE49-F238E27FC236}">
              <a16:creationId xmlns:a16="http://schemas.microsoft.com/office/drawing/2014/main" id="{00000000-0008-0000-0C00-0000C3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33" name="shapetype_202" hidden="1">
          <a:extLst>
            <a:ext uri="{FF2B5EF4-FFF2-40B4-BE49-F238E27FC236}">
              <a16:creationId xmlns:a16="http://schemas.microsoft.com/office/drawing/2014/main" id="{00000000-0008-0000-0C00-0000C1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31" name="shapetype_202" hidden="1">
          <a:extLst>
            <a:ext uri="{FF2B5EF4-FFF2-40B4-BE49-F238E27FC236}">
              <a16:creationId xmlns:a16="http://schemas.microsoft.com/office/drawing/2014/main" id="{00000000-0008-0000-0C00-0000BF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29" name="shapetype_202" hidden="1">
          <a:extLst>
            <a:ext uri="{FF2B5EF4-FFF2-40B4-BE49-F238E27FC236}">
              <a16:creationId xmlns:a16="http://schemas.microsoft.com/office/drawing/2014/main" id="{00000000-0008-0000-0C00-0000BD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27" name="shapetype_202" hidden="1">
          <a:extLst>
            <a:ext uri="{FF2B5EF4-FFF2-40B4-BE49-F238E27FC236}">
              <a16:creationId xmlns:a16="http://schemas.microsoft.com/office/drawing/2014/main" id="{00000000-0008-0000-0C00-0000BB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25" name="shapetype_202" hidden="1">
          <a:extLst>
            <a:ext uri="{FF2B5EF4-FFF2-40B4-BE49-F238E27FC236}">
              <a16:creationId xmlns:a16="http://schemas.microsoft.com/office/drawing/2014/main" id="{00000000-0008-0000-0C00-0000B9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23" name="shapetype_202" hidden="1">
          <a:extLst>
            <a:ext uri="{FF2B5EF4-FFF2-40B4-BE49-F238E27FC236}">
              <a16:creationId xmlns:a16="http://schemas.microsoft.com/office/drawing/2014/main" id="{00000000-0008-0000-0C00-0000B7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21" name="shapetype_202" hidden="1">
          <a:extLst>
            <a:ext uri="{FF2B5EF4-FFF2-40B4-BE49-F238E27FC236}">
              <a16:creationId xmlns:a16="http://schemas.microsoft.com/office/drawing/2014/main" id="{00000000-0008-0000-0C00-0000B5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19" name="shapetype_202" hidden="1">
          <a:extLst>
            <a:ext uri="{FF2B5EF4-FFF2-40B4-BE49-F238E27FC236}">
              <a16:creationId xmlns:a16="http://schemas.microsoft.com/office/drawing/2014/main" id="{00000000-0008-0000-0C00-0000B3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17" name="shapetype_202" hidden="1">
          <a:extLst>
            <a:ext uri="{FF2B5EF4-FFF2-40B4-BE49-F238E27FC236}">
              <a16:creationId xmlns:a16="http://schemas.microsoft.com/office/drawing/2014/main" id="{00000000-0008-0000-0C00-0000B1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15" name="shapetype_202" hidden="1">
          <a:extLst>
            <a:ext uri="{FF2B5EF4-FFF2-40B4-BE49-F238E27FC236}">
              <a16:creationId xmlns:a16="http://schemas.microsoft.com/office/drawing/2014/main" id="{00000000-0008-0000-0C00-0000AF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13" name="shapetype_202" hidden="1">
          <a:extLst>
            <a:ext uri="{FF2B5EF4-FFF2-40B4-BE49-F238E27FC236}">
              <a16:creationId xmlns:a16="http://schemas.microsoft.com/office/drawing/2014/main" id="{00000000-0008-0000-0C00-0000AD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11" name="shapetype_202" hidden="1">
          <a:extLst>
            <a:ext uri="{FF2B5EF4-FFF2-40B4-BE49-F238E27FC236}">
              <a16:creationId xmlns:a16="http://schemas.microsoft.com/office/drawing/2014/main" id="{00000000-0008-0000-0C00-0000AB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09" name="shapetype_202" hidden="1">
          <a:extLst>
            <a:ext uri="{FF2B5EF4-FFF2-40B4-BE49-F238E27FC236}">
              <a16:creationId xmlns:a16="http://schemas.microsoft.com/office/drawing/2014/main" id="{00000000-0008-0000-0C00-0000A9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07" name="shapetype_202" hidden="1">
          <a:extLst>
            <a:ext uri="{FF2B5EF4-FFF2-40B4-BE49-F238E27FC236}">
              <a16:creationId xmlns:a16="http://schemas.microsoft.com/office/drawing/2014/main" id="{00000000-0008-0000-0C00-0000A7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05" name="shapetype_202" hidden="1">
          <a:extLst>
            <a:ext uri="{FF2B5EF4-FFF2-40B4-BE49-F238E27FC236}">
              <a16:creationId xmlns:a16="http://schemas.microsoft.com/office/drawing/2014/main" id="{00000000-0008-0000-0C00-0000A5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03" name="shapetype_202" hidden="1">
          <a:extLst>
            <a:ext uri="{FF2B5EF4-FFF2-40B4-BE49-F238E27FC236}">
              <a16:creationId xmlns:a16="http://schemas.microsoft.com/office/drawing/2014/main" id="{00000000-0008-0000-0C00-0000A3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801" name="shapetype_202" hidden="1">
          <a:extLst>
            <a:ext uri="{FF2B5EF4-FFF2-40B4-BE49-F238E27FC236}">
              <a16:creationId xmlns:a16="http://schemas.microsoft.com/office/drawing/2014/main" id="{00000000-0008-0000-0C00-0000A1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99" name="shapetype_202" hidden="1">
          <a:extLst>
            <a:ext uri="{FF2B5EF4-FFF2-40B4-BE49-F238E27FC236}">
              <a16:creationId xmlns:a16="http://schemas.microsoft.com/office/drawing/2014/main" id="{00000000-0008-0000-0C00-00009F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97" name="shapetype_202" hidden="1">
          <a:extLst>
            <a:ext uri="{FF2B5EF4-FFF2-40B4-BE49-F238E27FC236}">
              <a16:creationId xmlns:a16="http://schemas.microsoft.com/office/drawing/2014/main" id="{00000000-0008-0000-0C00-00009D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95" name="shapetype_202" hidden="1">
          <a:extLst>
            <a:ext uri="{FF2B5EF4-FFF2-40B4-BE49-F238E27FC236}">
              <a16:creationId xmlns:a16="http://schemas.microsoft.com/office/drawing/2014/main" id="{00000000-0008-0000-0C00-00009B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93" name="shapetype_202" hidden="1">
          <a:extLst>
            <a:ext uri="{FF2B5EF4-FFF2-40B4-BE49-F238E27FC236}">
              <a16:creationId xmlns:a16="http://schemas.microsoft.com/office/drawing/2014/main" id="{00000000-0008-0000-0C00-000099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91" name="shapetype_202" hidden="1">
          <a:extLst>
            <a:ext uri="{FF2B5EF4-FFF2-40B4-BE49-F238E27FC236}">
              <a16:creationId xmlns:a16="http://schemas.microsoft.com/office/drawing/2014/main" id="{00000000-0008-0000-0C00-000097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89" name="shapetype_202" hidden="1">
          <a:extLst>
            <a:ext uri="{FF2B5EF4-FFF2-40B4-BE49-F238E27FC236}">
              <a16:creationId xmlns:a16="http://schemas.microsoft.com/office/drawing/2014/main" id="{00000000-0008-0000-0C00-000095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87" name="shapetype_202" hidden="1">
          <a:extLst>
            <a:ext uri="{FF2B5EF4-FFF2-40B4-BE49-F238E27FC236}">
              <a16:creationId xmlns:a16="http://schemas.microsoft.com/office/drawing/2014/main" id="{00000000-0008-0000-0C00-000093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85" name="shapetype_202" hidden="1">
          <a:extLst>
            <a:ext uri="{FF2B5EF4-FFF2-40B4-BE49-F238E27FC236}">
              <a16:creationId xmlns:a16="http://schemas.microsoft.com/office/drawing/2014/main" id="{00000000-0008-0000-0C00-000091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83" name="shapetype_202" hidden="1">
          <a:extLst>
            <a:ext uri="{FF2B5EF4-FFF2-40B4-BE49-F238E27FC236}">
              <a16:creationId xmlns:a16="http://schemas.microsoft.com/office/drawing/2014/main" id="{00000000-0008-0000-0C00-00008F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81" name="shapetype_202" hidden="1">
          <a:extLst>
            <a:ext uri="{FF2B5EF4-FFF2-40B4-BE49-F238E27FC236}">
              <a16:creationId xmlns:a16="http://schemas.microsoft.com/office/drawing/2014/main" id="{00000000-0008-0000-0C00-00008D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79" name="shapetype_202" hidden="1">
          <a:extLst>
            <a:ext uri="{FF2B5EF4-FFF2-40B4-BE49-F238E27FC236}">
              <a16:creationId xmlns:a16="http://schemas.microsoft.com/office/drawing/2014/main" id="{00000000-0008-0000-0C00-00008B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77" name="shapetype_202" hidden="1">
          <a:extLst>
            <a:ext uri="{FF2B5EF4-FFF2-40B4-BE49-F238E27FC236}">
              <a16:creationId xmlns:a16="http://schemas.microsoft.com/office/drawing/2014/main" id="{00000000-0008-0000-0C00-000089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75" name="shapetype_202" hidden="1">
          <a:extLst>
            <a:ext uri="{FF2B5EF4-FFF2-40B4-BE49-F238E27FC236}">
              <a16:creationId xmlns:a16="http://schemas.microsoft.com/office/drawing/2014/main" id="{00000000-0008-0000-0C00-000087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73" name="shapetype_202" hidden="1">
          <a:extLst>
            <a:ext uri="{FF2B5EF4-FFF2-40B4-BE49-F238E27FC236}">
              <a16:creationId xmlns:a16="http://schemas.microsoft.com/office/drawing/2014/main" id="{00000000-0008-0000-0C00-000085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71" name="shapetype_202" hidden="1">
          <a:extLst>
            <a:ext uri="{FF2B5EF4-FFF2-40B4-BE49-F238E27FC236}">
              <a16:creationId xmlns:a16="http://schemas.microsoft.com/office/drawing/2014/main" id="{00000000-0008-0000-0C00-000083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69" name="shapetype_202" hidden="1">
          <a:extLst>
            <a:ext uri="{FF2B5EF4-FFF2-40B4-BE49-F238E27FC236}">
              <a16:creationId xmlns:a16="http://schemas.microsoft.com/office/drawing/2014/main" id="{00000000-0008-0000-0C00-000081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67" name="shapetype_202" hidden="1">
          <a:extLst>
            <a:ext uri="{FF2B5EF4-FFF2-40B4-BE49-F238E27FC236}">
              <a16:creationId xmlns:a16="http://schemas.microsoft.com/office/drawing/2014/main" id="{00000000-0008-0000-0C00-00007F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65" name="shapetype_202" hidden="1">
          <a:extLst>
            <a:ext uri="{FF2B5EF4-FFF2-40B4-BE49-F238E27FC236}">
              <a16:creationId xmlns:a16="http://schemas.microsoft.com/office/drawing/2014/main" id="{00000000-0008-0000-0C00-00007D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63" name="shapetype_202" hidden="1">
          <a:extLst>
            <a:ext uri="{FF2B5EF4-FFF2-40B4-BE49-F238E27FC236}">
              <a16:creationId xmlns:a16="http://schemas.microsoft.com/office/drawing/2014/main" id="{00000000-0008-0000-0C00-00007B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61" name="shapetype_202" hidden="1">
          <a:extLst>
            <a:ext uri="{FF2B5EF4-FFF2-40B4-BE49-F238E27FC236}">
              <a16:creationId xmlns:a16="http://schemas.microsoft.com/office/drawing/2014/main" id="{00000000-0008-0000-0C00-000079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59" name="shapetype_202" hidden="1">
          <a:extLst>
            <a:ext uri="{FF2B5EF4-FFF2-40B4-BE49-F238E27FC236}">
              <a16:creationId xmlns:a16="http://schemas.microsoft.com/office/drawing/2014/main" id="{00000000-0008-0000-0C00-000077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57" name="shapetype_202" hidden="1">
          <a:extLst>
            <a:ext uri="{FF2B5EF4-FFF2-40B4-BE49-F238E27FC236}">
              <a16:creationId xmlns:a16="http://schemas.microsoft.com/office/drawing/2014/main" id="{00000000-0008-0000-0C00-000075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55" name="shapetype_202" hidden="1">
          <a:extLst>
            <a:ext uri="{FF2B5EF4-FFF2-40B4-BE49-F238E27FC236}">
              <a16:creationId xmlns:a16="http://schemas.microsoft.com/office/drawing/2014/main" id="{00000000-0008-0000-0C00-000073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53" name="shapetype_202" hidden="1">
          <a:extLst>
            <a:ext uri="{FF2B5EF4-FFF2-40B4-BE49-F238E27FC236}">
              <a16:creationId xmlns:a16="http://schemas.microsoft.com/office/drawing/2014/main" id="{00000000-0008-0000-0C00-000071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51" name="shapetype_202" hidden="1">
          <a:extLst>
            <a:ext uri="{FF2B5EF4-FFF2-40B4-BE49-F238E27FC236}">
              <a16:creationId xmlns:a16="http://schemas.microsoft.com/office/drawing/2014/main" id="{00000000-0008-0000-0C00-00006F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49" name="shapetype_202" hidden="1">
          <a:extLst>
            <a:ext uri="{FF2B5EF4-FFF2-40B4-BE49-F238E27FC236}">
              <a16:creationId xmlns:a16="http://schemas.microsoft.com/office/drawing/2014/main" id="{00000000-0008-0000-0C00-00006D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47" name="shapetype_202" hidden="1">
          <a:extLst>
            <a:ext uri="{FF2B5EF4-FFF2-40B4-BE49-F238E27FC236}">
              <a16:creationId xmlns:a16="http://schemas.microsoft.com/office/drawing/2014/main" id="{00000000-0008-0000-0C00-00006B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45" name="shapetype_202" hidden="1">
          <a:extLst>
            <a:ext uri="{FF2B5EF4-FFF2-40B4-BE49-F238E27FC236}">
              <a16:creationId xmlns:a16="http://schemas.microsoft.com/office/drawing/2014/main" id="{00000000-0008-0000-0C00-000069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43" name="shapetype_202" hidden="1">
          <a:extLst>
            <a:ext uri="{FF2B5EF4-FFF2-40B4-BE49-F238E27FC236}">
              <a16:creationId xmlns:a16="http://schemas.microsoft.com/office/drawing/2014/main" id="{00000000-0008-0000-0C00-000067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41" name="shapetype_202" hidden="1">
          <a:extLst>
            <a:ext uri="{FF2B5EF4-FFF2-40B4-BE49-F238E27FC236}">
              <a16:creationId xmlns:a16="http://schemas.microsoft.com/office/drawing/2014/main" id="{00000000-0008-0000-0C00-000065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39" name="shapetype_202" hidden="1">
          <a:extLst>
            <a:ext uri="{FF2B5EF4-FFF2-40B4-BE49-F238E27FC236}">
              <a16:creationId xmlns:a16="http://schemas.microsoft.com/office/drawing/2014/main" id="{00000000-0008-0000-0C00-000063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37" name="shapetype_202" hidden="1">
          <a:extLst>
            <a:ext uri="{FF2B5EF4-FFF2-40B4-BE49-F238E27FC236}">
              <a16:creationId xmlns:a16="http://schemas.microsoft.com/office/drawing/2014/main" id="{00000000-0008-0000-0C00-000061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35" name="shapetype_202" hidden="1">
          <a:extLst>
            <a:ext uri="{FF2B5EF4-FFF2-40B4-BE49-F238E27FC236}">
              <a16:creationId xmlns:a16="http://schemas.microsoft.com/office/drawing/2014/main" id="{00000000-0008-0000-0C00-00005F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33" name="shapetype_202" hidden="1">
          <a:extLst>
            <a:ext uri="{FF2B5EF4-FFF2-40B4-BE49-F238E27FC236}">
              <a16:creationId xmlns:a16="http://schemas.microsoft.com/office/drawing/2014/main" id="{00000000-0008-0000-0C00-00005D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31" name="shapetype_202" hidden="1">
          <a:extLst>
            <a:ext uri="{FF2B5EF4-FFF2-40B4-BE49-F238E27FC236}">
              <a16:creationId xmlns:a16="http://schemas.microsoft.com/office/drawing/2014/main" id="{00000000-0008-0000-0C00-00005B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29" name="shapetype_202" hidden="1">
          <a:extLst>
            <a:ext uri="{FF2B5EF4-FFF2-40B4-BE49-F238E27FC236}">
              <a16:creationId xmlns:a16="http://schemas.microsoft.com/office/drawing/2014/main" id="{00000000-0008-0000-0C00-000059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27" name="shapetype_202" hidden="1">
          <a:extLst>
            <a:ext uri="{FF2B5EF4-FFF2-40B4-BE49-F238E27FC236}">
              <a16:creationId xmlns:a16="http://schemas.microsoft.com/office/drawing/2014/main" id="{00000000-0008-0000-0C00-000057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25" name="shapetype_202" hidden="1">
          <a:extLst>
            <a:ext uri="{FF2B5EF4-FFF2-40B4-BE49-F238E27FC236}">
              <a16:creationId xmlns:a16="http://schemas.microsoft.com/office/drawing/2014/main" id="{00000000-0008-0000-0C00-000055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23" name="shapetype_202" hidden="1">
          <a:extLst>
            <a:ext uri="{FF2B5EF4-FFF2-40B4-BE49-F238E27FC236}">
              <a16:creationId xmlns:a16="http://schemas.microsoft.com/office/drawing/2014/main" id="{00000000-0008-0000-0C00-000053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21" name="shapetype_202" hidden="1">
          <a:extLst>
            <a:ext uri="{FF2B5EF4-FFF2-40B4-BE49-F238E27FC236}">
              <a16:creationId xmlns:a16="http://schemas.microsoft.com/office/drawing/2014/main" id="{00000000-0008-0000-0C00-000051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19" name="shapetype_202" hidden="1">
          <a:extLst>
            <a:ext uri="{FF2B5EF4-FFF2-40B4-BE49-F238E27FC236}">
              <a16:creationId xmlns:a16="http://schemas.microsoft.com/office/drawing/2014/main" id="{00000000-0008-0000-0C00-00004F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17" name="shapetype_202" hidden="1">
          <a:extLst>
            <a:ext uri="{FF2B5EF4-FFF2-40B4-BE49-F238E27FC236}">
              <a16:creationId xmlns:a16="http://schemas.microsoft.com/office/drawing/2014/main" id="{00000000-0008-0000-0C00-00004D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15" name="shapetype_202" hidden="1">
          <a:extLst>
            <a:ext uri="{FF2B5EF4-FFF2-40B4-BE49-F238E27FC236}">
              <a16:creationId xmlns:a16="http://schemas.microsoft.com/office/drawing/2014/main" id="{00000000-0008-0000-0C00-00004B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13" name="shapetype_202" hidden="1">
          <a:extLst>
            <a:ext uri="{FF2B5EF4-FFF2-40B4-BE49-F238E27FC236}">
              <a16:creationId xmlns:a16="http://schemas.microsoft.com/office/drawing/2014/main" id="{00000000-0008-0000-0C00-000049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11" name="shapetype_202" hidden="1">
          <a:extLst>
            <a:ext uri="{FF2B5EF4-FFF2-40B4-BE49-F238E27FC236}">
              <a16:creationId xmlns:a16="http://schemas.microsoft.com/office/drawing/2014/main" id="{00000000-0008-0000-0C00-000047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09" name="shapetype_202" hidden="1">
          <a:extLst>
            <a:ext uri="{FF2B5EF4-FFF2-40B4-BE49-F238E27FC236}">
              <a16:creationId xmlns:a16="http://schemas.microsoft.com/office/drawing/2014/main" id="{00000000-0008-0000-0C00-000045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07" name="shapetype_202" hidden="1">
          <a:extLst>
            <a:ext uri="{FF2B5EF4-FFF2-40B4-BE49-F238E27FC236}">
              <a16:creationId xmlns:a16="http://schemas.microsoft.com/office/drawing/2014/main" id="{00000000-0008-0000-0C00-000043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05" name="shapetype_202" hidden="1">
          <a:extLst>
            <a:ext uri="{FF2B5EF4-FFF2-40B4-BE49-F238E27FC236}">
              <a16:creationId xmlns:a16="http://schemas.microsoft.com/office/drawing/2014/main" id="{00000000-0008-0000-0C00-000041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03" name="shapetype_202" hidden="1">
          <a:extLst>
            <a:ext uri="{FF2B5EF4-FFF2-40B4-BE49-F238E27FC236}">
              <a16:creationId xmlns:a16="http://schemas.microsoft.com/office/drawing/2014/main" id="{00000000-0008-0000-0C00-00003F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701" name="shapetype_202" hidden="1">
          <a:extLst>
            <a:ext uri="{FF2B5EF4-FFF2-40B4-BE49-F238E27FC236}">
              <a16:creationId xmlns:a16="http://schemas.microsoft.com/office/drawing/2014/main" id="{00000000-0008-0000-0C00-00003D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99" name="shapetype_202" hidden="1">
          <a:extLst>
            <a:ext uri="{FF2B5EF4-FFF2-40B4-BE49-F238E27FC236}">
              <a16:creationId xmlns:a16="http://schemas.microsoft.com/office/drawing/2014/main" id="{00000000-0008-0000-0C00-00003B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97" name="shapetype_202" hidden="1">
          <a:extLst>
            <a:ext uri="{FF2B5EF4-FFF2-40B4-BE49-F238E27FC236}">
              <a16:creationId xmlns:a16="http://schemas.microsoft.com/office/drawing/2014/main" id="{00000000-0008-0000-0C00-000039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95" name="shapetype_202" hidden="1">
          <a:extLst>
            <a:ext uri="{FF2B5EF4-FFF2-40B4-BE49-F238E27FC236}">
              <a16:creationId xmlns:a16="http://schemas.microsoft.com/office/drawing/2014/main" id="{00000000-0008-0000-0C00-000037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93" name="shapetype_202" hidden="1">
          <a:extLst>
            <a:ext uri="{FF2B5EF4-FFF2-40B4-BE49-F238E27FC236}">
              <a16:creationId xmlns:a16="http://schemas.microsoft.com/office/drawing/2014/main" id="{00000000-0008-0000-0C00-000035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91" name="shapetype_202" hidden="1">
          <a:extLst>
            <a:ext uri="{FF2B5EF4-FFF2-40B4-BE49-F238E27FC236}">
              <a16:creationId xmlns:a16="http://schemas.microsoft.com/office/drawing/2014/main" id="{00000000-0008-0000-0C00-000033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89" name="shapetype_202" hidden="1">
          <a:extLst>
            <a:ext uri="{FF2B5EF4-FFF2-40B4-BE49-F238E27FC236}">
              <a16:creationId xmlns:a16="http://schemas.microsoft.com/office/drawing/2014/main" id="{00000000-0008-0000-0C00-000031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87" name="shapetype_202" hidden="1">
          <a:extLst>
            <a:ext uri="{FF2B5EF4-FFF2-40B4-BE49-F238E27FC236}">
              <a16:creationId xmlns:a16="http://schemas.microsoft.com/office/drawing/2014/main" id="{00000000-0008-0000-0C00-00002F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85" name="shapetype_202" hidden="1">
          <a:extLst>
            <a:ext uri="{FF2B5EF4-FFF2-40B4-BE49-F238E27FC236}">
              <a16:creationId xmlns:a16="http://schemas.microsoft.com/office/drawing/2014/main" id="{00000000-0008-0000-0C00-00002D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83" name="shapetype_202" hidden="1">
          <a:extLst>
            <a:ext uri="{FF2B5EF4-FFF2-40B4-BE49-F238E27FC236}">
              <a16:creationId xmlns:a16="http://schemas.microsoft.com/office/drawing/2014/main" id="{00000000-0008-0000-0C00-00002B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81" name="shapetype_202" hidden="1">
          <a:extLst>
            <a:ext uri="{FF2B5EF4-FFF2-40B4-BE49-F238E27FC236}">
              <a16:creationId xmlns:a16="http://schemas.microsoft.com/office/drawing/2014/main" id="{00000000-0008-0000-0C00-000029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79" name="shapetype_202" hidden="1">
          <a:extLst>
            <a:ext uri="{FF2B5EF4-FFF2-40B4-BE49-F238E27FC236}">
              <a16:creationId xmlns:a16="http://schemas.microsoft.com/office/drawing/2014/main" id="{00000000-0008-0000-0C00-000027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77" name="shapetype_202" hidden="1">
          <a:extLst>
            <a:ext uri="{FF2B5EF4-FFF2-40B4-BE49-F238E27FC236}">
              <a16:creationId xmlns:a16="http://schemas.microsoft.com/office/drawing/2014/main" id="{00000000-0008-0000-0C00-000025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75" name="shapetype_202" hidden="1">
          <a:extLst>
            <a:ext uri="{FF2B5EF4-FFF2-40B4-BE49-F238E27FC236}">
              <a16:creationId xmlns:a16="http://schemas.microsoft.com/office/drawing/2014/main" id="{00000000-0008-0000-0C00-000023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73" name="shapetype_202" hidden="1">
          <a:extLst>
            <a:ext uri="{FF2B5EF4-FFF2-40B4-BE49-F238E27FC236}">
              <a16:creationId xmlns:a16="http://schemas.microsoft.com/office/drawing/2014/main" id="{00000000-0008-0000-0C00-000021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71" name="shapetype_202" hidden="1">
          <a:extLst>
            <a:ext uri="{FF2B5EF4-FFF2-40B4-BE49-F238E27FC236}">
              <a16:creationId xmlns:a16="http://schemas.microsoft.com/office/drawing/2014/main" id="{00000000-0008-0000-0C00-00001F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69" name="shapetype_202" hidden="1">
          <a:extLst>
            <a:ext uri="{FF2B5EF4-FFF2-40B4-BE49-F238E27FC236}">
              <a16:creationId xmlns:a16="http://schemas.microsoft.com/office/drawing/2014/main" id="{00000000-0008-0000-0C00-00001D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67" name="shapetype_202" hidden="1">
          <a:extLst>
            <a:ext uri="{FF2B5EF4-FFF2-40B4-BE49-F238E27FC236}">
              <a16:creationId xmlns:a16="http://schemas.microsoft.com/office/drawing/2014/main" id="{00000000-0008-0000-0C00-00001B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65" name="shapetype_202" hidden="1">
          <a:extLst>
            <a:ext uri="{FF2B5EF4-FFF2-40B4-BE49-F238E27FC236}">
              <a16:creationId xmlns:a16="http://schemas.microsoft.com/office/drawing/2014/main" id="{00000000-0008-0000-0C00-000019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63" name="shapetype_202" hidden="1">
          <a:extLst>
            <a:ext uri="{FF2B5EF4-FFF2-40B4-BE49-F238E27FC236}">
              <a16:creationId xmlns:a16="http://schemas.microsoft.com/office/drawing/2014/main" id="{00000000-0008-0000-0C00-000017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61" name="shapetype_202" hidden="1">
          <a:extLst>
            <a:ext uri="{FF2B5EF4-FFF2-40B4-BE49-F238E27FC236}">
              <a16:creationId xmlns:a16="http://schemas.microsoft.com/office/drawing/2014/main" id="{00000000-0008-0000-0C00-000015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59" name="shapetype_202" hidden="1">
          <a:extLst>
            <a:ext uri="{FF2B5EF4-FFF2-40B4-BE49-F238E27FC236}">
              <a16:creationId xmlns:a16="http://schemas.microsoft.com/office/drawing/2014/main" id="{00000000-0008-0000-0C00-000013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57" name="shapetype_202" hidden="1">
          <a:extLst>
            <a:ext uri="{FF2B5EF4-FFF2-40B4-BE49-F238E27FC236}">
              <a16:creationId xmlns:a16="http://schemas.microsoft.com/office/drawing/2014/main" id="{00000000-0008-0000-0C00-000011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55" name="shapetype_202" hidden="1">
          <a:extLst>
            <a:ext uri="{FF2B5EF4-FFF2-40B4-BE49-F238E27FC236}">
              <a16:creationId xmlns:a16="http://schemas.microsoft.com/office/drawing/2014/main" id="{00000000-0008-0000-0C00-00000F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53" name="shapetype_202" hidden="1">
          <a:extLst>
            <a:ext uri="{FF2B5EF4-FFF2-40B4-BE49-F238E27FC236}">
              <a16:creationId xmlns:a16="http://schemas.microsoft.com/office/drawing/2014/main" id="{00000000-0008-0000-0C00-00000D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51" name="shapetype_202" hidden="1">
          <a:extLst>
            <a:ext uri="{FF2B5EF4-FFF2-40B4-BE49-F238E27FC236}">
              <a16:creationId xmlns:a16="http://schemas.microsoft.com/office/drawing/2014/main" id="{00000000-0008-0000-0C00-00000B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49" name="shapetype_202" hidden="1">
          <a:extLst>
            <a:ext uri="{FF2B5EF4-FFF2-40B4-BE49-F238E27FC236}">
              <a16:creationId xmlns:a16="http://schemas.microsoft.com/office/drawing/2014/main" id="{00000000-0008-0000-0C00-000009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47" name="shapetype_202" hidden="1">
          <a:extLst>
            <a:ext uri="{FF2B5EF4-FFF2-40B4-BE49-F238E27FC236}">
              <a16:creationId xmlns:a16="http://schemas.microsoft.com/office/drawing/2014/main" id="{00000000-0008-0000-0C00-000007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45" name="shapetype_202" hidden="1">
          <a:extLst>
            <a:ext uri="{FF2B5EF4-FFF2-40B4-BE49-F238E27FC236}">
              <a16:creationId xmlns:a16="http://schemas.microsoft.com/office/drawing/2014/main" id="{00000000-0008-0000-0C00-000005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43" name="shapetype_202" hidden="1">
          <a:extLst>
            <a:ext uri="{FF2B5EF4-FFF2-40B4-BE49-F238E27FC236}">
              <a16:creationId xmlns:a16="http://schemas.microsoft.com/office/drawing/2014/main" id="{00000000-0008-0000-0C00-000003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41" name="shapetype_202" hidden="1">
          <a:extLst>
            <a:ext uri="{FF2B5EF4-FFF2-40B4-BE49-F238E27FC236}">
              <a16:creationId xmlns:a16="http://schemas.microsoft.com/office/drawing/2014/main" id="{00000000-0008-0000-0C00-0000014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39" name="shapetype_202" hidden="1">
          <a:extLst>
            <a:ext uri="{FF2B5EF4-FFF2-40B4-BE49-F238E27FC236}">
              <a16:creationId xmlns:a16="http://schemas.microsoft.com/office/drawing/2014/main" id="{00000000-0008-0000-0C00-0000FF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37" name="shapetype_202" hidden="1">
          <a:extLst>
            <a:ext uri="{FF2B5EF4-FFF2-40B4-BE49-F238E27FC236}">
              <a16:creationId xmlns:a16="http://schemas.microsoft.com/office/drawing/2014/main" id="{00000000-0008-0000-0C00-0000FD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35" name="shapetype_202" hidden="1">
          <a:extLst>
            <a:ext uri="{FF2B5EF4-FFF2-40B4-BE49-F238E27FC236}">
              <a16:creationId xmlns:a16="http://schemas.microsoft.com/office/drawing/2014/main" id="{00000000-0008-0000-0C00-0000FB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33" name="shapetype_202" hidden="1">
          <a:extLst>
            <a:ext uri="{FF2B5EF4-FFF2-40B4-BE49-F238E27FC236}">
              <a16:creationId xmlns:a16="http://schemas.microsoft.com/office/drawing/2014/main" id="{00000000-0008-0000-0C00-0000F9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31" name="shapetype_202" hidden="1">
          <a:extLst>
            <a:ext uri="{FF2B5EF4-FFF2-40B4-BE49-F238E27FC236}">
              <a16:creationId xmlns:a16="http://schemas.microsoft.com/office/drawing/2014/main" id="{00000000-0008-0000-0C00-0000F7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29" name="shapetype_202" hidden="1">
          <a:extLst>
            <a:ext uri="{FF2B5EF4-FFF2-40B4-BE49-F238E27FC236}">
              <a16:creationId xmlns:a16="http://schemas.microsoft.com/office/drawing/2014/main" id="{00000000-0008-0000-0C00-0000F5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27" name="shapetype_202" hidden="1">
          <a:extLst>
            <a:ext uri="{FF2B5EF4-FFF2-40B4-BE49-F238E27FC236}">
              <a16:creationId xmlns:a16="http://schemas.microsoft.com/office/drawing/2014/main" id="{00000000-0008-0000-0C00-0000F3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25" name="shapetype_202" hidden="1">
          <a:extLst>
            <a:ext uri="{FF2B5EF4-FFF2-40B4-BE49-F238E27FC236}">
              <a16:creationId xmlns:a16="http://schemas.microsoft.com/office/drawing/2014/main" id="{00000000-0008-0000-0C00-0000F1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23" name="shapetype_202" hidden="1">
          <a:extLst>
            <a:ext uri="{FF2B5EF4-FFF2-40B4-BE49-F238E27FC236}">
              <a16:creationId xmlns:a16="http://schemas.microsoft.com/office/drawing/2014/main" id="{00000000-0008-0000-0C00-0000EF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21" name="shapetype_202" hidden="1">
          <a:extLst>
            <a:ext uri="{FF2B5EF4-FFF2-40B4-BE49-F238E27FC236}">
              <a16:creationId xmlns:a16="http://schemas.microsoft.com/office/drawing/2014/main" id="{00000000-0008-0000-0C00-0000ED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19" name="shapetype_202" hidden="1">
          <a:extLst>
            <a:ext uri="{FF2B5EF4-FFF2-40B4-BE49-F238E27FC236}">
              <a16:creationId xmlns:a16="http://schemas.microsoft.com/office/drawing/2014/main" id="{00000000-0008-0000-0C00-0000EB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17" name="shapetype_202" hidden="1">
          <a:extLst>
            <a:ext uri="{FF2B5EF4-FFF2-40B4-BE49-F238E27FC236}">
              <a16:creationId xmlns:a16="http://schemas.microsoft.com/office/drawing/2014/main" id="{00000000-0008-0000-0C00-0000E9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15" name="shapetype_202" hidden="1">
          <a:extLst>
            <a:ext uri="{FF2B5EF4-FFF2-40B4-BE49-F238E27FC236}">
              <a16:creationId xmlns:a16="http://schemas.microsoft.com/office/drawing/2014/main" id="{00000000-0008-0000-0C00-0000E7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13" name="shapetype_202" hidden="1">
          <a:extLst>
            <a:ext uri="{FF2B5EF4-FFF2-40B4-BE49-F238E27FC236}">
              <a16:creationId xmlns:a16="http://schemas.microsoft.com/office/drawing/2014/main" id="{00000000-0008-0000-0C00-0000E5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11" name="shapetype_202" hidden="1">
          <a:extLst>
            <a:ext uri="{FF2B5EF4-FFF2-40B4-BE49-F238E27FC236}">
              <a16:creationId xmlns:a16="http://schemas.microsoft.com/office/drawing/2014/main" id="{00000000-0008-0000-0C00-0000E3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09" name="shapetype_202" hidden="1">
          <a:extLst>
            <a:ext uri="{FF2B5EF4-FFF2-40B4-BE49-F238E27FC236}">
              <a16:creationId xmlns:a16="http://schemas.microsoft.com/office/drawing/2014/main" id="{00000000-0008-0000-0C00-0000E1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07" name="shapetype_202" hidden="1">
          <a:extLst>
            <a:ext uri="{FF2B5EF4-FFF2-40B4-BE49-F238E27FC236}">
              <a16:creationId xmlns:a16="http://schemas.microsoft.com/office/drawing/2014/main" id="{00000000-0008-0000-0C00-0000DF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05" name="shapetype_202" hidden="1">
          <a:extLst>
            <a:ext uri="{FF2B5EF4-FFF2-40B4-BE49-F238E27FC236}">
              <a16:creationId xmlns:a16="http://schemas.microsoft.com/office/drawing/2014/main" id="{00000000-0008-0000-0C00-0000DD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03" name="shapetype_202" hidden="1">
          <a:extLst>
            <a:ext uri="{FF2B5EF4-FFF2-40B4-BE49-F238E27FC236}">
              <a16:creationId xmlns:a16="http://schemas.microsoft.com/office/drawing/2014/main" id="{00000000-0008-0000-0C00-0000DB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601" name="shapetype_202" hidden="1">
          <a:extLst>
            <a:ext uri="{FF2B5EF4-FFF2-40B4-BE49-F238E27FC236}">
              <a16:creationId xmlns:a16="http://schemas.microsoft.com/office/drawing/2014/main" id="{00000000-0008-0000-0C00-0000D9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99" name="shapetype_202" hidden="1">
          <a:extLst>
            <a:ext uri="{FF2B5EF4-FFF2-40B4-BE49-F238E27FC236}">
              <a16:creationId xmlns:a16="http://schemas.microsoft.com/office/drawing/2014/main" id="{00000000-0008-0000-0C00-0000D7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97" name="shapetype_202" hidden="1">
          <a:extLst>
            <a:ext uri="{FF2B5EF4-FFF2-40B4-BE49-F238E27FC236}">
              <a16:creationId xmlns:a16="http://schemas.microsoft.com/office/drawing/2014/main" id="{00000000-0008-0000-0C00-0000D5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95" name="shapetype_202" hidden="1">
          <a:extLst>
            <a:ext uri="{FF2B5EF4-FFF2-40B4-BE49-F238E27FC236}">
              <a16:creationId xmlns:a16="http://schemas.microsoft.com/office/drawing/2014/main" id="{00000000-0008-0000-0C00-0000D3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93" name="shapetype_202" hidden="1">
          <a:extLst>
            <a:ext uri="{FF2B5EF4-FFF2-40B4-BE49-F238E27FC236}">
              <a16:creationId xmlns:a16="http://schemas.microsoft.com/office/drawing/2014/main" id="{00000000-0008-0000-0C00-0000D1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91" name="shapetype_202" hidden="1">
          <a:extLst>
            <a:ext uri="{FF2B5EF4-FFF2-40B4-BE49-F238E27FC236}">
              <a16:creationId xmlns:a16="http://schemas.microsoft.com/office/drawing/2014/main" id="{00000000-0008-0000-0C00-0000CF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89" name="shapetype_202" hidden="1">
          <a:extLst>
            <a:ext uri="{FF2B5EF4-FFF2-40B4-BE49-F238E27FC236}">
              <a16:creationId xmlns:a16="http://schemas.microsoft.com/office/drawing/2014/main" id="{00000000-0008-0000-0C00-0000CD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87" name="shapetype_202" hidden="1">
          <a:extLst>
            <a:ext uri="{FF2B5EF4-FFF2-40B4-BE49-F238E27FC236}">
              <a16:creationId xmlns:a16="http://schemas.microsoft.com/office/drawing/2014/main" id="{00000000-0008-0000-0C00-0000CB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85" name="shapetype_202" hidden="1">
          <a:extLst>
            <a:ext uri="{FF2B5EF4-FFF2-40B4-BE49-F238E27FC236}">
              <a16:creationId xmlns:a16="http://schemas.microsoft.com/office/drawing/2014/main" id="{00000000-0008-0000-0C00-0000C9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83" name="shapetype_202" hidden="1">
          <a:extLst>
            <a:ext uri="{FF2B5EF4-FFF2-40B4-BE49-F238E27FC236}">
              <a16:creationId xmlns:a16="http://schemas.microsoft.com/office/drawing/2014/main" id="{00000000-0008-0000-0C00-0000C7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81" name="shapetype_202" hidden="1">
          <a:extLst>
            <a:ext uri="{FF2B5EF4-FFF2-40B4-BE49-F238E27FC236}">
              <a16:creationId xmlns:a16="http://schemas.microsoft.com/office/drawing/2014/main" id="{00000000-0008-0000-0C00-0000C5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79" name="shapetype_202" hidden="1">
          <a:extLst>
            <a:ext uri="{FF2B5EF4-FFF2-40B4-BE49-F238E27FC236}">
              <a16:creationId xmlns:a16="http://schemas.microsoft.com/office/drawing/2014/main" id="{00000000-0008-0000-0C00-0000C3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77" name="shapetype_202" hidden="1">
          <a:extLst>
            <a:ext uri="{FF2B5EF4-FFF2-40B4-BE49-F238E27FC236}">
              <a16:creationId xmlns:a16="http://schemas.microsoft.com/office/drawing/2014/main" id="{00000000-0008-0000-0C00-0000C1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75" name="shapetype_202" hidden="1">
          <a:extLst>
            <a:ext uri="{FF2B5EF4-FFF2-40B4-BE49-F238E27FC236}">
              <a16:creationId xmlns:a16="http://schemas.microsoft.com/office/drawing/2014/main" id="{00000000-0008-0000-0C00-0000BF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73" name="shapetype_202" hidden="1">
          <a:extLst>
            <a:ext uri="{FF2B5EF4-FFF2-40B4-BE49-F238E27FC236}">
              <a16:creationId xmlns:a16="http://schemas.microsoft.com/office/drawing/2014/main" id="{00000000-0008-0000-0C00-0000BD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71" name="shapetype_202" hidden="1">
          <a:extLst>
            <a:ext uri="{FF2B5EF4-FFF2-40B4-BE49-F238E27FC236}">
              <a16:creationId xmlns:a16="http://schemas.microsoft.com/office/drawing/2014/main" id="{00000000-0008-0000-0C00-0000BB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69" name="shapetype_202" hidden="1">
          <a:extLst>
            <a:ext uri="{FF2B5EF4-FFF2-40B4-BE49-F238E27FC236}">
              <a16:creationId xmlns:a16="http://schemas.microsoft.com/office/drawing/2014/main" id="{00000000-0008-0000-0C00-0000B9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67" name="shapetype_202" hidden="1">
          <a:extLst>
            <a:ext uri="{FF2B5EF4-FFF2-40B4-BE49-F238E27FC236}">
              <a16:creationId xmlns:a16="http://schemas.microsoft.com/office/drawing/2014/main" id="{00000000-0008-0000-0C00-0000B7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65" name="shapetype_202" hidden="1">
          <a:extLst>
            <a:ext uri="{FF2B5EF4-FFF2-40B4-BE49-F238E27FC236}">
              <a16:creationId xmlns:a16="http://schemas.microsoft.com/office/drawing/2014/main" id="{00000000-0008-0000-0C00-0000B5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63" name="shapetype_202" hidden="1">
          <a:extLst>
            <a:ext uri="{FF2B5EF4-FFF2-40B4-BE49-F238E27FC236}">
              <a16:creationId xmlns:a16="http://schemas.microsoft.com/office/drawing/2014/main" id="{00000000-0008-0000-0C00-0000B3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61" name="shapetype_202" hidden="1">
          <a:extLst>
            <a:ext uri="{FF2B5EF4-FFF2-40B4-BE49-F238E27FC236}">
              <a16:creationId xmlns:a16="http://schemas.microsoft.com/office/drawing/2014/main" id="{00000000-0008-0000-0C00-0000B1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59" name="shapetype_202" hidden="1">
          <a:extLst>
            <a:ext uri="{FF2B5EF4-FFF2-40B4-BE49-F238E27FC236}">
              <a16:creationId xmlns:a16="http://schemas.microsoft.com/office/drawing/2014/main" id="{00000000-0008-0000-0C00-0000AF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57" name="shapetype_202" hidden="1">
          <a:extLst>
            <a:ext uri="{FF2B5EF4-FFF2-40B4-BE49-F238E27FC236}">
              <a16:creationId xmlns:a16="http://schemas.microsoft.com/office/drawing/2014/main" id="{00000000-0008-0000-0C00-0000AD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55" name="shapetype_202" hidden="1">
          <a:extLst>
            <a:ext uri="{FF2B5EF4-FFF2-40B4-BE49-F238E27FC236}">
              <a16:creationId xmlns:a16="http://schemas.microsoft.com/office/drawing/2014/main" id="{00000000-0008-0000-0C00-0000AB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53" name="shapetype_202" hidden="1">
          <a:extLst>
            <a:ext uri="{FF2B5EF4-FFF2-40B4-BE49-F238E27FC236}">
              <a16:creationId xmlns:a16="http://schemas.microsoft.com/office/drawing/2014/main" id="{00000000-0008-0000-0C00-0000A9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51" name="shapetype_202" hidden="1">
          <a:extLst>
            <a:ext uri="{FF2B5EF4-FFF2-40B4-BE49-F238E27FC236}">
              <a16:creationId xmlns:a16="http://schemas.microsoft.com/office/drawing/2014/main" id="{00000000-0008-0000-0C00-0000A7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49" name="shapetype_202" hidden="1">
          <a:extLst>
            <a:ext uri="{FF2B5EF4-FFF2-40B4-BE49-F238E27FC236}">
              <a16:creationId xmlns:a16="http://schemas.microsoft.com/office/drawing/2014/main" id="{00000000-0008-0000-0C00-0000A5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47" name="shapetype_202" hidden="1">
          <a:extLst>
            <a:ext uri="{FF2B5EF4-FFF2-40B4-BE49-F238E27FC236}">
              <a16:creationId xmlns:a16="http://schemas.microsoft.com/office/drawing/2014/main" id="{00000000-0008-0000-0C00-0000A3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6545" name="shapetype_202" hidden="1">
          <a:extLst>
            <a:ext uri="{FF2B5EF4-FFF2-40B4-BE49-F238E27FC236}">
              <a16:creationId xmlns:a16="http://schemas.microsoft.com/office/drawing/2014/main" id="{00000000-0008-0000-0C00-0000A14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20</xdr:col>
      <xdr:colOff>1</xdr:colOff>
      <xdr:row>37</xdr:row>
      <xdr:rowOff>27214</xdr:rowOff>
    </xdr:from>
    <xdr:ext cx="11228267" cy="1660941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 txBox="1"/>
      </xdr:nvSpPr>
      <xdr:spPr>
        <a:xfrm>
          <a:off x="19499037" y="12273643"/>
          <a:ext cx="11228267" cy="166094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Eastern Europe (Poland, Czech Republic, Hungary, Slovenia, Slovakia, Croatia, Bulgaria, Romania)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TILES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/>
        </a:p>
      </xdr:txBody>
    </xdr:sp>
    <xdr:clientData/>
  </xdr:oneCellAnchor>
  <xdr:oneCellAnchor>
    <xdr:from>
      <xdr:col>55</xdr:col>
      <xdr:colOff>0</xdr:colOff>
      <xdr:row>37</xdr:row>
      <xdr:rowOff>0</xdr:rowOff>
    </xdr:from>
    <xdr:ext cx="19186070" cy="11239487"/>
    <xdr:sp macro="" textlink="">
      <xdr:nvSpPr>
        <xdr:cNvPr id="322" name="TextBox 321">
          <a:extLst>
            <a:ext uri="{FF2B5EF4-FFF2-40B4-BE49-F238E27FC236}">
              <a16:creationId xmlns:a16="http://schemas.microsoft.com/office/drawing/2014/main" id="{00000000-0008-0000-0C00-000042010000}"/>
            </a:ext>
          </a:extLst>
        </xdr:cNvPr>
        <xdr:cNvSpPr txBox="1"/>
      </xdr:nvSpPr>
      <xdr:spPr>
        <a:xfrm>
          <a:off x="100461536" y="12246429"/>
          <a:ext cx="19186070" cy="112394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Eastern Europe (Poland, Czech Republic, Hungary, Slovenia, Slovakia, Croatia, Bulgaria, Romania)</a:t>
          </a:r>
          <a:endParaRPr lang="en-US" sz="1200">
            <a:effectLst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fuel used is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>
            <a:effectLst/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123" name="shapetype_202" hidden="1">
          <a:extLst>
            <a:ext uri="{FF2B5EF4-FFF2-40B4-BE49-F238E27FC236}">
              <a16:creationId xmlns:a16="http://schemas.microsoft.com/office/drawing/2014/main" id="{00000000-0008-0000-0D00-0000CB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122" name="shapetype_202" hidden="1">
          <a:extLst>
            <a:ext uri="{FF2B5EF4-FFF2-40B4-BE49-F238E27FC236}">
              <a16:creationId xmlns:a16="http://schemas.microsoft.com/office/drawing/2014/main" id="{00000000-0008-0000-0D00-0000CA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121" name="shapetype_202" hidden="1">
          <a:extLst>
            <a:ext uri="{FF2B5EF4-FFF2-40B4-BE49-F238E27FC236}">
              <a16:creationId xmlns:a16="http://schemas.microsoft.com/office/drawing/2014/main" id="{00000000-0008-0000-0D00-0000C9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120" name="shapetype_202" hidden="1">
          <a:extLst>
            <a:ext uri="{FF2B5EF4-FFF2-40B4-BE49-F238E27FC236}">
              <a16:creationId xmlns:a16="http://schemas.microsoft.com/office/drawing/2014/main" id="{00000000-0008-0000-0D00-0000C8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119" name="shapetype_202" hidden="1">
          <a:extLst>
            <a:ext uri="{FF2B5EF4-FFF2-40B4-BE49-F238E27FC236}">
              <a16:creationId xmlns:a16="http://schemas.microsoft.com/office/drawing/2014/main" id="{00000000-0008-0000-0D00-0000C7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118" name="shapetype_202" hidden="1">
          <a:extLst>
            <a:ext uri="{FF2B5EF4-FFF2-40B4-BE49-F238E27FC236}">
              <a16:creationId xmlns:a16="http://schemas.microsoft.com/office/drawing/2014/main" id="{00000000-0008-0000-0D00-0000C6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117" name="shapetype_202" hidden="1">
          <a:extLst>
            <a:ext uri="{FF2B5EF4-FFF2-40B4-BE49-F238E27FC236}">
              <a16:creationId xmlns:a16="http://schemas.microsoft.com/office/drawing/2014/main" id="{00000000-0008-0000-0D00-0000C5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115" name="shapetype_202" hidden="1">
          <a:extLst>
            <a:ext uri="{FF2B5EF4-FFF2-40B4-BE49-F238E27FC236}">
              <a16:creationId xmlns:a16="http://schemas.microsoft.com/office/drawing/2014/main" id="{00000000-0008-0000-0D00-0000C3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113" name="shapetype_202" hidden="1">
          <a:extLst>
            <a:ext uri="{FF2B5EF4-FFF2-40B4-BE49-F238E27FC236}">
              <a16:creationId xmlns:a16="http://schemas.microsoft.com/office/drawing/2014/main" id="{00000000-0008-0000-0D00-0000C1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111" name="shapetype_202" hidden="1">
          <a:extLst>
            <a:ext uri="{FF2B5EF4-FFF2-40B4-BE49-F238E27FC236}">
              <a16:creationId xmlns:a16="http://schemas.microsoft.com/office/drawing/2014/main" id="{00000000-0008-0000-0D00-0000BF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109" name="shapetype_202" hidden="1">
          <a:extLst>
            <a:ext uri="{FF2B5EF4-FFF2-40B4-BE49-F238E27FC236}">
              <a16:creationId xmlns:a16="http://schemas.microsoft.com/office/drawing/2014/main" id="{00000000-0008-0000-0D00-0000BD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107" name="shapetype_202" hidden="1">
          <a:extLst>
            <a:ext uri="{FF2B5EF4-FFF2-40B4-BE49-F238E27FC236}">
              <a16:creationId xmlns:a16="http://schemas.microsoft.com/office/drawing/2014/main" id="{00000000-0008-0000-0D00-0000BB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105" name="shapetype_202" hidden="1">
          <a:extLst>
            <a:ext uri="{FF2B5EF4-FFF2-40B4-BE49-F238E27FC236}">
              <a16:creationId xmlns:a16="http://schemas.microsoft.com/office/drawing/2014/main" id="{00000000-0008-0000-0D00-0000B9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103" name="shapetype_202" hidden="1">
          <a:extLst>
            <a:ext uri="{FF2B5EF4-FFF2-40B4-BE49-F238E27FC236}">
              <a16:creationId xmlns:a16="http://schemas.microsoft.com/office/drawing/2014/main" id="{00000000-0008-0000-0D00-0000B7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101" name="shapetype_202" hidden="1">
          <a:extLst>
            <a:ext uri="{FF2B5EF4-FFF2-40B4-BE49-F238E27FC236}">
              <a16:creationId xmlns:a16="http://schemas.microsoft.com/office/drawing/2014/main" id="{00000000-0008-0000-0D00-0000B5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99" name="shapetype_202" hidden="1">
          <a:extLst>
            <a:ext uri="{FF2B5EF4-FFF2-40B4-BE49-F238E27FC236}">
              <a16:creationId xmlns:a16="http://schemas.microsoft.com/office/drawing/2014/main" id="{00000000-0008-0000-0D00-0000B3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97" name="shapetype_202" hidden="1">
          <a:extLst>
            <a:ext uri="{FF2B5EF4-FFF2-40B4-BE49-F238E27FC236}">
              <a16:creationId xmlns:a16="http://schemas.microsoft.com/office/drawing/2014/main" id="{00000000-0008-0000-0D00-0000B1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95" name="shapetype_202" hidden="1">
          <a:extLst>
            <a:ext uri="{FF2B5EF4-FFF2-40B4-BE49-F238E27FC236}">
              <a16:creationId xmlns:a16="http://schemas.microsoft.com/office/drawing/2014/main" id="{00000000-0008-0000-0D00-0000AF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93" name="shapetype_202" hidden="1">
          <a:extLst>
            <a:ext uri="{FF2B5EF4-FFF2-40B4-BE49-F238E27FC236}">
              <a16:creationId xmlns:a16="http://schemas.microsoft.com/office/drawing/2014/main" id="{00000000-0008-0000-0D00-0000AD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91" name="shapetype_202" hidden="1">
          <a:extLst>
            <a:ext uri="{FF2B5EF4-FFF2-40B4-BE49-F238E27FC236}">
              <a16:creationId xmlns:a16="http://schemas.microsoft.com/office/drawing/2014/main" id="{00000000-0008-0000-0D00-0000AB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89" name="shapetype_202" hidden="1">
          <a:extLst>
            <a:ext uri="{FF2B5EF4-FFF2-40B4-BE49-F238E27FC236}">
              <a16:creationId xmlns:a16="http://schemas.microsoft.com/office/drawing/2014/main" id="{00000000-0008-0000-0D00-0000A9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87" name="shapetype_202" hidden="1">
          <a:extLst>
            <a:ext uri="{FF2B5EF4-FFF2-40B4-BE49-F238E27FC236}">
              <a16:creationId xmlns:a16="http://schemas.microsoft.com/office/drawing/2014/main" id="{00000000-0008-0000-0D00-0000A7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85" name="shapetype_202" hidden="1">
          <a:extLst>
            <a:ext uri="{FF2B5EF4-FFF2-40B4-BE49-F238E27FC236}">
              <a16:creationId xmlns:a16="http://schemas.microsoft.com/office/drawing/2014/main" id="{00000000-0008-0000-0D00-0000A5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83" name="shapetype_202" hidden="1">
          <a:extLst>
            <a:ext uri="{FF2B5EF4-FFF2-40B4-BE49-F238E27FC236}">
              <a16:creationId xmlns:a16="http://schemas.microsoft.com/office/drawing/2014/main" id="{00000000-0008-0000-0D00-0000A3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81" name="shapetype_202" hidden="1">
          <a:extLst>
            <a:ext uri="{FF2B5EF4-FFF2-40B4-BE49-F238E27FC236}">
              <a16:creationId xmlns:a16="http://schemas.microsoft.com/office/drawing/2014/main" id="{00000000-0008-0000-0D00-0000A1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79" name="shapetype_202" hidden="1">
          <a:extLst>
            <a:ext uri="{FF2B5EF4-FFF2-40B4-BE49-F238E27FC236}">
              <a16:creationId xmlns:a16="http://schemas.microsoft.com/office/drawing/2014/main" id="{00000000-0008-0000-0D00-00009F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77" name="shapetype_202" hidden="1">
          <a:extLst>
            <a:ext uri="{FF2B5EF4-FFF2-40B4-BE49-F238E27FC236}">
              <a16:creationId xmlns:a16="http://schemas.microsoft.com/office/drawing/2014/main" id="{00000000-0008-0000-0D00-00009D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75" name="shapetype_202" hidden="1">
          <a:extLst>
            <a:ext uri="{FF2B5EF4-FFF2-40B4-BE49-F238E27FC236}">
              <a16:creationId xmlns:a16="http://schemas.microsoft.com/office/drawing/2014/main" id="{00000000-0008-0000-0D00-00009B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73" name="shapetype_202" hidden="1">
          <a:extLst>
            <a:ext uri="{FF2B5EF4-FFF2-40B4-BE49-F238E27FC236}">
              <a16:creationId xmlns:a16="http://schemas.microsoft.com/office/drawing/2014/main" id="{00000000-0008-0000-0D00-000099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71" name="shapetype_202" hidden="1">
          <a:extLst>
            <a:ext uri="{FF2B5EF4-FFF2-40B4-BE49-F238E27FC236}">
              <a16:creationId xmlns:a16="http://schemas.microsoft.com/office/drawing/2014/main" id="{00000000-0008-0000-0D00-000097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69" name="shapetype_202" hidden="1">
          <a:extLst>
            <a:ext uri="{FF2B5EF4-FFF2-40B4-BE49-F238E27FC236}">
              <a16:creationId xmlns:a16="http://schemas.microsoft.com/office/drawing/2014/main" id="{00000000-0008-0000-0D00-000095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67" name="shapetype_202" hidden="1">
          <a:extLst>
            <a:ext uri="{FF2B5EF4-FFF2-40B4-BE49-F238E27FC236}">
              <a16:creationId xmlns:a16="http://schemas.microsoft.com/office/drawing/2014/main" id="{00000000-0008-0000-0D00-000093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65" name="shapetype_202" hidden="1">
          <a:extLst>
            <a:ext uri="{FF2B5EF4-FFF2-40B4-BE49-F238E27FC236}">
              <a16:creationId xmlns:a16="http://schemas.microsoft.com/office/drawing/2014/main" id="{00000000-0008-0000-0D00-000091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63" name="shapetype_202" hidden="1">
          <a:extLst>
            <a:ext uri="{FF2B5EF4-FFF2-40B4-BE49-F238E27FC236}">
              <a16:creationId xmlns:a16="http://schemas.microsoft.com/office/drawing/2014/main" id="{00000000-0008-0000-0D00-00008F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61" name="shapetype_202" hidden="1">
          <a:extLst>
            <a:ext uri="{FF2B5EF4-FFF2-40B4-BE49-F238E27FC236}">
              <a16:creationId xmlns:a16="http://schemas.microsoft.com/office/drawing/2014/main" id="{00000000-0008-0000-0D00-00008D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59" name="shapetype_202" hidden="1">
          <a:extLst>
            <a:ext uri="{FF2B5EF4-FFF2-40B4-BE49-F238E27FC236}">
              <a16:creationId xmlns:a16="http://schemas.microsoft.com/office/drawing/2014/main" id="{00000000-0008-0000-0D00-00008B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57" name="shapetype_202" hidden="1">
          <a:extLst>
            <a:ext uri="{FF2B5EF4-FFF2-40B4-BE49-F238E27FC236}">
              <a16:creationId xmlns:a16="http://schemas.microsoft.com/office/drawing/2014/main" id="{00000000-0008-0000-0D00-000089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55" name="shapetype_202" hidden="1">
          <a:extLst>
            <a:ext uri="{FF2B5EF4-FFF2-40B4-BE49-F238E27FC236}">
              <a16:creationId xmlns:a16="http://schemas.microsoft.com/office/drawing/2014/main" id="{00000000-0008-0000-0D00-000087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53" name="shapetype_202" hidden="1">
          <a:extLst>
            <a:ext uri="{FF2B5EF4-FFF2-40B4-BE49-F238E27FC236}">
              <a16:creationId xmlns:a16="http://schemas.microsoft.com/office/drawing/2014/main" id="{00000000-0008-0000-0D00-000085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51" name="shapetype_202" hidden="1">
          <a:extLst>
            <a:ext uri="{FF2B5EF4-FFF2-40B4-BE49-F238E27FC236}">
              <a16:creationId xmlns:a16="http://schemas.microsoft.com/office/drawing/2014/main" id="{00000000-0008-0000-0D00-000083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49" name="shapetype_202" hidden="1">
          <a:extLst>
            <a:ext uri="{FF2B5EF4-FFF2-40B4-BE49-F238E27FC236}">
              <a16:creationId xmlns:a16="http://schemas.microsoft.com/office/drawing/2014/main" id="{00000000-0008-0000-0D00-000081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47" name="shapetype_202" hidden="1">
          <a:extLst>
            <a:ext uri="{FF2B5EF4-FFF2-40B4-BE49-F238E27FC236}">
              <a16:creationId xmlns:a16="http://schemas.microsoft.com/office/drawing/2014/main" id="{00000000-0008-0000-0D00-00007F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45" name="shapetype_202" hidden="1">
          <a:extLst>
            <a:ext uri="{FF2B5EF4-FFF2-40B4-BE49-F238E27FC236}">
              <a16:creationId xmlns:a16="http://schemas.microsoft.com/office/drawing/2014/main" id="{00000000-0008-0000-0D00-00007D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43" name="shapetype_202" hidden="1">
          <a:extLst>
            <a:ext uri="{FF2B5EF4-FFF2-40B4-BE49-F238E27FC236}">
              <a16:creationId xmlns:a16="http://schemas.microsoft.com/office/drawing/2014/main" id="{00000000-0008-0000-0D00-00007B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41" name="shapetype_202" hidden="1">
          <a:extLst>
            <a:ext uri="{FF2B5EF4-FFF2-40B4-BE49-F238E27FC236}">
              <a16:creationId xmlns:a16="http://schemas.microsoft.com/office/drawing/2014/main" id="{00000000-0008-0000-0D00-000079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39" name="shapetype_202" hidden="1">
          <a:extLst>
            <a:ext uri="{FF2B5EF4-FFF2-40B4-BE49-F238E27FC236}">
              <a16:creationId xmlns:a16="http://schemas.microsoft.com/office/drawing/2014/main" id="{00000000-0008-0000-0D00-000077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37" name="shapetype_202" hidden="1">
          <a:extLst>
            <a:ext uri="{FF2B5EF4-FFF2-40B4-BE49-F238E27FC236}">
              <a16:creationId xmlns:a16="http://schemas.microsoft.com/office/drawing/2014/main" id="{00000000-0008-0000-0D00-000075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35" name="shapetype_202" hidden="1">
          <a:extLst>
            <a:ext uri="{FF2B5EF4-FFF2-40B4-BE49-F238E27FC236}">
              <a16:creationId xmlns:a16="http://schemas.microsoft.com/office/drawing/2014/main" id="{00000000-0008-0000-0D00-000073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33" name="shapetype_202" hidden="1">
          <a:extLst>
            <a:ext uri="{FF2B5EF4-FFF2-40B4-BE49-F238E27FC236}">
              <a16:creationId xmlns:a16="http://schemas.microsoft.com/office/drawing/2014/main" id="{00000000-0008-0000-0D00-000071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31" name="shapetype_202" hidden="1">
          <a:extLst>
            <a:ext uri="{FF2B5EF4-FFF2-40B4-BE49-F238E27FC236}">
              <a16:creationId xmlns:a16="http://schemas.microsoft.com/office/drawing/2014/main" id="{00000000-0008-0000-0D00-00006F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29" name="shapetype_202" hidden="1">
          <a:extLst>
            <a:ext uri="{FF2B5EF4-FFF2-40B4-BE49-F238E27FC236}">
              <a16:creationId xmlns:a16="http://schemas.microsoft.com/office/drawing/2014/main" id="{00000000-0008-0000-0D00-00006D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27" name="shapetype_202" hidden="1">
          <a:extLst>
            <a:ext uri="{FF2B5EF4-FFF2-40B4-BE49-F238E27FC236}">
              <a16:creationId xmlns:a16="http://schemas.microsoft.com/office/drawing/2014/main" id="{00000000-0008-0000-0D00-00006B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25" name="shapetype_202" hidden="1">
          <a:extLst>
            <a:ext uri="{FF2B5EF4-FFF2-40B4-BE49-F238E27FC236}">
              <a16:creationId xmlns:a16="http://schemas.microsoft.com/office/drawing/2014/main" id="{00000000-0008-0000-0D00-000069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23" name="shapetype_202" hidden="1">
          <a:extLst>
            <a:ext uri="{FF2B5EF4-FFF2-40B4-BE49-F238E27FC236}">
              <a16:creationId xmlns:a16="http://schemas.microsoft.com/office/drawing/2014/main" id="{00000000-0008-0000-0D00-000067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21" name="shapetype_202" hidden="1">
          <a:extLst>
            <a:ext uri="{FF2B5EF4-FFF2-40B4-BE49-F238E27FC236}">
              <a16:creationId xmlns:a16="http://schemas.microsoft.com/office/drawing/2014/main" id="{00000000-0008-0000-0D00-000065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19" name="shapetype_202" hidden="1">
          <a:extLst>
            <a:ext uri="{FF2B5EF4-FFF2-40B4-BE49-F238E27FC236}">
              <a16:creationId xmlns:a16="http://schemas.microsoft.com/office/drawing/2014/main" id="{00000000-0008-0000-0D00-000063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17" name="shapetype_202" hidden="1">
          <a:extLst>
            <a:ext uri="{FF2B5EF4-FFF2-40B4-BE49-F238E27FC236}">
              <a16:creationId xmlns:a16="http://schemas.microsoft.com/office/drawing/2014/main" id="{00000000-0008-0000-0D00-000061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16" name="shapetype_202" hidden="1">
          <a:extLst>
            <a:ext uri="{FF2B5EF4-FFF2-40B4-BE49-F238E27FC236}">
              <a16:creationId xmlns:a16="http://schemas.microsoft.com/office/drawing/2014/main" id="{00000000-0008-0000-0D00-000060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14" name="shapetype_202" hidden="1">
          <a:extLst>
            <a:ext uri="{FF2B5EF4-FFF2-40B4-BE49-F238E27FC236}">
              <a16:creationId xmlns:a16="http://schemas.microsoft.com/office/drawing/2014/main" id="{00000000-0008-0000-0D00-00005E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12" name="shapetype_202" hidden="1">
          <a:extLst>
            <a:ext uri="{FF2B5EF4-FFF2-40B4-BE49-F238E27FC236}">
              <a16:creationId xmlns:a16="http://schemas.microsoft.com/office/drawing/2014/main" id="{00000000-0008-0000-0D00-00005C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10" name="shapetype_202" hidden="1">
          <a:extLst>
            <a:ext uri="{FF2B5EF4-FFF2-40B4-BE49-F238E27FC236}">
              <a16:creationId xmlns:a16="http://schemas.microsoft.com/office/drawing/2014/main" id="{00000000-0008-0000-0D00-00005A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08" name="shapetype_202" hidden="1">
          <a:extLst>
            <a:ext uri="{FF2B5EF4-FFF2-40B4-BE49-F238E27FC236}">
              <a16:creationId xmlns:a16="http://schemas.microsoft.com/office/drawing/2014/main" id="{00000000-0008-0000-0D00-000058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06" name="shapetype_202" hidden="1">
          <a:extLst>
            <a:ext uri="{FF2B5EF4-FFF2-40B4-BE49-F238E27FC236}">
              <a16:creationId xmlns:a16="http://schemas.microsoft.com/office/drawing/2014/main" id="{00000000-0008-0000-0D00-000056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04" name="shapetype_202" hidden="1">
          <a:extLst>
            <a:ext uri="{FF2B5EF4-FFF2-40B4-BE49-F238E27FC236}">
              <a16:creationId xmlns:a16="http://schemas.microsoft.com/office/drawing/2014/main" id="{00000000-0008-0000-0D00-000054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02" name="shapetype_202" hidden="1">
          <a:extLst>
            <a:ext uri="{FF2B5EF4-FFF2-40B4-BE49-F238E27FC236}">
              <a16:creationId xmlns:a16="http://schemas.microsoft.com/office/drawing/2014/main" id="{00000000-0008-0000-0D00-000052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8000" name="shapetype_202" hidden="1">
          <a:extLst>
            <a:ext uri="{FF2B5EF4-FFF2-40B4-BE49-F238E27FC236}">
              <a16:creationId xmlns:a16="http://schemas.microsoft.com/office/drawing/2014/main" id="{00000000-0008-0000-0D00-000050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98" name="shapetype_202" hidden="1">
          <a:extLst>
            <a:ext uri="{FF2B5EF4-FFF2-40B4-BE49-F238E27FC236}">
              <a16:creationId xmlns:a16="http://schemas.microsoft.com/office/drawing/2014/main" id="{00000000-0008-0000-0D00-00004E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96" name="shapetype_202" hidden="1">
          <a:extLst>
            <a:ext uri="{FF2B5EF4-FFF2-40B4-BE49-F238E27FC236}">
              <a16:creationId xmlns:a16="http://schemas.microsoft.com/office/drawing/2014/main" id="{00000000-0008-0000-0D00-00004C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94" name="shapetype_202" hidden="1">
          <a:extLst>
            <a:ext uri="{FF2B5EF4-FFF2-40B4-BE49-F238E27FC236}">
              <a16:creationId xmlns:a16="http://schemas.microsoft.com/office/drawing/2014/main" id="{00000000-0008-0000-0D00-00004A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92" name="shapetype_202" hidden="1">
          <a:extLst>
            <a:ext uri="{FF2B5EF4-FFF2-40B4-BE49-F238E27FC236}">
              <a16:creationId xmlns:a16="http://schemas.microsoft.com/office/drawing/2014/main" id="{00000000-0008-0000-0D00-000048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90" name="shapetype_202" hidden="1">
          <a:extLst>
            <a:ext uri="{FF2B5EF4-FFF2-40B4-BE49-F238E27FC236}">
              <a16:creationId xmlns:a16="http://schemas.microsoft.com/office/drawing/2014/main" id="{00000000-0008-0000-0D00-000046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88" name="shapetype_202" hidden="1">
          <a:extLst>
            <a:ext uri="{FF2B5EF4-FFF2-40B4-BE49-F238E27FC236}">
              <a16:creationId xmlns:a16="http://schemas.microsoft.com/office/drawing/2014/main" id="{00000000-0008-0000-0D00-000044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86" name="shapetype_202" hidden="1">
          <a:extLst>
            <a:ext uri="{FF2B5EF4-FFF2-40B4-BE49-F238E27FC236}">
              <a16:creationId xmlns:a16="http://schemas.microsoft.com/office/drawing/2014/main" id="{00000000-0008-0000-0D00-000042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85" name="shapetype_202" hidden="1">
          <a:extLst>
            <a:ext uri="{FF2B5EF4-FFF2-40B4-BE49-F238E27FC236}">
              <a16:creationId xmlns:a16="http://schemas.microsoft.com/office/drawing/2014/main" id="{00000000-0008-0000-0D00-000041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83" name="shapetype_202" hidden="1">
          <a:extLst>
            <a:ext uri="{FF2B5EF4-FFF2-40B4-BE49-F238E27FC236}">
              <a16:creationId xmlns:a16="http://schemas.microsoft.com/office/drawing/2014/main" id="{00000000-0008-0000-0D00-00003F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81" name="shapetype_202" hidden="1">
          <a:extLst>
            <a:ext uri="{FF2B5EF4-FFF2-40B4-BE49-F238E27FC236}">
              <a16:creationId xmlns:a16="http://schemas.microsoft.com/office/drawing/2014/main" id="{00000000-0008-0000-0D00-00003D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79" name="shapetype_202" hidden="1">
          <a:extLst>
            <a:ext uri="{FF2B5EF4-FFF2-40B4-BE49-F238E27FC236}">
              <a16:creationId xmlns:a16="http://schemas.microsoft.com/office/drawing/2014/main" id="{00000000-0008-0000-0D00-00003B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77" name="shapetype_202" hidden="1">
          <a:extLst>
            <a:ext uri="{FF2B5EF4-FFF2-40B4-BE49-F238E27FC236}">
              <a16:creationId xmlns:a16="http://schemas.microsoft.com/office/drawing/2014/main" id="{00000000-0008-0000-0D00-000039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75" name="shapetype_202" hidden="1">
          <a:extLst>
            <a:ext uri="{FF2B5EF4-FFF2-40B4-BE49-F238E27FC236}">
              <a16:creationId xmlns:a16="http://schemas.microsoft.com/office/drawing/2014/main" id="{00000000-0008-0000-0D00-000037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73" name="shapetype_202" hidden="1">
          <a:extLst>
            <a:ext uri="{FF2B5EF4-FFF2-40B4-BE49-F238E27FC236}">
              <a16:creationId xmlns:a16="http://schemas.microsoft.com/office/drawing/2014/main" id="{00000000-0008-0000-0D00-000035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71" name="shapetype_202" hidden="1">
          <a:extLst>
            <a:ext uri="{FF2B5EF4-FFF2-40B4-BE49-F238E27FC236}">
              <a16:creationId xmlns:a16="http://schemas.microsoft.com/office/drawing/2014/main" id="{00000000-0008-0000-0D00-000033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69" name="shapetype_202" hidden="1">
          <a:extLst>
            <a:ext uri="{FF2B5EF4-FFF2-40B4-BE49-F238E27FC236}">
              <a16:creationId xmlns:a16="http://schemas.microsoft.com/office/drawing/2014/main" id="{00000000-0008-0000-0D00-000031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67" name="shapetype_202" hidden="1">
          <a:extLst>
            <a:ext uri="{FF2B5EF4-FFF2-40B4-BE49-F238E27FC236}">
              <a16:creationId xmlns:a16="http://schemas.microsoft.com/office/drawing/2014/main" id="{00000000-0008-0000-0D00-00002F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65" name="shapetype_202" hidden="1">
          <a:extLst>
            <a:ext uri="{FF2B5EF4-FFF2-40B4-BE49-F238E27FC236}">
              <a16:creationId xmlns:a16="http://schemas.microsoft.com/office/drawing/2014/main" id="{00000000-0008-0000-0D00-00002D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63" name="shapetype_202" hidden="1">
          <a:extLst>
            <a:ext uri="{FF2B5EF4-FFF2-40B4-BE49-F238E27FC236}">
              <a16:creationId xmlns:a16="http://schemas.microsoft.com/office/drawing/2014/main" id="{00000000-0008-0000-0D00-00002B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61" name="shapetype_202" hidden="1">
          <a:extLst>
            <a:ext uri="{FF2B5EF4-FFF2-40B4-BE49-F238E27FC236}">
              <a16:creationId xmlns:a16="http://schemas.microsoft.com/office/drawing/2014/main" id="{00000000-0008-0000-0D00-000029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59" name="shapetype_202" hidden="1">
          <a:extLst>
            <a:ext uri="{FF2B5EF4-FFF2-40B4-BE49-F238E27FC236}">
              <a16:creationId xmlns:a16="http://schemas.microsoft.com/office/drawing/2014/main" id="{00000000-0008-0000-0D00-000027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57" name="shapetype_202" hidden="1">
          <a:extLst>
            <a:ext uri="{FF2B5EF4-FFF2-40B4-BE49-F238E27FC236}">
              <a16:creationId xmlns:a16="http://schemas.microsoft.com/office/drawing/2014/main" id="{00000000-0008-0000-0D00-000025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55" name="shapetype_202" hidden="1">
          <a:extLst>
            <a:ext uri="{FF2B5EF4-FFF2-40B4-BE49-F238E27FC236}">
              <a16:creationId xmlns:a16="http://schemas.microsoft.com/office/drawing/2014/main" id="{00000000-0008-0000-0D00-000023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53" name="shapetype_202" hidden="1">
          <a:extLst>
            <a:ext uri="{FF2B5EF4-FFF2-40B4-BE49-F238E27FC236}">
              <a16:creationId xmlns:a16="http://schemas.microsoft.com/office/drawing/2014/main" id="{00000000-0008-0000-0D00-000021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51" name="shapetype_202" hidden="1">
          <a:extLst>
            <a:ext uri="{FF2B5EF4-FFF2-40B4-BE49-F238E27FC236}">
              <a16:creationId xmlns:a16="http://schemas.microsoft.com/office/drawing/2014/main" id="{00000000-0008-0000-0D00-00001F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49" name="shapetype_202" hidden="1">
          <a:extLst>
            <a:ext uri="{FF2B5EF4-FFF2-40B4-BE49-F238E27FC236}">
              <a16:creationId xmlns:a16="http://schemas.microsoft.com/office/drawing/2014/main" id="{00000000-0008-0000-0D00-00001D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47" name="shapetype_202" hidden="1">
          <a:extLst>
            <a:ext uri="{FF2B5EF4-FFF2-40B4-BE49-F238E27FC236}">
              <a16:creationId xmlns:a16="http://schemas.microsoft.com/office/drawing/2014/main" id="{00000000-0008-0000-0D00-00001B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45" name="shapetype_202" hidden="1">
          <a:extLst>
            <a:ext uri="{FF2B5EF4-FFF2-40B4-BE49-F238E27FC236}">
              <a16:creationId xmlns:a16="http://schemas.microsoft.com/office/drawing/2014/main" id="{00000000-0008-0000-0D00-000019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43" name="shapetype_202" hidden="1">
          <a:extLst>
            <a:ext uri="{FF2B5EF4-FFF2-40B4-BE49-F238E27FC236}">
              <a16:creationId xmlns:a16="http://schemas.microsoft.com/office/drawing/2014/main" id="{00000000-0008-0000-0D00-000017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41" name="shapetype_202" hidden="1">
          <a:extLst>
            <a:ext uri="{FF2B5EF4-FFF2-40B4-BE49-F238E27FC236}">
              <a16:creationId xmlns:a16="http://schemas.microsoft.com/office/drawing/2014/main" id="{00000000-0008-0000-0D00-000015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39" name="shapetype_202" hidden="1">
          <a:extLst>
            <a:ext uri="{FF2B5EF4-FFF2-40B4-BE49-F238E27FC236}">
              <a16:creationId xmlns:a16="http://schemas.microsoft.com/office/drawing/2014/main" id="{00000000-0008-0000-0D00-000013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37" name="shapetype_202" hidden="1">
          <a:extLst>
            <a:ext uri="{FF2B5EF4-FFF2-40B4-BE49-F238E27FC236}">
              <a16:creationId xmlns:a16="http://schemas.microsoft.com/office/drawing/2014/main" id="{00000000-0008-0000-0D00-000011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35" name="shapetype_202" hidden="1">
          <a:extLst>
            <a:ext uri="{FF2B5EF4-FFF2-40B4-BE49-F238E27FC236}">
              <a16:creationId xmlns:a16="http://schemas.microsoft.com/office/drawing/2014/main" id="{00000000-0008-0000-0D00-00000F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33" name="shapetype_202" hidden="1">
          <a:extLst>
            <a:ext uri="{FF2B5EF4-FFF2-40B4-BE49-F238E27FC236}">
              <a16:creationId xmlns:a16="http://schemas.microsoft.com/office/drawing/2014/main" id="{00000000-0008-0000-0D00-00000D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31" name="shapetype_202" hidden="1">
          <a:extLst>
            <a:ext uri="{FF2B5EF4-FFF2-40B4-BE49-F238E27FC236}">
              <a16:creationId xmlns:a16="http://schemas.microsoft.com/office/drawing/2014/main" id="{00000000-0008-0000-0D00-00000B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29" name="shapetype_202" hidden="1">
          <a:extLst>
            <a:ext uri="{FF2B5EF4-FFF2-40B4-BE49-F238E27FC236}">
              <a16:creationId xmlns:a16="http://schemas.microsoft.com/office/drawing/2014/main" id="{00000000-0008-0000-0D00-000009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27" name="shapetype_202" hidden="1">
          <a:extLst>
            <a:ext uri="{FF2B5EF4-FFF2-40B4-BE49-F238E27FC236}">
              <a16:creationId xmlns:a16="http://schemas.microsoft.com/office/drawing/2014/main" id="{00000000-0008-0000-0D00-000007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25" name="shapetype_202" hidden="1">
          <a:extLst>
            <a:ext uri="{FF2B5EF4-FFF2-40B4-BE49-F238E27FC236}">
              <a16:creationId xmlns:a16="http://schemas.microsoft.com/office/drawing/2014/main" id="{00000000-0008-0000-0D00-000005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23" name="shapetype_202" hidden="1">
          <a:extLst>
            <a:ext uri="{FF2B5EF4-FFF2-40B4-BE49-F238E27FC236}">
              <a16:creationId xmlns:a16="http://schemas.microsoft.com/office/drawing/2014/main" id="{00000000-0008-0000-0D00-000003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21" name="shapetype_202" hidden="1">
          <a:extLst>
            <a:ext uri="{FF2B5EF4-FFF2-40B4-BE49-F238E27FC236}">
              <a16:creationId xmlns:a16="http://schemas.microsoft.com/office/drawing/2014/main" id="{00000000-0008-0000-0D00-0000014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19" name="shapetype_202" hidden="1">
          <a:extLst>
            <a:ext uri="{FF2B5EF4-FFF2-40B4-BE49-F238E27FC236}">
              <a16:creationId xmlns:a16="http://schemas.microsoft.com/office/drawing/2014/main" id="{00000000-0008-0000-0D00-0000FF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17" name="shapetype_202" hidden="1">
          <a:extLst>
            <a:ext uri="{FF2B5EF4-FFF2-40B4-BE49-F238E27FC236}">
              <a16:creationId xmlns:a16="http://schemas.microsoft.com/office/drawing/2014/main" id="{00000000-0008-0000-0D00-0000FD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15" name="shapetype_202" hidden="1">
          <a:extLst>
            <a:ext uri="{FF2B5EF4-FFF2-40B4-BE49-F238E27FC236}">
              <a16:creationId xmlns:a16="http://schemas.microsoft.com/office/drawing/2014/main" id="{00000000-0008-0000-0D00-0000FB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13" name="shapetype_202" hidden="1">
          <a:extLst>
            <a:ext uri="{FF2B5EF4-FFF2-40B4-BE49-F238E27FC236}">
              <a16:creationId xmlns:a16="http://schemas.microsoft.com/office/drawing/2014/main" id="{00000000-0008-0000-0D00-0000F9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11" name="shapetype_202" hidden="1">
          <a:extLst>
            <a:ext uri="{FF2B5EF4-FFF2-40B4-BE49-F238E27FC236}">
              <a16:creationId xmlns:a16="http://schemas.microsoft.com/office/drawing/2014/main" id="{00000000-0008-0000-0D00-0000F7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09" name="shapetype_202" hidden="1">
          <a:extLst>
            <a:ext uri="{FF2B5EF4-FFF2-40B4-BE49-F238E27FC236}">
              <a16:creationId xmlns:a16="http://schemas.microsoft.com/office/drawing/2014/main" id="{00000000-0008-0000-0D00-0000F5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07" name="shapetype_202" hidden="1">
          <a:extLst>
            <a:ext uri="{FF2B5EF4-FFF2-40B4-BE49-F238E27FC236}">
              <a16:creationId xmlns:a16="http://schemas.microsoft.com/office/drawing/2014/main" id="{00000000-0008-0000-0D00-0000F3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05" name="shapetype_202" hidden="1">
          <a:extLst>
            <a:ext uri="{FF2B5EF4-FFF2-40B4-BE49-F238E27FC236}">
              <a16:creationId xmlns:a16="http://schemas.microsoft.com/office/drawing/2014/main" id="{00000000-0008-0000-0D00-0000F1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03" name="shapetype_202" hidden="1">
          <a:extLst>
            <a:ext uri="{FF2B5EF4-FFF2-40B4-BE49-F238E27FC236}">
              <a16:creationId xmlns:a16="http://schemas.microsoft.com/office/drawing/2014/main" id="{00000000-0008-0000-0D00-0000EF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901" name="shapetype_202" hidden="1">
          <a:extLst>
            <a:ext uri="{FF2B5EF4-FFF2-40B4-BE49-F238E27FC236}">
              <a16:creationId xmlns:a16="http://schemas.microsoft.com/office/drawing/2014/main" id="{00000000-0008-0000-0D00-0000ED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99" name="shapetype_202" hidden="1">
          <a:extLst>
            <a:ext uri="{FF2B5EF4-FFF2-40B4-BE49-F238E27FC236}">
              <a16:creationId xmlns:a16="http://schemas.microsoft.com/office/drawing/2014/main" id="{00000000-0008-0000-0D00-0000EB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97" name="shapetype_202" hidden="1">
          <a:extLst>
            <a:ext uri="{FF2B5EF4-FFF2-40B4-BE49-F238E27FC236}">
              <a16:creationId xmlns:a16="http://schemas.microsoft.com/office/drawing/2014/main" id="{00000000-0008-0000-0D00-0000E9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95" name="shapetype_202" hidden="1">
          <a:extLst>
            <a:ext uri="{FF2B5EF4-FFF2-40B4-BE49-F238E27FC236}">
              <a16:creationId xmlns:a16="http://schemas.microsoft.com/office/drawing/2014/main" id="{00000000-0008-0000-0D00-0000E7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93" name="shapetype_202" hidden="1">
          <a:extLst>
            <a:ext uri="{FF2B5EF4-FFF2-40B4-BE49-F238E27FC236}">
              <a16:creationId xmlns:a16="http://schemas.microsoft.com/office/drawing/2014/main" id="{00000000-0008-0000-0D00-0000E5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91" name="shapetype_202" hidden="1">
          <a:extLst>
            <a:ext uri="{FF2B5EF4-FFF2-40B4-BE49-F238E27FC236}">
              <a16:creationId xmlns:a16="http://schemas.microsoft.com/office/drawing/2014/main" id="{00000000-0008-0000-0D00-0000E3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89" name="shapetype_202" hidden="1">
          <a:extLst>
            <a:ext uri="{FF2B5EF4-FFF2-40B4-BE49-F238E27FC236}">
              <a16:creationId xmlns:a16="http://schemas.microsoft.com/office/drawing/2014/main" id="{00000000-0008-0000-0D00-0000E1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87" name="shapetype_202" hidden="1">
          <a:extLst>
            <a:ext uri="{FF2B5EF4-FFF2-40B4-BE49-F238E27FC236}">
              <a16:creationId xmlns:a16="http://schemas.microsoft.com/office/drawing/2014/main" id="{00000000-0008-0000-0D00-0000DF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85" name="shapetype_202" hidden="1">
          <a:extLst>
            <a:ext uri="{FF2B5EF4-FFF2-40B4-BE49-F238E27FC236}">
              <a16:creationId xmlns:a16="http://schemas.microsoft.com/office/drawing/2014/main" id="{00000000-0008-0000-0D00-0000DD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83" name="shapetype_202" hidden="1">
          <a:extLst>
            <a:ext uri="{FF2B5EF4-FFF2-40B4-BE49-F238E27FC236}">
              <a16:creationId xmlns:a16="http://schemas.microsoft.com/office/drawing/2014/main" id="{00000000-0008-0000-0D00-0000DB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81" name="shapetype_202" hidden="1">
          <a:extLst>
            <a:ext uri="{FF2B5EF4-FFF2-40B4-BE49-F238E27FC236}">
              <a16:creationId xmlns:a16="http://schemas.microsoft.com/office/drawing/2014/main" id="{00000000-0008-0000-0D00-0000D9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79" name="shapetype_202" hidden="1">
          <a:extLst>
            <a:ext uri="{FF2B5EF4-FFF2-40B4-BE49-F238E27FC236}">
              <a16:creationId xmlns:a16="http://schemas.microsoft.com/office/drawing/2014/main" id="{00000000-0008-0000-0D00-0000D7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77" name="shapetype_202" hidden="1">
          <a:extLst>
            <a:ext uri="{FF2B5EF4-FFF2-40B4-BE49-F238E27FC236}">
              <a16:creationId xmlns:a16="http://schemas.microsoft.com/office/drawing/2014/main" id="{00000000-0008-0000-0D00-0000D5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75" name="shapetype_202" hidden="1">
          <a:extLst>
            <a:ext uri="{FF2B5EF4-FFF2-40B4-BE49-F238E27FC236}">
              <a16:creationId xmlns:a16="http://schemas.microsoft.com/office/drawing/2014/main" id="{00000000-0008-0000-0D00-0000D3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73" name="shapetype_202" hidden="1">
          <a:extLst>
            <a:ext uri="{FF2B5EF4-FFF2-40B4-BE49-F238E27FC236}">
              <a16:creationId xmlns:a16="http://schemas.microsoft.com/office/drawing/2014/main" id="{00000000-0008-0000-0D00-0000D1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71" name="shapetype_202" hidden="1">
          <a:extLst>
            <a:ext uri="{FF2B5EF4-FFF2-40B4-BE49-F238E27FC236}">
              <a16:creationId xmlns:a16="http://schemas.microsoft.com/office/drawing/2014/main" id="{00000000-0008-0000-0D00-0000CF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69" name="shapetype_202" hidden="1">
          <a:extLst>
            <a:ext uri="{FF2B5EF4-FFF2-40B4-BE49-F238E27FC236}">
              <a16:creationId xmlns:a16="http://schemas.microsoft.com/office/drawing/2014/main" id="{00000000-0008-0000-0D00-0000CD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67" name="shapetype_202" hidden="1">
          <a:extLst>
            <a:ext uri="{FF2B5EF4-FFF2-40B4-BE49-F238E27FC236}">
              <a16:creationId xmlns:a16="http://schemas.microsoft.com/office/drawing/2014/main" id="{00000000-0008-0000-0D00-0000CB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65" name="shapetype_202" hidden="1">
          <a:extLst>
            <a:ext uri="{FF2B5EF4-FFF2-40B4-BE49-F238E27FC236}">
              <a16:creationId xmlns:a16="http://schemas.microsoft.com/office/drawing/2014/main" id="{00000000-0008-0000-0D00-0000C9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63" name="shapetype_202" hidden="1">
          <a:extLst>
            <a:ext uri="{FF2B5EF4-FFF2-40B4-BE49-F238E27FC236}">
              <a16:creationId xmlns:a16="http://schemas.microsoft.com/office/drawing/2014/main" id="{00000000-0008-0000-0D00-0000C7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61" name="shapetype_202" hidden="1">
          <a:extLst>
            <a:ext uri="{FF2B5EF4-FFF2-40B4-BE49-F238E27FC236}">
              <a16:creationId xmlns:a16="http://schemas.microsoft.com/office/drawing/2014/main" id="{00000000-0008-0000-0D00-0000C5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59" name="shapetype_202" hidden="1">
          <a:extLst>
            <a:ext uri="{FF2B5EF4-FFF2-40B4-BE49-F238E27FC236}">
              <a16:creationId xmlns:a16="http://schemas.microsoft.com/office/drawing/2014/main" id="{00000000-0008-0000-0D00-0000C3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57" name="shapetype_202" hidden="1">
          <a:extLst>
            <a:ext uri="{FF2B5EF4-FFF2-40B4-BE49-F238E27FC236}">
              <a16:creationId xmlns:a16="http://schemas.microsoft.com/office/drawing/2014/main" id="{00000000-0008-0000-0D00-0000C1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55" name="shapetype_202" hidden="1">
          <a:extLst>
            <a:ext uri="{FF2B5EF4-FFF2-40B4-BE49-F238E27FC236}">
              <a16:creationId xmlns:a16="http://schemas.microsoft.com/office/drawing/2014/main" id="{00000000-0008-0000-0D00-0000BF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53" name="shapetype_202" hidden="1">
          <a:extLst>
            <a:ext uri="{FF2B5EF4-FFF2-40B4-BE49-F238E27FC236}">
              <a16:creationId xmlns:a16="http://schemas.microsoft.com/office/drawing/2014/main" id="{00000000-0008-0000-0D00-0000BD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51" name="shapetype_202" hidden="1">
          <a:extLst>
            <a:ext uri="{FF2B5EF4-FFF2-40B4-BE49-F238E27FC236}">
              <a16:creationId xmlns:a16="http://schemas.microsoft.com/office/drawing/2014/main" id="{00000000-0008-0000-0D00-0000BB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49" name="shapetype_202" hidden="1">
          <a:extLst>
            <a:ext uri="{FF2B5EF4-FFF2-40B4-BE49-F238E27FC236}">
              <a16:creationId xmlns:a16="http://schemas.microsoft.com/office/drawing/2014/main" id="{00000000-0008-0000-0D00-0000B9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47" name="shapetype_202" hidden="1">
          <a:extLst>
            <a:ext uri="{FF2B5EF4-FFF2-40B4-BE49-F238E27FC236}">
              <a16:creationId xmlns:a16="http://schemas.microsoft.com/office/drawing/2014/main" id="{00000000-0008-0000-0D00-0000B7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45" name="shapetype_202" hidden="1">
          <a:extLst>
            <a:ext uri="{FF2B5EF4-FFF2-40B4-BE49-F238E27FC236}">
              <a16:creationId xmlns:a16="http://schemas.microsoft.com/office/drawing/2014/main" id="{00000000-0008-0000-0D00-0000B5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43" name="shapetype_202" hidden="1">
          <a:extLst>
            <a:ext uri="{FF2B5EF4-FFF2-40B4-BE49-F238E27FC236}">
              <a16:creationId xmlns:a16="http://schemas.microsoft.com/office/drawing/2014/main" id="{00000000-0008-0000-0D00-0000B3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41" name="shapetype_202" hidden="1">
          <a:extLst>
            <a:ext uri="{FF2B5EF4-FFF2-40B4-BE49-F238E27FC236}">
              <a16:creationId xmlns:a16="http://schemas.microsoft.com/office/drawing/2014/main" id="{00000000-0008-0000-0D00-0000B1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39" name="shapetype_202" hidden="1">
          <a:extLst>
            <a:ext uri="{FF2B5EF4-FFF2-40B4-BE49-F238E27FC236}">
              <a16:creationId xmlns:a16="http://schemas.microsoft.com/office/drawing/2014/main" id="{00000000-0008-0000-0D00-0000AF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37" name="shapetype_202" hidden="1">
          <a:extLst>
            <a:ext uri="{FF2B5EF4-FFF2-40B4-BE49-F238E27FC236}">
              <a16:creationId xmlns:a16="http://schemas.microsoft.com/office/drawing/2014/main" id="{00000000-0008-0000-0D00-0000AD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35" name="shapetype_202" hidden="1">
          <a:extLst>
            <a:ext uri="{FF2B5EF4-FFF2-40B4-BE49-F238E27FC236}">
              <a16:creationId xmlns:a16="http://schemas.microsoft.com/office/drawing/2014/main" id="{00000000-0008-0000-0D00-0000AB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33" name="shapetype_202" hidden="1">
          <a:extLst>
            <a:ext uri="{FF2B5EF4-FFF2-40B4-BE49-F238E27FC236}">
              <a16:creationId xmlns:a16="http://schemas.microsoft.com/office/drawing/2014/main" id="{00000000-0008-0000-0D00-0000A9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31" name="shapetype_202" hidden="1">
          <a:extLst>
            <a:ext uri="{FF2B5EF4-FFF2-40B4-BE49-F238E27FC236}">
              <a16:creationId xmlns:a16="http://schemas.microsoft.com/office/drawing/2014/main" id="{00000000-0008-0000-0D00-0000A7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29" name="shapetype_202" hidden="1">
          <a:extLst>
            <a:ext uri="{FF2B5EF4-FFF2-40B4-BE49-F238E27FC236}">
              <a16:creationId xmlns:a16="http://schemas.microsoft.com/office/drawing/2014/main" id="{00000000-0008-0000-0D00-0000A5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27" name="shapetype_202" hidden="1">
          <a:extLst>
            <a:ext uri="{FF2B5EF4-FFF2-40B4-BE49-F238E27FC236}">
              <a16:creationId xmlns:a16="http://schemas.microsoft.com/office/drawing/2014/main" id="{00000000-0008-0000-0D00-0000A3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25" name="shapetype_202" hidden="1">
          <a:extLst>
            <a:ext uri="{FF2B5EF4-FFF2-40B4-BE49-F238E27FC236}">
              <a16:creationId xmlns:a16="http://schemas.microsoft.com/office/drawing/2014/main" id="{00000000-0008-0000-0D00-0000A1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23" name="shapetype_202" hidden="1">
          <a:extLst>
            <a:ext uri="{FF2B5EF4-FFF2-40B4-BE49-F238E27FC236}">
              <a16:creationId xmlns:a16="http://schemas.microsoft.com/office/drawing/2014/main" id="{00000000-0008-0000-0D00-00009F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21" name="shapetype_202" hidden="1">
          <a:extLst>
            <a:ext uri="{FF2B5EF4-FFF2-40B4-BE49-F238E27FC236}">
              <a16:creationId xmlns:a16="http://schemas.microsoft.com/office/drawing/2014/main" id="{00000000-0008-0000-0D00-00009D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19" name="shapetype_202" hidden="1">
          <a:extLst>
            <a:ext uri="{FF2B5EF4-FFF2-40B4-BE49-F238E27FC236}">
              <a16:creationId xmlns:a16="http://schemas.microsoft.com/office/drawing/2014/main" id="{00000000-0008-0000-0D00-00009B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17" name="shapetype_202" hidden="1">
          <a:extLst>
            <a:ext uri="{FF2B5EF4-FFF2-40B4-BE49-F238E27FC236}">
              <a16:creationId xmlns:a16="http://schemas.microsoft.com/office/drawing/2014/main" id="{00000000-0008-0000-0D00-000099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15" name="shapetype_202" hidden="1">
          <a:extLst>
            <a:ext uri="{FF2B5EF4-FFF2-40B4-BE49-F238E27FC236}">
              <a16:creationId xmlns:a16="http://schemas.microsoft.com/office/drawing/2014/main" id="{00000000-0008-0000-0D00-000097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13" name="shapetype_202" hidden="1">
          <a:extLst>
            <a:ext uri="{FF2B5EF4-FFF2-40B4-BE49-F238E27FC236}">
              <a16:creationId xmlns:a16="http://schemas.microsoft.com/office/drawing/2014/main" id="{00000000-0008-0000-0D00-000095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11" name="shapetype_202" hidden="1">
          <a:extLst>
            <a:ext uri="{FF2B5EF4-FFF2-40B4-BE49-F238E27FC236}">
              <a16:creationId xmlns:a16="http://schemas.microsoft.com/office/drawing/2014/main" id="{00000000-0008-0000-0D00-000093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09" name="shapetype_202" hidden="1">
          <a:extLst>
            <a:ext uri="{FF2B5EF4-FFF2-40B4-BE49-F238E27FC236}">
              <a16:creationId xmlns:a16="http://schemas.microsoft.com/office/drawing/2014/main" id="{00000000-0008-0000-0D00-000091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07" name="shapetype_202" hidden="1">
          <a:extLst>
            <a:ext uri="{FF2B5EF4-FFF2-40B4-BE49-F238E27FC236}">
              <a16:creationId xmlns:a16="http://schemas.microsoft.com/office/drawing/2014/main" id="{00000000-0008-0000-0D00-00008F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05" name="shapetype_202" hidden="1">
          <a:extLst>
            <a:ext uri="{FF2B5EF4-FFF2-40B4-BE49-F238E27FC236}">
              <a16:creationId xmlns:a16="http://schemas.microsoft.com/office/drawing/2014/main" id="{00000000-0008-0000-0D00-00008D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03" name="shapetype_202" hidden="1">
          <a:extLst>
            <a:ext uri="{FF2B5EF4-FFF2-40B4-BE49-F238E27FC236}">
              <a16:creationId xmlns:a16="http://schemas.microsoft.com/office/drawing/2014/main" id="{00000000-0008-0000-0D00-00008B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801" name="shapetype_202" hidden="1">
          <a:extLst>
            <a:ext uri="{FF2B5EF4-FFF2-40B4-BE49-F238E27FC236}">
              <a16:creationId xmlns:a16="http://schemas.microsoft.com/office/drawing/2014/main" id="{00000000-0008-0000-0D00-000089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99" name="shapetype_202" hidden="1">
          <a:extLst>
            <a:ext uri="{FF2B5EF4-FFF2-40B4-BE49-F238E27FC236}">
              <a16:creationId xmlns:a16="http://schemas.microsoft.com/office/drawing/2014/main" id="{00000000-0008-0000-0D00-000087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97" name="shapetype_202" hidden="1">
          <a:extLst>
            <a:ext uri="{FF2B5EF4-FFF2-40B4-BE49-F238E27FC236}">
              <a16:creationId xmlns:a16="http://schemas.microsoft.com/office/drawing/2014/main" id="{00000000-0008-0000-0D00-000085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95" name="shapetype_202" hidden="1">
          <a:extLst>
            <a:ext uri="{FF2B5EF4-FFF2-40B4-BE49-F238E27FC236}">
              <a16:creationId xmlns:a16="http://schemas.microsoft.com/office/drawing/2014/main" id="{00000000-0008-0000-0D00-000083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93" name="shapetype_202" hidden="1">
          <a:extLst>
            <a:ext uri="{FF2B5EF4-FFF2-40B4-BE49-F238E27FC236}">
              <a16:creationId xmlns:a16="http://schemas.microsoft.com/office/drawing/2014/main" id="{00000000-0008-0000-0D00-000081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91" name="shapetype_202" hidden="1">
          <a:extLst>
            <a:ext uri="{FF2B5EF4-FFF2-40B4-BE49-F238E27FC236}">
              <a16:creationId xmlns:a16="http://schemas.microsoft.com/office/drawing/2014/main" id="{00000000-0008-0000-0D00-00007F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89" name="shapetype_202" hidden="1">
          <a:extLst>
            <a:ext uri="{FF2B5EF4-FFF2-40B4-BE49-F238E27FC236}">
              <a16:creationId xmlns:a16="http://schemas.microsoft.com/office/drawing/2014/main" id="{00000000-0008-0000-0D00-00007D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87" name="shapetype_202" hidden="1">
          <a:extLst>
            <a:ext uri="{FF2B5EF4-FFF2-40B4-BE49-F238E27FC236}">
              <a16:creationId xmlns:a16="http://schemas.microsoft.com/office/drawing/2014/main" id="{00000000-0008-0000-0D00-00007B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85" name="shapetype_202" hidden="1">
          <a:extLst>
            <a:ext uri="{FF2B5EF4-FFF2-40B4-BE49-F238E27FC236}">
              <a16:creationId xmlns:a16="http://schemas.microsoft.com/office/drawing/2014/main" id="{00000000-0008-0000-0D00-000079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83" name="shapetype_202" hidden="1">
          <a:extLst>
            <a:ext uri="{FF2B5EF4-FFF2-40B4-BE49-F238E27FC236}">
              <a16:creationId xmlns:a16="http://schemas.microsoft.com/office/drawing/2014/main" id="{00000000-0008-0000-0D00-000077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81" name="shapetype_202" hidden="1">
          <a:extLst>
            <a:ext uri="{FF2B5EF4-FFF2-40B4-BE49-F238E27FC236}">
              <a16:creationId xmlns:a16="http://schemas.microsoft.com/office/drawing/2014/main" id="{00000000-0008-0000-0D00-000075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79" name="shapetype_202" hidden="1">
          <a:extLst>
            <a:ext uri="{FF2B5EF4-FFF2-40B4-BE49-F238E27FC236}">
              <a16:creationId xmlns:a16="http://schemas.microsoft.com/office/drawing/2014/main" id="{00000000-0008-0000-0D00-000073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77" name="shapetype_202" hidden="1">
          <a:extLst>
            <a:ext uri="{FF2B5EF4-FFF2-40B4-BE49-F238E27FC236}">
              <a16:creationId xmlns:a16="http://schemas.microsoft.com/office/drawing/2014/main" id="{00000000-0008-0000-0D00-000071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75" name="shapetype_202" hidden="1">
          <a:extLst>
            <a:ext uri="{FF2B5EF4-FFF2-40B4-BE49-F238E27FC236}">
              <a16:creationId xmlns:a16="http://schemas.microsoft.com/office/drawing/2014/main" id="{00000000-0008-0000-0D00-00006F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73" name="shapetype_202" hidden="1">
          <a:extLst>
            <a:ext uri="{FF2B5EF4-FFF2-40B4-BE49-F238E27FC236}">
              <a16:creationId xmlns:a16="http://schemas.microsoft.com/office/drawing/2014/main" id="{00000000-0008-0000-0D00-00006D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71" name="shapetype_202" hidden="1">
          <a:extLst>
            <a:ext uri="{FF2B5EF4-FFF2-40B4-BE49-F238E27FC236}">
              <a16:creationId xmlns:a16="http://schemas.microsoft.com/office/drawing/2014/main" id="{00000000-0008-0000-0D00-00006B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69" name="shapetype_202" hidden="1">
          <a:extLst>
            <a:ext uri="{FF2B5EF4-FFF2-40B4-BE49-F238E27FC236}">
              <a16:creationId xmlns:a16="http://schemas.microsoft.com/office/drawing/2014/main" id="{00000000-0008-0000-0D00-000069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67" name="shapetype_202" hidden="1">
          <a:extLst>
            <a:ext uri="{FF2B5EF4-FFF2-40B4-BE49-F238E27FC236}">
              <a16:creationId xmlns:a16="http://schemas.microsoft.com/office/drawing/2014/main" id="{00000000-0008-0000-0D00-000067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65" name="shapetype_202" hidden="1">
          <a:extLst>
            <a:ext uri="{FF2B5EF4-FFF2-40B4-BE49-F238E27FC236}">
              <a16:creationId xmlns:a16="http://schemas.microsoft.com/office/drawing/2014/main" id="{00000000-0008-0000-0D00-000065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63" name="shapetype_202" hidden="1">
          <a:extLst>
            <a:ext uri="{FF2B5EF4-FFF2-40B4-BE49-F238E27FC236}">
              <a16:creationId xmlns:a16="http://schemas.microsoft.com/office/drawing/2014/main" id="{00000000-0008-0000-0D00-000063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61" name="shapetype_202" hidden="1">
          <a:extLst>
            <a:ext uri="{FF2B5EF4-FFF2-40B4-BE49-F238E27FC236}">
              <a16:creationId xmlns:a16="http://schemas.microsoft.com/office/drawing/2014/main" id="{00000000-0008-0000-0D00-000061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59" name="shapetype_202" hidden="1">
          <a:extLst>
            <a:ext uri="{FF2B5EF4-FFF2-40B4-BE49-F238E27FC236}">
              <a16:creationId xmlns:a16="http://schemas.microsoft.com/office/drawing/2014/main" id="{00000000-0008-0000-0D00-00005F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57" name="shapetype_202" hidden="1">
          <a:extLst>
            <a:ext uri="{FF2B5EF4-FFF2-40B4-BE49-F238E27FC236}">
              <a16:creationId xmlns:a16="http://schemas.microsoft.com/office/drawing/2014/main" id="{00000000-0008-0000-0D00-00005D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55" name="shapetype_202" hidden="1">
          <a:extLst>
            <a:ext uri="{FF2B5EF4-FFF2-40B4-BE49-F238E27FC236}">
              <a16:creationId xmlns:a16="http://schemas.microsoft.com/office/drawing/2014/main" id="{00000000-0008-0000-0D00-00005B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53" name="shapetype_202" hidden="1">
          <a:extLst>
            <a:ext uri="{FF2B5EF4-FFF2-40B4-BE49-F238E27FC236}">
              <a16:creationId xmlns:a16="http://schemas.microsoft.com/office/drawing/2014/main" id="{00000000-0008-0000-0D00-000059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51" name="shapetype_202" hidden="1">
          <a:extLst>
            <a:ext uri="{FF2B5EF4-FFF2-40B4-BE49-F238E27FC236}">
              <a16:creationId xmlns:a16="http://schemas.microsoft.com/office/drawing/2014/main" id="{00000000-0008-0000-0D00-000057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49" name="shapetype_202" hidden="1">
          <a:extLst>
            <a:ext uri="{FF2B5EF4-FFF2-40B4-BE49-F238E27FC236}">
              <a16:creationId xmlns:a16="http://schemas.microsoft.com/office/drawing/2014/main" id="{00000000-0008-0000-0D00-000055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47" name="shapetype_202" hidden="1">
          <a:extLst>
            <a:ext uri="{FF2B5EF4-FFF2-40B4-BE49-F238E27FC236}">
              <a16:creationId xmlns:a16="http://schemas.microsoft.com/office/drawing/2014/main" id="{00000000-0008-0000-0D00-000053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45" name="shapetype_202" hidden="1">
          <a:extLst>
            <a:ext uri="{FF2B5EF4-FFF2-40B4-BE49-F238E27FC236}">
              <a16:creationId xmlns:a16="http://schemas.microsoft.com/office/drawing/2014/main" id="{00000000-0008-0000-0D00-000051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43" name="shapetype_202" hidden="1">
          <a:extLst>
            <a:ext uri="{FF2B5EF4-FFF2-40B4-BE49-F238E27FC236}">
              <a16:creationId xmlns:a16="http://schemas.microsoft.com/office/drawing/2014/main" id="{00000000-0008-0000-0D00-00004F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41" name="shapetype_202" hidden="1">
          <a:extLst>
            <a:ext uri="{FF2B5EF4-FFF2-40B4-BE49-F238E27FC236}">
              <a16:creationId xmlns:a16="http://schemas.microsoft.com/office/drawing/2014/main" id="{00000000-0008-0000-0D00-00004D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39" name="shapetype_202" hidden="1">
          <a:extLst>
            <a:ext uri="{FF2B5EF4-FFF2-40B4-BE49-F238E27FC236}">
              <a16:creationId xmlns:a16="http://schemas.microsoft.com/office/drawing/2014/main" id="{00000000-0008-0000-0D00-00004B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37" name="shapetype_202" hidden="1">
          <a:extLst>
            <a:ext uri="{FF2B5EF4-FFF2-40B4-BE49-F238E27FC236}">
              <a16:creationId xmlns:a16="http://schemas.microsoft.com/office/drawing/2014/main" id="{00000000-0008-0000-0D00-000049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35" name="shapetype_202" hidden="1">
          <a:extLst>
            <a:ext uri="{FF2B5EF4-FFF2-40B4-BE49-F238E27FC236}">
              <a16:creationId xmlns:a16="http://schemas.microsoft.com/office/drawing/2014/main" id="{00000000-0008-0000-0D00-000047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33" name="shapetype_202" hidden="1">
          <a:extLst>
            <a:ext uri="{FF2B5EF4-FFF2-40B4-BE49-F238E27FC236}">
              <a16:creationId xmlns:a16="http://schemas.microsoft.com/office/drawing/2014/main" id="{00000000-0008-0000-0D00-000045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31" name="shapetype_202" hidden="1">
          <a:extLst>
            <a:ext uri="{FF2B5EF4-FFF2-40B4-BE49-F238E27FC236}">
              <a16:creationId xmlns:a16="http://schemas.microsoft.com/office/drawing/2014/main" id="{00000000-0008-0000-0D00-000043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29" name="shapetype_202" hidden="1">
          <a:extLst>
            <a:ext uri="{FF2B5EF4-FFF2-40B4-BE49-F238E27FC236}">
              <a16:creationId xmlns:a16="http://schemas.microsoft.com/office/drawing/2014/main" id="{00000000-0008-0000-0D00-000041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27" name="shapetype_202" hidden="1">
          <a:extLst>
            <a:ext uri="{FF2B5EF4-FFF2-40B4-BE49-F238E27FC236}">
              <a16:creationId xmlns:a16="http://schemas.microsoft.com/office/drawing/2014/main" id="{00000000-0008-0000-0D00-00003F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25" name="shapetype_202" hidden="1">
          <a:extLst>
            <a:ext uri="{FF2B5EF4-FFF2-40B4-BE49-F238E27FC236}">
              <a16:creationId xmlns:a16="http://schemas.microsoft.com/office/drawing/2014/main" id="{00000000-0008-0000-0D00-00003D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23" name="shapetype_202" hidden="1">
          <a:extLst>
            <a:ext uri="{FF2B5EF4-FFF2-40B4-BE49-F238E27FC236}">
              <a16:creationId xmlns:a16="http://schemas.microsoft.com/office/drawing/2014/main" id="{00000000-0008-0000-0D00-00003B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21" name="shapetype_202" hidden="1">
          <a:extLst>
            <a:ext uri="{FF2B5EF4-FFF2-40B4-BE49-F238E27FC236}">
              <a16:creationId xmlns:a16="http://schemas.microsoft.com/office/drawing/2014/main" id="{00000000-0008-0000-0D00-000039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19" name="shapetype_202" hidden="1">
          <a:extLst>
            <a:ext uri="{FF2B5EF4-FFF2-40B4-BE49-F238E27FC236}">
              <a16:creationId xmlns:a16="http://schemas.microsoft.com/office/drawing/2014/main" id="{00000000-0008-0000-0D00-000037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17" name="shapetype_202" hidden="1">
          <a:extLst>
            <a:ext uri="{FF2B5EF4-FFF2-40B4-BE49-F238E27FC236}">
              <a16:creationId xmlns:a16="http://schemas.microsoft.com/office/drawing/2014/main" id="{00000000-0008-0000-0D00-000035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15" name="shapetype_202" hidden="1">
          <a:extLst>
            <a:ext uri="{FF2B5EF4-FFF2-40B4-BE49-F238E27FC236}">
              <a16:creationId xmlns:a16="http://schemas.microsoft.com/office/drawing/2014/main" id="{00000000-0008-0000-0D00-000033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13" name="shapetype_202" hidden="1">
          <a:extLst>
            <a:ext uri="{FF2B5EF4-FFF2-40B4-BE49-F238E27FC236}">
              <a16:creationId xmlns:a16="http://schemas.microsoft.com/office/drawing/2014/main" id="{00000000-0008-0000-0D00-000031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11" name="shapetype_202" hidden="1">
          <a:extLst>
            <a:ext uri="{FF2B5EF4-FFF2-40B4-BE49-F238E27FC236}">
              <a16:creationId xmlns:a16="http://schemas.microsoft.com/office/drawing/2014/main" id="{00000000-0008-0000-0D00-00002F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09" name="shapetype_202" hidden="1">
          <a:extLst>
            <a:ext uri="{FF2B5EF4-FFF2-40B4-BE49-F238E27FC236}">
              <a16:creationId xmlns:a16="http://schemas.microsoft.com/office/drawing/2014/main" id="{00000000-0008-0000-0D00-00002D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07" name="shapetype_202" hidden="1">
          <a:extLst>
            <a:ext uri="{FF2B5EF4-FFF2-40B4-BE49-F238E27FC236}">
              <a16:creationId xmlns:a16="http://schemas.microsoft.com/office/drawing/2014/main" id="{00000000-0008-0000-0D00-00002B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05" name="shapetype_202" hidden="1">
          <a:extLst>
            <a:ext uri="{FF2B5EF4-FFF2-40B4-BE49-F238E27FC236}">
              <a16:creationId xmlns:a16="http://schemas.microsoft.com/office/drawing/2014/main" id="{00000000-0008-0000-0D00-000029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03" name="shapetype_202" hidden="1">
          <a:extLst>
            <a:ext uri="{FF2B5EF4-FFF2-40B4-BE49-F238E27FC236}">
              <a16:creationId xmlns:a16="http://schemas.microsoft.com/office/drawing/2014/main" id="{00000000-0008-0000-0D00-000027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701" name="shapetype_202" hidden="1">
          <a:extLst>
            <a:ext uri="{FF2B5EF4-FFF2-40B4-BE49-F238E27FC236}">
              <a16:creationId xmlns:a16="http://schemas.microsoft.com/office/drawing/2014/main" id="{00000000-0008-0000-0D00-000025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99" name="shapetype_202" hidden="1">
          <a:extLst>
            <a:ext uri="{FF2B5EF4-FFF2-40B4-BE49-F238E27FC236}">
              <a16:creationId xmlns:a16="http://schemas.microsoft.com/office/drawing/2014/main" id="{00000000-0008-0000-0D00-000023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97" name="shapetype_202" hidden="1">
          <a:extLst>
            <a:ext uri="{FF2B5EF4-FFF2-40B4-BE49-F238E27FC236}">
              <a16:creationId xmlns:a16="http://schemas.microsoft.com/office/drawing/2014/main" id="{00000000-0008-0000-0D00-000021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95" name="shapetype_202" hidden="1">
          <a:extLst>
            <a:ext uri="{FF2B5EF4-FFF2-40B4-BE49-F238E27FC236}">
              <a16:creationId xmlns:a16="http://schemas.microsoft.com/office/drawing/2014/main" id="{00000000-0008-0000-0D00-00001F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93" name="shapetype_202" hidden="1">
          <a:extLst>
            <a:ext uri="{FF2B5EF4-FFF2-40B4-BE49-F238E27FC236}">
              <a16:creationId xmlns:a16="http://schemas.microsoft.com/office/drawing/2014/main" id="{00000000-0008-0000-0D00-00001D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91" name="shapetype_202" hidden="1">
          <a:extLst>
            <a:ext uri="{FF2B5EF4-FFF2-40B4-BE49-F238E27FC236}">
              <a16:creationId xmlns:a16="http://schemas.microsoft.com/office/drawing/2014/main" id="{00000000-0008-0000-0D00-00001B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89" name="shapetype_202" hidden="1">
          <a:extLst>
            <a:ext uri="{FF2B5EF4-FFF2-40B4-BE49-F238E27FC236}">
              <a16:creationId xmlns:a16="http://schemas.microsoft.com/office/drawing/2014/main" id="{00000000-0008-0000-0D00-000019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87" name="shapetype_202" hidden="1">
          <a:extLst>
            <a:ext uri="{FF2B5EF4-FFF2-40B4-BE49-F238E27FC236}">
              <a16:creationId xmlns:a16="http://schemas.microsoft.com/office/drawing/2014/main" id="{00000000-0008-0000-0D00-000017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85" name="shapetype_202" hidden="1">
          <a:extLst>
            <a:ext uri="{FF2B5EF4-FFF2-40B4-BE49-F238E27FC236}">
              <a16:creationId xmlns:a16="http://schemas.microsoft.com/office/drawing/2014/main" id="{00000000-0008-0000-0D00-000015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83" name="shapetype_202" hidden="1">
          <a:extLst>
            <a:ext uri="{FF2B5EF4-FFF2-40B4-BE49-F238E27FC236}">
              <a16:creationId xmlns:a16="http://schemas.microsoft.com/office/drawing/2014/main" id="{00000000-0008-0000-0D00-000013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81" name="shapetype_202" hidden="1">
          <a:extLst>
            <a:ext uri="{FF2B5EF4-FFF2-40B4-BE49-F238E27FC236}">
              <a16:creationId xmlns:a16="http://schemas.microsoft.com/office/drawing/2014/main" id="{00000000-0008-0000-0D00-000011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79" name="shapetype_202" hidden="1">
          <a:extLst>
            <a:ext uri="{FF2B5EF4-FFF2-40B4-BE49-F238E27FC236}">
              <a16:creationId xmlns:a16="http://schemas.microsoft.com/office/drawing/2014/main" id="{00000000-0008-0000-0D00-00000F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77" name="shapetype_202" hidden="1">
          <a:extLst>
            <a:ext uri="{FF2B5EF4-FFF2-40B4-BE49-F238E27FC236}">
              <a16:creationId xmlns:a16="http://schemas.microsoft.com/office/drawing/2014/main" id="{00000000-0008-0000-0D00-00000D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75" name="shapetype_202" hidden="1">
          <a:extLst>
            <a:ext uri="{FF2B5EF4-FFF2-40B4-BE49-F238E27FC236}">
              <a16:creationId xmlns:a16="http://schemas.microsoft.com/office/drawing/2014/main" id="{00000000-0008-0000-0D00-00000B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73" name="shapetype_202" hidden="1">
          <a:extLst>
            <a:ext uri="{FF2B5EF4-FFF2-40B4-BE49-F238E27FC236}">
              <a16:creationId xmlns:a16="http://schemas.microsoft.com/office/drawing/2014/main" id="{00000000-0008-0000-0D00-000009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71" name="shapetype_202" hidden="1">
          <a:extLst>
            <a:ext uri="{FF2B5EF4-FFF2-40B4-BE49-F238E27FC236}">
              <a16:creationId xmlns:a16="http://schemas.microsoft.com/office/drawing/2014/main" id="{00000000-0008-0000-0D00-000007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69" name="shapetype_202" hidden="1">
          <a:extLst>
            <a:ext uri="{FF2B5EF4-FFF2-40B4-BE49-F238E27FC236}">
              <a16:creationId xmlns:a16="http://schemas.microsoft.com/office/drawing/2014/main" id="{00000000-0008-0000-0D00-000005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67" name="shapetype_202" hidden="1">
          <a:extLst>
            <a:ext uri="{FF2B5EF4-FFF2-40B4-BE49-F238E27FC236}">
              <a16:creationId xmlns:a16="http://schemas.microsoft.com/office/drawing/2014/main" id="{00000000-0008-0000-0D00-000003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65" name="shapetype_202" hidden="1">
          <a:extLst>
            <a:ext uri="{FF2B5EF4-FFF2-40B4-BE49-F238E27FC236}">
              <a16:creationId xmlns:a16="http://schemas.microsoft.com/office/drawing/2014/main" id="{00000000-0008-0000-0D00-0000014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63" name="shapetype_202" hidden="1">
          <a:extLst>
            <a:ext uri="{FF2B5EF4-FFF2-40B4-BE49-F238E27FC236}">
              <a16:creationId xmlns:a16="http://schemas.microsoft.com/office/drawing/2014/main" id="{00000000-0008-0000-0D00-0000FF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61" name="shapetype_202" hidden="1">
          <a:extLst>
            <a:ext uri="{FF2B5EF4-FFF2-40B4-BE49-F238E27FC236}">
              <a16:creationId xmlns:a16="http://schemas.microsoft.com/office/drawing/2014/main" id="{00000000-0008-0000-0D00-0000FD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59" name="shapetype_202" hidden="1">
          <a:extLst>
            <a:ext uri="{FF2B5EF4-FFF2-40B4-BE49-F238E27FC236}">
              <a16:creationId xmlns:a16="http://schemas.microsoft.com/office/drawing/2014/main" id="{00000000-0008-0000-0D00-0000FB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57" name="shapetype_202" hidden="1">
          <a:extLst>
            <a:ext uri="{FF2B5EF4-FFF2-40B4-BE49-F238E27FC236}">
              <a16:creationId xmlns:a16="http://schemas.microsoft.com/office/drawing/2014/main" id="{00000000-0008-0000-0D00-0000F9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55" name="shapetype_202" hidden="1">
          <a:extLst>
            <a:ext uri="{FF2B5EF4-FFF2-40B4-BE49-F238E27FC236}">
              <a16:creationId xmlns:a16="http://schemas.microsoft.com/office/drawing/2014/main" id="{00000000-0008-0000-0D00-0000F7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53" name="shapetype_202" hidden="1">
          <a:extLst>
            <a:ext uri="{FF2B5EF4-FFF2-40B4-BE49-F238E27FC236}">
              <a16:creationId xmlns:a16="http://schemas.microsoft.com/office/drawing/2014/main" id="{00000000-0008-0000-0D00-0000F5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51" name="shapetype_202" hidden="1">
          <a:extLst>
            <a:ext uri="{FF2B5EF4-FFF2-40B4-BE49-F238E27FC236}">
              <a16:creationId xmlns:a16="http://schemas.microsoft.com/office/drawing/2014/main" id="{00000000-0008-0000-0D00-0000F3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49" name="shapetype_202" hidden="1">
          <a:extLst>
            <a:ext uri="{FF2B5EF4-FFF2-40B4-BE49-F238E27FC236}">
              <a16:creationId xmlns:a16="http://schemas.microsoft.com/office/drawing/2014/main" id="{00000000-0008-0000-0D00-0000F1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47" name="shapetype_202" hidden="1">
          <a:extLst>
            <a:ext uri="{FF2B5EF4-FFF2-40B4-BE49-F238E27FC236}">
              <a16:creationId xmlns:a16="http://schemas.microsoft.com/office/drawing/2014/main" id="{00000000-0008-0000-0D00-0000EF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45" name="shapetype_202" hidden="1">
          <a:extLst>
            <a:ext uri="{FF2B5EF4-FFF2-40B4-BE49-F238E27FC236}">
              <a16:creationId xmlns:a16="http://schemas.microsoft.com/office/drawing/2014/main" id="{00000000-0008-0000-0D00-0000ED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43" name="shapetype_202" hidden="1">
          <a:extLst>
            <a:ext uri="{FF2B5EF4-FFF2-40B4-BE49-F238E27FC236}">
              <a16:creationId xmlns:a16="http://schemas.microsoft.com/office/drawing/2014/main" id="{00000000-0008-0000-0D00-0000EB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41" name="shapetype_202" hidden="1">
          <a:extLst>
            <a:ext uri="{FF2B5EF4-FFF2-40B4-BE49-F238E27FC236}">
              <a16:creationId xmlns:a16="http://schemas.microsoft.com/office/drawing/2014/main" id="{00000000-0008-0000-0D00-0000E9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39" name="shapetype_202" hidden="1">
          <a:extLst>
            <a:ext uri="{FF2B5EF4-FFF2-40B4-BE49-F238E27FC236}">
              <a16:creationId xmlns:a16="http://schemas.microsoft.com/office/drawing/2014/main" id="{00000000-0008-0000-0D00-0000E7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37" name="shapetype_202" hidden="1">
          <a:extLst>
            <a:ext uri="{FF2B5EF4-FFF2-40B4-BE49-F238E27FC236}">
              <a16:creationId xmlns:a16="http://schemas.microsoft.com/office/drawing/2014/main" id="{00000000-0008-0000-0D00-0000E5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35" name="shapetype_202" hidden="1">
          <a:extLst>
            <a:ext uri="{FF2B5EF4-FFF2-40B4-BE49-F238E27FC236}">
              <a16:creationId xmlns:a16="http://schemas.microsoft.com/office/drawing/2014/main" id="{00000000-0008-0000-0D00-0000E3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33" name="shapetype_202" hidden="1">
          <a:extLst>
            <a:ext uri="{FF2B5EF4-FFF2-40B4-BE49-F238E27FC236}">
              <a16:creationId xmlns:a16="http://schemas.microsoft.com/office/drawing/2014/main" id="{00000000-0008-0000-0D00-0000E1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31" name="shapetype_202" hidden="1">
          <a:extLst>
            <a:ext uri="{FF2B5EF4-FFF2-40B4-BE49-F238E27FC236}">
              <a16:creationId xmlns:a16="http://schemas.microsoft.com/office/drawing/2014/main" id="{00000000-0008-0000-0D00-0000DF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29" name="shapetype_202" hidden="1">
          <a:extLst>
            <a:ext uri="{FF2B5EF4-FFF2-40B4-BE49-F238E27FC236}">
              <a16:creationId xmlns:a16="http://schemas.microsoft.com/office/drawing/2014/main" id="{00000000-0008-0000-0D00-0000DD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27" name="shapetype_202" hidden="1">
          <a:extLst>
            <a:ext uri="{FF2B5EF4-FFF2-40B4-BE49-F238E27FC236}">
              <a16:creationId xmlns:a16="http://schemas.microsoft.com/office/drawing/2014/main" id="{00000000-0008-0000-0D00-0000DB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25" name="shapetype_202" hidden="1">
          <a:extLst>
            <a:ext uri="{FF2B5EF4-FFF2-40B4-BE49-F238E27FC236}">
              <a16:creationId xmlns:a16="http://schemas.microsoft.com/office/drawing/2014/main" id="{00000000-0008-0000-0D00-0000D9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23" name="shapetype_202" hidden="1">
          <a:extLst>
            <a:ext uri="{FF2B5EF4-FFF2-40B4-BE49-F238E27FC236}">
              <a16:creationId xmlns:a16="http://schemas.microsoft.com/office/drawing/2014/main" id="{00000000-0008-0000-0D00-0000D7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21" name="shapetype_202" hidden="1">
          <a:extLst>
            <a:ext uri="{FF2B5EF4-FFF2-40B4-BE49-F238E27FC236}">
              <a16:creationId xmlns:a16="http://schemas.microsoft.com/office/drawing/2014/main" id="{00000000-0008-0000-0D00-0000D5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19" name="shapetype_202" hidden="1">
          <a:extLst>
            <a:ext uri="{FF2B5EF4-FFF2-40B4-BE49-F238E27FC236}">
              <a16:creationId xmlns:a16="http://schemas.microsoft.com/office/drawing/2014/main" id="{00000000-0008-0000-0D00-0000D3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17" name="shapetype_202" hidden="1">
          <a:extLst>
            <a:ext uri="{FF2B5EF4-FFF2-40B4-BE49-F238E27FC236}">
              <a16:creationId xmlns:a16="http://schemas.microsoft.com/office/drawing/2014/main" id="{00000000-0008-0000-0D00-0000D1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15" name="shapetype_202" hidden="1">
          <a:extLst>
            <a:ext uri="{FF2B5EF4-FFF2-40B4-BE49-F238E27FC236}">
              <a16:creationId xmlns:a16="http://schemas.microsoft.com/office/drawing/2014/main" id="{00000000-0008-0000-0D00-0000CF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13" name="shapetype_202" hidden="1">
          <a:extLst>
            <a:ext uri="{FF2B5EF4-FFF2-40B4-BE49-F238E27FC236}">
              <a16:creationId xmlns:a16="http://schemas.microsoft.com/office/drawing/2014/main" id="{00000000-0008-0000-0D00-0000CD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11" name="shapetype_202" hidden="1">
          <a:extLst>
            <a:ext uri="{FF2B5EF4-FFF2-40B4-BE49-F238E27FC236}">
              <a16:creationId xmlns:a16="http://schemas.microsoft.com/office/drawing/2014/main" id="{00000000-0008-0000-0D00-0000CB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09" name="shapetype_202" hidden="1">
          <a:extLst>
            <a:ext uri="{FF2B5EF4-FFF2-40B4-BE49-F238E27FC236}">
              <a16:creationId xmlns:a16="http://schemas.microsoft.com/office/drawing/2014/main" id="{00000000-0008-0000-0D00-0000C9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07" name="shapetype_202" hidden="1">
          <a:extLst>
            <a:ext uri="{FF2B5EF4-FFF2-40B4-BE49-F238E27FC236}">
              <a16:creationId xmlns:a16="http://schemas.microsoft.com/office/drawing/2014/main" id="{00000000-0008-0000-0D00-0000C7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05" name="shapetype_202" hidden="1">
          <a:extLst>
            <a:ext uri="{FF2B5EF4-FFF2-40B4-BE49-F238E27FC236}">
              <a16:creationId xmlns:a16="http://schemas.microsoft.com/office/drawing/2014/main" id="{00000000-0008-0000-0D00-0000C5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03" name="shapetype_202" hidden="1">
          <a:extLst>
            <a:ext uri="{FF2B5EF4-FFF2-40B4-BE49-F238E27FC236}">
              <a16:creationId xmlns:a16="http://schemas.microsoft.com/office/drawing/2014/main" id="{00000000-0008-0000-0D00-0000C3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601" name="shapetype_202" hidden="1">
          <a:extLst>
            <a:ext uri="{FF2B5EF4-FFF2-40B4-BE49-F238E27FC236}">
              <a16:creationId xmlns:a16="http://schemas.microsoft.com/office/drawing/2014/main" id="{00000000-0008-0000-0D00-0000C1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599" name="shapetype_202" hidden="1">
          <a:extLst>
            <a:ext uri="{FF2B5EF4-FFF2-40B4-BE49-F238E27FC236}">
              <a16:creationId xmlns:a16="http://schemas.microsoft.com/office/drawing/2014/main" id="{00000000-0008-0000-0D00-0000BF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597" name="shapetype_202" hidden="1">
          <a:extLst>
            <a:ext uri="{FF2B5EF4-FFF2-40B4-BE49-F238E27FC236}">
              <a16:creationId xmlns:a16="http://schemas.microsoft.com/office/drawing/2014/main" id="{00000000-0008-0000-0D00-0000BD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595" name="shapetype_202" hidden="1">
          <a:extLst>
            <a:ext uri="{FF2B5EF4-FFF2-40B4-BE49-F238E27FC236}">
              <a16:creationId xmlns:a16="http://schemas.microsoft.com/office/drawing/2014/main" id="{00000000-0008-0000-0D00-0000BB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593" name="shapetype_202" hidden="1">
          <a:extLst>
            <a:ext uri="{FF2B5EF4-FFF2-40B4-BE49-F238E27FC236}">
              <a16:creationId xmlns:a16="http://schemas.microsoft.com/office/drawing/2014/main" id="{00000000-0008-0000-0D00-0000B9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591" name="shapetype_202" hidden="1">
          <a:extLst>
            <a:ext uri="{FF2B5EF4-FFF2-40B4-BE49-F238E27FC236}">
              <a16:creationId xmlns:a16="http://schemas.microsoft.com/office/drawing/2014/main" id="{00000000-0008-0000-0D00-0000B7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589" name="shapetype_202" hidden="1">
          <a:extLst>
            <a:ext uri="{FF2B5EF4-FFF2-40B4-BE49-F238E27FC236}">
              <a16:creationId xmlns:a16="http://schemas.microsoft.com/office/drawing/2014/main" id="{00000000-0008-0000-0D00-0000B5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587" name="shapetype_202" hidden="1">
          <a:extLst>
            <a:ext uri="{FF2B5EF4-FFF2-40B4-BE49-F238E27FC236}">
              <a16:creationId xmlns:a16="http://schemas.microsoft.com/office/drawing/2014/main" id="{00000000-0008-0000-0D00-0000B3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585" name="shapetype_202" hidden="1">
          <a:extLst>
            <a:ext uri="{FF2B5EF4-FFF2-40B4-BE49-F238E27FC236}">
              <a16:creationId xmlns:a16="http://schemas.microsoft.com/office/drawing/2014/main" id="{00000000-0008-0000-0D00-0000B1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583" name="shapetype_202" hidden="1">
          <a:extLst>
            <a:ext uri="{FF2B5EF4-FFF2-40B4-BE49-F238E27FC236}">
              <a16:creationId xmlns:a16="http://schemas.microsoft.com/office/drawing/2014/main" id="{00000000-0008-0000-0D00-0000AF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581" name="shapetype_202" hidden="1">
          <a:extLst>
            <a:ext uri="{FF2B5EF4-FFF2-40B4-BE49-F238E27FC236}">
              <a16:creationId xmlns:a16="http://schemas.microsoft.com/office/drawing/2014/main" id="{00000000-0008-0000-0D00-0000AD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579" name="shapetype_202" hidden="1">
          <a:extLst>
            <a:ext uri="{FF2B5EF4-FFF2-40B4-BE49-F238E27FC236}">
              <a16:creationId xmlns:a16="http://schemas.microsoft.com/office/drawing/2014/main" id="{00000000-0008-0000-0D00-0000AB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577" name="shapetype_202" hidden="1">
          <a:extLst>
            <a:ext uri="{FF2B5EF4-FFF2-40B4-BE49-F238E27FC236}">
              <a16:creationId xmlns:a16="http://schemas.microsoft.com/office/drawing/2014/main" id="{00000000-0008-0000-0D00-0000A9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575" name="shapetype_202" hidden="1">
          <a:extLst>
            <a:ext uri="{FF2B5EF4-FFF2-40B4-BE49-F238E27FC236}">
              <a16:creationId xmlns:a16="http://schemas.microsoft.com/office/drawing/2014/main" id="{00000000-0008-0000-0D00-0000A7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573" name="shapetype_202" hidden="1">
          <a:extLst>
            <a:ext uri="{FF2B5EF4-FFF2-40B4-BE49-F238E27FC236}">
              <a16:creationId xmlns:a16="http://schemas.microsoft.com/office/drawing/2014/main" id="{00000000-0008-0000-0D00-0000A5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7571" name="shapetype_202" hidden="1">
          <a:extLst>
            <a:ext uri="{FF2B5EF4-FFF2-40B4-BE49-F238E27FC236}">
              <a16:creationId xmlns:a16="http://schemas.microsoft.com/office/drawing/2014/main" id="{00000000-0008-0000-0D00-0000A34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27214</xdr:colOff>
      <xdr:row>37</xdr:row>
      <xdr:rowOff>81642</xdr:rowOff>
    </xdr:from>
    <xdr:to>
      <xdr:col>38</xdr:col>
      <xdr:colOff>476250</xdr:colOff>
      <xdr:row>92</xdr:row>
      <xdr:rowOff>285750</xdr:rowOff>
    </xdr:to>
    <xdr:sp macro="" textlink="">
      <xdr:nvSpPr>
        <xdr:cNvPr id="283" name="TextBox 282">
          <a:extLst>
            <a:ext uri="{FF2B5EF4-FFF2-40B4-BE49-F238E27FC236}">
              <a16:creationId xmlns:a16="http://schemas.microsoft.com/office/drawing/2014/main" id="{00000000-0008-0000-0D00-00001B010000}"/>
            </a:ext>
          </a:extLst>
        </xdr:cNvPr>
        <xdr:cNvSpPr txBox="1"/>
      </xdr:nvSpPr>
      <xdr:spPr>
        <a:xfrm>
          <a:off x="19825607" y="12069535"/>
          <a:ext cx="42086893" cy="152808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Central Europe (Austria, Belgium, Germany, Netherland, Luxembourg, France, UK and Ireland).</a:t>
          </a:r>
          <a:endParaRPr lang="en-US" sz="1200">
            <a:effectLst/>
          </a:endParaRPr>
        </a:p>
        <a:p>
          <a:endParaRPr lang="en-US" sz="1200" b="1" u="sng"/>
        </a:p>
        <a:p>
          <a:endParaRPr lang="en-US" sz="1200" b="1" u="sng"/>
        </a:p>
        <a:p>
          <a:r>
            <a:rPr lang="en-US" sz="1200" b="1" u="sng"/>
            <a:t>OFFICES</a:t>
          </a:r>
          <a:endParaRPr lang="en-US" sz="1200" b="1"/>
        </a:p>
        <a:p>
          <a:r>
            <a:rPr lang="en-US" sz="1200" b="1" i="1" u="sng"/>
            <a:t>Construction materials</a:t>
          </a:r>
          <a:r>
            <a:rPr lang="en-US" sz="1200" i="1" u="sng"/>
            <a:t>:</a:t>
          </a:r>
          <a:endParaRPr lang="en-US" sz="1200"/>
        </a:p>
        <a:p>
          <a:r>
            <a:rPr lang="en-US" sz="1200" b="1"/>
            <a:t>Walls</a:t>
          </a:r>
          <a:r>
            <a:rPr lang="en-US" sz="1200"/>
            <a:t>:</a:t>
          </a:r>
          <a:r>
            <a:rPr lang="en-US" sz="1200" baseline="0"/>
            <a:t> in the majority of the cases </a:t>
          </a:r>
          <a:r>
            <a:rPr lang="en-US" sz="1200" b="1" baseline="0"/>
            <a:t>CONCRETE</a:t>
          </a:r>
          <a:r>
            <a:rPr lang="en-US" sz="1200" baseline="0"/>
            <a:t> was used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/>
            <a:t>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the majority of the cases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100" baseline="0"/>
        </a:p>
        <a:p>
          <a:endParaRPr lang="en-US" sz="1100" baseline="0"/>
        </a:p>
        <a:p>
          <a:endParaRPr lang="en-US" sz="1200" baseline="0"/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100" baseline="0">
            <a:effectLst/>
          </a:endParaRPr>
        </a:p>
        <a:p>
          <a:endParaRPr lang="en-US" sz="1100" baseline="0">
            <a:effectLst/>
          </a:endParaRPr>
        </a:p>
        <a:p>
          <a:endParaRPr lang="en-US" sz="1100" baseline="0">
            <a:effectLst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Constrcuction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 </a:t>
          </a:r>
          <a:endParaRPr lang="en-US" sz="1200">
            <a:effectLst/>
          </a:endParaRPr>
        </a:p>
        <a:p>
          <a:endParaRPr lang="en-US" sz="1200">
            <a:effectLst/>
          </a:endParaRPr>
        </a:p>
        <a:p>
          <a:endParaRPr lang="en-US" sz="1200">
            <a:effectLst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 baseline="0"/>
        </a:p>
        <a:p>
          <a:r>
            <a:rPr lang="en-US" sz="12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 baseline="0"/>
        </a:p>
      </xdr:txBody>
    </xdr:sp>
    <xdr:clientData/>
  </xdr:twoCellAnchor>
  <xdr:oneCellAnchor>
    <xdr:from>
      <xdr:col>55</xdr:col>
      <xdr:colOff>0</xdr:colOff>
      <xdr:row>37</xdr:row>
      <xdr:rowOff>0</xdr:rowOff>
    </xdr:from>
    <xdr:ext cx="21118285" cy="14652601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0000000-0008-0000-0D00-00001D010000}"/>
            </a:ext>
          </a:extLst>
        </xdr:cNvPr>
        <xdr:cNvSpPr txBox="1"/>
      </xdr:nvSpPr>
      <xdr:spPr>
        <a:xfrm>
          <a:off x="100760893" y="11987893"/>
          <a:ext cx="21118285" cy="146526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Central Europe (Austria, Belgium, Germany, Netherlands, Luxembourg, France, UK and Ireland).</a:t>
          </a: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 b="0" i="1" u="sng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 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>
            <a:effectLst/>
          </a:endParaRPr>
        </a:p>
        <a:p>
          <a:pPr eaLnBrk="1" fontAlgn="auto" latinLnBrk="0" hangingPunct="1"/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70" name="shapetype_202" hidden="1">
          <a:extLst>
            <a:ext uri="{FF2B5EF4-FFF2-40B4-BE49-F238E27FC236}">
              <a16:creationId xmlns:a16="http://schemas.microsoft.com/office/drawing/2014/main" id="{00000000-0008-0000-0E00-000046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69" name="shapetype_202" hidden="1">
          <a:extLst>
            <a:ext uri="{FF2B5EF4-FFF2-40B4-BE49-F238E27FC236}">
              <a16:creationId xmlns:a16="http://schemas.microsoft.com/office/drawing/2014/main" id="{00000000-0008-0000-0E00-000045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68" name="shapetype_202" hidden="1">
          <a:extLst>
            <a:ext uri="{FF2B5EF4-FFF2-40B4-BE49-F238E27FC236}">
              <a16:creationId xmlns:a16="http://schemas.microsoft.com/office/drawing/2014/main" id="{00000000-0008-0000-0E00-000044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67" name="shapetype_202" hidden="1">
          <a:extLst>
            <a:ext uri="{FF2B5EF4-FFF2-40B4-BE49-F238E27FC236}">
              <a16:creationId xmlns:a16="http://schemas.microsoft.com/office/drawing/2014/main" id="{00000000-0008-0000-0E00-000043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66" name="shapetype_202" hidden="1">
          <a:extLst>
            <a:ext uri="{FF2B5EF4-FFF2-40B4-BE49-F238E27FC236}">
              <a16:creationId xmlns:a16="http://schemas.microsoft.com/office/drawing/2014/main" id="{00000000-0008-0000-0E00-000042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65" name="shapetype_202" hidden="1">
          <a:extLst>
            <a:ext uri="{FF2B5EF4-FFF2-40B4-BE49-F238E27FC236}">
              <a16:creationId xmlns:a16="http://schemas.microsoft.com/office/drawing/2014/main" id="{00000000-0008-0000-0E00-000041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64" name="shapetype_202" hidden="1">
          <a:extLst>
            <a:ext uri="{FF2B5EF4-FFF2-40B4-BE49-F238E27FC236}">
              <a16:creationId xmlns:a16="http://schemas.microsoft.com/office/drawing/2014/main" id="{00000000-0008-0000-0E00-000040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62" name="shapetype_202" hidden="1">
          <a:extLst>
            <a:ext uri="{FF2B5EF4-FFF2-40B4-BE49-F238E27FC236}">
              <a16:creationId xmlns:a16="http://schemas.microsoft.com/office/drawing/2014/main" id="{00000000-0008-0000-0E00-00003E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60" name="shapetype_202" hidden="1">
          <a:extLst>
            <a:ext uri="{FF2B5EF4-FFF2-40B4-BE49-F238E27FC236}">
              <a16:creationId xmlns:a16="http://schemas.microsoft.com/office/drawing/2014/main" id="{00000000-0008-0000-0E00-00003C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58" name="shapetype_202" hidden="1">
          <a:extLst>
            <a:ext uri="{FF2B5EF4-FFF2-40B4-BE49-F238E27FC236}">
              <a16:creationId xmlns:a16="http://schemas.microsoft.com/office/drawing/2014/main" id="{00000000-0008-0000-0E00-00003A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56" name="shapetype_202" hidden="1">
          <a:extLst>
            <a:ext uri="{FF2B5EF4-FFF2-40B4-BE49-F238E27FC236}">
              <a16:creationId xmlns:a16="http://schemas.microsoft.com/office/drawing/2014/main" id="{00000000-0008-0000-0E00-000038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54" name="shapetype_202" hidden="1">
          <a:extLst>
            <a:ext uri="{FF2B5EF4-FFF2-40B4-BE49-F238E27FC236}">
              <a16:creationId xmlns:a16="http://schemas.microsoft.com/office/drawing/2014/main" id="{00000000-0008-0000-0E00-000036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52" name="shapetype_202" hidden="1">
          <a:extLst>
            <a:ext uri="{FF2B5EF4-FFF2-40B4-BE49-F238E27FC236}">
              <a16:creationId xmlns:a16="http://schemas.microsoft.com/office/drawing/2014/main" id="{00000000-0008-0000-0E00-000034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50" name="shapetype_202" hidden="1">
          <a:extLst>
            <a:ext uri="{FF2B5EF4-FFF2-40B4-BE49-F238E27FC236}">
              <a16:creationId xmlns:a16="http://schemas.microsoft.com/office/drawing/2014/main" id="{00000000-0008-0000-0E00-000032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48" name="shapetype_202" hidden="1">
          <a:extLst>
            <a:ext uri="{FF2B5EF4-FFF2-40B4-BE49-F238E27FC236}">
              <a16:creationId xmlns:a16="http://schemas.microsoft.com/office/drawing/2014/main" id="{00000000-0008-0000-0E00-000030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46" name="shapetype_202" hidden="1">
          <a:extLst>
            <a:ext uri="{FF2B5EF4-FFF2-40B4-BE49-F238E27FC236}">
              <a16:creationId xmlns:a16="http://schemas.microsoft.com/office/drawing/2014/main" id="{00000000-0008-0000-0E00-00002E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44" name="shapetype_202" hidden="1">
          <a:extLst>
            <a:ext uri="{FF2B5EF4-FFF2-40B4-BE49-F238E27FC236}">
              <a16:creationId xmlns:a16="http://schemas.microsoft.com/office/drawing/2014/main" id="{00000000-0008-0000-0E00-00002C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42" name="shapetype_202" hidden="1">
          <a:extLst>
            <a:ext uri="{FF2B5EF4-FFF2-40B4-BE49-F238E27FC236}">
              <a16:creationId xmlns:a16="http://schemas.microsoft.com/office/drawing/2014/main" id="{00000000-0008-0000-0E00-00002A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40" name="shapetype_202" hidden="1">
          <a:extLst>
            <a:ext uri="{FF2B5EF4-FFF2-40B4-BE49-F238E27FC236}">
              <a16:creationId xmlns:a16="http://schemas.microsoft.com/office/drawing/2014/main" id="{00000000-0008-0000-0E00-000028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38" name="shapetype_202" hidden="1">
          <a:extLst>
            <a:ext uri="{FF2B5EF4-FFF2-40B4-BE49-F238E27FC236}">
              <a16:creationId xmlns:a16="http://schemas.microsoft.com/office/drawing/2014/main" id="{00000000-0008-0000-0E00-000026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36" name="shapetype_202" hidden="1">
          <a:extLst>
            <a:ext uri="{FF2B5EF4-FFF2-40B4-BE49-F238E27FC236}">
              <a16:creationId xmlns:a16="http://schemas.microsoft.com/office/drawing/2014/main" id="{00000000-0008-0000-0E00-000024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34" name="shapetype_202" hidden="1">
          <a:extLst>
            <a:ext uri="{FF2B5EF4-FFF2-40B4-BE49-F238E27FC236}">
              <a16:creationId xmlns:a16="http://schemas.microsoft.com/office/drawing/2014/main" id="{00000000-0008-0000-0E00-000022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32" name="shapetype_202" hidden="1">
          <a:extLst>
            <a:ext uri="{FF2B5EF4-FFF2-40B4-BE49-F238E27FC236}">
              <a16:creationId xmlns:a16="http://schemas.microsoft.com/office/drawing/2014/main" id="{00000000-0008-0000-0E00-000020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30" name="shapetype_202" hidden="1">
          <a:extLst>
            <a:ext uri="{FF2B5EF4-FFF2-40B4-BE49-F238E27FC236}">
              <a16:creationId xmlns:a16="http://schemas.microsoft.com/office/drawing/2014/main" id="{00000000-0008-0000-0E00-00001E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28" name="shapetype_202" hidden="1">
          <a:extLst>
            <a:ext uri="{FF2B5EF4-FFF2-40B4-BE49-F238E27FC236}">
              <a16:creationId xmlns:a16="http://schemas.microsoft.com/office/drawing/2014/main" id="{00000000-0008-0000-0E00-00001C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26" name="shapetype_202" hidden="1">
          <a:extLst>
            <a:ext uri="{FF2B5EF4-FFF2-40B4-BE49-F238E27FC236}">
              <a16:creationId xmlns:a16="http://schemas.microsoft.com/office/drawing/2014/main" id="{00000000-0008-0000-0E00-00001A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24" name="shapetype_202" hidden="1">
          <a:extLst>
            <a:ext uri="{FF2B5EF4-FFF2-40B4-BE49-F238E27FC236}">
              <a16:creationId xmlns:a16="http://schemas.microsoft.com/office/drawing/2014/main" id="{00000000-0008-0000-0E00-000018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22" name="shapetype_202" hidden="1">
          <a:extLst>
            <a:ext uri="{FF2B5EF4-FFF2-40B4-BE49-F238E27FC236}">
              <a16:creationId xmlns:a16="http://schemas.microsoft.com/office/drawing/2014/main" id="{00000000-0008-0000-0E00-000016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20" name="shapetype_202" hidden="1">
          <a:extLst>
            <a:ext uri="{FF2B5EF4-FFF2-40B4-BE49-F238E27FC236}">
              <a16:creationId xmlns:a16="http://schemas.microsoft.com/office/drawing/2014/main" id="{00000000-0008-0000-0E00-000014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18" name="shapetype_202" hidden="1">
          <a:extLst>
            <a:ext uri="{FF2B5EF4-FFF2-40B4-BE49-F238E27FC236}">
              <a16:creationId xmlns:a16="http://schemas.microsoft.com/office/drawing/2014/main" id="{00000000-0008-0000-0E00-000012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16" name="shapetype_202" hidden="1">
          <a:extLst>
            <a:ext uri="{FF2B5EF4-FFF2-40B4-BE49-F238E27FC236}">
              <a16:creationId xmlns:a16="http://schemas.microsoft.com/office/drawing/2014/main" id="{00000000-0008-0000-0E00-000010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14" name="shapetype_202" hidden="1">
          <a:extLst>
            <a:ext uri="{FF2B5EF4-FFF2-40B4-BE49-F238E27FC236}">
              <a16:creationId xmlns:a16="http://schemas.microsoft.com/office/drawing/2014/main" id="{00000000-0008-0000-0E00-00000E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12" name="shapetype_202" hidden="1">
          <a:extLst>
            <a:ext uri="{FF2B5EF4-FFF2-40B4-BE49-F238E27FC236}">
              <a16:creationId xmlns:a16="http://schemas.microsoft.com/office/drawing/2014/main" id="{00000000-0008-0000-0E00-00000C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10" name="shapetype_202" hidden="1">
          <a:extLst>
            <a:ext uri="{FF2B5EF4-FFF2-40B4-BE49-F238E27FC236}">
              <a16:creationId xmlns:a16="http://schemas.microsoft.com/office/drawing/2014/main" id="{00000000-0008-0000-0E00-00000A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08" name="shapetype_202" hidden="1">
          <a:extLst>
            <a:ext uri="{FF2B5EF4-FFF2-40B4-BE49-F238E27FC236}">
              <a16:creationId xmlns:a16="http://schemas.microsoft.com/office/drawing/2014/main" id="{00000000-0008-0000-0E00-000008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06" name="shapetype_202" hidden="1">
          <a:extLst>
            <a:ext uri="{FF2B5EF4-FFF2-40B4-BE49-F238E27FC236}">
              <a16:creationId xmlns:a16="http://schemas.microsoft.com/office/drawing/2014/main" id="{00000000-0008-0000-0E00-000006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04" name="shapetype_202" hidden="1">
          <a:extLst>
            <a:ext uri="{FF2B5EF4-FFF2-40B4-BE49-F238E27FC236}">
              <a16:creationId xmlns:a16="http://schemas.microsoft.com/office/drawing/2014/main" id="{00000000-0008-0000-0E00-000004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02" name="shapetype_202" hidden="1">
          <a:extLst>
            <a:ext uri="{FF2B5EF4-FFF2-40B4-BE49-F238E27FC236}">
              <a16:creationId xmlns:a16="http://schemas.microsoft.com/office/drawing/2014/main" id="{00000000-0008-0000-0E00-000002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200" name="shapetype_202" hidden="1">
          <a:extLst>
            <a:ext uri="{FF2B5EF4-FFF2-40B4-BE49-F238E27FC236}">
              <a16:creationId xmlns:a16="http://schemas.microsoft.com/office/drawing/2014/main" id="{00000000-0008-0000-0E00-0000004B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98" name="shapetype_202" hidden="1">
          <a:extLst>
            <a:ext uri="{FF2B5EF4-FFF2-40B4-BE49-F238E27FC236}">
              <a16:creationId xmlns:a16="http://schemas.microsoft.com/office/drawing/2014/main" id="{00000000-0008-0000-0E00-0000FE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96" name="shapetype_202" hidden="1">
          <a:extLst>
            <a:ext uri="{FF2B5EF4-FFF2-40B4-BE49-F238E27FC236}">
              <a16:creationId xmlns:a16="http://schemas.microsoft.com/office/drawing/2014/main" id="{00000000-0008-0000-0E00-0000FC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94" name="shapetype_202" hidden="1">
          <a:extLst>
            <a:ext uri="{FF2B5EF4-FFF2-40B4-BE49-F238E27FC236}">
              <a16:creationId xmlns:a16="http://schemas.microsoft.com/office/drawing/2014/main" id="{00000000-0008-0000-0E00-0000FA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92" name="shapetype_202" hidden="1">
          <a:extLst>
            <a:ext uri="{FF2B5EF4-FFF2-40B4-BE49-F238E27FC236}">
              <a16:creationId xmlns:a16="http://schemas.microsoft.com/office/drawing/2014/main" id="{00000000-0008-0000-0E00-0000F8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90" name="shapetype_202" hidden="1">
          <a:extLst>
            <a:ext uri="{FF2B5EF4-FFF2-40B4-BE49-F238E27FC236}">
              <a16:creationId xmlns:a16="http://schemas.microsoft.com/office/drawing/2014/main" id="{00000000-0008-0000-0E00-0000F6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88" name="shapetype_202" hidden="1">
          <a:extLst>
            <a:ext uri="{FF2B5EF4-FFF2-40B4-BE49-F238E27FC236}">
              <a16:creationId xmlns:a16="http://schemas.microsoft.com/office/drawing/2014/main" id="{00000000-0008-0000-0E00-0000F4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86" name="shapetype_202" hidden="1">
          <a:extLst>
            <a:ext uri="{FF2B5EF4-FFF2-40B4-BE49-F238E27FC236}">
              <a16:creationId xmlns:a16="http://schemas.microsoft.com/office/drawing/2014/main" id="{00000000-0008-0000-0E00-0000F2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84" name="shapetype_202" hidden="1">
          <a:extLst>
            <a:ext uri="{FF2B5EF4-FFF2-40B4-BE49-F238E27FC236}">
              <a16:creationId xmlns:a16="http://schemas.microsoft.com/office/drawing/2014/main" id="{00000000-0008-0000-0E00-0000F0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82" name="shapetype_202" hidden="1">
          <a:extLst>
            <a:ext uri="{FF2B5EF4-FFF2-40B4-BE49-F238E27FC236}">
              <a16:creationId xmlns:a16="http://schemas.microsoft.com/office/drawing/2014/main" id="{00000000-0008-0000-0E00-0000EE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80" name="shapetype_202" hidden="1">
          <a:extLst>
            <a:ext uri="{FF2B5EF4-FFF2-40B4-BE49-F238E27FC236}">
              <a16:creationId xmlns:a16="http://schemas.microsoft.com/office/drawing/2014/main" id="{00000000-0008-0000-0E00-0000EC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78" name="shapetype_202" hidden="1">
          <a:extLst>
            <a:ext uri="{FF2B5EF4-FFF2-40B4-BE49-F238E27FC236}">
              <a16:creationId xmlns:a16="http://schemas.microsoft.com/office/drawing/2014/main" id="{00000000-0008-0000-0E00-0000EA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76" name="shapetype_202" hidden="1">
          <a:extLst>
            <a:ext uri="{FF2B5EF4-FFF2-40B4-BE49-F238E27FC236}">
              <a16:creationId xmlns:a16="http://schemas.microsoft.com/office/drawing/2014/main" id="{00000000-0008-0000-0E00-0000E8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74" name="shapetype_202" hidden="1">
          <a:extLst>
            <a:ext uri="{FF2B5EF4-FFF2-40B4-BE49-F238E27FC236}">
              <a16:creationId xmlns:a16="http://schemas.microsoft.com/office/drawing/2014/main" id="{00000000-0008-0000-0E00-0000E6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72" name="shapetype_202" hidden="1">
          <a:extLst>
            <a:ext uri="{FF2B5EF4-FFF2-40B4-BE49-F238E27FC236}">
              <a16:creationId xmlns:a16="http://schemas.microsoft.com/office/drawing/2014/main" id="{00000000-0008-0000-0E00-0000E4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70" name="shapetype_202" hidden="1">
          <a:extLst>
            <a:ext uri="{FF2B5EF4-FFF2-40B4-BE49-F238E27FC236}">
              <a16:creationId xmlns:a16="http://schemas.microsoft.com/office/drawing/2014/main" id="{00000000-0008-0000-0E00-0000E2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68" name="shapetype_202" hidden="1">
          <a:extLst>
            <a:ext uri="{FF2B5EF4-FFF2-40B4-BE49-F238E27FC236}">
              <a16:creationId xmlns:a16="http://schemas.microsoft.com/office/drawing/2014/main" id="{00000000-0008-0000-0E00-0000E0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66" name="shapetype_202" hidden="1">
          <a:extLst>
            <a:ext uri="{FF2B5EF4-FFF2-40B4-BE49-F238E27FC236}">
              <a16:creationId xmlns:a16="http://schemas.microsoft.com/office/drawing/2014/main" id="{00000000-0008-0000-0E00-0000DE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64" name="shapetype_202" hidden="1">
          <a:extLst>
            <a:ext uri="{FF2B5EF4-FFF2-40B4-BE49-F238E27FC236}">
              <a16:creationId xmlns:a16="http://schemas.microsoft.com/office/drawing/2014/main" id="{00000000-0008-0000-0E00-0000DC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63" name="shapetype_202" hidden="1">
          <a:extLst>
            <a:ext uri="{FF2B5EF4-FFF2-40B4-BE49-F238E27FC236}">
              <a16:creationId xmlns:a16="http://schemas.microsoft.com/office/drawing/2014/main" id="{00000000-0008-0000-0E00-0000DB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61" name="shapetype_202" hidden="1">
          <a:extLst>
            <a:ext uri="{FF2B5EF4-FFF2-40B4-BE49-F238E27FC236}">
              <a16:creationId xmlns:a16="http://schemas.microsoft.com/office/drawing/2014/main" id="{00000000-0008-0000-0E00-0000D9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59" name="shapetype_202" hidden="1">
          <a:extLst>
            <a:ext uri="{FF2B5EF4-FFF2-40B4-BE49-F238E27FC236}">
              <a16:creationId xmlns:a16="http://schemas.microsoft.com/office/drawing/2014/main" id="{00000000-0008-0000-0E00-0000D7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57" name="shapetype_202" hidden="1">
          <a:extLst>
            <a:ext uri="{FF2B5EF4-FFF2-40B4-BE49-F238E27FC236}">
              <a16:creationId xmlns:a16="http://schemas.microsoft.com/office/drawing/2014/main" id="{00000000-0008-0000-0E00-0000D5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55" name="shapetype_202" hidden="1">
          <a:extLst>
            <a:ext uri="{FF2B5EF4-FFF2-40B4-BE49-F238E27FC236}">
              <a16:creationId xmlns:a16="http://schemas.microsoft.com/office/drawing/2014/main" id="{00000000-0008-0000-0E00-0000D3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53" name="shapetype_202" hidden="1">
          <a:extLst>
            <a:ext uri="{FF2B5EF4-FFF2-40B4-BE49-F238E27FC236}">
              <a16:creationId xmlns:a16="http://schemas.microsoft.com/office/drawing/2014/main" id="{00000000-0008-0000-0E00-0000D1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51" name="shapetype_202" hidden="1">
          <a:extLst>
            <a:ext uri="{FF2B5EF4-FFF2-40B4-BE49-F238E27FC236}">
              <a16:creationId xmlns:a16="http://schemas.microsoft.com/office/drawing/2014/main" id="{00000000-0008-0000-0E00-0000CF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49" name="shapetype_202" hidden="1">
          <a:extLst>
            <a:ext uri="{FF2B5EF4-FFF2-40B4-BE49-F238E27FC236}">
              <a16:creationId xmlns:a16="http://schemas.microsoft.com/office/drawing/2014/main" id="{00000000-0008-0000-0E00-0000CD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47" name="shapetype_202" hidden="1">
          <a:extLst>
            <a:ext uri="{FF2B5EF4-FFF2-40B4-BE49-F238E27FC236}">
              <a16:creationId xmlns:a16="http://schemas.microsoft.com/office/drawing/2014/main" id="{00000000-0008-0000-0E00-0000CB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45" name="shapetype_202" hidden="1">
          <a:extLst>
            <a:ext uri="{FF2B5EF4-FFF2-40B4-BE49-F238E27FC236}">
              <a16:creationId xmlns:a16="http://schemas.microsoft.com/office/drawing/2014/main" id="{00000000-0008-0000-0E00-0000C9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43" name="shapetype_202" hidden="1">
          <a:extLst>
            <a:ext uri="{FF2B5EF4-FFF2-40B4-BE49-F238E27FC236}">
              <a16:creationId xmlns:a16="http://schemas.microsoft.com/office/drawing/2014/main" id="{00000000-0008-0000-0E00-0000C7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41" name="shapetype_202" hidden="1">
          <a:extLst>
            <a:ext uri="{FF2B5EF4-FFF2-40B4-BE49-F238E27FC236}">
              <a16:creationId xmlns:a16="http://schemas.microsoft.com/office/drawing/2014/main" id="{00000000-0008-0000-0E00-0000C5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39" name="shapetype_202" hidden="1">
          <a:extLst>
            <a:ext uri="{FF2B5EF4-FFF2-40B4-BE49-F238E27FC236}">
              <a16:creationId xmlns:a16="http://schemas.microsoft.com/office/drawing/2014/main" id="{00000000-0008-0000-0E00-0000C3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37" name="shapetype_202" hidden="1">
          <a:extLst>
            <a:ext uri="{FF2B5EF4-FFF2-40B4-BE49-F238E27FC236}">
              <a16:creationId xmlns:a16="http://schemas.microsoft.com/office/drawing/2014/main" id="{00000000-0008-0000-0E00-0000C1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35" name="shapetype_202" hidden="1">
          <a:extLst>
            <a:ext uri="{FF2B5EF4-FFF2-40B4-BE49-F238E27FC236}">
              <a16:creationId xmlns:a16="http://schemas.microsoft.com/office/drawing/2014/main" id="{00000000-0008-0000-0E00-0000BF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33" name="shapetype_202" hidden="1">
          <a:extLst>
            <a:ext uri="{FF2B5EF4-FFF2-40B4-BE49-F238E27FC236}">
              <a16:creationId xmlns:a16="http://schemas.microsoft.com/office/drawing/2014/main" id="{00000000-0008-0000-0E00-0000BD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32" name="shapetype_202" hidden="1">
          <a:extLst>
            <a:ext uri="{FF2B5EF4-FFF2-40B4-BE49-F238E27FC236}">
              <a16:creationId xmlns:a16="http://schemas.microsoft.com/office/drawing/2014/main" id="{00000000-0008-0000-0E00-0000BC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30" name="shapetype_202" hidden="1">
          <a:extLst>
            <a:ext uri="{FF2B5EF4-FFF2-40B4-BE49-F238E27FC236}">
              <a16:creationId xmlns:a16="http://schemas.microsoft.com/office/drawing/2014/main" id="{00000000-0008-0000-0E00-0000BA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28" name="shapetype_202" hidden="1">
          <a:extLst>
            <a:ext uri="{FF2B5EF4-FFF2-40B4-BE49-F238E27FC236}">
              <a16:creationId xmlns:a16="http://schemas.microsoft.com/office/drawing/2014/main" id="{00000000-0008-0000-0E00-0000B8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26" name="shapetype_202" hidden="1">
          <a:extLst>
            <a:ext uri="{FF2B5EF4-FFF2-40B4-BE49-F238E27FC236}">
              <a16:creationId xmlns:a16="http://schemas.microsoft.com/office/drawing/2014/main" id="{00000000-0008-0000-0E00-0000B6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24" name="shapetype_202" hidden="1">
          <a:extLst>
            <a:ext uri="{FF2B5EF4-FFF2-40B4-BE49-F238E27FC236}">
              <a16:creationId xmlns:a16="http://schemas.microsoft.com/office/drawing/2014/main" id="{00000000-0008-0000-0E00-0000B4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22" name="shapetype_202" hidden="1">
          <a:extLst>
            <a:ext uri="{FF2B5EF4-FFF2-40B4-BE49-F238E27FC236}">
              <a16:creationId xmlns:a16="http://schemas.microsoft.com/office/drawing/2014/main" id="{00000000-0008-0000-0E00-0000B2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20" name="shapetype_202" hidden="1">
          <a:extLst>
            <a:ext uri="{FF2B5EF4-FFF2-40B4-BE49-F238E27FC236}">
              <a16:creationId xmlns:a16="http://schemas.microsoft.com/office/drawing/2014/main" id="{00000000-0008-0000-0E00-0000B0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18" name="shapetype_202" hidden="1">
          <a:extLst>
            <a:ext uri="{FF2B5EF4-FFF2-40B4-BE49-F238E27FC236}">
              <a16:creationId xmlns:a16="http://schemas.microsoft.com/office/drawing/2014/main" id="{00000000-0008-0000-0E00-0000AE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16" name="shapetype_202" hidden="1">
          <a:extLst>
            <a:ext uri="{FF2B5EF4-FFF2-40B4-BE49-F238E27FC236}">
              <a16:creationId xmlns:a16="http://schemas.microsoft.com/office/drawing/2014/main" id="{00000000-0008-0000-0E00-0000AC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14" name="shapetype_202" hidden="1">
          <a:extLst>
            <a:ext uri="{FF2B5EF4-FFF2-40B4-BE49-F238E27FC236}">
              <a16:creationId xmlns:a16="http://schemas.microsoft.com/office/drawing/2014/main" id="{00000000-0008-0000-0E00-0000AA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12" name="shapetype_202" hidden="1">
          <a:extLst>
            <a:ext uri="{FF2B5EF4-FFF2-40B4-BE49-F238E27FC236}">
              <a16:creationId xmlns:a16="http://schemas.microsoft.com/office/drawing/2014/main" id="{00000000-0008-0000-0E00-0000A8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10" name="shapetype_202" hidden="1">
          <a:extLst>
            <a:ext uri="{FF2B5EF4-FFF2-40B4-BE49-F238E27FC236}">
              <a16:creationId xmlns:a16="http://schemas.microsoft.com/office/drawing/2014/main" id="{00000000-0008-0000-0E00-0000A6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09" name="shapetype_202" hidden="1">
          <a:extLst>
            <a:ext uri="{FF2B5EF4-FFF2-40B4-BE49-F238E27FC236}">
              <a16:creationId xmlns:a16="http://schemas.microsoft.com/office/drawing/2014/main" id="{00000000-0008-0000-0E00-0000A5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08" name="shapetype_202" hidden="1">
          <a:extLst>
            <a:ext uri="{FF2B5EF4-FFF2-40B4-BE49-F238E27FC236}">
              <a16:creationId xmlns:a16="http://schemas.microsoft.com/office/drawing/2014/main" id="{00000000-0008-0000-0E00-0000A4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07" name="shapetype_202" hidden="1">
          <a:extLst>
            <a:ext uri="{FF2B5EF4-FFF2-40B4-BE49-F238E27FC236}">
              <a16:creationId xmlns:a16="http://schemas.microsoft.com/office/drawing/2014/main" id="{00000000-0008-0000-0E00-0000A3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06" name="shapetype_202" hidden="1">
          <a:extLst>
            <a:ext uri="{FF2B5EF4-FFF2-40B4-BE49-F238E27FC236}">
              <a16:creationId xmlns:a16="http://schemas.microsoft.com/office/drawing/2014/main" id="{00000000-0008-0000-0E00-0000A2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05" name="shapetype_202" hidden="1">
          <a:extLst>
            <a:ext uri="{FF2B5EF4-FFF2-40B4-BE49-F238E27FC236}">
              <a16:creationId xmlns:a16="http://schemas.microsoft.com/office/drawing/2014/main" id="{00000000-0008-0000-0E00-0000A1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03" name="shapetype_202" hidden="1">
          <a:extLst>
            <a:ext uri="{FF2B5EF4-FFF2-40B4-BE49-F238E27FC236}">
              <a16:creationId xmlns:a16="http://schemas.microsoft.com/office/drawing/2014/main" id="{00000000-0008-0000-0E00-00009F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101" name="shapetype_202" hidden="1">
          <a:extLst>
            <a:ext uri="{FF2B5EF4-FFF2-40B4-BE49-F238E27FC236}">
              <a16:creationId xmlns:a16="http://schemas.microsoft.com/office/drawing/2014/main" id="{00000000-0008-0000-0E00-00009D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99" name="shapetype_202" hidden="1">
          <a:extLst>
            <a:ext uri="{FF2B5EF4-FFF2-40B4-BE49-F238E27FC236}">
              <a16:creationId xmlns:a16="http://schemas.microsoft.com/office/drawing/2014/main" id="{00000000-0008-0000-0E00-00009B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97" name="shapetype_202" hidden="1">
          <a:extLst>
            <a:ext uri="{FF2B5EF4-FFF2-40B4-BE49-F238E27FC236}">
              <a16:creationId xmlns:a16="http://schemas.microsoft.com/office/drawing/2014/main" id="{00000000-0008-0000-0E00-000099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95" name="shapetype_202" hidden="1">
          <a:extLst>
            <a:ext uri="{FF2B5EF4-FFF2-40B4-BE49-F238E27FC236}">
              <a16:creationId xmlns:a16="http://schemas.microsoft.com/office/drawing/2014/main" id="{00000000-0008-0000-0E00-000097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93" name="shapetype_202" hidden="1">
          <a:extLst>
            <a:ext uri="{FF2B5EF4-FFF2-40B4-BE49-F238E27FC236}">
              <a16:creationId xmlns:a16="http://schemas.microsoft.com/office/drawing/2014/main" id="{00000000-0008-0000-0E00-000095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91" name="shapetype_202" hidden="1">
          <a:extLst>
            <a:ext uri="{FF2B5EF4-FFF2-40B4-BE49-F238E27FC236}">
              <a16:creationId xmlns:a16="http://schemas.microsoft.com/office/drawing/2014/main" id="{00000000-0008-0000-0E00-000093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89" name="shapetype_202" hidden="1">
          <a:extLst>
            <a:ext uri="{FF2B5EF4-FFF2-40B4-BE49-F238E27FC236}">
              <a16:creationId xmlns:a16="http://schemas.microsoft.com/office/drawing/2014/main" id="{00000000-0008-0000-0E00-000091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87" name="shapetype_202" hidden="1">
          <a:extLst>
            <a:ext uri="{FF2B5EF4-FFF2-40B4-BE49-F238E27FC236}">
              <a16:creationId xmlns:a16="http://schemas.microsoft.com/office/drawing/2014/main" id="{00000000-0008-0000-0E00-00008F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85" name="shapetype_202" hidden="1">
          <a:extLst>
            <a:ext uri="{FF2B5EF4-FFF2-40B4-BE49-F238E27FC236}">
              <a16:creationId xmlns:a16="http://schemas.microsoft.com/office/drawing/2014/main" id="{00000000-0008-0000-0E00-00008D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83" name="shapetype_202" hidden="1">
          <a:extLst>
            <a:ext uri="{FF2B5EF4-FFF2-40B4-BE49-F238E27FC236}">
              <a16:creationId xmlns:a16="http://schemas.microsoft.com/office/drawing/2014/main" id="{00000000-0008-0000-0E00-00008B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81" name="shapetype_202" hidden="1">
          <a:extLst>
            <a:ext uri="{FF2B5EF4-FFF2-40B4-BE49-F238E27FC236}">
              <a16:creationId xmlns:a16="http://schemas.microsoft.com/office/drawing/2014/main" id="{00000000-0008-0000-0E00-000089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79" name="shapetype_202" hidden="1">
          <a:extLst>
            <a:ext uri="{FF2B5EF4-FFF2-40B4-BE49-F238E27FC236}">
              <a16:creationId xmlns:a16="http://schemas.microsoft.com/office/drawing/2014/main" id="{00000000-0008-0000-0E00-000087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77" name="shapetype_202" hidden="1">
          <a:extLst>
            <a:ext uri="{FF2B5EF4-FFF2-40B4-BE49-F238E27FC236}">
              <a16:creationId xmlns:a16="http://schemas.microsoft.com/office/drawing/2014/main" id="{00000000-0008-0000-0E00-000085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75" name="shapetype_202" hidden="1">
          <a:extLst>
            <a:ext uri="{FF2B5EF4-FFF2-40B4-BE49-F238E27FC236}">
              <a16:creationId xmlns:a16="http://schemas.microsoft.com/office/drawing/2014/main" id="{00000000-0008-0000-0E00-000083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73" name="shapetype_202" hidden="1">
          <a:extLst>
            <a:ext uri="{FF2B5EF4-FFF2-40B4-BE49-F238E27FC236}">
              <a16:creationId xmlns:a16="http://schemas.microsoft.com/office/drawing/2014/main" id="{00000000-0008-0000-0E00-000081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71" name="shapetype_202" hidden="1">
          <a:extLst>
            <a:ext uri="{FF2B5EF4-FFF2-40B4-BE49-F238E27FC236}">
              <a16:creationId xmlns:a16="http://schemas.microsoft.com/office/drawing/2014/main" id="{00000000-0008-0000-0E00-00007F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69" name="shapetype_202" hidden="1">
          <a:extLst>
            <a:ext uri="{FF2B5EF4-FFF2-40B4-BE49-F238E27FC236}">
              <a16:creationId xmlns:a16="http://schemas.microsoft.com/office/drawing/2014/main" id="{00000000-0008-0000-0E00-00007D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67" name="shapetype_202" hidden="1">
          <a:extLst>
            <a:ext uri="{FF2B5EF4-FFF2-40B4-BE49-F238E27FC236}">
              <a16:creationId xmlns:a16="http://schemas.microsoft.com/office/drawing/2014/main" id="{00000000-0008-0000-0E00-00007B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65" name="shapetype_202" hidden="1">
          <a:extLst>
            <a:ext uri="{FF2B5EF4-FFF2-40B4-BE49-F238E27FC236}">
              <a16:creationId xmlns:a16="http://schemas.microsoft.com/office/drawing/2014/main" id="{00000000-0008-0000-0E00-000079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63" name="shapetype_202" hidden="1">
          <a:extLst>
            <a:ext uri="{FF2B5EF4-FFF2-40B4-BE49-F238E27FC236}">
              <a16:creationId xmlns:a16="http://schemas.microsoft.com/office/drawing/2014/main" id="{00000000-0008-0000-0E00-000077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61" name="shapetype_202" hidden="1">
          <a:extLst>
            <a:ext uri="{FF2B5EF4-FFF2-40B4-BE49-F238E27FC236}">
              <a16:creationId xmlns:a16="http://schemas.microsoft.com/office/drawing/2014/main" id="{00000000-0008-0000-0E00-000075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59" name="shapetype_202" hidden="1">
          <a:extLst>
            <a:ext uri="{FF2B5EF4-FFF2-40B4-BE49-F238E27FC236}">
              <a16:creationId xmlns:a16="http://schemas.microsoft.com/office/drawing/2014/main" id="{00000000-0008-0000-0E00-000073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57" name="shapetype_202" hidden="1">
          <a:extLst>
            <a:ext uri="{FF2B5EF4-FFF2-40B4-BE49-F238E27FC236}">
              <a16:creationId xmlns:a16="http://schemas.microsoft.com/office/drawing/2014/main" id="{00000000-0008-0000-0E00-000071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55" name="shapetype_202" hidden="1">
          <a:extLst>
            <a:ext uri="{FF2B5EF4-FFF2-40B4-BE49-F238E27FC236}">
              <a16:creationId xmlns:a16="http://schemas.microsoft.com/office/drawing/2014/main" id="{00000000-0008-0000-0E00-00006F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53" name="shapetype_202" hidden="1">
          <a:extLst>
            <a:ext uri="{FF2B5EF4-FFF2-40B4-BE49-F238E27FC236}">
              <a16:creationId xmlns:a16="http://schemas.microsoft.com/office/drawing/2014/main" id="{00000000-0008-0000-0E00-00006D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51" name="shapetype_202" hidden="1">
          <a:extLst>
            <a:ext uri="{FF2B5EF4-FFF2-40B4-BE49-F238E27FC236}">
              <a16:creationId xmlns:a16="http://schemas.microsoft.com/office/drawing/2014/main" id="{00000000-0008-0000-0E00-00006B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49" name="shapetype_202" hidden="1">
          <a:extLst>
            <a:ext uri="{FF2B5EF4-FFF2-40B4-BE49-F238E27FC236}">
              <a16:creationId xmlns:a16="http://schemas.microsoft.com/office/drawing/2014/main" id="{00000000-0008-0000-0E00-000069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47" name="shapetype_202" hidden="1">
          <a:extLst>
            <a:ext uri="{FF2B5EF4-FFF2-40B4-BE49-F238E27FC236}">
              <a16:creationId xmlns:a16="http://schemas.microsoft.com/office/drawing/2014/main" id="{00000000-0008-0000-0E00-000067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46" name="shapetype_202" hidden="1">
          <a:extLst>
            <a:ext uri="{FF2B5EF4-FFF2-40B4-BE49-F238E27FC236}">
              <a16:creationId xmlns:a16="http://schemas.microsoft.com/office/drawing/2014/main" id="{00000000-0008-0000-0E00-000066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45" name="shapetype_202" hidden="1">
          <a:extLst>
            <a:ext uri="{FF2B5EF4-FFF2-40B4-BE49-F238E27FC236}">
              <a16:creationId xmlns:a16="http://schemas.microsoft.com/office/drawing/2014/main" id="{00000000-0008-0000-0E00-000065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44" name="shapetype_202" hidden="1">
          <a:extLst>
            <a:ext uri="{FF2B5EF4-FFF2-40B4-BE49-F238E27FC236}">
              <a16:creationId xmlns:a16="http://schemas.microsoft.com/office/drawing/2014/main" id="{00000000-0008-0000-0E00-000064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43" name="shapetype_202" hidden="1">
          <a:extLst>
            <a:ext uri="{FF2B5EF4-FFF2-40B4-BE49-F238E27FC236}">
              <a16:creationId xmlns:a16="http://schemas.microsoft.com/office/drawing/2014/main" id="{00000000-0008-0000-0E00-000063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42" name="shapetype_202" hidden="1">
          <a:extLst>
            <a:ext uri="{FF2B5EF4-FFF2-40B4-BE49-F238E27FC236}">
              <a16:creationId xmlns:a16="http://schemas.microsoft.com/office/drawing/2014/main" id="{00000000-0008-0000-0E00-000062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40" name="shapetype_202" hidden="1">
          <a:extLst>
            <a:ext uri="{FF2B5EF4-FFF2-40B4-BE49-F238E27FC236}">
              <a16:creationId xmlns:a16="http://schemas.microsoft.com/office/drawing/2014/main" id="{00000000-0008-0000-0E00-000060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38" name="shapetype_202" hidden="1">
          <a:extLst>
            <a:ext uri="{FF2B5EF4-FFF2-40B4-BE49-F238E27FC236}">
              <a16:creationId xmlns:a16="http://schemas.microsoft.com/office/drawing/2014/main" id="{00000000-0008-0000-0E00-00005E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36" name="shapetype_202" hidden="1">
          <a:extLst>
            <a:ext uri="{FF2B5EF4-FFF2-40B4-BE49-F238E27FC236}">
              <a16:creationId xmlns:a16="http://schemas.microsoft.com/office/drawing/2014/main" id="{00000000-0008-0000-0E00-00005C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34" name="shapetype_202" hidden="1">
          <a:extLst>
            <a:ext uri="{FF2B5EF4-FFF2-40B4-BE49-F238E27FC236}">
              <a16:creationId xmlns:a16="http://schemas.microsoft.com/office/drawing/2014/main" id="{00000000-0008-0000-0E00-00005A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32" name="shapetype_202" hidden="1">
          <a:extLst>
            <a:ext uri="{FF2B5EF4-FFF2-40B4-BE49-F238E27FC236}">
              <a16:creationId xmlns:a16="http://schemas.microsoft.com/office/drawing/2014/main" id="{00000000-0008-0000-0E00-000058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30" name="shapetype_202" hidden="1">
          <a:extLst>
            <a:ext uri="{FF2B5EF4-FFF2-40B4-BE49-F238E27FC236}">
              <a16:creationId xmlns:a16="http://schemas.microsoft.com/office/drawing/2014/main" id="{00000000-0008-0000-0E00-000056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28" name="shapetype_202" hidden="1">
          <a:extLst>
            <a:ext uri="{FF2B5EF4-FFF2-40B4-BE49-F238E27FC236}">
              <a16:creationId xmlns:a16="http://schemas.microsoft.com/office/drawing/2014/main" id="{00000000-0008-0000-0E00-000054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26" name="shapetype_202" hidden="1">
          <a:extLst>
            <a:ext uri="{FF2B5EF4-FFF2-40B4-BE49-F238E27FC236}">
              <a16:creationId xmlns:a16="http://schemas.microsoft.com/office/drawing/2014/main" id="{00000000-0008-0000-0E00-000052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24" name="shapetype_202" hidden="1">
          <a:extLst>
            <a:ext uri="{FF2B5EF4-FFF2-40B4-BE49-F238E27FC236}">
              <a16:creationId xmlns:a16="http://schemas.microsoft.com/office/drawing/2014/main" id="{00000000-0008-0000-0E00-000050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22" name="shapetype_202" hidden="1">
          <a:extLst>
            <a:ext uri="{FF2B5EF4-FFF2-40B4-BE49-F238E27FC236}">
              <a16:creationId xmlns:a16="http://schemas.microsoft.com/office/drawing/2014/main" id="{00000000-0008-0000-0E00-00004E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20" name="shapetype_202" hidden="1">
          <a:extLst>
            <a:ext uri="{FF2B5EF4-FFF2-40B4-BE49-F238E27FC236}">
              <a16:creationId xmlns:a16="http://schemas.microsoft.com/office/drawing/2014/main" id="{00000000-0008-0000-0E00-00004C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18" name="shapetype_202" hidden="1">
          <a:extLst>
            <a:ext uri="{FF2B5EF4-FFF2-40B4-BE49-F238E27FC236}">
              <a16:creationId xmlns:a16="http://schemas.microsoft.com/office/drawing/2014/main" id="{00000000-0008-0000-0E00-00004A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16" name="shapetype_202" hidden="1">
          <a:extLst>
            <a:ext uri="{FF2B5EF4-FFF2-40B4-BE49-F238E27FC236}">
              <a16:creationId xmlns:a16="http://schemas.microsoft.com/office/drawing/2014/main" id="{00000000-0008-0000-0E00-000048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14" name="shapetype_202" hidden="1">
          <a:extLst>
            <a:ext uri="{FF2B5EF4-FFF2-40B4-BE49-F238E27FC236}">
              <a16:creationId xmlns:a16="http://schemas.microsoft.com/office/drawing/2014/main" id="{00000000-0008-0000-0E00-000046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12" name="shapetype_202" hidden="1">
          <a:extLst>
            <a:ext uri="{FF2B5EF4-FFF2-40B4-BE49-F238E27FC236}">
              <a16:creationId xmlns:a16="http://schemas.microsoft.com/office/drawing/2014/main" id="{00000000-0008-0000-0E00-000044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10" name="shapetype_202" hidden="1">
          <a:extLst>
            <a:ext uri="{FF2B5EF4-FFF2-40B4-BE49-F238E27FC236}">
              <a16:creationId xmlns:a16="http://schemas.microsoft.com/office/drawing/2014/main" id="{00000000-0008-0000-0E00-000042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08" name="shapetype_202" hidden="1">
          <a:extLst>
            <a:ext uri="{FF2B5EF4-FFF2-40B4-BE49-F238E27FC236}">
              <a16:creationId xmlns:a16="http://schemas.microsoft.com/office/drawing/2014/main" id="{00000000-0008-0000-0E00-000040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06" name="shapetype_202" hidden="1">
          <a:extLst>
            <a:ext uri="{FF2B5EF4-FFF2-40B4-BE49-F238E27FC236}">
              <a16:creationId xmlns:a16="http://schemas.microsoft.com/office/drawing/2014/main" id="{00000000-0008-0000-0E00-00003E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04" name="shapetype_202" hidden="1">
          <a:extLst>
            <a:ext uri="{FF2B5EF4-FFF2-40B4-BE49-F238E27FC236}">
              <a16:creationId xmlns:a16="http://schemas.microsoft.com/office/drawing/2014/main" id="{00000000-0008-0000-0E00-00003C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02" name="shapetype_202" hidden="1">
          <a:extLst>
            <a:ext uri="{FF2B5EF4-FFF2-40B4-BE49-F238E27FC236}">
              <a16:creationId xmlns:a16="http://schemas.microsoft.com/office/drawing/2014/main" id="{00000000-0008-0000-0E00-00003A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9000" name="shapetype_202" hidden="1">
          <a:extLst>
            <a:ext uri="{FF2B5EF4-FFF2-40B4-BE49-F238E27FC236}">
              <a16:creationId xmlns:a16="http://schemas.microsoft.com/office/drawing/2014/main" id="{00000000-0008-0000-0E00-000038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98" name="shapetype_202" hidden="1">
          <a:extLst>
            <a:ext uri="{FF2B5EF4-FFF2-40B4-BE49-F238E27FC236}">
              <a16:creationId xmlns:a16="http://schemas.microsoft.com/office/drawing/2014/main" id="{00000000-0008-0000-0E00-000036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96" name="shapetype_202" hidden="1">
          <a:extLst>
            <a:ext uri="{FF2B5EF4-FFF2-40B4-BE49-F238E27FC236}">
              <a16:creationId xmlns:a16="http://schemas.microsoft.com/office/drawing/2014/main" id="{00000000-0008-0000-0E00-000034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94" name="shapetype_202" hidden="1">
          <a:extLst>
            <a:ext uri="{FF2B5EF4-FFF2-40B4-BE49-F238E27FC236}">
              <a16:creationId xmlns:a16="http://schemas.microsoft.com/office/drawing/2014/main" id="{00000000-0008-0000-0E00-000032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92" name="shapetype_202" hidden="1">
          <a:extLst>
            <a:ext uri="{FF2B5EF4-FFF2-40B4-BE49-F238E27FC236}">
              <a16:creationId xmlns:a16="http://schemas.microsoft.com/office/drawing/2014/main" id="{00000000-0008-0000-0E00-000030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90" name="shapetype_202" hidden="1">
          <a:extLst>
            <a:ext uri="{FF2B5EF4-FFF2-40B4-BE49-F238E27FC236}">
              <a16:creationId xmlns:a16="http://schemas.microsoft.com/office/drawing/2014/main" id="{00000000-0008-0000-0E00-00002E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88" name="shapetype_202" hidden="1">
          <a:extLst>
            <a:ext uri="{FF2B5EF4-FFF2-40B4-BE49-F238E27FC236}">
              <a16:creationId xmlns:a16="http://schemas.microsoft.com/office/drawing/2014/main" id="{00000000-0008-0000-0E00-00002C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86" name="shapetype_202" hidden="1">
          <a:extLst>
            <a:ext uri="{FF2B5EF4-FFF2-40B4-BE49-F238E27FC236}">
              <a16:creationId xmlns:a16="http://schemas.microsoft.com/office/drawing/2014/main" id="{00000000-0008-0000-0E00-00002A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84" name="shapetype_202" hidden="1">
          <a:extLst>
            <a:ext uri="{FF2B5EF4-FFF2-40B4-BE49-F238E27FC236}">
              <a16:creationId xmlns:a16="http://schemas.microsoft.com/office/drawing/2014/main" id="{00000000-0008-0000-0E00-000028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82" name="shapetype_202" hidden="1">
          <a:extLst>
            <a:ext uri="{FF2B5EF4-FFF2-40B4-BE49-F238E27FC236}">
              <a16:creationId xmlns:a16="http://schemas.microsoft.com/office/drawing/2014/main" id="{00000000-0008-0000-0E00-000026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81" name="shapetype_202" hidden="1">
          <a:extLst>
            <a:ext uri="{FF2B5EF4-FFF2-40B4-BE49-F238E27FC236}">
              <a16:creationId xmlns:a16="http://schemas.microsoft.com/office/drawing/2014/main" id="{00000000-0008-0000-0E00-000025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80" name="shapetype_202" hidden="1">
          <a:extLst>
            <a:ext uri="{FF2B5EF4-FFF2-40B4-BE49-F238E27FC236}">
              <a16:creationId xmlns:a16="http://schemas.microsoft.com/office/drawing/2014/main" id="{00000000-0008-0000-0E00-000024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79" name="shapetype_202" hidden="1">
          <a:extLst>
            <a:ext uri="{FF2B5EF4-FFF2-40B4-BE49-F238E27FC236}">
              <a16:creationId xmlns:a16="http://schemas.microsoft.com/office/drawing/2014/main" id="{00000000-0008-0000-0E00-000023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78" name="shapetype_202" hidden="1">
          <a:extLst>
            <a:ext uri="{FF2B5EF4-FFF2-40B4-BE49-F238E27FC236}">
              <a16:creationId xmlns:a16="http://schemas.microsoft.com/office/drawing/2014/main" id="{00000000-0008-0000-0E00-000022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77" name="shapetype_202" hidden="1">
          <a:extLst>
            <a:ext uri="{FF2B5EF4-FFF2-40B4-BE49-F238E27FC236}">
              <a16:creationId xmlns:a16="http://schemas.microsoft.com/office/drawing/2014/main" id="{00000000-0008-0000-0E00-000021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75" name="shapetype_202" hidden="1">
          <a:extLst>
            <a:ext uri="{FF2B5EF4-FFF2-40B4-BE49-F238E27FC236}">
              <a16:creationId xmlns:a16="http://schemas.microsoft.com/office/drawing/2014/main" id="{00000000-0008-0000-0E00-00001F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73" name="shapetype_202" hidden="1">
          <a:extLst>
            <a:ext uri="{FF2B5EF4-FFF2-40B4-BE49-F238E27FC236}">
              <a16:creationId xmlns:a16="http://schemas.microsoft.com/office/drawing/2014/main" id="{00000000-0008-0000-0E00-00001D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71" name="shapetype_202" hidden="1">
          <a:extLst>
            <a:ext uri="{FF2B5EF4-FFF2-40B4-BE49-F238E27FC236}">
              <a16:creationId xmlns:a16="http://schemas.microsoft.com/office/drawing/2014/main" id="{00000000-0008-0000-0E00-00001B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69" name="shapetype_202" hidden="1">
          <a:extLst>
            <a:ext uri="{FF2B5EF4-FFF2-40B4-BE49-F238E27FC236}">
              <a16:creationId xmlns:a16="http://schemas.microsoft.com/office/drawing/2014/main" id="{00000000-0008-0000-0E00-000019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67" name="shapetype_202" hidden="1">
          <a:extLst>
            <a:ext uri="{FF2B5EF4-FFF2-40B4-BE49-F238E27FC236}">
              <a16:creationId xmlns:a16="http://schemas.microsoft.com/office/drawing/2014/main" id="{00000000-0008-0000-0E00-000017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65" name="shapetype_202" hidden="1">
          <a:extLst>
            <a:ext uri="{FF2B5EF4-FFF2-40B4-BE49-F238E27FC236}">
              <a16:creationId xmlns:a16="http://schemas.microsoft.com/office/drawing/2014/main" id="{00000000-0008-0000-0E00-000015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63" name="shapetype_202" hidden="1">
          <a:extLst>
            <a:ext uri="{FF2B5EF4-FFF2-40B4-BE49-F238E27FC236}">
              <a16:creationId xmlns:a16="http://schemas.microsoft.com/office/drawing/2014/main" id="{00000000-0008-0000-0E00-000013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61" name="shapetype_202" hidden="1">
          <a:extLst>
            <a:ext uri="{FF2B5EF4-FFF2-40B4-BE49-F238E27FC236}">
              <a16:creationId xmlns:a16="http://schemas.microsoft.com/office/drawing/2014/main" id="{00000000-0008-0000-0E00-000011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59" name="shapetype_202" hidden="1">
          <a:extLst>
            <a:ext uri="{FF2B5EF4-FFF2-40B4-BE49-F238E27FC236}">
              <a16:creationId xmlns:a16="http://schemas.microsoft.com/office/drawing/2014/main" id="{00000000-0008-0000-0E00-00000F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57" name="shapetype_202" hidden="1">
          <a:extLst>
            <a:ext uri="{FF2B5EF4-FFF2-40B4-BE49-F238E27FC236}">
              <a16:creationId xmlns:a16="http://schemas.microsoft.com/office/drawing/2014/main" id="{00000000-0008-0000-0E00-00000D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55" name="shapetype_202" hidden="1">
          <a:extLst>
            <a:ext uri="{FF2B5EF4-FFF2-40B4-BE49-F238E27FC236}">
              <a16:creationId xmlns:a16="http://schemas.microsoft.com/office/drawing/2014/main" id="{00000000-0008-0000-0E00-00000B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53" name="shapetype_202" hidden="1">
          <a:extLst>
            <a:ext uri="{FF2B5EF4-FFF2-40B4-BE49-F238E27FC236}">
              <a16:creationId xmlns:a16="http://schemas.microsoft.com/office/drawing/2014/main" id="{00000000-0008-0000-0E00-000009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51" name="shapetype_202" hidden="1">
          <a:extLst>
            <a:ext uri="{FF2B5EF4-FFF2-40B4-BE49-F238E27FC236}">
              <a16:creationId xmlns:a16="http://schemas.microsoft.com/office/drawing/2014/main" id="{00000000-0008-0000-0E00-000007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49" name="shapetype_202" hidden="1">
          <a:extLst>
            <a:ext uri="{FF2B5EF4-FFF2-40B4-BE49-F238E27FC236}">
              <a16:creationId xmlns:a16="http://schemas.microsoft.com/office/drawing/2014/main" id="{00000000-0008-0000-0E00-000005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47" name="shapetype_202" hidden="1">
          <a:extLst>
            <a:ext uri="{FF2B5EF4-FFF2-40B4-BE49-F238E27FC236}">
              <a16:creationId xmlns:a16="http://schemas.microsoft.com/office/drawing/2014/main" id="{00000000-0008-0000-0E00-000003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45" name="shapetype_202" hidden="1">
          <a:extLst>
            <a:ext uri="{FF2B5EF4-FFF2-40B4-BE49-F238E27FC236}">
              <a16:creationId xmlns:a16="http://schemas.microsoft.com/office/drawing/2014/main" id="{00000000-0008-0000-0E00-0000014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43" name="shapetype_202" hidden="1">
          <a:extLst>
            <a:ext uri="{FF2B5EF4-FFF2-40B4-BE49-F238E27FC236}">
              <a16:creationId xmlns:a16="http://schemas.microsoft.com/office/drawing/2014/main" id="{00000000-0008-0000-0E00-0000FF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41" name="shapetype_202" hidden="1">
          <a:extLst>
            <a:ext uri="{FF2B5EF4-FFF2-40B4-BE49-F238E27FC236}">
              <a16:creationId xmlns:a16="http://schemas.microsoft.com/office/drawing/2014/main" id="{00000000-0008-0000-0E00-0000FD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39" name="shapetype_202" hidden="1">
          <a:extLst>
            <a:ext uri="{FF2B5EF4-FFF2-40B4-BE49-F238E27FC236}">
              <a16:creationId xmlns:a16="http://schemas.microsoft.com/office/drawing/2014/main" id="{00000000-0008-0000-0E00-0000FB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37" name="shapetype_202" hidden="1">
          <a:extLst>
            <a:ext uri="{FF2B5EF4-FFF2-40B4-BE49-F238E27FC236}">
              <a16:creationId xmlns:a16="http://schemas.microsoft.com/office/drawing/2014/main" id="{00000000-0008-0000-0E00-0000F9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35" name="shapetype_202" hidden="1">
          <a:extLst>
            <a:ext uri="{FF2B5EF4-FFF2-40B4-BE49-F238E27FC236}">
              <a16:creationId xmlns:a16="http://schemas.microsoft.com/office/drawing/2014/main" id="{00000000-0008-0000-0E00-0000F7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33" name="shapetype_202" hidden="1">
          <a:extLst>
            <a:ext uri="{FF2B5EF4-FFF2-40B4-BE49-F238E27FC236}">
              <a16:creationId xmlns:a16="http://schemas.microsoft.com/office/drawing/2014/main" id="{00000000-0008-0000-0E00-0000F5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31" name="shapetype_202" hidden="1">
          <a:extLst>
            <a:ext uri="{FF2B5EF4-FFF2-40B4-BE49-F238E27FC236}">
              <a16:creationId xmlns:a16="http://schemas.microsoft.com/office/drawing/2014/main" id="{00000000-0008-0000-0E00-0000F3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29" name="shapetype_202" hidden="1">
          <a:extLst>
            <a:ext uri="{FF2B5EF4-FFF2-40B4-BE49-F238E27FC236}">
              <a16:creationId xmlns:a16="http://schemas.microsoft.com/office/drawing/2014/main" id="{00000000-0008-0000-0E00-0000F1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27" name="shapetype_202" hidden="1">
          <a:extLst>
            <a:ext uri="{FF2B5EF4-FFF2-40B4-BE49-F238E27FC236}">
              <a16:creationId xmlns:a16="http://schemas.microsoft.com/office/drawing/2014/main" id="{00000000-0008-0000-0E00-0000EF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25" name="shapetype_202" hidden="1">
          <a:extLst>
            <a:ext uri="{FF2B5EF4-FFF2-40B4-BE49-F238E27FC236}">
              <a16:creationId xmlns:a16="http://schemas.microsoft.com/office/drawing/2014/main" id="{00000000-0008-0000-0E00-0000ED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23" name="shapetype_202" hidden="1">
          <a:extLst>
            <a:ext uri="{FF2B5EF4-FFF2-40B4-BE49-F238E27FC236}">
              <a16:creationId xmlns:a16="http://schemas.microsoft.com/office/drawing/2014/main" id="{00000000-0008-0000-0E00-0000EB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21" name="shapetype_202" hidden="1">
          <a:extLst>
            <a:ext uri="{FF2B5EF4-FFF2-40B4-BE49-F238E27FC236}">
              <a16:creationId xmlns:a16="http://schemas.microsoft.com/office/drawing/2014/main" id="{00000000-0008-0000-0E00-0000E9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19" name="shapetype_202" hidden="1">
          <a:extLst>
            <a:ext uri="{FF2B5EF4-FFF2-40B4-BE49-F238E27FC236}">
              <a16:creationId xmlns:a16="http://schemas.microsoft.com/office/drawing/2014/main" id="{00000000-0008-0000-0E00-0000E7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17" name="shapetype_202" hidden="1">
          <a:extLst>
            <a:ext uri="{FF2B5EF4-FFF2-40B4-BE49-F238E27FC236}">
              <a16:creationId xmlns:a16="http://schemas.microsoft.com/office/drawing/2014/main" id="{00000000-0008-0000-0E00-0000E5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15" name="shapetype_202" hidden="1">
          <a:extLst>
            <a:ext uri="{FF2B5EF4-FFF2-40B4-BE49-F238E27FC236}">
              <a16:creationId xmlns:a16="http://schemas.microsoft.com/office/drawing/2014/main" id="{00000000-0008-0000-0E00-0000E3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14" name="shapetype_202" hidden="1">
          <a:extLst>
            <a:ext uri="{FF2B5EF4-FFF2-40B4-BE49-F238E27FC236}">
              <a16:creationId xmlns:a16="http://schemas.microsoft.com/office/drawing/2014/main" id="{00000000-0008-0000-0E00-0000E2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13" name="shapetype_202" hidden="1">
          <a:extLst>
            <a:ext uri="{FF2B5EF4-FFF2-40B4-BE49-F238E27FC236}">
              <a16:creationId xmlns:a16="http://schemas.microsoft.com/office/drawing/2014/main" id="{00000000-0008-0000-0E00-0000E1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12" name="shapetype_202" hidden="1">
          <a:extLst>
            <a:ext uri="{FF2B5EF4-FFF2-40B4-BE49-F238E27FC236}">
              <a16:creationId xmlns:a16="http://schemas.microsoft.com/office/drawing/2014/main" id="{00000000-0008-0000-0E00-0000E0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11" name="shapetype_202" hidden="1">
          <a:extLst>
            <a:ext uri="{FF2B5EF4-FFF2-40B4-BE49-F238E27FC236}">
              <a16:creationId xmlns:a16="http://schemas.microsoft.com/office/drawing/2014/main" id="{00000000-0008-0000-0E00-0000DF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10" name="shapetype_202" hidden="1">
          <a:extLst>
            <a:ext uri="{FF2B5EF4-FFF2-40B4-BE49-F238E27FC236}">
              <a16:creationId xmlns:a16="http://schemas.microsoft.com/office/drawing/2014/main" id="{00000000-0008-0000-0E00-0000DE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08" name="shapetype_202" hidden="1">
          <a:extLst>
            <a:ext uri="{FF2B5EF4-FFF2-40B4-BE49-F238E27FC236}">
              <a16:creationId xmlns:a16="http://schemas.microsoft.com/office/drawing/2014/main" id="{00000000-0008-0000-0E00-0000DC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06" name="shapetype_202" hidden="1">
          <a:extLst>
            <a:ext uri="{FF2B5EF4-FFF2-40B4-BE49-F238E27FC236}">
              <a16:creationId xmlns:a16="http://schemas.microsoft.com/office/drawing/2014/main" id="{00000000-0008-0000-0E00-0000DA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04" name="shapetype_202" hidden="1">
          <a:extLst>
            <a:ext uri="{FF2B5EF4-FFF2-40B4-BE49-F238E27FC236}">
              <a16:creationId xmlns:a16="http://schemas.microsoft.com/office/drawing/2014/main" id="{00000000-0008-0000-0E00-0000D8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02" name="shapetype_202" hidden="1">
          <a:extLst>
            <a:ext uri="{FF2B5EF4-FFF2-40B4-BE49-F238E27FC236}">
              <a16:creationId xmlns:a16="http://schemas.microsoft.com/office/drawing/2014/main" id="{00000000-0008-0000-0E00-0000D6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900" name="shapetype_202" hidden="1">
          <a:extLst>
            <a:ext uri="{FF2B5EF4-FFF2-40B4-BE49-F238E27FC236}">
              <a16:creationId xmlns:a16="http://schemas.microsoft.com/office/drawing/2014/main" id="{00000000-0008-0000-0E00-0000D4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98" name="shapetype_202" hidden="1">
          <a:extLst>
            <a:ext uri="{FF2B5EF4-FFF2-40B4-BE49-F238E27FC236}">
              <a16:creationId xmlns:a16="http://schemas.microsoft.com/office/drawing/2014/main" id="{00000000-0008-0000-0E00-0000D2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96" name="shapetype_202" hidden="1">
          <a:extLst>
            <a:ext uri="{FF2B5EF4-FFF2-40B4-BE49-F238E27FC236}">
              <a16:creationId xmlns:a16="http://schemas.microsoft.com/office/drawing/2014/main" id="{00000000-0008-0000-0E00-0000D0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94" name="shapetype_202" hidden="1">
          <a:extLst>
            <a:ext uri="{FF2B5EF4-FFF2-40B4-BE49-F238E27FC236}">
              <a16:creationId xmlns:a16="http://schemas.microsoft.com/office/drawing/2014/main" id="{00000000-0008-0000-0E00-0000CE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92" name="shapetype_202" hidden="1">
          <a:extLst>
            <a:ext uri="{FF2B5EF4-FFF2-40B4-BE49-F238E27FC236}">
              <a16:creationId xmlns:a16="http://schemas.microsoft.com/office/drawing/2014/main" id="{00000000-0008-0000-0E00-0000CC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90" name="shapetype_202" hidden="1">
          <a:extLst>
            <a:ext uri="{FF2B5EF4-FFF2-40B4-BE49-F238E27FC236}">
              <a16:creationId xmlns:a16="http://schemas.microsoft.com/office/drawing/2014/main" id="{00000000-0008-0000-0E00-0000CA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88" name="shapetype_202" hidden="1">
          <a:extLst>
            <a:ext uri="{FF2B5EF4-FFF2-40B4-BE49-F238E27FC236}">
              <a16:creationId xmlns:a16="http://schemas.microsoft.com/office/drawing/2014/main" id="{00000000-0008-0000-0E00-0000C8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86" name="shapetype_202" hidden="1">
          <a:extLst>
            <a:ext uri="{FF2B5EF4-FFF2-40B4-BE49-F238E27FC236}">
              <a16:creationId xmlns:a16="http://schemas.microsoft.com/office/drawing/2014/main" id="{00000000-0008-0000-0E00-0000C6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84" name="shapetype_202" hidden="1">
          <a:extLst>
            <a:ext uri="{FF2B5EF4-FFF2-40B4-BE49-F238E27FC236}">
              <a16:creationId xmlns:a16="http://schemas.microsoft.com/office/drawing/2014/main" id="{00000000-0008-0000-0E00-0000C4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82" name="shapetype_202" hidden="1">
          <a:extLst>
            <a:ext uri="{FF2B5EF4-FFF2-40B4-BE49-F238E27FC236}">
              <a16:creationId xmlns:a16="http://schemas.microsoft.com/office/drawing/2014/main" id="{00000000-0008-0000-0E00-0000C2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80" name="shapetype_202" hidden="1">
          <a:extLst>
            <a:ext uri="{FF2B5EF4-FFF2-40B4-BE49-F238E27FC236}">
              <a16:creationId xmlns:a16="http://schemas.microsoft.com/office/drawing/2014/main" id="{00000000-0008-0000-0E00-0000C0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78" name="shapetype_202" hidden="1">
          <a:extLst>
            <a:ext uri="{FF2B5EF4-FFF2-40B4-BE49-F238E27FC236}">
              <a16:creationId xmlns:a16="http://schemas.microsoft.com/office/drawing/2014/main" id="{00000000-0008-0000-0E00-0000BE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76" name="shapetype_202" hidden="1">
          <a:extLst>
            <a:ext uri="{FF2B5EF4-FFF2-40B4-BE49-F238E27FC236}">
              <a16:creationId xmlns:a16="http://schemas.microsoft.com/office/drawing/2014/main" id="{00000000-0008-0000-0E00-0000BC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74" name="shapetype_202" hidden="1">
          <a:extLst>
            <a:ext uri="{FF2B5EF4-FFF2-40B4-BE49-F238E27FC236}">
              <a16:creationId xmlns:a16="http://schemas.microsoft.com/office/drawing/2014/main" id="{00000000-0008-0000-0E00-0000BA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72" name="shapetype_202" hidden="1">
          <a:extLst>
            <a:ext uri="{FF2B5EF4-FFF2-40B4-BE49-F238E27FC236}">
              <a16:creationId xmlns:a16="http://schemas.microsoft.com/office/drawing/2014/main" id="{00000000-0008-0000-0E00-0000B8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70" name="shapetype_202" hidden="1">
          <a:extLst>
            <a:ext uri="{FF2B5EF4-FFF2-40B4-BE49-F238E27FC236}">
              <a16:creationId xmlns:a16="http://schemas.microsoft.com/office/drawing/2014/main" id="{00000000-0008-0000-0E00-0000B6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68" name="shapetype_202" hidden="1">
          <a:extLst>
            <a:ext uri="{FF2B5EF4-FFF2-40B4-BE49-F238E27FC236}">
              <a16:creationId xmlns:a16="http://schemas.microsoft.com/office/drawing/2014/main" id="{00000000-0008-0000-0E00-0000B4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66" name="shapetype_202" hidden="1">
          <a:extLst>
            <a:ext uri="{FF2B5EF4-FFF2-40B4-BE49-F238E27FC236}">
              <a16:creationId xmlns:a16="http://schemas.microsoft.com/office/drawing/2014/main" id="{00000000-0008-0000-0E00-0000B2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64" name="shapetype_202" hidden="1">
          <a:extLst>
            <a:ext uri="{FF2B5EF4-FFF2-40B4-BE49-F238E27FC236}">
              <a16:creationId xmlns:a16="http://schemas.microsoft.com/office/drawing/2014/main" id="{00000000-0008-0000-0E00-0000B0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62" name="shapetype_202" hidden="1">
          <a:extLst>
            <a:ext uri="{FF2B5EF4-FFF2-40B4-BE49-F238E27FC236}">
              <a16:creationId xmlns:a16="http://schemas.microsoft.com/office/drawing/2014/main" id="{00000000-0008-0000-0E00-0000AE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60" name="shapetype_202" hidden="1">
          <a:extLst>
            <a:ext uri="{FF2B5EF4-FFF2-40B4-BE49-F238E27FC236}">
              <a16:creationId xmlns:a16="http://schemas.microsoft.com/office/drawing/2014/main" id="{00000000-0008-0000-0E00-0000AC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58" name="shapetype_202" hidden="1">
          <a:extLst>
            <a:ext uri="{FF2B5EF4-FFF2-40B4-BE49-F238E27FC236}">
              <a16:creationId xmlns:a16="http://schemas.microsoft.com/office/drawing/2014/main" id="{00000000-0008-0000-0E00-0000AA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56" name="shapetype_202" hidden="1">
          <a:extLst>
            <a:ext uri="{FF2B5EF4-FFF2-40B4-BE49-F238E27FC236}">
              <a16:creationId xmlns:a16="http://schemas.microsoft.com/office/drawing/2014/main" id="{00000000-0008-0000-0E00-0000A8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54" name="shapetype_202" hidden="1">
          <a:extLst>
            <a:ext uri="{FF2B5EF4-FFF2-40B4-BE49-F238E27FC236}">
              <a16:creationId xmlns:a16="http://schemas.microsoft.com/office/drawing/2014/main" id="{00000000-0008-0000-0E00-0000A6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52" name="shapetype_202" hidden="1">
          <a:extLst>
            <a:ext uri="{FF2B5EF4-FFF2-40B4-BE49-F238E27FC236}">
              <a16:creationId xmlns:a16="http://schemas.microsoft.com/office/drawing/2014/main" id="{00000000-0008-0000-0E00-0000A4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50" name="shapetype_202" hidden="1">
          <a:extLst>
            <a:ext uri="{FF2B5EF4-FFF2-40B4-BE49-F238E27FC236}">
              <a16:creationId xmlns:a16="http://schemas.microsoft.com/office/drawing/2014/main" id="{00000000-0008-0000-0E00-0000A2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49" name="shapetype_202" hidden="1">
          <a:extLst>
            <a:ext uri="{FF2B5EF4-FFF2-40B4-BE49-F238E27FC236}">
              <a16:creationId xmlns:a16="http://schemas.microsoft.com/office/drawing/2014/main" id="{00000000-0008-0000-0E00-0000A1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48" name="shapetype_202" hidden="1">
          <a:extLst>
            <a:ext uri="{FF2B5EF4-FFF2-40B4-BE49-F238E27FC236}">
              <a16:creationId xmlns:a16="http://schemas.microsoft.com/office/drawing/2014/main" id="{00000000-0008-0000-0E00-0000A0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47" name="shapetype_202" hidden="1">
          <a:extLst>
            <a:ext uri="{FF2B5EF4-FFF2-40B4-BE49-F238E27FC236}">
              <a16:creationId xmlns:a16="http://schemas.microsoft.com/office/drawing/2014/main" id="{00000000-0008-0000-0E00-00009F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46" name="shapetype_202" hidden="1">
          <a:extLst>
            <a:ext uri="{FF2B5EF4-FFF2-40B4-BE49-F238E27FC236}">
              <a16:creationId xmlns:a16="http://schemas.microsoft.com/office/drawing/2014/main" id="{00000000-0008-0000-0E00-00009E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45" name="shapetype_202" hidden="1">
          <a:extLst>
            <a:ext uri="{FF2B5EF4-FFF2-40B4-BE49-F238E27FC236}">
              <a16:creationId xmlns:a16="http://schemas.microsoft.com/office/drawing/2014/main" id="{00000000-0008-0000-0E00-00009D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43" name="shapetype_202" hidden="1">
          <a:extLst>
            <a:ext uri="{FF2B5EF4-FFF2-40B4-BE49-F238E27FC236}">
              <a16:creationId xmlns:a16="http://schemas.microsoft.com/office/drawing/2014/main" id="{00000000-0008-0000-0E00-00009B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41" name="shapetype_202" hidden="1">
          <a:extLst>
            <a:ext uri="{FF2B5EF4-FFF2-40B4-BE49-F238E27FC236}">
              <a16:creationId xmlns:a16="http://schemas.microsoft.com/office/drawing/2014/main" id="{00000000-0008-0000-0E00-000099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39" name="shapetype_202" hidden="1">
          <a:extLst>
            <a:ext uri="{FF2B5EF4-FFF2-40B4-BE49-F238E27FC236}">
              <a16:creationId xmlns:a16="http://schemas.microsoft.com/office/drawing/2014/main" id="{00000000-0008-0000-0E00-000097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37" name="shapetype_202" hidden="1">
          <a:extLst>
            <a:ext uri="{FF2B5EF4-FFF2-40B4-BE49-F238E27FC236}">
              <a16:creationId xmlns:a16="http://schemas.microsoft.com/office/drawing/2014/main" id="{00000000-0008-0000-0E00-000095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35" name="shapetype_202" hidden="1">
          <a:extLst>
            <a:ext uri="{FF2B5EF4-FFF2-40B4-BE49-F238E27FC236}">
              <a16:creationId xmlns:a16="http://schemas.microsoft.com/office/drawing/2014/main" id="{00000000-0008-0000-0E00-000093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33" name="shapetype_202" hidden="1">
          <a:extLst>
            <a:ext uri="{FF2B5EF4-FFF2-40B4-BE49-F238E27FC236}">
              <a16:creationId xmlns:a16="http://schemas.microsoft.com/office/drawing/2014/main" id="{00000000-0008-0000-0E00-000091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31" name="shapetype_202" hidden="1">
          <a:extLst>
            <a:ext uri="{FF2B5EF4-FFF2-40B4-BE49-F238E27FC236}">
              <a16:creationId xmlns:a16="http://schemas.microsoft.com/office/drawing/2014/main" id="{00000000-0008-0000-0E00-00008F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29" name="shapetype_202" hidden="1">
          <a:extLst>
            <a:ext uri="{FF2B5EF4-FFF2-40B4-BE49-F238E27FC236}">
              <a16:creationId xmlns:a16="http://schemas.microsoft.com/office/drawing/2014/main" id="{00000000-0008-0000-0E00-00008D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27" name="shapetype_202" hidden="1">
          <a:extLst>
            <a:ext uri="{FF2B5EF4-FFF2-40B4-BE49-F238E27FC236}">
              <a16:creationId xmlns:a16="http://schemas.microsoft.com/office/drawing/2014/main" id="{00000000-0008-0000-0E00-00008B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25" name="shapetype_202" hidden="1">
          <a:extLst>
            <a:ext uri="{FF2B5EF4-FFF2-40B4-BE49-F238E27FC236}">
              <a16:creationId xmlns:a16="http://schemas.microsoft.com/office/drawing/2014/main" id="{00000000-0008-0000-0E00-000089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23" name="shapetype_202" hidden="1">
          <a:extLst>
            <a:ext uri="{FF2B5EF4-FFF2-40B4-BE49-F238E27FC236}">
              <a16:creationId xmlns:a16="http://schemas.microsoft.com/office/drawing/2014/main" id="{00000000-0008-0000-0E00-000087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21" name="shapetype_202" hidden="1">
          <a:extLst>
            <a:ext uri="{FF2B5EF4-FFF2-40B4-BE49-F238E27FC236}">
              <a16:creationId xmlns:a16="http://schemas.microsoft.com/office/drawing/2014/main" id="{00000000-0008-0000-0E00-000085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19" name="shapetype_202" hidden="1">
          <a:extLst>
            <a:ext uri="{FF2B5EF4-FFF2-40B4-BE49-F238E27FC236}">
              <a16:creationId xmlns:a16="http://schemas.microsoft.com/office/drawing/2014/main" id="{00000000-0008-0000-0E00-000083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17" name="shapetype_202" hidden="1">
          <a:extLst>
            <a:ext uri="{FF2B5EF4-FFF2-40B4-BE49-F238E27FC236}">
              <a16:creationId xmlns:a16="http://schemas.microsoft.com/office/drawing/2014/main" id="{00000000-0008-0000-0E00-000081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15" name="shapetype_202" hidden="1">
          <a:extLst>
            <a:ext uri="{FF2B5EF4-FFF2-40B4-BE49-F238E27FC236}">
              <a16:creationId xmlns:a16="http://schemas.microsoft.com/office/drawing/2014/main" id="{00000000-0008-0000-0E00-00007F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13" name="shapetype_202" hidden="1">
          <a:extLst>
            <a:ext uri="{FF2B5EF4-FFF2-40B4-BE49-F238E27FC236}">
              <a16:creationId xmlns:a16="http://schemas.microsoft.com/office/drawing/2014/main" id="{00000000-0008-0000-0E00-00007D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11" name="shapetype_202" hidden="1">
          <a:extLst>
            <a:ext uri="{FF2B5EF4-FFF2-40B4-BE49-F238E27FC236}">
              <a16:creationId xmlns:a16="http://schemas.microsoft.com/office/drawing/2014/main" id="{00000000-0008-0000-0E00-00007B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09" name="shapetype_202" hidden="1">
          <a:extLst>
            <a:ext uri="{FF2B5EF4-FFF2-40B4-BE49-F238E27FC236}">
              <a16:creationId xmlns:a16="http://schemas.microsoft.com/office/drawing/2014/main" id="{00000000-0008-0000-0E00-000079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07" name="shapetype_202" hidden="1">
          <a:extLst>
            <a:ext uri="{FF2B5EF4-FFF2-40B4-BE49-F238E27FC236}">
              <a16:creationId xmlns:a16="http://schemas.microsoft.com/office/drawing/2014/main" id="{00000000-0008-0000-0E00-000077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05" name="shapetype_202" hidden="1">
          <a:extLst>
            <a:ext uri="{FF2B5EF4-FFF2-40B4-BE49-F238E27FC236}">
              <a16:creationId xmlns:a16="http://schemas.microsoft.com/office/drawing/2014/main" id="{00000000-0008-0000-0E00-000075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03" name="shapetype_202" hidden="1">
          <a:extLst>
            <a:ext uri="{FF2B5EF4-FFF2-40B4-BE49-F238E27FC236}">
              <a16:creationId xmlns:a16="http://schemas.microsoft.com/office/drawing/2014/main" id="{00000000-0008-0000-0E00-000073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801" name="shapetype_202" hidden="1">
          <a:extLst>
            <a:ext uri="{FF2B5EF4-FFF2-40B4-BE49-F238E27FC236}">
              <a16:creationId xmlns:a16="http://schemas.microsoft.com/office/drawing/2014/main" id="{00000000-0008-0000-0E00-000071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99" name="shapetype_202" hidden="1">
          <a:extLst>
            <a:ext uri="{FF2B5EF4-FFF2-40B4-BE49-F238E27FC236}">
              <a16:creationId xmlns:a16="http://schemas.microsoft.com/office/drawing/2014/main" id="{00000000-0008-0000-0E00-00006F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97" name="shapetype_202" hidden="1">
          <a:extLst>
            <a:ext uri="{FF2B5EF4-FFF2-40B4-BE49-F238E27FC236}">
              <a16:creationId xmlns:a16="http://schemas.microsoft.com/office/drawing/2014/main" id="{00000000-0008-0000-0E00-00006D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95" name="shapetype_202" hidden="1">
          <a:extLst>
            <a:ext uri="{FF2B5EF4-FFF2-40B4-BE49-F238E27FC236}">
              <a16:creationId xmlns:a16="http://schemas.microsoft.com/office/drawing/2014/main" id="{00000000-0008-0000-0E00-00006B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93" name="shapetype_202" hidden="1">
          <a:extLst>
            <a:ext uri="{FF2B5EF4-FFF2-40B4-BE49-F238E27FC236}">
              <a16:creationId xmlns:a16="http://schemas.microsoft.com/office/drawing/2014/main" id="{00000000-0008-0000-0E00-000069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91" name="shapetype_202" hidden="1">
          <a:extLst>
            <a:ext uri="{FF2B5EF4-FFF2-40B4-BE49-F238E27FC236}">
              <a16:creationId xmlns:a16="http://schemas.microsoft.com/office/drawing/2014/main" id="{00000000-0008-0000-0E00-000067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89" name="shapetype_202" hidden="1">
          <a:extLst>
            <a:ext uri="{FF2B5EF4-FFF2-40B4-BE49-F238E27FC236}">
              <a16:creationId xmlns:a16="http://schemas.microsoft.com/office/drawing/2014/main" id="{00000000-0008-0000-0E00-000065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87" name="shapetype_202" hidden="1">
          <a:extLst>
            <a:ext uri="{FF2B5EF4-FFF2-40B4-BE49-F238E27FC236}">
              <a16:creationId xmlns:a16="http://schemas.microsoft.com/office/drawing/2014/main" id="{00000000-0008-0000-0E00-000063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85" name="shapetype_202" hidden="1">
          <a:extLst>
            <a:ext uri="{FF2B5EF4-FFF2-40B4-BE49-F238E27FC236}">
              <a16:creationId xmlns:a16="http://schemas.microsoft.com/office/drawing/2014/main" id="{00000000-0008-0000-0E00-000061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83" name="shapetype_202" hidden="1">
          <a:extLst>
            <a:ext uri="{FF2B5EF4-FFF2-40B4-BE49-F238E27FC236}">
              <a16:creationId xmlns:a16="http://schemas.microsoft.com/office/drawing/2014/main" id="{00000000-0008-0000-0E00-00005F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81" name="shapetype_202" hidden="1">
          <a:extLst>
            <a:ext uri="{FF2B5EF4-FFF2-40B4-BE49-F238E27FC236}">
              <a16:creationId xmlns:a16="http://schemas.microsoft.com/office/drawing/2014/main" id="{00000000-0008-0000-0E00-00005D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79" name="shapetype_202" hidden="1">
          <a:extLst>
            <a:ext uri="{FF2B5EF4-FFF2-40B4-BE49-F238E27FC236}">
              <a16:creationId xmlns:a16="http://schemas.microsoft.com/office/drawing/2014/main" id="{00000000-0008-0000-0E00-00005B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77" name="shapetype_202" hidden="1">
          <a:extLst>
            <a:ext uri="{FF2B5EF4-FFF2-40B4-BE49-F238E27FC236}">
              <a16:creationId xmlns:a16="http://schemas.microsoft.com/office/drawing/2014/main" id="{00000000-0008-0000-0E00-000059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75" name="shapetype_202" hidden="1">
          <a:extLst>
            <a:ext uri="{FF2B5EF4-FFF2-40B4-BE49-F238E27FC236}">
              <a16:creationId xmlns:a16="http://schemas.microsoft.com/office/drawing/2014/main" id="{00000000-0008-0000-0E00-000057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73" name="shapetype_202" hidden="1">
          <a:extLst>
            <a:ext uri="{FF2B5EF4-FFF2-40B4-BE49-F238E27FC236}">
              <a16:creationId xmlns:a16="http://schemas.microsoft.com/office/drawing/2014/main" id="{00000000-0008-0000-0E00-000055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71" name="shapetype_202" hidden="1">
          <a:extLst>
            <a:ext uri="{FF2B5EF4-FFF2-40B4-BE49-F238E27FC236}">
              <a16:creationId xmlns:a16="http://schemas.microsoft.com/office/drawing/2014/main" id="{00000000-0008-0000-0E00-000053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69" name="shapetype_202" hidden="1">
          <a:extLst>
            <a:ext uri="{FF2B5EF4-FFF2-40B4-BE49-F238E27FC236}">
              <a16:creationId xmlns:a16="http://schemas.microsoft.com/office/drawing/2014/main" id="{00000000-0008-0000-0E00-000051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67" name="shapetype_202" hidden="1">
          <a:extLst>
            <a:ext uri="{FF2B5EF4-FFF2-40B4-BE49-F238E27FC236}">
              <a16:creationId xmlns:a16="http://schemas.microsoft.com/office/drawing/2014/main" id="{00000000-0008-0000-0E00-00004F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65" name="shapetype_202" hidden="1">
          <a:extLst>
            <a:ext uri="{FF2B5EF4-FFF2-40B4-BE49-F238E27FC236}">
              <a16:creationId xmlns:a16="http://schemas.microsoft.com/office/drawing/2014/main" id="{00000000-0008-0000-0E00-00004D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63" name="shapetype_202" hidden="1">
          <a:extLst>
            <a:ext uri="{FF2B5EF4-FFF2-40B4-BE49-F238E27FC236}">
              <a16:creationId xmlns:a16="http://schemas.microsoft.com/office/drawing/2014/main" id="{00000000-0008-0000-0E00-00004B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61" name="shapetype_202" hidden="1">
          <a:extLst>
            <a:ext uri="{FF2B5EF4-FFF2-40B4-BE49-F238E27FC236}">
              <a16:creationId xmlns:a16="http://schemas.microsoft.com/office/drawing/2014/main" id="{00000000-0008-0000-0E00-000049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59" name="shapetype_202" hidden="1">
          <a:extLst>
            <a:ext uri="{FF2B5EF4-FFF2-40B4-BE49-F238E27FC236}">
              <a16:creationId xmlns:a16="http://schemas.microsoft.com/office/drawing/2014/main" id="{00000000-0008-0000-0E00-000047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57" name="shapetype_202" hidden="1">
          <a:extLst>
            <a:ext uri="{FF2B5EF4-FFF2-40B4-BE49-F238E27FC236}">
              <a16:creationId xmlns:a16="http://schemas.microsoft.com/office/drawing/2014/main" id="{00000000-0008-0000-0E00-000045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55" name="shapetype_202" hidden="1">
          <a:extLst>
            <a:ext uri="{FF2B5EF4-FFF2-40B4-BE49-F238E27FC236}">
              <a16:creationId xmlns:a16="http://schemas.microsoft.com/office/drawing/2014/main" id="{00000000-0008-0000-0E00-000043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53" name="shapetype_202" hidden="1">
          <a:extLst>
            <a:ext uri="{FF2B5EF4-FFF2-40B4-BE49-F238E27FC236}">
              <a16:creationId xmlns:a16="http://schemas.microsoft.com/office/drawing/2014/main" id="{00000000-0008-0000-0E00-000041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51" name="shapetype_202" hidden="1">
          <a:extLst>
            <a:ext uri="{FF2B5EF4-FFF2-40B4-BE49-F238E27FC236}">
              <a16:creationId xmlns:a16="http://schemas.microsoft.com/office/drawing/2014/main" id="{00000000-0008-0000-0E00-00003F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49" name="shapetype_202" hidden="1">
          <a:extLst>
            <a:ext uri="{FF2B5EF4-FFF2-40B4-BE49-F238E27FC236}">
              <a16:creationId xmlns:a16="http://schemas.microsoft.com/office/drawing/2014/main" id="{00000000-0008-0000-0E00-00003D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47" name="shapetype_202" hidden="1">
          <a:extLst>
            <a:ext uri="{FF2B5EF4-FFF2-40B4-BE49-F238E27FC236}">
              <a16:creationId xmlns:a16="http://schemas.microsoft.com/office/drawing/2014/main" id="{00000000-0008-0000-0E00-00003B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45" name="shapetype_202" hidden="1">
          <a:extLst>
            <a:ext uri="{FF2B5EF4-FFF2-40B4-BE49-F238E27FC236}">
              <a16:creationId xmlns:a16="http://schemas.microsoft.com/office/drawing/2014/main" id="{00000000-0008-0000-0E00-000039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44" name="shapetype_202" hidden="1">
          <a:extLst>
            <a:ext uri="{FF2B5EF4-FFF2-40B4-BE49-F238E27FC236}">
              <a16:creationId xmlns:a16="http://schemas.microsoft.com/office/drawing/2014/main" id="{00000000-0008-0000-0E00-000038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43" name="shapetype_202" hidden="1">
          <a:extLst>
            <a:ext uri="{FF2B5EF4-FFF2-40B4-BE49-F238E27FC236}">
              <a16:creationId xmlns:a16="http://schemas.microsoft.com/office/drawing/2014/main" id="{00000000-0008-0000-0E00-000037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42" name="shapetype_202" hidden="1">
          <a:extLst>
            <a:ext uri="{FF2B5EF4-FFF2-40B4-BE49-F238E27FC236}">
              <a16:creationId xmlns:a16="http://schemas.microsoft.com/office/drawing/2014/main" id="{00000000-0008-0000-0E00-000036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41" name="shapetype_202" hidden="1">
          <a:extLst>
            <a:ext uri="{FF2B5EF4-FFF2-40B4-BE49-F238E27FC236}">
              <a16:creationId xmlns:a16="http://schemas.microsoft.com/office/drawing/2014/main" id="{00000000-0008-0000-0E00-000035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40" name="shapetype_202" hidden="1">
          <a:extLst>
            <a:ext uri="{FF2B5EF4-FFF2-40B4-BE49-F238E27FC236}">
              <a16:creationId xmlns:a16="http://schemas.microsoft.com/office/drawing/2014/main" id="{00000000-0008-0000-0E00-000034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39" name="shapetype_202" hidden="1">
          <a:extLst>
            <a:ext uri="{FF2B5EF4-FFF2-40B4-BE49-F238E27FC236}">
              <a16:creationId xmlns:a16="http://schemas.microsoft.com/office/drawing/2014/main" id="{00000000-0008-0000-0E00-000033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38" name="shapetype_202" hidden="1">
          <a:extLst>
            <a:ext uri="{FF2B5EF4-FFF2-40B4-BE49-F238E27FC236}">
              <a16:creationId xmlns:a16="http://schemas.microsoft.com/office/drawing/2014/main" id="{00000000-0008-0000-0E00-000032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37" name="shapetype_202" hidden="1">
          <a:extLst>
            <a:ext uri="{FF2B5EF4-FFF2-40B4-BE49-F238E27FC236}">
              <a16:creationId xmlns:a16="http://schemas.microsoft.com/office/drawing/2014/main" id="{00000000-0008-0000-0E00-000031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36" name="shapetype_202" hidden="1">
          <a:extLst>
            <a:ext uri="{FF2B5EF4-FFF2-40B4-BE49-F238E27FC236}">
              <a16:creationId xmlns:a16="http://schemas.microsoft.com/office/drawing/2014/main" id="{00000000-0008-0000-0E00-000030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35" name="shapetype_202" hidden="1">
          <a:extLst>
            <a:ext uri="{FF2B5EF4-FFF2-40B4-BE49-F238E27FC236}">
              <a16:creationId xmlns:a16="http://schemas.microsoft.com/office/drawing/2014/main" id="{00000000-0008-0000-0E00-00002F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33" name="shapetype_202" hidden="1">
          <a:extLst>
            <a:ext uri="{FF2B5EF4-FFF2-40B4-BE49-F238E27FC236}">
              <a16:creationId xmlns:a16="http://schemas.microsoft.com/office/drawing/2014/main" id="{00000000-0008-0000-0E00-00002D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31" name="shapetype_202" hidden="1">
          <a:extLst>
            <a:ext uri="{FF2B5EF4-FFF2-40B4-BE49-F238E27FC236}">
              <a16:creationId xmlns:a16="http://schemas.microsoft.com/office/drawing/2014/main" id="{00000000-0008-0000-0E00-00002B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29" name="shapetype_202" hidden="1">
          <a:extLst>
            <a:ext uri="{FF2B5EF4-FFF2-40B4-BE49-F238E27FC236}">
              <a16:creationId xmlns:a16="http://schemas.microsoft.com/office/drawing/2014/main" id="{00000000-0008-0000-0E00-000029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27" name="shapetype_202" hidden="1">
          <a:extLst>
            <a:ext uri="{FF2B5EF4-FFF2-40B4-BE49-F238E27FC236}">
              <a16:creationId xmlns:a16="http://schemas.microsoft.com/office/drawing/2014/main" id="{00000000-0008-0000-0E00-000027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25" name="shapetype_202" hidden="1">
          <a:extLst>
            <a:ext uri="{FF2B5EF4-FFF2-40B4-BE49-F238E27FC236}">
              <a16:creationId xmlns:a16="http://schemas.microsoft.com/office/drawing/2014/main" id="{00000000-0008-0000-0E00-000025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23" name="shapetype_202" hidden="1">
          <a:extLst>
            <a:ext uri="{FF2B5EF4-FFF2-40B4-BE49-F238E27FC236}">
              <a16:creationId xmlns:a16="http://schemas.microsoft.com/office/drawing/2014/main" id="{00000000-0008-0000-0E00-000023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21" name="shapetype_202" hidden="1">
          <a:extLst>
            <a:ext uri="{FF2B5EF4-FFF2-40B4-BE49-F238E27FC236}">
              <a16:creationId xmlns:a16="http://schemas.microsoft.com/office/drawing/2014/main" id="{00000000-0008-0000-0E00-000021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19" name="shapetype_202" hidden="1">
          <a:extLst>
            <a:ext uri="{FF2B5EF4-FFF2-40B4-BE49-F238E27FC236}">
              <a16:creationId xmlns:a16="http://schemas.microsoft.com/office/drawing/2014/main" id="{00000000-0008-0000-0E00-00001F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17" name="shapetype_202" hidden="1">
          <a:extLst>
            <a:ext uri="{FF2B5EF4-FFF2-40B4-BE49-F238E27FC236}">
              <a16:creationId xmlns:a16="http://schemas.microsoft.com/office/drawing/2014/main" id="{00000000-0008-0000-0E00-00001D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15" name="shapetype_202" hidden="1">
          <a:extLst>
            <a:ext uri="{FF2B5EF4-FFF2-40B4-BE49-F238E27FC236}">
              <a16:creationId xmlns:a16="http://schemas.microsoft.com/office/drawing/2014/main" id="{00000000-0008-0000-0E00-00001B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13" name="shapetype_202" hidden="1">
          <a:extLst>
            <a:ext uri="{FF2B5EF4-FFF2-40B4-BE49-F238E27FC236}">
              <a16:creationId xmlns:a16="http://schemas.microsoft.com/office/drawing/2014/main" id="{00000000-0008-0000-0E00-000019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11" name="shapetype_202" hidden="1">
          <a:extLst>
            <a:ext uri="{FF2B5EF4-FFF2-40B4-BE49-F238E27FC236}">
              <a16:creationId xmlns:a16="http://schemas.microsoft.com/office/drawing/2014/main" id="{00000000-0008-0000-0E00-000017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09" name="shapetype_202" hidden="1">
          <a:extLst>
            <a:ext uri="{FF2B5EF4-FFF2-40B4-BE49-F238E27FC236}">
              <a16:creationId xmlns:a16="http://schemas.microsoft.com/office/drawing/2014/main" id="{00000000-0008-0000-0E00-000015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07" name="shapetype_202" hidden="1">
          <a:extLst>
            <a:ext uri="{FF2B5EF4-FFF2-40B4-BE49-F238E27FC236}">
              <a16:creationId xmlns:a16="http://schemas.microsoft.com/office/drawing/2014/main" id="{00000000-0008-0000-0E00-000013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05" name="shapetype_202" hidden="1">
          <a:extLst>
            <a:ext uri="{FF2B5EF4-FFF2-40B4-BE49-F238E27FC236}">
              <a16:creationId xmlns:a16="http://schemas.microsoft.com/office/drawing/2014/main" id="{00000000-0008-0000-0E00-000011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03" name="shapetype_202" hidden="1">
          <a:extLst>
            <a:ext uri="{FF2B5EF4-FFF2-40B4-BE49-F238E27FC236}">
              <a16:creationId xmlns:a16="http://schemas.microsoft.com/office/drawing/2014/main" id="{00000000-0008-0000-0E00-00000F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701" name="shapetype_202" hidden="1">
          <a:extLst>
            <a:ext uri="{FF2B5EF4-FFF2-40B4-BE49-F238E27FC236}">
              <a16:creationId xmlns:a16="http://schemas.microsoft.com/office/drawing/2014/main" id="{00000000-0008-0000-0E00-00000D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99" name="shapetype_202" hidden="1">
          <a:extLst>
            <a:ext uri="{FF2B5EF4-FFF2-40B4-BE49-F238E27FC236}">
              <a16:creationId xmlns:a16="http://schemas.microsoft.com/office/drawing/2014/main" id="{00000000-0008-0000-0E00-00000B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97" name="shapetype_202" hidden="1">
          <a:extLst>
            <a:ext uri="{FF2B5EF4-FFF2-40B4-BE49-F238E27FC236}">
              <a16:creationId xmlns:a16="http://schemas.microsoft.com/office/drawing/2014/main" id="{00000000-0008-0000-0E00-000009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95" name="shapetype_202" hidden="1">
          <a:extLst>
            <a:ext uri="{FF2B5EF4-FFF2-40B4-BE49-F238E27FC236}">
              <a16:creationId xmlns:a16="http://schemas.microsoft.com/office/drawing/2014/main" id="{00000000-0008-0000-0E00-000007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93" name="shapetype_202" hidden="1">
          <a:extLst>
            <a:ext uri="{FF2B5EF4-FFF2-40B4-BE49-F238E27FC236}">
              <a16:creationId xmlns:a16="http://schemas.microsoft.com/office/drawing/2014/main" id="{00000000-0008-0000-0E00-000005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91" name="shapetype_202" hidden="1">
          <a:extLst>
            <a:ext uri="{FF2B5EF4-FFF2-40B4-BE49-F238E27FC236}">
              <a16:creationId xmlns:a16="http://schemas.microsoft.com/office/drawing/2014/main" id="{00000000-0008-0000-0E00-000003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89" name="shapetype_202" hidden="1">
          <a:extLst>
            <a:ext uri="{FF2B5EF4-FFF2-40B4-BE49-F238E27FC236}">
              <a16:creationId xmlns:a16="http://schemas.microsoft.com/office/drawing/2014/main" id="{00000000-0008-0000-0E00-0000014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87" name="shapetype_202" hidden="1">
          <a:extLst>
            <a:ext uri="{FF2B5EF4-FFF2-40B4-BE49-F238E27FC236}">
              <a16:creationId xmlns:a16="http://schemas.microsoft.com/office/drawing/2014/main" id="{00000000-0008-0000-0E00-0000FF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85" name="shapetype_202" hidden="1">
          <a:extLst>
            <a:ext uri="{FF2B5EF4-FFF2-40B4-BE49-F238E27FC236}">
              <a16:creationId xmlns:a16="http://schemas.microsoft.com/office/drawing/2014/main" id="{00000000-0008-0000-0E00-0000FD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83" name="shapetype_202" hidden="1">
          <a:extLst>
            <a:ext uri="{FF2B5EF4-FFF2-40B4-BE49-F238E27FC236}">
              <a16:creationId xmlns:a16="http://schemas.microsoft.com/office/drawing/2014/main" id="{00000000-0008-0000-0E00-0000FB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81" name="shapetype_202" hidden="1">
          <a:extLst>
            <a:ext uri="{FF2B5EF4-FFF2-40B4-BE49-F238E27FC236}">
              <a16:creationId xmlns:a16="http://schemas.microsoft.com/office/drawing/2014/main" id="{00000000-0008-0000-0E00-0000F9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79" name="shapetype_202" hidden="1">
          <a:extLst>
            <a:ext uri="{FF2B5EF4-FFF2-40B4-BE49-F238E27FC236}">
              <a16:creationId xmlns:a16="http://schemas.microsoft.com/office/drawing/2014/main" id="{00000000-0008-0000-0E00-0000F7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77" name="shapetype_202" hidden="1">
          <a:extLst>
            <a:ext uri="{FF2B5EF4-FFF2-40B4-BE49-F238E27FC236}">
              <a16:creationId xmlns:a16="http://schemas.microsoft.com/office/drawing/2014/main" id="{00000000-0008-0000-0E00-0000F5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75" name="shapetype_202" hidden="1">
          <a:extLst>
            <a:ext uri="{FF2B5EF4-FFF2-40B4-BE49-F238E27FC236}">
              <a16:creationId xmlns:a16="http://schemas.microsoft.com/office/drawing/2014/main" id="{00000000-0008-0000-0E00-0000F3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73" name="shapetype_202" hidden="1">
          <a:extLst>
            <a:ext uri="{FF2B5EF4-FFF2-40B4-BE49-F238E27FC236}">
              <a16:creationId xmlns:a16="http://schemas.microsoft.com/office/drawing/2014/main" id="{00000000-0008-0000-0E00-0000F1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71" name="shapetype_202" hidden="1">
          <a:extLst>
            <a:ext uri="{FF2B5EF4-FFF2-40B4-BE49-F238E27FC236}">
              <a16:creationId xmlns:a16="http://schemas.microsoft.com/office/drawing/2014/main" id="{00000000-0008-0000-0E00-0000EF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69" name="shapetype_202" hidden="1">
          <a:extLst>
            <a:ext uri="{FF2B5EF4-FFF2-40B4-BE49-F238E27FC236}">
              <a16:creationId xmlns:a16="http://schemas.microsoft.com/office/drawing/2014/main" id="{00000000-0008-0000-0E00-0000ED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67" name="shapetype_202" hidden="1">
          <a:extLst>
            <a:ext uri="{FF2B5EF4-FFF2-40B4-BE49-F238E27FC236}">
              <a16:creationId xmlns:a16="http://schemas.microsoft.com/office/drawing/2014/main" id="{00000000-0008-0000-0E00-0000EB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65" name="shapetype_202" hidden="1">
          <a:extLst>
            <a:ext uri="{FF2B5EF4-FFF2-40B4-BE49-F238E27FC236}">
              <a16:creationId xmlns:a16="http://schemas.microsoft.com/office/drawing/2014/main" id="{00000000-0008-0000-0E00-0000E9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63" name="shapetype_202" hidden="1">
          <a:extLst>
            <a:ext uri="{FF2B5EF4-FFF2-40B4-BE49-F238E27FC236}">
              <a16:creationId xmlns:a16="http://schemas.microsoft.com/office/drawing/2014/main" id="{00000000-0008-0000-0E00-0000E7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61" name="shapetype_202" hidden="1">
          <a:extLst>
            <a:ext uri="{FF2B5EF4-FFF2-40B4-BE49-F238E27FC236}">
              <a16:creationId xmlns:a16="http://schemas.microsoft.com/office/drawing/2014/main" id="{00000000-0008-0000-0E00-0000E5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59" name="shapetype_202" hidden="1">
          <a:extLst>
            <a:ext uri="{FF2B5EF4-FFF2-40B4-BE49-F238E27FC236}">
              <a16:creationId xmlns:a16="http://schemas.microsoft.com/office/drawing/2014/main" id="{00000000-0008-0000-0E00-0000E3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57" name="shapetype_202" hidden="1">
          <a:extLst>
            <a:ext uri="{FF2B5EF4-FFF2-40B4-BE49-F238E27FC236}">
              <a16:creationId xmlns:a16="http://schemas.microsoft.com/office/drawing/2014/main" id="{00000000-0008-0000-0E00-0000E1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55" name="shapetype_202" hidden="1">
          <a:extLst>
            <a:ext uri="{FF2B5EF4-FFF2-40B4-BE49-F238E27FC236}">
              <a16:creationId xmlns:a16="http://schemas.microsoft.com/office/drawing/2014/main" id="{00000000-0008-0000-0E00-0000DF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53" name="shapetype_202" hidden="1">
          <a:extLst>
            <a:ext uri="{FF2B5EF4-FFF2-40B4-BE49-F238E27FC236}">
              <a16:creationId xmlns:a16="http://schemas.microsoft.com/office/drawing/2014/main" id="{00000000-0008-0000-0E00-0000DD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51" name="shapetype_202" hidden="1">
          <a:extLst>
            <a:ext uri="{FF2B5EF4-FFF2-40B4-BE49-F238E27FC236}">
              <a16:creationId xmlns:a16="http://schemas.microsoft.com/office/drawing/2014/main" id="{00000000-0008-0000-0E00-0000DB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49" name="shapetype_202" hidden="1">
          <a:extLst>
            <a:ext uri="{FF2B5EF4-FFF2-40B4-BE49-F238E27FC236}">
              <a16:creationId xmlns:a16="http://schemas.microsoft.com/office/drawing/2014/main" id="{00000000-0008-0000-0E00-0000D9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47" name="shapetype_202" hidden="1">
          <a:extLst>
            <a:ext uri="{FF2B5EF4-FFF2-40B4-BE49-F238E27FC236}">
              <a16:creationId xmlns:a16="http://schemas.microsoft.com/office/drawing/2014/main" id="{00000000-0008-0000-0E00-0000D7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45" name="shapetype_202" hidden="1">
          <a:extLst>
            <a:ext uri="{FF2B5EF4-FFF2-40B4-BE49-F238E27FC236}">
              <a16:creationId xmlns:a16="http://schemas.microsoft.com/office/drawing/2014/main" id="{00000000-0008-0000-0E00-0000D5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43" name="shapetype_202" hidden="1">
          <a:extLst>
            <a:ext uri="{FF2B5EF4-FFF2-40B4-BE49-F238E27FC236}">
              <a16:creationId xmlns:a16="http://schemas.microsoft.com/office/drawing/2014/main" id="{00000000-0008-0000-0E00-0000D3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41" name="shapetype_202" hidden="1">
          <a:extLst>
            <a:ext uri="{FF2B5EF4-FFF2-40B4-BE49-F238E27FC236}">
              <a16:creationId xmlns:a16="http://schemas.microsoft.com/office/drawing/2014/main" id="{00000000-0008-0000-0E00-0000D1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39" name="shapetype_202" hidden="1">
          <a:extLst>
            <a:ext uri="{FF2B5EF4-FFF2-40B4-BE49-F238E27FC236}">
              <a16:creationId xmlns:a16="http://schemas.microsoft.com/office/drawing/2014/main" id="{00000000-0008-0000-0E00-0000CF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37" name="shapetype_202" hidden="1">
          <a:extLst>
            <a:ext uri="{FF2B5EF4-FFF2-40B4-BE49-F238E27FC236}">
              <a16:creationId xmlns:a16="http://schemas.microsoft.com/office/drawing/2014/main" id="{00000000-0008-0000-0E00-0000CD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35" name="shapetype_202" hidden="1">
          <a:extLst>
            <a:ext uri="{FF2B5EF4-FFF2-40B4-BE49-F238E27FC236}">
              <a16:creationId xmlns:a16="http://schemas.microsoft.com/office/drawing/2014/main" id="{00000000-0008-0000-0E00-0000CB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33" name="shapetype_202" hidden="1">
          <a:extLst>
            <a:ext uri="{FF2B5EF4-FFF2-40B4-BE49-F238E27FC236}">
              <a16:creationId xmlns:a16="http://schemas.microsoft.com/office/drawing/2014/main" id="{00000000-0008-0000-0E00-0000C9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31" name="shapetype_202" hidden="1">
          <a:extLst>
            <a:ext uri="{FF2B5EF4-FFF2-40B4-BE49-F238E27FC236}">
              <a16:creationId xmlns:a16="http://schemas.microsoft.com/office/drawing/2014/main" id="{00000000-0008-0000-0E00-0000C7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29" name="shapetype_202" hidden="1">
          <a:extLst>
            <a:ext uri="{FF2B5EF4-FFF2-40B4-BE49-F238E27FC236}">
              <a16:creationId xmlns:a16="http://schemas.microsoft.com/office/drawing/2014/main" id="{00000000-0008-0000-0E00-0000C5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27" name="shapetype_202" hidden="1">
          <a:extLst>
            <a:ext uri="{FF2B5EF4-FFF2-40B4-BE49-F238E27FC236}">
              <a16:creationId xmlns:a16="http://schemas.microsoft.com/office/drawing/2014/main" id="{00000000-0008-0000-0E00-0000C3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25" name="shapetype_202" hidden="1">
          <a:extLst>
            <a:ext uri="{FF2B5EF4-FFF2-40B4-BE49-F238E27FC236}">
              <a16:creationId xmlns:a16="http://schemas.microsoft.com/office/drawing/2014/main" id="{00000000-0008-0000-0E00-0000C1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18623" name="shapetype_202" hidden="1">
          <a:extLst>
            <a:ext uri="{FF2B5EF4-FFF2-40B4-BE49-F238E27FC236}">
              <a16:creationId xmlns:a16="http://schemas.microsoft.com/office/drawing/2014/main" id="{00000000-0008-0000-0E00-0000BF4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19</xdr:col>
      <xdr:colOff>966106</xdr:colOff>
      <xdr:row>36</xdr:row>
      <xdr:rowOff>312964</xdr:rowOff>
    </xdr:from>
    <xdr:ext cx="14178643" cy="1416708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20124963" y="12328071"/>
          <a:ext cx="14178643" cy="141670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Southern Europe (Spain, Italy, Greece, Cyprus, Malta and  Portugal)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/>
        </a:p>
      </xdr:txBody>
    </xdr:sp>
    <xdr:clientData/>
  </xdr:oneCellAnchor>
  <xdr:oneCellAnchor>
    <xdr:from>
      <xdr:col>55</xdr:col>
      <xdr:colOff>0</xdr:colOff>
      <xdr:row>37</xdr:row>
      <xdr:rowOff>0</xdr:rowOff>
    </xdr:from>
    <xdr:ext cx="21118285" cy="13196433"/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0E00-00005E010000}"/>
            </a:ext>
          </a:extLst>
        </xdr:cNvPr>
        <xdr:cNvSpPr txBox="1"/>
      </xdr:nvSpPr>
      <xdr:spPr>
        <a:xfrm>
          <a:off x="101087464" y="12341679"/>
          <a:ext cx="21118285" cy="131964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Southern Europe (Spain, Italy, Greece, Cyprus, Malta and  Portugal)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individual,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 of the cases.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 b="0" i="1" u="sng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individual,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thechnologies are:</a:t>
          </a: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gas</a:t>
          </a: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electric heating.</a:t>
          </a:r>
          <a:endParaRPr lang="en-US" sz="1200" b="0" i="0" u="sng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individual,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</a:p>
        <a:p>
          <a:pPr eaLnBrk="1" fontAlgn="auto" latinLnBrk="0" hangingPunct="1"/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124" name="shapetype_202" hidden="1">
          <a:extLst>
            <a:ext uri="{FF2B5EF4-FFF2-40B4-BE49-F238E27FC236}">
              <a16:creationId xmlns:a16="http://schemas.microsoft.com/office/drawing/2014/main" id="{00000000-0008-0000-0F00-00009C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123" name="shapetype_202" hidden="1">
          <a:extLst>
            <a:ext uri="{FF2B5EF4-FFF2-40B4-BE49-F238E27FC236}">
              <a16:creationId xmlns:a16="http://schemas.microsoft.com/office/drawing/2014/main" id="{00000000-0008-0000-0F00-00009B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122" name="shapetype_202" hidden="1">
          <a:extLst>
            <a:ext uri="{FF2B5EF4-FFF2-40B4-BE49-F238E27FC236}">
              <a16:creationId xmlns:a16="http://schemas.microsoft.com/office/drawing/2014/main" id="{00000000-0008-0000-0F00-00009A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121" name="shapetype_202" hidden="1">
          <a:extLst>
            <a:ext uri="{FF2B5EF4-FFF2-40B4-BE49-F238E27FC236}">
              <a16:creationId xmlns:a16="http://schemas.microsoft.com/office/drawing/2014/main" id="{00000000-0008-0000-0F00-000099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120" name="shapetype_202" hidden="1">
          <a:extLst>
            <a:ext uri="{FF2B5EF4-FFF2-40B4-BE49-F238E27FC236}">
              <a16:creationId xmlns:a16="http://schemas.microsoft.com/office/drawing/2014/main" id="{00000000-0008-0000-0F00-000098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119" name="shapetype_202" hidden="1">
          <a:extLst>
            <a:ext uri="{FF2B5EF4-FFF2-40B4-BE49-F238E27FC236}">
              <a16:creationId xmlns:a16="http://schemas.microsoft.com/office/drawing/2014/main" id="{00000000-0008-0000-0F00-000097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117" name="shapetype_202" hidden="1">
          <a:extLst>
            <a:ext uri="{FF2B5EF4-FFF2-40B4-BE49-F238E27FC236}">
              <a16:creationId xmlns:a16="http://schemas.microsoft.com/office/drawing/2014/main" id="{00000000-0008-0000-0F00-000095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115" name="shapetype_202" hidden="1">
          <a:extLst>
            <a:ext uri="{FF2B5EF4-FFF2-40B4-BE49-F238E27FC236}">
              <a16:creationId xmlns:a16="http://schemas.microsoft.com/office/drawing/2014/main" id="{00000000-0008-0000-0F00-000093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113" name="shapetype_202" hidden="1">
          <a:extLst>
            <a:ext uri="{FF2B5EF4-FFF2-40B4-BE49-F238E27FC236}">
              <a16:creationId xmlns:a16="http://schemas.microsoft.com/office/drawing/2014/main" id="{00000000-0008-0000-0F00-000091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111" name="shapetype_202" hidden="1">
          <a:extLst>
            <a:ext uri="{FF2B5EF4-FFF2-40B4-BE49-F238E27FC236}">
              <a16:creationId xmlns:a16="http://schemas.microsoft.com/office/drawing/2014/main" id="{00000000-0008-0000-0F00-00008F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109" name="shapetype_202" hidden="1">
          <a:extLst>
            <a:ext uri="{FF2B5EF4-FFF2-40B4-BE49-F238E27FC236}">
              <a16:creationId xmlns:a16="http://schemas.microsoft.com/office/drawing/2014/main" id="{00000000-0008-0000-0F00-00008D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107" name="shapetype_202" hidden="1">
          <a:extLst>
            <a:ext uri="{FF2B5EF4-FFF2-40B4-BE49-F238E27FC236}">
              <a16:creationId xmlns:a16="http://schemas.microsoft.com/office/drawing/2014/main" id="{00000000-0008-0000-0F00-00008B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105" name="shapetype_202" hidden="1">
          <a:extLst>
            <a:ext uri="{FF2B5EF4-FFF2-40B4-BE49-F238E27FC236}">
              <a16:creationId xmlns:a16="http://schemas.microsoft.com/office/drawing/2014/main" id="{00000000-0008-0000-0F00-000089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103" name="shapetype_202" hidden="1">
          <a:extLst>
            <a:ext uri="{FF2B5EF4-FFF2-40B4-BE49-F238E27FC236}">
              <a16:creationId xmlns:a16="http://schemas.microsoft.com/office/drawing/2014/main" id="{00000000-0008-0000-0F00-000087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101" name="shapetype_202" hidden="1">
          <a:extLst>
            <a:ext uri="{FF2B5EF4-FFF2-40B4-BE49-F238E27FC236}">
              <a16:creationId xmlns:a16="http://schemas.microsoft.com/office/drawing/2014/main" id="{00000000-0008-0000-0F00-000085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99" name="shapetype_202" hidden="1">
          <a:extLst>
            <a:ext uri="{FF2B5EF4-FFF2-40B4-BE49-F238E27FC236}">
              <a16:creationId xmlns:a16="http://schemas.microsoft.com/office/drawing/2014/main" id="{00000000-0008-0000-0F00-000083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97" name="shapetype_202" hidden="1">
          <a:extLst>
            <a:ext uri="{FF2B5EF4-FFF2-40B4-BE49-F238E27FC236}">
              <a16:creationId xmlns:a16="http://schemas.microsoft.com/office/drawing/2014/main" id="{00000000-0008-0000-0F00-000081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95" name="shapetype_202" hidden="1">
          <a:extLst>
            <a:ext uri="{FF2B5EF4-FFF2-40B4-BE49-F238E27FC236}">
              <a16:creationId xmlns:a16="http://schemas.microsoft.com/office/drawing/2014/main" id="{00000000-0008-0000-0F00-00007F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93" name="shapetype_202" hidden="1">
          <a:extLst>
            <a:ext uri="{FF2B5EF4-FFF2-40B4-BE49-F238E27FC236}">
              <a16:creationId xmlns:a16="http://schemas.microsoft.com/office/drawing/2014/main" id="{00000000-0008-0000-0F00-00007D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91" name="shapetype_202" hidden="1">
          <a:extLst>
            <a:ext uri="{FF2B5EF4-FFF2-40B4-BE49-F238E27FC236}">
              <a16:creationId xmlns:a16="http://schemas.microsoft.com/office/drawing/2014/main" id="{00000000-0008-0000-0F00-00007B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89" name="shapetype_202" hidden="1">
          <a:extLst>
            <a:ext uri="{FF2B5EF4-FFF2-40B4-BE49-F238E27FC236}">
              <a16:creationId xmlns:a16="http://schemas.microsoft.com/office/drawing/2014/main" id="{00000000-0008-0000-0F00-000079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87" name="shapetype_202" hidden="1">
          <a:extLst>
            <a:ext uri="{FF2B5EF4-FFF2-40B4-BE49-F238E27FC236}">
              <a16:creationId xmlns:a16="http://schemas.microsoft.com/office/drawing/2014/main" id="{00000000-0008-0000-0F00-000077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85" name="shapetype_202" hidden="1">
          <a:extLst>
            <a:ext uri="{FF2B5EF4-FFF2-40B4-BE49-F238E27FC236}">
              <a16:creationId xmlns:a16="http://schemas.microsoft.com/office/drawing/2014/main" id="{00000000-0008-0000-0F00-000075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83" name="shapetype_202" hidden="1">
          <a:extLst>
            <a:ext uri="{FF2B5EF4-FFF2-40B4-BE49-F238E27FC236}">
              <a16:creationId xmlns:a16="http://schemas.microsoft.com/office/drawing/2014/main" id="{00000000-0008-0000-0F00-000073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81" name="shapetype_202" hidden="1">
          <a:extLst>
            <a:ext uri="{FF2B5EF4-FFF2-40B4-BE49-F238E27FC236}">
              <a16:creationId xmlns:a16="http://schemas.microsoft.com/office/drawing/2014/main" id="{00000000-0008-0000-0F00-000071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79" name="shapetype_202" hidden="1">
          <a:extLst>
            <a:ext uri="{FF2B5EF4-FFF2-40B4-BE49-F238E27FC236}">
              <a16:creationId xmlns:a16="http://schemas.microsoft.com/office/drawing/2014/main" id="{00000000-0008-0000-0F00-00006F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77" name="shapetype_202" hidden="1">
          <a:extLst>
            <a:ext uri="{FF2B5EF4-FFF2-40B4-BE49-F238E27FC236}">
              <a16:creationId xmlns:a16="http://schemas.microsoft.com/office/drawing/2014/main" id="{00000000-0008-0000-0F00-00006D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75" name="shapetype_202" hidden="1">
          <a:extLst>
            <a:ext uri="{FF2B5EF4-FFF2-40B4-BE49-F238E27FC236}">
              <a16:creationId xmlns:a16="http://schemas.microsoft.com/office/drawing/2014/main" id="{00000000-0008-0000-0F00-00006B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73" name="shapetype_202" hidden="1">
          <a:extLst>
            <a:ext uri="{FF2B5EF4-FFF2-40B4-BE49-F238E27FC236}">
              <a16:creationId xmlns:a16="http://schemas.microsoft.com/office/drawing/2014/main" id="{00000000-0008-0000-0F00-000069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71" name="shapetype_202" hidden="1">
          <a:extLst>
            <a:ext uri="{FF2B5EF4-FFF2-40B4-BE49-F238E27FC236}">
              <a16:creationId xmlns:a16="http://schemas.microsoft.com/office/drawing/2014/main" id="{00000000-0008-0000-0F00-000067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69" name="shapetype_202" hidden="1">
          <a:extLst>
            <a:ext uri="{FF2B5EF4-FFF2-40B4-BE49-F238E27FC236}">
              <a16:creationId xmlns:a16="http://schemas.microsoft.com/office/drawing/2014/main" id="{00000000-0008-0000-0F00-000065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67" name="shapetype_202" hidden="1">
          <a:extLst>
            <a:ext uri="{FF2B5EF4-FFF2-40B4-BE49-F238E27FC236}">
              <a16:creationId xmlns:a16="http://schemas.microsoft.com/office/drawing/2014/main" id="{00000000-0008-0000-0F00-000063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65" name="shapetype_202" hidden="1">
          <a:extLst>
            <a:ext uri="{FF2B5EF4-FFF2-40B4-BE49-F238E27FC236}">
              <a16:creationId xmlns:a16="http://schemas.microsoft.com/office/drawing/2014/main" id="{00000000-0008-0000-0F00-000061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63" name="shapetype_202" hidden="1">
          <a:extLst>
            <a:ext uri="{FF2B5EF4-FFF2-40B4-BE49-F238E27FC236}">
              <a16:creationId xmlns:a16="http://schemas.microsoft.com/office/drawing/2014/main" id="{00000000-0008-0000-0F00-00005F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61" name="shapetype_202" hidden="1">
          <a:extLst>
            <a:ext uri="{FF2B5EF4-FFF2-40B4-BE49-F238E27FC236}">
              <a16:creationId xmlns:a16="http://schemas.microsoft.com/office/drawing/2014/main" id="{00000000-0008-0000-0F00-00005D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59" name="shapetype_202" hidden="1">
          <a:extLst>
            <a:ext uri="{FF2B5EF4-FFF2-40B4-BE49-F238E27FC236}">
              <a16:creationId xmlns:a16="http://schemas.microsoft.com/office/drawing/2014/main" id="{00000000-0008-0000-0F00-00005B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57" name="shapetype_202" hidden="1">
          <a:extLst>
            <a:ext uri="{FF2B5EF4-FFF2-40B4-BE49-F238E27FC236}">
              <a16:creationId xmlns:a16="http://schemas.microsoft.com/office/drawing/2014/main" id="{00000000-0008-0000-0F00-000059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55" name="shapetype_202" hidden="1">
          <a:extLst>
            <a:ext uri="{FF2B5EF4-FFF2-40B4-BE49-F238E27FC236}">
              <a16:creationId xmlns:a16="http://schemas.microsoft.com/office/drawing/2014/main" id="{00000000-0008-0000-0F00-000057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53" name="shapetype_202" hidden="1">
          <a:extLst>
            <a:ext uri="{FF2B5EF4-FFF2-40B4-BE49-F238E27FC236}">
              <a16:creationId xmlns:a16="http://schemas.microsoft.com/office/drawing/2014/main" id="{00000000-0008-0000-0F00-000055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51" name="shapetype_202" hidden="1">
          <a:extLst>
            <a:ext uri="{FF2B5EF4-FFF2-40B4-BE49-F238E27FC236}">
              <a16:creationId xmlns:a16="http://schemas.microsoft.com/office/drawing/2014/main" id="{00000000-0008-0000-0F00-000053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49" name="shapetype_202" hidden="1">
          <a:extLst>
            <a:ext uri="{FF2B5EF4-FFF2-40B4-BE49-F238E27FC236}">
              <a16:creationId xmlns:a16="http://schemas.microsoft.com/office/drawing/2014/main" id="{00000000-0008-0000-0F00-000051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47" name="shapetype_202" hidden="1">
          <a:extLst>
            <a:ext uri="{FF2B5EF4-FFF2-40B4-BE49-F238E27FC236}">
              <a16:creationId xmlns:a16="http://schemas.microsoft.com/office/drawing/2014/main" id="{00000000-0008-0000-0F00-00004F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45" name="shapetype_202" hidden="1">
          <a:extLst>
            <a:ext uri="{FF2B5EF4-FFF2-40B4-BE49-F238E27FC236}">
              <a16:creationId xmlns:a16="http://schemas.microsoft.com/office/drawing/2014/main" id="{00000000-0008-0000-0F00-00004D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43" name="shapetype_202" hidden="1">
          <a:extLst>
            <a:ext uri="{FF2B5EF4-FFF2-40B4-BE49-F238E27FC236}">
              <a16:creationId xmlns:a16="http://schemas.microsoft.com/office/drawing/2014/main" id="{00000000-0008-0000-0F00-00004B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41" name="shapetype_202" hidden="1">
          <a:extLst>
            <a:ext uri="{FF2B5EF4-FFF2-40B4-BE49-F238E27FC236}">
              <a16:creationId xmlns:a16="http://schemas.microsoft.com/office/drawing/2014/main" id="{00000000-0008-0000-0F00-000049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39" name="shapetype_202" hidden="1">
          <a:extLst>
            <a:ext uri="{FF2B5EF4-FFF2-40B4-BE49-F238E27FC236}">
              <a16:creationId xmlns:a16="http://schemas.microsoft.com/office/drawing/2014/main" id="{00000000-0008-0000-0F00-000047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37" name="shapetype_202" hidden="1">
          <a:extLst>
            <a:ext uri="{FF2B5EF4-FFF2-40B4-BE49-F238E27FC236}">
              <a16:creationId xmlns:a16="http://schemas.microsoft.com/office/drawing/2014/main" id="{00000000-0008-0000-0F00-000045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35" name="shapetype_202" hidden="1">
          <a:extLst>
            <a:ext uri="{FF2B5EF4-FFF2-40B4-BE49-F238E27FC236}">
              <a16:creationId xmlns:a16="http://schemas.microsoft.com/office/drawing/2014/main" id="{00000000-0008-0000-0F00-000043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33" name="shapetype_202" hidden="1">
          <a:extLst>
            <a:ext uri="{FF2B5EF4-FFF2-40B4-BE49-F238E27FC236}">
              <a16:creationId xmlns:a16="http://schemas.microsoft.com/office/drawing/2014/main" id="{00000000-0008-0000-0F00-000041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31" name="shapetype_202" hidden="1">
          <a:extLst>
            <a:ext uri="{FF2B5EF4-FFF2-40B4-BE49-F238E27FC236}">
              <a16:creationId xmlns:a16="http://schemas.microsoft.com/office/drawing/2014/main" id="{00000000-0008-0000-0F00-00003F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29" name="shapetype_202" hidden="1">
          <a:extLst>
            <a:ext uri="{FF2B5EF4-FFF2-40B4-BE49-F238E27FC236}">
              <a16:creationId xmlns:a16="http://schemas.microsoft.com/office/drawing/2014/main" id="{00000000-0008-0000-0F00-00003D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27" name="shapetype_202" hidden="1">
          <a:extLst>
            <a:ext uri="{FF2B5EF4-FFF2-40B4-BE49-F238E27FC236}">
              <a16:creationId xmlns:a16="http://schemas.microsoft.com/office/drawing/2014/main" id="{00000000-0008-0000-0F00-00003B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25" name="shapetype_202" hidden="1">
          <a:extLst>
            <a:ext uri="{FF2B5EF4-FFF2-40B4-BE49-F238E27FC236}">
              <a16:creationId xmlns:a16="http://schemas.microsoft.com/office/drawing/2014/main" id="{00000000-0008-0000-0F00-000039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23" name="shapetype_202" hidden="1">
          <a:extLst>
            <a:ext uri="{FF2B5EF4-FFF2-40B4-BE49-F238E27FC236}">
              <a16:creationId xmlns:a16="http://schemas.microsoft.com/office/drawing/2014/main" id="{00000000-0008-0000-0F00-000037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21" name="shapetype_202" hidden="1">
          <a:extLst>
            <a:ext uri="{FF2B5EF4-FFF2-40B4-BE49-F238E27FC236}">
              <a16:creationId xmlns:a16="http://schemas.microsoft.com/office/drawing/2014/main" id="{00000000-0008-0000-0F00-000035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19" name="shapetype_202" hidden="1">
          <a:extLst>
            <a:ext uri="{FF2B5EF4-FFF2-40B4-BE49-F238E27FC236}">
              <a16:creationId xmlns:a16="http://schemas.microsoft.com/office/drawing/2014/main" id="{00000000-0008-0000-0F00-000033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17" name="shapetype_202" hidden="1">
          <a:extLst>
            <a:ext uri="{FF2B5EF4-FFF2-40B4-BE49-F238E27FC236}">
              <a16:creationId xmlns:a16="http://schemas.microsoft.com/office/drawing/2014/main" id="{00000000-0008-0000-0F00-000031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15" name="shapetype_202" hidden="1">
          <a:extLst>
            <a:ext uri="{FF2B5EF4-FFF2-40B4-BE49-F238E27FC236}">
              <a16:creationId xmlns:a16="http://schemas.microsoft.com/office/drawing/2014/main" id="{00000000-0008-0000-0F00-00002F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13" name="shapetype_202" hidden="1">
          <a:extLst>
            <a:ext uri="{FF2B5EF4-FFF2-40B4-BE49-F238E27FC236}">
              <a16:creationId xmlns:a16="http://schemas.microsoft.com/office/drawing/2014/main" id="{00000000-0008-0000-0F00-00002D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11" name="shapetype_202" hidden="1">
          <a:extLst>
            <a:ext uri="{FF2B5EF4-FFF2-40B4-BE49-F238E27FC236}">
              <a16:creationId xmlns:a16="http://schemas.microsoft.com/office/drawing/2014/main" id="{00000000-0008-0000-0F00-00002B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09" name="shapetype_202" hidden="1">
          <a:extLst>
            <a:ext uri="{FF2B5EF4-FFF2-40B4-BE49-F238E27FC236}">
              <a16:creationId xmlns:a16="http://schemas.microsoft.com/office/drawing/2014/main" id="{00000000-0008-0000-0F00-000029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07" name="shapetype_202" hidden="1">
          <a:extLst>
            <a:ext uri="{FF2B5EF4-FFF2-40B4-BE49-F238E27FC236}">
              <a16:creationId xmlns:a16="http://schemas.microsoft.com/office/drawing/2014/main" id="{00000000-0008-0000-0F00-000027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05" name="shapetype_202" hidden="1">
          <a:extLst>
            <a:ext uri="{FF2B5EF4-FFF2-40B4-BE49-F238E27FC236}">
              <a16:creationId xmlns:a16="http://schemas.microsoft.com/office/drawing/2014/main" id="{00000000-0008-0000-0F00-000025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03" name="shapetype_202" hidden="1">
          <a:extLst>
            <a:ext uri="{FF2B5EF4-FFF2-40B4-BE49-F238E27FC236}">
              <a16:creationId xmlns:a16="http://schemas.microsoft.com/office/drawing/2014/main" id="{00000000-0008-0000-0F00-000023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20001" name="shapetype_202" hidden="1">
          <a:extLst>
            <a:ext uri="{FF2B5EF4-FFF2-40B4-BE49-F238E27FC236}">
              <a16:creationId xmlns:a16="http://schemas.microsoft.com/office/drawing/2014/main" id="{00000000-0008-0000-0F00-000021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99" name="shapetype_202" hidden="1">
          <a:extLst>
            <a:ext uri="{FF2B5EF4-FFF2-40B4-BE49-F238E27FC236}">
              <a16:creationId xmlns:a16="http://schemas.microsoft.com/office/drawing/2014/main" id="{00000000-0008-0000-0F00-00001F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97" name="shapetype_202" hidden="1">
          <a:extLst>
            <a:ext uri="{FF2B5EF4-FFF2-40B4-BE49-F238E27FC236}">
              <a16:creationId xmlns:a16="http://schemas.microsoft.com/office/drawing/2014/main" id="{00000000-0008-0000-0F00-00001D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95" name="shapetype_202" hidden="1">
          <a:extLst>
            <a:ext uri="{FF2B5EF4-FFF2-40B4-BE49-F238E27FC236}">
              <a16:creationId xmlns:a16="http://schemas.microsoft.com/office/drawing/2014/main" id="{00000000-0008-0000-0F00-00001B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93" name="shapetype_202" hidden="1">
          <a:extLst>
            <a:ext uri="{FF2B5EF4-FFF2-40B4-BE49-F238E27FC236}">
              <a16:creationId xmlns:a16="http://schemas.microsoft.com/office/drawing/2014/main" id="{00000000-0008-0000-0F00-000019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91" name="shapetype_202" hidden="1">
          <a:extLst>
            <a:ext uri="{FF2B5EF4-FFF2-40B4-BE49-F238E27FC236}">
              <a16:creationId xmlns:a16="http://schemas.microsoft.com/office/drawing/2014/main" id="{00000000-0008-0000-0F00-000017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89" name="shapetype_202" hidden="1">
          <a:extLst>
            <a:ext uri="{FF2B5EF4-FFF2-40B4-BE49-F238E27FC236}">
              <a16:creationId xmlns:a16="http://schemas.microsoft.com/office/drawing/2014/main" id="{00000000-0008-0000-0F00-000015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87" name="shapetype_202" hidden="1">
          <a:extLst>
            <a:ext uri="{FF2B5EF4-FFF2-40B4-BE49-F238E27FC236}">
              <a16:creationId xmlns:a16="http://schemas.microsoft.com/office/drawing/2014/main" id="{00000000-0008-0000-0F00-000013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85" name="shapetype_202" hidden="1">
          <a:extLst>
            <a:ext uri="{FF2B5EF4-FFF2-40B4-BE49-F238E27FC236}">
              <a16:creationId xmlns:a16="http://schemas.microsoft.com/office/drawing/2014/main" id="{00000000-0008-0000-0F00-000011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83" name="shapetype_202" hidden="1">
          <a:extLst>
            <a:ext uri="{FF2B5EF4-FFF2-40B4-BE49-F238E27FC236}">
              <a16:creationId xmlns:a16="http://schemas.microsoft.com/office/drawing/2014/main" id="{00000000-0008-0000-0F00-00000F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81" name="shapetype_202" hidden="1">
          <a:extLst>
            <a:ext uri="{FF2B5EF4-FFF2-40B4-BE49-F238E27FC236}">
              <a16:creationId xmlns:a16="http://schemas.microsoft.com/office/drawing/2014/main" id="{00000000-0008-0000-0F00-00000D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79" name="shapetype_202" hidden="1">
          <a:extLst>
            <a:ext uri="{FF2B5EF4-FFF2-40B4-BE49-F238E27FC236}">
              <a16:creationId xmlns:a16="http://schemas.microsoft.com/office/drawing/2014/main" id="{00000000-0008-0000-0F00-00000B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77" name="shapetype_202" hidden="1">
          <a:extLst>
            <a:ext uri="{FF2B5EF4-FFF2-40B4-BE49-F238E27FC236}">
              <a16:creationId xmlns:a16="http://schemas.microsoft.com/office/drawing/2014/main" id="{00000000-0008-0000-0F00-000009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75" name="shapetype_202" hidden="1">
          <a:extLst>
            <a:ext uri="{FF2B5EF4-FFF2-40B4-BE49-F238E27FC236}">
              <a16:creationId xmlns:a16="http://schemas.microsoft.com/office/drawing/2014/main" id="{00000000-0008-0000-0F00-000007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73" name="shapetype_202" hidden="1">
          <a:extLst>
            <a:ext uri="{FF2B5EF4-FFF2-40B4-BE49-F238E27FC236}">
              <a16:creationId xmlns:a16="http://schemas.microsoft.com/office/drawing/2014/main" id="{00000000-0008-0000-0F00-000005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71" name="shapetype_202" hidden="1">
          <a:extLst>
            <a:ext uri="{FF2B5EF4-FFF2-40B4-BE49-F238E27FC236}">
              <a16:creationId xmlns:a16="http://schemas.microsoft.com/office/drawing/2014/main" id="{00000000-0008-0000-0F00-000003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69" name="shapetype_202" hidden="1">
          <a:extLst>
            <a:ext uri="{FF2B5EF4-FFF2-40B4-BE49-F238E27FC236}">
              <a16:creationId xmlns:a16="http://schemas.microsoft.com/office/drawing/2014/main" id="{00000000-0008-0000-0F00-0000014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67" name="shapetype_202" hidden="1">
          <a:extLst>
            <a:ext uri="{FF2B5EF4-FFF2-40B4-BE49-F238E27FC236}">
              <a16:creationId xmlns:a16="http://schemas.microsoft.com/office/drawing/2014/main" id="{00000000-0008-0000-0F00-0000FF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65" name="shapetype_202" hidden="1">
          <a:extLst>
            <a:ext uri="{FF2B5EF4-FFF2-40B4-BE49-F238E27FC236}">
              <a16:creationId xmlns:a16="http://schemas.microsoft.com/office/drawing/2014/main" id="{00000000-0008-0000-0F00-0000FD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63" name="shapetype_202" hidden="1">
          <a:extLst>
            <a:ext uri="{FF2B5EF4-FFF2-40B4-BE49-F238E27FC236}">
              <a16:creationId xmlns:a16="http://schemas.microsoft.com/office/drawing/2014/main" id="{00000000-0008-0000-0F00-0000FB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61" name="shapetype_202" hidden="1">
          <a:extLst>
            <a:ext uri="{FF2B5EF4-FFF2-40B4-BE49-F238E27FC236}">
              <a16:creationId xmlns:a16="http://schemas.microsoft.com/office/drawing/2014/main" id="{00000000-0008-0000-0F00-0000F9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59" name="shapetype_202" hidden="1">
          <a:extLst>
            <a:ext uri="{FF2B5EF4-FFF2-40B4-BE49-F238E27FC236}">
              <a16:creationId xmlns:a16="http://schemas.microsoft.com/office/drawing/2014/main" id="{00000000-0008-0000-0F00-0000F7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57" name="shapetype_202" hidden="1">
          <a:extLst>
            <a:ext uri="{FF2B5EF4-FFF2-40B4-BE49-F238E27FC236}">
              <a16:creationId xmlns:a16="http://schemas.microsoft.com/office/drawing/2014/main" id="{00000000-0008-0000-0F00-0000F5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55" name="shapetype_202" hidden="1">
          <a:extLst>
            <a:ext uri="{FF2B5EF4-FFF2-40B4-BE49-F238E27FC236}">
              <a16:creationId xmlns:a16="http://schemas.microsoft.com/office/drawing/2014/main" id="{00000000-0008-0000-0F00-0000F3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53" name="shapetype_202" hidden="1">
          <a:extLst>
            <a:ext uri="{FF2B5EF4-FFF2-40B4-BE49-F238E27FC236}">
              <a16:creationId xmlns:a16="http://schemas.microsoft.com/office/drawing/2014/main" id="{00000000-0008-0000-0F00-0000F1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51" name="shapetype_202" hidden="1">
          <a:extLst>
            <a:ext uri="{FF2B5EF4-FFF2-40B4-BE49-F238E27FC236}">
              <a16:creationId xmlns:a16="http://schemas.microsoft.com/office/drawing/2014/main" id="{00000000-0008-0000-0F00-0000EF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49" name="shapetype_202" hidden="1">
          <a:extLst>
            <a:ext uri="{FF2B5EF4-FFF2-40B4-BE49-F238E27FC236}">
              <a16:creationId xmlns:a16="http://schemas.microsoft.com/office/drawing/2014/main" id="{00000000-0008-0000-0F00-0000ED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47" name="shapetype_202" hidden="1">
          <a:extLst>
            <a:ext uri="{FF2B5EF4-FFF2-40B4-BE49-F238E27FC236}">
              <a16:creationId xmlns:a16="http://schemas.microsoft.com/office/drawing/2014/main" id="{00000000-0008-0000-0F00-0000EB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45" name="shapetype_202" hidden="1">
          <a:extLst>
            <a:ext uri="{FF2B5EF4-FFF2-40B4-BE49-F238E27FC236}">
              <a16:creationId xmlns:a16="http://schemas.microsoft.com/office/drawing/2014/main" id="{00000000-0008-0000-0F00-0000E9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43" name="shapetype_202" hidden="1">
          <a:extLst>
            <a:ext uri="{FF2B5EF4-FFF2-40B4-BE49-F238E27FC236}">
              <a16:creationId xmlns:a16="http://schemas.microsoft.com/office/drawing/2014/main" id="{00000000-0008-0000-0F00-0000E7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41" name="shapetype_202" hidden="1">
          <a:extLst>
            <a:ext uri="{FF2B5EF4-FFF2-40B4-BE49-F238E27FC236}">
              <a16:creationId xmlns:a16="http://schemas.microsoft.com/office/drawing/2014/main" id="{00000000-0008-0000-0F00-0000E5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39" name="shapetype_202" hidden="1">
          <a:extLst>
            <a:ext uri="{FF2B5EF4-FFF2-40B4-BE49-F238E27FC236}">
              <a16:creationId xmlns:a16="http://schemas.microsoft.com/office/drawing/2014/main" id="{00000000-0008-0000-0F00-0000E3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37" name="shapetype_202" hidden="1">
          <a:extLst>
            <a:ext uri="{FF2B5EF4-FFF2-40B4-BE49-F238E27FC236}">
              <a16:creationId xmlns:a16="http://schemas.microsoft.com/office/drawing/2014/main" id="{00000000-0008-0000-0F00-0000E1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35" name="shapetype_202" hidden="1">
          <a:extLst>
            <a:ext uri="{FF2B5EF4-FFF2-40B4-BE49-F238E27FC236}">
              <a16:creationId xmlns:a16="http://schemas.microsoft.com/office/drawing/2014/main" id="{00000000-0008-0000-0F00-0000DF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33" name="shapetype_202" hidden="1">
          <a:extLst>
            <a:ext uri="{FF2B5EF4-FFF2-40B4-BE49-F238E27FC236}">
              <a16:creationId xmlns:a16="http://schemas.microsoft.com/office/drawing/2014/main" id="{00000000-0008-0000-0F00-0000DD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31" name="shapetype_202" hidden="1">
          <a:extLst>
            <a:ext uri="{FF2B5EF4-FFF2-40B4-BE49-F238E27FC236}">
              <a16:creationId xmlns:a16="http://schemas.microsoft.com/office/drawing/2014/main" id="{00000000-0008-0000-0F00-0000DB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29" name="shapetype_202" hidden="1">
          <a:extLst>
            <a:ext uri="{FF2B5EF4-FFF2-40B4-BE49-F238E27FC236}">
              <a16:creationId xmlns:a16="http://schemas.microsoft.com/office/drawing/2014/main" id="{00000000-0008-0000-0F00-0000D9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27" name="shapetype_202" hidden="1">
          <a:extLst>
            <a:ext uri="{FF2B5EF4-FFF2-40B4-BE49-F238E27FC236}">
              <a16:creationId xmlns:a16="http://schemas.microsoft.com/office/drawing/2014/main" id="{00000000-0008-0000-0F00-0000D7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25" name="shapetype_202" hidden="1">
          <a:extLst>
            <a:ext uri="{FF2B5EF4-FFF2-40B4-BE49-F238E27FC236}">
              <a16:creationId xmlns:a16="http://schemas.microsoft.com/office/drawing/2014/main" id="{00000000-0008-0000-0F00-0000D5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23" name="shapetype_202" hidden="1">
          <a:extLst>
            <a:ext uri="{FF2B5EF4-FFF2-40B4-BE49-F238E27FC236}">
              <a16:creationId xmlns:a16="http://schemas.microsoft.com/office/drawing/2014/main" id="{00000000-0008-0000-0F00-0000D3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21" name="shapetype_202" hidden="1">
          <a:extLst>
            <a:ext uri="{FF2B5EF4-FFF2-40B4-BE49-F238E27FC236}">
              <a16:creationId xmlns:a16="http://schemas.microsoft.com/office/drawing/2014/main" id="{00000000-0008-0000-0F00-0000D1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19" name="shapetype_202" hidden="1">
          <a:extLst>
            <a:ext uri="{FF2B5EF4-FFF2-40B4-BE49-F238E27FC236}">
              <a16:creationId xmlns:a16="http://schemas.microsoft.com/office/drawing/2014/main" id="{00000000-0008-0000-0F00-0000CF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17" name="shapetype_202" hidden="1">
          <a:extLst>
            <a:ext uri="{FF2B5EF4-FFF2-40B4-BE49-F238E27FC236}">
              <a16:creationId xmlns:a16="http://schemas.microsoft.com/office/drawing/2014/main" id="{00000000-0008-0000-0F00-0000CD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15" name="shapetype_202" hidden="1">
          <a:extLst>
            <a:ext uri="{FF2B5EF4-FFF2-40B4-BE49-F238E27FC236}">
              <a16:creationId xmlns:a16="http://schemas.microsoft.com/office/drawing/2014/main" id="{00000000-0008-0000-0F00-0000CB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13" name="shapetype_202" hidden="1">
          <a:extLst>
            <a:ext uri="{FF2B5EF4-FFF2-40B4-BE49-F238E27FC236}">
              <a16:creationId xmlns:a16="http://schemas.microsoft.com/office/drawing/2014/main" id="{00000000-0008-0000-0F00-0000C9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11" name="shapetype_202" hidden="1">
          <a:extLst>
            <a:ext uri="{FF2B5EF4-FFF2-40B4-BE49-F238E27FC236}">
              <a16:creationId xmlns:a16="http://schemas.microsoft.com/office/drawing/2014/main" id="{00000000-0008-0000-0F00-0000C7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09" name="shapetype_202" hidden="1">
          <a:extLst>
            <a:ext uri="{FF2B5EF4-FFF2-40B4-BE49-F238E27FC236}">
              <a16:creationId xmlns:a16="http://schemas.microsoft.com/office/drawing/2014/main" id="{00000000-0008-0000-0F00-0000C5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07" name="shapetype_202" hidden="1">
          <a:extLst>
            <a:ext uri="{FF2B5EF4-FFF2-40B4-BE49-F238E27FC236}">
              <a16:creationId xmlns:a16="http://schemas.microsoft.com/office/drawing/2014/main" id="{00000000-0008-0000-0F00-0000C3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05" name="shapetype_202" hidden="1">
          <a:extLst>
            <a:ext uri="{FF2B5EF4-FFF2-40B4-BE49-F238E27FC236}">
              <a16:creationId xmlns:a16="http://schemas.microsoft.com/office/drawing/2014/main" id="{00000000-0008-0000-0F00-0000C1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03" name="shapetype_202" hidden="1">
          <a:extLst>
            <a:ext uri="{FF2B5EF4-FFF2-40B4-BE49-F238E27FC236}">
              <a16:creationId xmlns:a16="http://schemas.microsoft.com/office/drawing/2014/main" id="{00000000-0008-0000-0F00-0000BF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901" name="shapetype_202" hidden="1">
          <a:extLst>
            <a:ext uri="{FF2B5EF4-FFF2-40B4-BE49-F238E27FC236}">
              <a16:creationId xmlns:a16="http://schemas.microsoft.com/office/drawing/2014/main" id="{00000000-0008-0000-0F00-0000BD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99" name="shapetype_202" hidden="1">
          <a:extLst>
            <a:ext uri="{FF2B5EF4-FFF2-40B4-BE49-F238E27FC236}">
              <a16:creationId xmlns:a16="http://schemas.microsoft.com/office/drawing/2014/main" id="{00000000-0008-0000-0F00-0000BB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97" name="shapetype_202" hidden="1">
          <a:extLst>
            <a:ext uri="{FF2B5EF4-FFF2-40B4-BE49-F238E27FC236}">
              <a16:creationId xmlns:a16="http://schemas.microsoft.com/office/drawing/2014/main" id="{00000000-0008-0000-0F00-0000B9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95" name="shapetype_202" hidden="1">
          <a:extLst>
            <a:ext uri="{FF2B5EF4-FFF2-40B4-BE49-F238E27FC236}">
              <a16:creationId xmlns:a16="http://schemas.microsoft.com/office/drawing/2014/main" id="{00000000-0008-0000-0F00-0000B7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93" name="shapetype_202" hidden="1">
          <a:extLst>
            <a:ext uri="{FF2B5EF4-FFF2-40B4-BE49-F238E27FC236}">
              <a16:creationId xmlns:a16="http://schemas.microsoft.com/office/drawing/2014/main" id="{00000000-0008-0000-0F00-0000B5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91" name="shapetype_202" hidden="1">
          <a:extLst>
            <a:ext uri="{FF2B5EF4-FFF2-40B4-BE49-F238E27FC236}">
              <a16:creationId xmlns:a16="http://schemas.microsoft.com/office/drawing/2014/main" id="{00000000-0008-0000-0F00-0000B3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89" name="shapetype_202" hidden="1">
          <a:extLst>
            <a:ext uri="{FF2B5EF4-FFF2-40B4-BE49-F238E27FC236}">
              <a16:creationId xmlns:a16="http://schemas.microsoft.com/office/drawing/2014/main" id="{00000000-0008-0000-0F00-0000B1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87" name="shapetype_202" hidden="1">
          <a:extLst>
            <a:ext uri="{FF2B5EF4-FFF2-40B4-BE49-F238E27FC236}">
              <a16:creationId xmlns:a16="http://schemas.microsoft.com/office/drawing/2014/main" id="{00000000-0008-0000-0F00-0000AF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85" name="shapetype_202" hidden="1">
          <a:extLst>
            <a:ext uri="{FF2B5EF4-FFF2-40B4-BE49-F238E27FC236}">
              <a16:creationId xmlns:a16="http://schemas.microsoft.com/office/drawing/2014/main" id="{00000000-0008-0000-0F00-0000AD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83" name="shapetype_202" hidden="1">
          <a:extLst>
            <a:ext uri="{FF2B5EF4-FFF2-40B4-BE49-F238E27FC236}">
              <a16:creationId xmlns:a16="http://schemas.microsoft.com/office/drawing/2014/main" id="{00000000-0008-0000-0F00-0000AB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81" name="shapetype_202" hidden="1">
          <a:extLst>
            <a:ext uri="{FF2B5EF4-FFF2-40B4-BE49-F238E27FC236}">
              <a16:creationId xmlns:a16="http://schemas.microsoft.com/office/drawing/2014/main" id="{00000000-0008-0000-0F00-0000A9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79" name="shapetype_202" hidden="1">
          <a:extLst>
            <a:ext uri="{FF2B5EF4-FFF2-40B4-BE49-F238E27FC236}">
              <a16:creationId xmlns:a16="http://schemas.microsoft.com/office/drawing/2014/main" id="{00000000-0008-0000-0F00-0000A7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77" name="shapetype_202" hidden="1">
          <a:extLst>
            <a:ext uri="{FF2B5EF4-FFF2-40B4-BE49-F238E27FC236}">
              <a16:creationId xmlns:a16="http://schemas.microsoft.com/office/drawing/2014/main" id="{00000000-0008-0000-0F00-0000A5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75" name="shapetype_202" hidden="1">
          <a:extLst>
            <a:ext uri="{FF2B5EF4-FFF2-40B4-BE49-F238E27FC236}">
              <a16:creationId xmlns:a16="http://schemas.microsoft.com/office/drawing/2014/main" id="{00000000-0008-0000-0F00-0000A3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73" name="shapetype_202" hidden="1">
          <a:extLst>
            <a:ext uri="{FF2B5EF4-FFF2-40B4-BE49-F238E27FC236}">
              <a16:creationId xmlns:a16="http://schemas.microsoft.com/office/drawing/2014/main" id="{00000000-0008-0000-0F00-0000A1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71" name="shapetype_202" hidden="1">
          <a:extLst>
            <a:ext uri="{FF2B5EF4-FFF2-40B4-BE49-F238E27FC236}">
              <a16:creationId xmlns:a16="http://schemas.microsoft.com/office/drawing/2014/main" id="{00000000-0008-0000-0F00-00009F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69" name="shapetype_202" hidden="1">
          <a:extLst>
            <a:ext uri="{FF2B5EF4-FFF2-40B4-BE49-F238E27FC236}">
              <a16:creationId xmlns:a16="http://schemas.microsoft.com/office/drawing/2014/main" id="{00000000-0008-0000-0F00-00009D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67" name="shapetype_202" hidden="1">
          <a:extLst>
            <a:ext uri="{FF2B5EF4-FFF2-40B4-BE49-F238E27FC236}">
              <a16:creationId xmlns:a16="http://schemas.microsoft.com/office/drawing/2014/main" id="{00000000-0008-0000-0F00-00009B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65" name="shapetype_202" hidden="1">
          <a:extLst>
            <a:ext uri="{FF2B5EF4-FFF2-40B4-BE49-F238E27FC236}">
              <a16:creationId xmlns:a16="http://schemas.microsoft.com/office/drawing/2014/main" id="{00000000-0008-0000-0F00-000099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63" name="shapetype_202" hidden="1">
          <a:extLst>
            <a:ext uri="{FF2B5EF4-FFF2-40B4-BE49-F238E27FC236}">
              <a16:creationId xmlns:a16="http://schemas.microsoft.com/office/drawing/2014/main" id="{00000000-0008-0000-0F00-000097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61" name="shapetype_202" hidden="1">
          <a:extLst>
            <a:ext uri="{FF2B5EF4-FFF2-40B4-BE49-F238E27FC236}">
              <a16:creationId xmlns:a16="http://schemas.microsoft.com/office/drawing/2014/main" id="{00000000-0008-0000-0F00-000095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59" name="shapetype_202" hidden="1">
          <a:extLst>
            <a:ext uri="{FF2B5EF4-FFF2-40B4-BE49-F238E27FC236}">
              <a16:creationId xmlns:a16="http://schemas.microsoft.com/office/drawing/2014/main" id="{00000000-0008-0000-0F00-000093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57" name="shapetype_202" hidden="1">
          <a:extLst>
            <a:ext uri="{FF2B5EF4-FFF2-40B4-BE49-F238E27FC236}">
              <a16:creationId xmlns:a16="http://schemas.microsoft.com/office/drawing/2014/main" id="{00000000-0008-0000-0F00-000091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55" name="shapetype_202" hidden="1">
          <a:extLst>
            <a:ext uri="{FF2B5EF4-FFF2-40B4-BE49-F238E27FC236}">
              <a16:creationId xmlns:a16="http://schemas.microsoft.com/office/drawing/2014/main" id="{00000000-0008-0000-0F00-00008F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53" name="shapetype_202" hidden="1">
          <a:extLst>
            <a:ext uri="{FF2B5EF4-FFF2-40B4-BE49-F238E27FC236}">
              <a16:creationId xmlns:a16="http://schemas.microsoft.com/office/drawing/2014/main" id="{00000000-0008-0000-0F00-00008D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51" name="shapetype_202" hidden="1">
          <a:extLst>
            <a:ext uri="{FF2B5EF4-FFF2-40B4-BE49-F238E27FC236}">
              <a16:creationId xmlns:a16="http://schemas.microsoft.com/office/drawing/2014/main" id="{00000000-0008-0000-0F00-00008B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49" name="shapetype_202" hidden="1">
          <a:extLst>
            <a:ext uri="{FF2B5EF4-FFF2-40B4-BE49-F238E27FC236}">
              <a16:creationId xmlns:a16="http://schemas.microsoft.com/office/drawing/2014/main" id="{00000000-0008-0000-0F00-000089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47" name="shapetype_202" hidden="1">
          <a:extLst>
            <a:ext uri="{FF2B5EF4-FFF2-40B4-BE49-F238E27FC236}">
              <a16:creationId xmlns:a16="http://schemas.microsoft.com/office/drawing/2014/main" id="{00000000-0008-0000-0F00-000087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45" name="shapetype_202" hidden="1">
          <a:extLst>
            <a:ext uri="{FF2B5EF4-FFF2-40B4-BE49-F238E27FC236}">
              <a16:creationId xmlns:a16="http://schemas.microsoft.com/office/drawing/2014/main" id="{00000000-0008-0000-0F00-000085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43" name="shapetype_202" hidden="1">
          <a:extLst>
            <a:ext uri="{FF2B5EF4-FFF2-40B4-BE49-F238E27FC236}">
              <a16:creationId xmlns:a16="http://schemas.microsoft.com/office/drawing/2014/main" id="{00000000-0008-0000-0F00-000083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41" name="shapetype_202" hidden="1">
          <a:extLst>
            <a:ext uri="{FF2B5EF4-FFF2-40B4-BE49-F238E27FC236}">
              <a16:creationId xmlns:a16="http://schemas.microsoft.com/office/drawing/2014/main" id="{00000000-0008-0000-0F00-000081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39" name="shapetype_202" hidden="1">
          <a:extLst>
            <a:ext uri="{FF2B5EF4-FFF2-40B4-BE49-F238E27FC236}">
              <a16:creationId xmlns:a16="http://schemas.microsoft.com/office/drawing/2014/main" id="{00000000-0008-0000-0F00-00007F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37" name="shapetype_202" hidden="1">
          <a:extLst>
            <a:ext uri="{FF2B5EF4-FFF2-40B4-BE49-F238E27FC236}">
              <a16:creationId xmlns:a16="http://schemas.microsoft.com/office/drawing/2014/main" id="{00000000-0008-0000-0F00-00007D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35" name="shapetype_202" hidden="1">
          <a:extLst>
            <a:ext uri="{FF2B5EF4-FFF2-40B4-BE49-F238E27FC236}">
              <a16:creationId xmlns:a16="http://schemas.microsoft.com/office/drawing/2014/main" id="{00000000-0008-0000-0F00-00007B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33" name="shapetype_202" hidden="1">
          <a:extLst>
            <a:ext uri="{FF2B5EF4-FFF2-40B4-BE49-F238E27FC236}">
              <a16:creationId xmlns:a16="http://schemas.microsoft.com/office/drawing/2014/main" id="{00000000-0008-0000-0F00-000079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31" name="shapetype_202" hidden="1">
          <a:extLst>
            <a:ext uri="{FF2B5EF4-FFF2-40B4-BE49-F238E27FC236}">
              <a16:creationId xmlns:a16="http://schemas.microsoft.com/office/drawing/2014/main" id="{00000000-0008-0000-0F00-000077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29" name="shapetype_202" hidden="1">
          <a:extLst>
            <a:ext uri="{FF2B5EF4-FFF2-40B4-BE49-F238E27FC236}">
              <a16:creationId xmlns:a16="http://schemas.microsoft.com/office/drawing/2014/main" id="{00000000-0008-0000-0F00-000075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27" name="shapetype_202" hidden="1">
          <a:extLst>
            <a:ext uri="{FF2B5EF4-FFF2-40B4-BE49-F238E27FC236}">
              <a16:creationId xmlns:a16="http://schemas.microsoft.com/office/drawing/2014/main" id="{00000000-0008-0000-0F00-000073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25" name="shapetype_202" hidden="1">
          <a:extLst>
            <a:ext uri="{FF2B5EF4-FFF2-40B4-BE49-F238E27FC236}">
              <a16:creationId xmlns:a16="http://schemas.microsoft.com/office/drawing/2014/main" id="{00000000-0008-0000-0F00-000071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23" name="shapetype_202" hidden="1">
          <a:extLst>
            <a:ext uri="{FF2B5EF4-FFF2-40B4-BE49-F238E27FC236}">
              <a16:creationId xmlns:a16="http://schemas.microsoft.com/office/drawing/2014/main" id="{00000000-0008-0000-0F00-00006F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21" name="shapetype_202" hidden="1">
          <a:extLst>
            <a:ext uri="{FF2B5EF4-FFF2-40B4-BE49-F238E27FC236}">
              <a16:creationId xmlns:a16="http://schemas.microsoft.com/office/drawing/2014/main" id="{00000000-0008-0000-0F00-00006D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19" name="shapetype_202" hidden="1">
          <a:extLst>
            <a:ext uri="{FF2B5EF4-FFF2-40B4-BE49-F238E27FC236}">
              <a16:creationId xmlns:a16="http://schemas.microsoft.com/office/drawing/2014/main" id="{00000000-0008-0000-0F00-00006B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17" name="shapetype_202" hidden="1">
          <a:extLst>
            <a:ext uri="{FF2B5EF4-FFF2-40B4-BE49-F238E27FC236}">
              <a16:creationId xmlns:a16="http://schemas.microsoft.com/office/drawing/2014/main" id="{00000000-0008-0000-0F00-000069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15" name="shapetype_202" hidden="1">
          <a:extLst>
            <a:ext uri="{FF2B5EF4-FFF2-40B4-BE49-F238E27FC236}">
              <a16:creationId xmlns:a16="http://schemas.microsoft.com/office/drawing/2014/main" id="{00000000-0008-0000-0F00-000067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13" name="shapetype_202" hidden="1">
          <a:extLst>
            <a:ext uri="{FF2B5EF4-FFF2-40B4-BE49-F238E27FC236}">
              <a16:creationId xmlns:a16="http://schemas.microsoft.com/office/drawing/2014/main" id="{00000000-0008-0000-0F00-000065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11" name="shapetype_202" hidden="1">
          <a:extLst>
            <a:ext uri="{FF2B5EF4-FFF2-40B4-BE49-F238E27FC236}">
              <a16:creationId xmlns:a16="http://schemas.microsoft.com/office/drawing/2014/main" id="{00000000-0008-0000-0F00-000063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09" name="shapetype_202" hidden="1">
          <a:extLst>
            <a:ext uri="{FF2B5EF4-FFF2-40B4-BE49-F238E27FC236}">
              <a16:creationId xmlns:a16="http://schemas.microsoft.com/office/drawing/2014/main" id="{00000000-0008-0000-0F00-000061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07" name="shapetype_202" hidden="1">
          <a:extLst>
            <a:ext uri="{FF2B5EF4-FFF2-40B4-BE49-F238E27FC236}">
              <a16:creationId xmlns:a16="http://schemas.microsoft.com/office/drawing/2014/main" id="{00000000-0008-0000-0F00-00005F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05" name="shapetype_202" hidden="1">
          <a:extLst>
            <a:ext uri="{FF2B5EF4-FFF2-40B4-BE49-F238E27FC236}">
              <a16:creationId xmlns:a16="http://schemas.microsoft.com/office/drawing/2014/main" id="{00000000-0008-0000-0F00-00005D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03" name="shapetype_202" hidden="1">
          <a:extLst>
            <a:ext uri="{FF2B5EF4-FFF2-40B4-BE49-F238E27FC236}">
              <a16:creationId xmlns:a16="http://schemas.microsoft.com/office/drawing/2014/main" id="{00000000-0008-0000-0F00-00005B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801" name="shapetype_202" hidden="1">
          <a:extLst>
            <a:ext uri="{FF2B5EF4-FFF2-40B4-BE49-F238E27FC236}">
              <a16:creationId xmlns:a16="http://schemas.microsoft.com/office/drawing/2014/main" id="{00000000-0008-0000-0F00-000059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99" name="shapetype_202" hidden="1">
          <a:extLst>
            <a:ext uri="{FF2B5EF4-FFF2-40B4-BE49-F238E27FC236}">
              <a16:creationId xmlns:a16="http://schemas.microsoft.com/office/drawing/2014/main" id="{00000000-0008-0000-0F00-000057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97" name="shapetype_202" hidden="1">
          <a:extLst>
            <a:ext uri="{FF2B5EF4-FFF2-40B4-BE49-F238E27FC236}">
              <a16:creationId xmlns:a16="http://schemas.microsoft.com/office/drawing/2014/main" id="{00000000-0008-0000-0F00-000055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95" name="shapetype_202" hidden="1">
          <a:extLst>
            <a:ext uri="{FF2B5EF4-FFF2-40B4-BE49-F238E27FC236}">
              <a16:creationId xmlns:a16="http://schemas.microsoft.com/office/drawing/2014/main" id="{00000000-0008-0000-0F00-000053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93" name="shapetype_202" hidden="1">
          <a:extLst>
            <a:ext uri="{FF2B5EF4-FFF2-40B4-BE49-F238E27FC236}">
              <a16:creationId xmlns:a16="http://schemas.microsoft.com/office/drawing/2014/main" id="{00000000-0008-0000-0F00-000051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91" name="shapetype_202" hidden="1">
          <a:extLst>
            <a:ext uri="{FF2B5EF4-FFF2-40B4-BE49-F238E27FC236}">
              <a16:creationId xmlns:a16="http://schemas.microsoft.com/office/drawing/2014/main" id="{00000000-0008-0000-0F00-00004F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89" name="shapetype_202" hidden="1">
          <a:extLst>
            <a:ext uri="{FF2B5EF4-FFF2-40B4-BE49-F238E27FC236}">
              <a16:creationId xmlns:a16="http://schemas.microsoft.com/office/drawing/2014/main" id="{00000000-0008-0000-0F00-00004D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87" name="shapetype_202" hidden="1">
          <a:extLst>
            <a:ext uri="{FF2B5EF4-FFF2-40B4-BE49-F238E27FC236}">
              <a16:creationId xmlns:a16="http://schemas.microsoft.com/office/drawing/2014/main" id="{00000000-0008-0000-0F00-00004B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85" name="shapetype_202" hidden="1">
          <a:extLst>
            <a:ext uri="{FF2B5EF4-FFF2-40B4-BE49-F238E27FC236}">
              <a16:creationId xmlns:a16="http://schemas.microsoft.com/office/drawing/2014/main" id="{00000000-0008-0000-0F00-000049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83" name="shapetype_202" hidden="1">
          <a:extLst>
            <a:ext uri="{FF2B5EF4-FFF2-40B4-BE49-F238E27FC236}">
              <a16:creationId xmlns:a16="http://schemas.microsoft.com/office/drawing/2014/main" id="{00000000-0008-0000-0F00-000047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81" name="shapetype_202" hidden="1">
          <a:extLst>
            <a:ext uri="{FF2B5EF4-FFF2-40B4-BE49-F238E27FC236}">
              <a16:creationId xmlns:a16="http://schemas.microsoft.com/office/drawing/2014/main" id="{00000000-0008-0000-0F00-000045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79" name="shapetype_202" hidden="1">
          <a:extLst>
            <a:ext uri="{FF2B5EF4-FFF2-40B4-BE49-F238E27FC236}">
              <a16:creationId xmlns:a16="http://schemas.microsoft.com/office/drawing/2014/main" id="{00000000-0008-0000-0F00-000043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77" name="shapetype_202" hidden="1">
          <a:extLst>
            <a:ext uri="{FF2B5EF4-FFF2-40B4-BE49-F238E27FC236}">
              <a16:creationId xmlns:a16="http://schemas.microsoft.com/office/drawing/2014/main" id="{00000000-0008-0000-0F00-000041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75" name="shapetype_202" hidden="1">
          <a:extLst>
            <a:ext uri="{FF2B5EF4-FFF2-40B4-BE49-F238E27FC236}">
              <a16:creationId xmlns:a16="http://schemas.microsoft.com/office/drawing/2014/main" id="{00000000-0008-0000-0F00-00003F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73" name="shapetype_202" hidden="1">
          <a:extLst>
            <a:ext uri="{FF2B5EF4-FFF2-40B4-BE49-F238E27FC236}">
              <a16:creationId xmlns:a16="http://schemas.microsoft.com/office/drawing/2014/main" id="{00000000-0008-0000-0F00-00003D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71" name="shapetype_202" hidden="1">
          <a:extLst>
            <a:ext uri="{FF2B5EF4-FFF2-40B4-BE49-F238E27FC236}">
              <a16:creationId xmlns:a16="http://schemas.microsoft.com/office/drawing/2014/main" id="{00000000-0008-0000-0F00-00003B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69" name="shapetype_202" hidden="1">
          <a:extLst>
            <a:ext uri="{FF2B5EF4-FFF2-40B4-BE49-F238E27FC236}">
              <a16:creationId xmlns:a16="http://schemas.microsoft.com/office/drawing/2014/main" id="{00000000-0008-0000-0F00-000039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67" name="shapetype_202" hidden="1">
          <a:extLst>
            <a:ext uri="{FF2B5EF4-FFF2-40B4-BE49-F238E27FC236}">
              <a16:creationId xmlns:a16="http://schemas.microsoft.com/office/drawing/2014/main" id="{00000000-0008-0000-0F00-000037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65" name="shapetype_202" hidden="1">
          <a:extLst>
            <a:ext uri="{FF2B5EF4-FFF2-40B4-BE49-F238E27FC236}">
              <a16:creationId xmlns:a16="http://schemas.microsoft.com/office/drawing/2014/main" id="{00000000-0008-0000-0F00-000035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63" name="shapetype_202" hidden="1">
          <a:extLst>
            <a:ext uri="{FF2B5EF4-FFF2-40B4-BE49-F238E27FC236}">
              <a16:creationId xmlns:a16="http://schemas.microsoft.com/office/drawing/2014/main" id="{00000000-0008-0000-0F00-000033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61" name="shapetype_202" hidden="1">
          <a:extLst>
            <a:ext uri="{FF2B5EF4-FFF2-40B4-BE49-F238E27FC236}">
              <a16:creationId xmlns:a16="http://schemas.microsoft.com/office/drawing/2014/main" id="{00000000-0008-0000-0F00-000031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59" name="shapetype_202" hidden="1">
          <a:extLst>
            <a:ext uri="{FF2B5EF4-FFF2-40B4-BE49-F238E27FC236}">
              <a16:creationId xmlns:a16="http://schemas.microsoft.com/office/drawing/2014/main" id="{00000000-0008-0000-0F00-00002F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57" name="shapetype_202" hidden="1">
          <a:extLst>
            <a:ext uri="{FF2B5EF4-FFF2-40B4-BE49-F238E27FC236}">
              <a16:creationId xmlns:a16="http://schemas.microsoft.com/office/drawing/2014/main" id="{00000000-0008-0000-0F00-00002D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55" name="shapetype_202" hidden="1">
          <a:extLst>
            <a:ext uri="{FF2B5EF4-FFF2-40B4-BE49-F238E27FC236}">
              <a16:creationId xmlns:a16="http://schemas.microsoft.com/office/drawing/2014/main" id="{00000000-0008-0000-0F00-00002B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53" name="shapetype_202" hidden="1">
          <a:extLst>
            <a:ext uri="{FF2B5EF4-FFF2-40B4-BE49-F238E27FC236}">
              <a16:creationId xmlns:a16="http://schemas.microsoft.com/office/drawing/2014/main" id="{00000000-0008-0000-0F00-000029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51" name="shapetype_202" hidden="1">
          <a:extLst>
            <a:ext uri="{FF2B5EF4-FFF2-40B4-BE49-F238E27FC236}">
              <a16:creationId xmlns:a16="http://schemas.microsoft.com/office/drawing/2014/main" id="{00000000-0008-0000-0F00-000027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49" name="shapetype_202" hidden="1">
          <a:extLst>
            <a:ext uri="{FF2B5EF4-FFF2-40B4-BE49-F238E27FC236}">
              <a16:creationId xmlns:a16="http://schemas.microsoft.com/office/drawing/2014/main" id="{00000000-0008-0000-0F00-000025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47" name="shapetype_202" hidden="1">
          <a:extLst>
            <a:ext uri="{FF2B5EF4-FFF2-40B4-BE49-F238E27FC236}">
              <a16:creationId xmlns:a16="http://schemas.microsoft.com/office/drawing/2014/main" id="{00000000-0008-0000-0F00-000023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45" name="shapetype_202" hidden="1">
          <a:extLst>
            <a:ext uri="{FF2B5EF4-FFF2-40B4-BE49-F238E27FC236}">
              <a16:creationId xmlns:a16="http://schemas.microsoft.com/office/drawing/2014/main" id="{00000000-0008-0000-0F00-000021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43" name="shapetype_202" hidden="1">
          <a:extLst>
            <a:ext uri="{FF2B5EF4-FFF2-40B4-BE49-F238E27FC236}">
              <a16:creationId xmlns:a16="http://schemas.microsoft.com/office/drawing/2014/main" id="{00000000-0008-0000-0F00-00001F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41" name="shapetype_202" hidden="1">
          <a:extLst>
            <a:ext uri="{FF2B5EF4-FFF2-40B4-BE49-F238E27FC236}">
              <a16:creationId xmlns:a16="http://schemas.microsoft.com/office/drawing/2014/main" id="{00000000-0008-0000-0F00-00001D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39" name="shapetype_202" hidden="1">
          <a:extLst>
            <a:ext uri="{FF2B5EF4-FFF2-40B4-BE49-F238E27FC236}">
              <a16:creationId xmlns:a16="http://schemas.microsoft.com/office/drawing/2014/main" id="{00000000-0008-0000-0F00-00001B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37" name="shapetype_202" hidden="1">
          <a:extLst>
            <a:ext uri="{FF2B5EF4-FFF2-40B4-BE49-F238E27FC236}">
              <a16:creationId xmlns:a16="http://schemas.microsoft.com/office/drawing/2014/main" id="{00000000-0008-0000-0F00-000019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35" name="shapetype_202" hidden="1">
          <a:extLst>
            <a:ext uri="{FF2B5EF4-FFF2-40B4-BE49-F238E27FC236}">
              <a16:creationId xmlns:a16="http://schemas.microsoft.com/office/drawing/2014/main" id="{00000000-0008-0000-0F00-000017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33" name="shapetype_202" hidden="1">
          <a:extLst>
            <a:ext uri="{FF2B5EF4-FFF2-40B4-BE49-F238E27FC236}">
              <a16:creationId xmlns:a16="http://schemas.microsoft.com/office/drawing/2014/main" id="{00000000-0008-0000-0F00-000015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31" name="shapetype_202" hidden="1">
          <a:extLst>
            <a:ext uri="{FF2B5EF4-FFF2-40B4-BE49-F238E27FC236}">
              <a16:creationId xmlns:a16="http://schemas.microsoft.com/office/drawing/2014/main" id="{00000000-0008-0000-0F00-000013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29" name="shapetype_202" hidden="1">
          <a:extLst>
            <a:ext uri="{FF2B5EF4-FFF2-40B4-BE49-F238E27FC236}">
              <a16:creationId xmlns:a16="http://schemas.microsoft.com/office/drawing/2014/main" id="{00000000-0008-0000-0F00-000011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27" name="shapetype_202" hidden="1">
          <a:extLst>
            <a:ext uri="{FF2B5EF4-FFF2-40B4-BE49-F238E27FC236}">
              <a16:creationId xmlns:a16="http://schemas.microsoft.com/office/drawing/2014/main" id="{00000000-0008-0000-0F00-00000F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25" name="shapetype_202" hidden="1">
          <a:extLst>
            <a:ext uri="{FF2B5EF4-FFF2-40B4-BE49-F238E27FC236}">
              <a16:creationId xmlns:a16="http://schemas.microsoft.com/office/drawing/2014/main" id="{00000000-0008-0000-0F00-00000D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23" name="shapetype_202" hidden="1">
          <a:extLst>
            <a:ext uri="{FF2B5EF4-FFF2-40B4-BE49-F238E27FC236}">
              <a16:creationId xmlns:a16="http://schemas.microsoft.com/office/drawing/2014/main" id="{00000000-0008-0000-0F00-00000B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21" name="shapetype_202" hidden="1">
          <a:extLst>
            <a:ext uri="{FF2B5EF4-FFF2-40B4-BE49-F238E27FC236}">
              <a16:creationId xmlns:a16="http://schemas.microsoft.com/office/drawing/2014/main" id="{00000000-0008-0000-0F00-000009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19" name="shapetype_202" hidden="1">
          <a:extLst>
            <a:ext uri="{FF2B5EF4-FFF2-40B4-BE49-F238E27FC236}">
              <a16:creationId xmlns:a16="http://schemas.microsoft.com/office/drawing/2014/main" id="{00000000-0008-0000-0F00-000007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17" name="shapetype_202" hidden="1">
          <a:extLst>
            <a:ext uri="{FF2B5EF4-FFF2-40B4-BE49-F238E27FC236}">
              <a16:creationId xmlns:a16="http://schemas.microsoft.com/office/drawing/2014/main" id="{00000000-0008-0000-0F00-000005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15" name="shapetype_202" hidden="1">
          <a:extLst>
            <a:ext uri="{FF2B5EF4-FFF2-40B4-BE49-F238E27FC236}">
              <a16:creationId xmlns:a16="http://schemas.microsoft.com/office/drawing/2014/main" id="{00000000-0008-0000-0F00-000003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13" name="shapetype_202" hidden="1">
          <a:extLst>
            <a:ext uri="{FF2B5EF4-FFF2-40B4-BE49-F238E27FC236}">
              <a16:creationId xmlns:a16="http://schemas.microsoft.com/office/drawing/2014/main" id="{00000000-0008-0000-0F00-0000014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11" name="shapetype_202" hidden="1">
          <a:extLst>
            <a:ext uri="{FF2B5EF4-FFF2-40B4-BE49-F238E27FC236}">
              <a16:creationId xmlns:a16="http://schemas.microsoft.com/office/drawing/2014/main" id="{00000000-0008-0000-0F00-0000FF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09" name="shapetype_202" hidden="1">
          <a:extLst>
            <a:ext uri="{FF2B5EF4-FFF2-40B4-BE49-F238E27FC236}">
              <a16:creationId xmlns:a16="http://schemas.microsoft.com/office/drawing/2014/main" id="{00000000-0008-0000-0F00-0000FD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07" name="shapetype_202" hidden="1">
          <a:extLst>
            <a:ext uri="{FF2B5EF4-FFF2-40B4-BE49-F238E27FC236}">
              <a16:creationId xmlns:a16="http://schemas.microsoft.com/office/drawing/2014/main" id="{00000000-0008-0000-0F00-0000FB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05" name="shapetype_202" hidden="1">
          <a:extLst>
            <a:ext uri="{FF2B5EF4-FFF2-40B4-BE49-F238E27FC236}">
              <a16:creationId xmlns:a16="http://schemas.microsoft.com/office/drawing/2014/main" id="{00000000-0008-0000-0F00-0000F9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03" name="shapetype_202" hidden="1">
          <a:extLst>
            <a:ext uri="{FF2B5EF4-FFF2-40B4-BE49-F238E27FC236}">
              <a16:creationId xmlns:a16="http://schemas.microsoft.com/office/drawing/2014/main" id="{00000000-0008-0000-0F00-0000F7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701" name="shapetype_202" hidden="1">
          <a:extLst>
            <a:ext uri="{FF2B5EF4-FFF2-40B4-BE49-F238E27FC236}">
              <a16:creationId xmlns:a16="http://schemas.microsoft.com/office/drawing/2014/main" id="{00000000-0008-0000-0F00-0000F5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99" name="shapetype_202" hidden="1">
          <a:extLst>
            <a:ext uri="{FF2B5EF4-FFF2-40B4-BE49-F238E27FC236}">
              <a16:creationId xmlns:a16="http://schemas.microsoft.com/office/drawing/2014/main" id="{00000000-0008-0000-0F00-0000F3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97" name="shapetype_202" hidden="1">
          <a:extLst>
            <a:ext uri="{FF2B5EF4-FFF2-40B4-BE49-F238E27FC236}">
              <a16:creationId xmlns:a16="http://schemas.microsoft.com/office/drawing/2014/main" id="{00000000-0008-0000-0F00-0000F1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95" name="shapetype_202" hidden="1">
          <a:extLst>
            <a:ext uri="{FF2B5EF4-FFF2-40B4-BE49-F238E27FC236}">
              <a16:creationId xmlns:a16="http://schemas.microsoft.com/office/drawing/2014/main" id="{00000000-0008-0000-0F00-0000EF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93" name="shapetype_202" hidden="1">
          <a:extLst>
            <a:ext uri="{FF2B5EF4-FFF2-40B4-BE49-F238E27FC236}">
              <a16:creationId xmlns:a16="http://schemas.microsoft.com/office/drawing/2014/main" id="{00000000-0008-0000-0F00-0000ED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91" name="shapetype_202" hidden="1">
          <a:extLst>
            <a:ext uri="{FF2B5EF4-FFF2-40B4-BE49-F238E27FC236}">
              <a16:creationId xmlns:a16="http://schemas.microsoft.com/office/drawing/2014/main" id="{00000000-0008-0000-0F00-0000EB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89" name="shapetype_202" hidden="1">
          <a:extLst>
            <a:ext uri="{FF2B5EF4-FFF2-40B4-BE49-F238E27FC236}">
              <a16:creationId xmlns:a16="http://schemas.microsoft.com/office/drawing/2014/main" id="{00000000-0008-0000-0F00-0000E9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87" name="shapetype_202" hidden="1">
          <a:extLst>
            <a:ext uri="{FF2B5EF4-FFF2-40B4-BE49-F238E27FC236}">
              <a16:creationId xmlns:a16="http://schemas.microsoft.com/office/drawing/2014/main" id="{00000000-0008-0000-0F00-0000E7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85" name="shapetype_202" hidden="1">
          <a:extLst>
            <a:ext uri="{FF2B5EF4-FFF2-40B4-BE49-F238E27FC236}">
              <a16:creationId xmlns:a16="http://schemas.microsoft.com/office/drawing/2014/main" id="{00000000-0008-0000-0F00-0000E5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83" name="shapetype_202" hidden="1">
          <a:extLst>
            <a:ext uri="{FF2B5EF4-FFF2-40B4-BE49-F238E27FC236}">
              <a16:creationId xmlns:a16="http://schemas.microsoft.com/office/drawing/2014/main" id="{00000000-0008-0000-0F00-0000E3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81" name="shapetype_202" hidden="1">
          <a:extLst>
            <a:ext uri="{FF2B5EF4-FFF2-40B4-BE49-F238E27FC236}">
              <a16:creationId xmlns:a16="http://schemas.microsoft.com/office/drawing/2014/main" id="{00000000-0008-0000-0F00-0000E1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79" name="shapetype_202" hidden="1">
          <a:extLst>
            <a:ext uri="{FF2B5EF4-FFF2-40B4-BE49-F238E27FC236}">
              <a16:creationId xmlns:a16="http://schemas.microsoft.com/office/drawing/2014/main" id="{00000000-0008-0000-0F00-0000DF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77" name="shapetype_202" hidden="1">
          <a:extLst>
            <a:ext uri="{FF2B5EF4-FFF2-40B4-BE49-F238E27FC236}">
              <a16:creationId xmlns:a16="http://schemas.microsoft.com/office/drawing/2014/main" id="{00000000-0008-0000-0F00-0000DD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75" name="shapetype_202" hidden="1">
          <a:extLst>
            <a:ext uri="{FF2B5EF4-FFF2-40B4-BE49-F238E27FC236}">
              <a16:creationId xmlns:a16="http://schemas.microsoft.com/office/drawing/2014/main" id="{00000000-0008-0000-0F00-0000DB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73" name="shapetype_202" hidden="1">
          <a:extLst>
            <a:ext uri="{FF2B5EF4-FFF2-40B4-BE49-F238E27FC236}">
              <a16:creationId xmlns:a16="http://schemas.microsoft.com/office/drawing/2014/main" id="{00000000-0008-0000-0F00-0000D9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71" name="shapetype_202" hidden="1">
          <a:extLst>
            <a:ext uri="{FF2B5EF4-FFF2-40B4-BE49-F238E27FC236}">
              <a16:creationId xmlns:a16="http://schemas.microsoft.com/office/drawing/2014/main" id="{00000000-0008-0000-0F00-0000D7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69" name="shapetype_202" hidden="1">
          <a:extLst>
            <a:ext uri="{FF2B5EF4-FFF2-40B4-BE49-F238E27FC236}">
              <a16:creationId xmlns:a16="http://schemas.microsoft.com/office/drawing/2014/main" id="{00000000-0008-0000-0F00-0000D5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67" name="shapetype_202" hidden="1">
          <a:extLst>
            <a:ext uri="{FF2B5EF4-FFF2-40B4-BE49-F238E27FC236}">
              <a16:creationId xmlns:a16="http://schemas.microsoft.com/office/drawing/2014/main" id="{00000000-0008-0000-0F00-0000D3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65" name="shapetype_202" hidden="1">
          <a:extLst>
            <a:ext uri="{FF2B5EF4-FFF2-40B4-BE49-F238E27FC236}">
              <a16:creationId xmlns:a16="http://schemas.microsoft.com/office/drawing/2014/main" id="{00000000-0008-0000-0F00-0000D1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63" name="shapetype_202" hidden="1">
          <a:extLst>
            <a:ext uri="{FF2B5EF4-FFF2-40B4-BE49-F238E27FC236}">
              <a16:creationId xmlns:a16="http://schemas.microsoft.com/office/drawing/2014/main" id="{00000000-0008-0000-0F00-0000CF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61" name="shapetype_202" hidden="1">
          <a:extLst>
            <a:ext uri="{FF2B5EF4-FFF2-40B4-BE49-F238E27FC236}">
              <a16:creationId xmlns:a16="http://schemas.microsoft.com/office/drawing/2014/main" id="{00000000-0008-0000-0F00-0000CD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59" name="shapetype_202" hidden="1">
          <a:extLst>
            <a:ext uri="{FF2B5EF4-FFF2-40B4-BE49-F238E27FC236}">
              <a16:creationId xmlns:a16="http://schemas.microsoft.com/office/drawing/2014/main" id="{00000000-0008-0000-0F00-0000CB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57" name="shapetype_202" hidden="1">
          <a:extLst>
            <a:ext uri="{FF2B5EF4-FFF2-40B4-BE49-F238E27FC236}">
              <a16:creationId xmlns:a16="http://schemas.microsoft.com/office/drawing/2014/main" id="{00000000-0008-0000-0F00-0000C9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55" name="shapetype_202" hidden="1">
          <a:extLst>
            <a:ext uri="{FF2B5EF4-FFF2-40B4-BE49-F238E27FC236}">
              <a16:creationId xmlns:a16="http://schemas.microsoft.com/office/drawing/2014/main" id="{00000000-0008-0000-0F00-0000C7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53" name="shapetype_202" hidden="1">
          <a:extLst>
            <a:ext uri="{FF2B5EF4-FFF2-40B4-BE49-F238E27FC236}">
              <a16:creationId xmlns:a16="http://schemas.microsoft.com/office/drawing/2014/main" id="{00000000-0008-0000-0F00-0000C5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51" name="shapetype_202" hidden="1">
          <a:extLst>
            <a:ext uri="{FF2B5EF4-FFF2-40B4-BE49-F238E27FC236}">
              <a16:creationId xmlns:a16="http://schemas.microsoft.com/office/drawing/2014/main" id="{00000000-0008-0000-0F00-0000C3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49" name="shapetype_202" hidden="1">
          <a:extLst>
            <a:ext uri="{FF2B5EF4-FFF2-40B4-BE49-F238E27FC236}">
              <a16:creationId xmlns:a16="http://schemas.microsoft.com/office/drawing/2014/main" id="{00000000-0008-0000-0F00-0000C1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47" name="shapetype_202" hidden="1">
          <a:extLst>
            <a:ext uri="{FF2B5EF4-FFF2-40B4-BE49-F238E27FC236}">
              <a16:creationId xmlns:a16="http://schemas.microsoft.com/office/drawing/2014/main" id="{00000000-0008-0000-0F00-0000BF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45" name="shapetype_202" hidden="1">
          <a:extLst>
            <a:ext uri="{FF2B5EF4-FFF2-40B4-BE49-F238E27FC236}">
              <a16:creationId xmlns:a16="http://schemas.microsoft.com/office/drawing/2014/main" id="{00000000-0008-0000-0F00-0000BD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43" name="shapetype_202" hidden="1">
          <a:extLst>
            <a:ext uri="{FF2B5EF4-FFF2-40B4-BE49-F238E27FC236}">
              <a16:creationId xmlns:a16="http://schemas.microsoft.com/office/drawing/2014/main" id="{00000000-0008-0000-0F00-0000BB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41" name="shapetype_202" hidden="1">
          <a:extLst>
            <a:ext uri="{FF2B5EF4-FFF2-40B4-BE49-F238E27FC236}">
              <a16:creationId xmlns:a16="http://schemas.microsoft.com/office/drawing/2014/main" id="{00000000-0008-0000-0F00-0000B9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39" name="shapetype_202" hidden="1">
          <a:extLst>
            <a:ext uri="{FF2B5EF4-FFF2-40B4-BE49-F238E27FC236}">
              <a16:creationId xmlns:a16="http://schemas.microsoft.com/office/drawing/2014/main" id="{00000000-0008-0000-0F00-0000B7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37" name="shapetype_202" hidden="1">
          <a:extLst>
            <a:ext uri="{FF2B5EF4-FFF2-40B4-BE49-F238E27FC236}">
              <a16:creationId xmlns:a16="http://schemas.microsoft.com/office/drawing/2014/main" id="{00000000-0008-0000-0F00-0000B5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35" name="shapetype_202" hidden="1">
          <a:extLst>
            <a:ext uri="{FF2B5EF4-FFF2-40B4-BE49-F238E27FC236}">
              <a16:creationId xmlns:a16="http://schemas.microsoft.com/office/drawing/2014/main" id="{00000000-0008-0000-0F00-0000B3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33" name="shapetype_202" hidden="1">
          <a:extLst>
            <a:ext uri="{FF2B5EF4-FFF2-40B4-BE49-F238E27FC236}">
              <a16:creationId xmlns:a16="http://schemas.microsoft.com/office/drawing/2014/main" id="{00000000-0008-0000-0F00-0000B1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31" name="shapetype_202" hidden="1">
          <a:extLst>
            <a:ext uri="{FF2B5EF4-FFF2-40B4-BE49-F238E27FC236}">
              <a16:creationId xmlns:a16="http://schemas.microsoft.com/office/drawing/2014/main" id="{00000000-0008-0000-0F00-0000AF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29" name="shapetype_202" hidden="1">
          <a:extLst>
            <a:ext uri="{FF2B5EF4-FFF2-40B4-BE49-F238E27FC236}">
              <a16:creationId xmlns:a16="http://schemas.microsoft.com/office/drawing/2014/main" id="{00000000-0008-0000-0F00-0000AD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27" name="shapetype_202" hidden="1">
          <a:extLst>
            <a:ext uri="{FF2B5EF4-FFF2-40B4-BE49-F238E27FC236}">
              <a16:creationId xmlns:a16="http://schemas.microsoft.com/office/drawing/2014/main" id="{00000000-0008-0000-0F00-0000AB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25" name="shapetype_202" hidden="1">
          <a:extLst>
            <a:ext uri="{FF2B5EF4-FFF2-40B4-BE49-F238E27FC236}">
              <a16:creationId xmlns:a16="http://schemas.microsoft.com/office/drawing/2014/main" id="{00000000-0008-0000-0F00-0000A9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23" name="shapetype_202" hidden="1">
          <a:extLst>
            <a:ext uri="{FF2B5EF4-FFF2-40B4-BE49-F238E27FC236}">
              <a16:creationId xmlns:a16="http://schemas.microsoft.com/office/drawing/2014/main" id="{00000000-0008-0000-0F00-0000A7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21" name="shapetype_202" hidden="1">
          <a:extLst>
            <a:ext uri="{FF2B5EF4-FFF2-40B4-BE49-F238E27FC236}">
              <a16:creationId xmlns:a16="http://schemas.microsoft.com/office/drawing/2014/main" id="{00000000-0008-0000-0F00-0000A5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19" name="shapetype_202" hidden="1">
          <a:extLst>
            <a:ext uri="{FF2B5EF4-FFF2-40B4-BE49-F238E27FC236}">
              <a16:creationId xmlns:a16="http://schemas.microsoft.com/office/drawing/2014/main" id="{00000000-0008-0000-0F00-0000A3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17" name="shapetype_202" hidden="1">
          <a:extLst>
            <a:ext uri="{FF2B5EF4-FFF2-40B4-BE49-F238E27FC236}">
              <a16:creationId xmlns:a16="http://schemas.microsoft.com/office/drawing/2014/main" id="{00000000-0008-0000-0F00-0000A1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15" name="shapetype_202" hidden="1">
          <a:extLst>
            <a:ext uri="{FF2B5EF4-FFF2-40B4-BE49-F238E27FC236}">
              <a16:creationId xmlns:a16="http://schemas.microsoft.com/office/drawing/2014/main" id="{00000000-0008-0000-0F00-00009F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13" name="shapetype_202" hidden="1">
          <a:extLst>
            <a:ext uri="{FF2B5EF4-FFF2-40B4-BE49-F238E27FC236}">
              <a16:creationId xmlns:a16="http://schemas.microsoft.com/office/drawing/2014/main" id="{00000000-0008-0000-0F00-00009D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209550</xdr:colOff>
      <xdr:row>22</xdr:row>
      <xdr:rowOff>0</xdr:rowOff>
    </xdr:to>
    <xdr:sp macro="" textlink="">
      <xdr:nvSpPr>
        <xdr:cNvPr id="19611" name="shapetype_202" hidden="1">
          <a:extLst>
            <a:ext uri="{FF2B5EF4-FFF2-40B4-BE49-F238E27FC236}">
              <a16:creationId xmlns:a16="http://schemas.microsoft.com/office/drawing/2014/main" id="{00000000-0008-0000-0F00-00009B4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20</xdr:col>
      <xdr:colOff>40822</xdr:colOff>
      <xdr:row>37</xdr:row>
      <xdr:rowOff>68035</xdr:rowOff>
    </xdr:from>
    <xdr:ext cx="10412209" cy="16061448"/>
    <xdr:sp macro="" textlink="">
      <xdr:nvSpPr>
        <xdr:cNvPr id="262" name="TextBox 261">
          <a:extLst>
            <a:ext uri="{FF2B5EF4-FFF2-40B4-BE49-F238E27FC236}">
              <a16:creationId xmlns:a16="http://schemas.microsoft.com/office/drawing/2014/main" id="{00000000-0008-0000-0F00-000006010000}"/>
            </a:ext>
          </a:extLst>
        </xdr:cNvPr>
        <xdr:cNvSpPr txBox="1"/>
      </xdr:nvSpPr>
      <xdr:spPr>
        <a:xfrm>
          <a:off x="19172465" y="12260035"/>
          <a:ext cx="10412209" cy="160614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Northern Europe (Denmark, Finland, Sweden, Estonia, Latvia and Llithuania)</a:t>
          </a: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 NON RESIDENTIAL BUILDINGS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/>
        </a:p>
      </xdr:txBody>
    </xdr:sp>
    <xdr:clientData/>
  </xdr:oneCellAnchor>
  <xdr:oneCellAnchor>
    <xdr:from>
      <xdr:col>55</xdr:col>
      <xdr:colOff>0</xdr:colOff>
      <xdr:row>36</xdr:row>
      <xdr:rowOff>326570</xdr:rowOff>
    </xdr:from>
    <xdr:ext cx="10150929" cy="15199179"/>
    <xdr:sp macro="" textlink="">
      <xdr:nvSpPr>
        <xdr:cNvPr id="265" name="TextBox 264">
          <a:extLst>
            <a:ext uri="{FF2B5EF4-FFF2-40B4-BE49-F238E27FC236}">
              <a16:creationId xmlns:a16="http://schemas.microsoft.com/office/drawing/2014/main" id="{00000000-0008-0000-0F00-000009010000}"/>
            </a:ext>
          </a:extLst>
        </xdr:cNvPr>
        <xdr:cNvSpPr txBox="1"/>
      </xdr:nvSpPr>
      <xdr:spPr>
        <a:xfrm>
          <a:off x="100094143" y="12191999"/>
          <a:ext cx="10150929" cy="151991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Northern Europe (Denmark, Finland, Sweden, Estonia, Latvia and Llithuania).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</a:p>
        <a:p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 NON RESIDENTIAL BUILDINGS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endParaRPr lang="en-US" sz="1200">
            <a:effectLst/>
          </a:endParaRPr>
        </a:p>
        <a:p>
          <a:endParaRPr lang="en-US" sz="1200"/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023" name="shapetype_202" hidden="1">
          <a:extLst>
            <a:ext uri="{FF2B5EF4-FFF2-40B4-BE49-F238E27FC236}">
              <a16:creationId xmlns:a16="http://schemas.microsoft.com/office/drawing/2014/main" id="{00000000-0008-0000-1000-00001F5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022" name="shapetype_202" hidden="1">
          <a:extLst>
            <a:ext uri="{FF2B5EF4-FFF2-40B4-BE49-F238E27FC236}">
              <a16:creationId xmlns:a16="http://schemas.microsoft.com/office/drawing/2014/main" id="{00000000-0008-0000-1000-00001E5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021" name="shapetype_202" hidden="1">
          <a:extLst>
            <a:ext uri="{FF2B5EF4-FFF2-40B4-BE49-F238E27FC236}">
              <a16:creationId xmlns:a16="http://schemas.microsoft.com/office/drawing/2014/main" id="{00000000-0008-0000-1000-00001D5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020" name="shapetype_202" hidden="1">
          <a:extLst>
            <a:ext uri="{FF2B5EF4-FFF2-40B4-BE49-F238E27FC236}">
              <a16:creationId xmlns:a16="http://schemas.microsoft.com/office/drawing/2014/main" id="{00000000-0008-0000-1000-00001C5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019" name="shapetype_202" hidden="1">
          <a:extLst>
            <a:ext uri="{FF2B5EF4-FFF2-40B4-BE49-F238E27FC236}">
              <a16:creationId xmlns:a16="http://schemas.microsoft.com/office/drawing/2014/main" id="{00000000-0008-0000-1000-00001B5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018" name="shapetype_202" hidden="1">
          <a:extLst>
            <a:ext uri="{FF2B5EF4-FFF2-40B4-BE49-F238E27FC236}">
              <a16:creationId xmlns:a16="http://schemas.microsoft.com/office/drawing/2014/main" id="{00000000-0008-0000-1000-00001A5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017" name="shapetype_202" hidden="1">
          <a:extLst>
            <a:ext uri="{FF2B5EF4-FFF2-40B4-BE49-F238E27FC236}">
              <a16:creationId xmlns:a16="http://schemas.microsoft.com/office/drawing/2014/main" id="{00000000-0008-0000-1000-0000195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015" name="shapetype_202" hidden="1">
          <a:extLst>
            <a:ext uri="{FF2B5EF4-FFF2-40B4-BE49-F238E27FC236}">
              <a16:creationId xmlns:a16="http://schemas.microsoft.com/office/drawing/2014/main" id="{00000000-0008-0000-1000-0000175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013" name="shapetype_202" hidden="1">
          <a:extLst>
            <a:ext uri="{FF2B5EF4-FFF2-40B4-BE49-F238E27FC236}">
              <a16:creationId xmlns:a16="http://schemas.microsoft.com/office/drawing/2014/main" id="{00000000-0008-0000-1000-0000155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011" name="shapetype_202" hidden="1">
          <a:extLst>
            <a:ext uri="{FF2B5EF4-FFF2-40B4-BE49-F238E27FC236}">
              <a16:creationId xmlns:a16="http://schemas.microsoft.com/office/drawing/2014/main" id="{00000000-0008-0000-1000-0000135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009" name="shapetype_202" hidden="1">
          <a:extLst>
            <a:ext uri="{FF2B5EF4-FFF2-40B4-BE49-F238E27FC236}">
              <a16:creationId xmlns:a16="http://schemas.microsoft.com/office/drawing/2014/main" id="{00000000-0008-0000-1000-0000115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007" name="shapetype_202" hidden="1">
          <a:extLst>
            <a:ext uri="{FF2B5EF4-FFF2-40B4-BE49-F238E27FC236}">
              <a16:creationId xmlns:a16="http://schemas.microsoft.com/office/drawing/2014/main" id="{00000000-0008-0000-1000-00000F5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005" name="shapetype_202" hidden="1">
          <a:extLst>
            <a:ext uri="{FF2B5EF4-FFF2-40B4-BE49-F238E27FC236}">
              <a16:creationId xmlns:a16="http://schemas.microsoft.com/office/drawing/2014/main" id="{00000000-0008-0000-1000-00000D5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003" name="shapetype_202" hidden="1">
          <a:extLst>
            <a:ext uri="{FF2B5EF4-FFF2-40B4-BE49-F238E27FC236}">
              <a16:creationId xmlns:a16="http://schemas.microsoft.com/office/drawing/2014/main" id="{00000000-0008-0000-1000-00000B5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001" name="shapetype_202" hidden="1">
          <a:extLst>
            <a:ext uri="{FF2B5EF4-FFF2-40B4-BE49-F238E27FC236}">
              <a16:creationId xmlns:a16="http://schemas.microsoft.com/office/drawing/2014/main" id="{00000000-0008-0000-1000-0000095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99" name="shapetype_202" hidden="1">
          <a:extLst>
            <a:ext uri="{FF2B5EF4-FFF2-40B4-BE49-F238E27FC236}">
              <a16:creationId xmlns:a16="http://schemas.microsoft.com/office/drawing/2014/main" id="{00000000-0008-0000-1000-0000075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97" name="shapetype_202" hidden="1">
          <a:extLst>
            <a:ext uri="{FF2B5EF4-FFF2-40B4-BE49-F238E27FC236}">
              <a16:creationId xmlns:a16="http://schemas.microsoft.com/office/drawing/2014/main" id="{00000000-0008-0000-1000-0000055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95" name="shapetype_202" hidden="1">
          <a:extLst>
            <a:ext uri="{FF2B5EF4-FFF2-40B4-BE49-F238E27FC236}">
              <a16:creationId xmlns:a16="http://schemas.microsoft.com/office/drawing/2014/main" id="{00000000-0008-0000-1000-0000035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93" name="shapetype_202" hidden="1">
          <a:extLst>
            <a:ext uri="{FF2B5EF4-FFF2-40B4-BE49-F238E27FC236}">
              <a16:creationId xmlns:a16="http://schemas.microsoft.com/office/drawing/2014/main" id="{00000000-0008-0000-1000-0000015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91" name="shapetype_202" hidden="1">
          <a:extLst>
            <a:ext uri="{FF2B5EF4-FFF2-40B4-BE49-F238E27FC236}">
              <a16:creationId xmlns:a16="http://schemas.microsoft.com/office/drawing/2014/main" id="{00000000-0008-0000-1000-0000FF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89" name="shapetype_202" hidden="1">
          <a:extLst>
            <a:ext uri="{FF2B5EF4-FFF2-40B4-BE49-F238E27FC236}">
              <a16:creationId xmlns:a16="http://schemas.microsoft.com/office/drawing/2014/main" id="{00000000-0008-0000-1000-0000FD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87" name="shapetype_202" hidden="1">
          <a:extLst>
            <a:ext uri="{FF2B5EF4-FFF2-40B4-BE49-F238E27FC236}">
              <a16:creationId xmlns:a16="http://schemas.microsoft.com/office/drawing/2014/main" id="{00000000-0008-0000-1000-0000FB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85" name="shapetype_202" hidden="1">
          <a:extLst>
            <a:ext uri="{FF2B5EF4-FFF2-40B4-BE49-F238E27FC236}">
              <a16:creationId xmlns:a16="http://schemas.microsoft.com/office/drawing/2014/main" id="{00000000-0008-0000-1000-0000F9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83" name="shapetype_202" hidden="1">
          <a:extLst>
            <a:ext uri="{FF2B5EF4-FFF2-40B4-BE49-F238E27FC236}">
              <a16:creationId xmlns:a16="http://schemas.microsoft.com/office/drawing/2014/main" id="{00000000-0008-0000-1000-0000F7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81" name="shapetype_202" hidden="1">
          <a:extLst>
            <a:ext uri="{FF2B5EF4-FFF2-40B4-BE49-F238E27FC236}">
              <a16:creationId xmlns:a16="http://schemas.microsoft.com/office/drawing/2014/main" id="{00000000-0008-0000-1000-0000F5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79" name="shapetype_202" hidden="1">
          <a:extLst>
            <a:ext uri="{FF2B5EF4-FFF2-40B4-BE49-F238E27FC236}">
              <a16:creationId xmlns:a16="http://schemas.microsoft.com/office/drawing/2014/main" id="{00000000-0008-0000-1000-0000F3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77" name="shapetype_202" hidden="1">
          <a:extLst>
            <a:ext uri="{FF2B5EF4-FFF2-40B4-BE49-F238E27FC236}">
              <a16:creationId xmlns:a16="http://schemas.microsoft.com/office/drawing/2014/main" id="{00000000-0008-0000-1000-0000F1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75" name="shapetype_202" hidden="1">
          <a:extLst>
            <a:ext uri="{FF2B5EF4-FFF2-40B4-BE49-F238E27FC236}">
              <a16:creationId xmlns:a16="http://schemas.microsoft.com/office/drawing/2014/main" id="{00000000-0008-0000-1000-0000EF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73" name="shapetype_202" hidden="1">
          <a:extLst>
            <a:ext uri="{FF2B5EF4-FFF2-40B4-BE49-F238E27FC236}">
              <a16:creationId xmlns:a16="http://schemas.microsoft.com/office/drawing/2014/main" id="{00000000-0008-0000-1000-0000ED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71" name="shapetype_202" hidden="1">
          <a:extLst>
            <a:ext uri="{FF2B5EF4-FFF2-40B4-BE49-F238E27FC236}">
              <a16:creationId xmlns:a16="http://schemas.microsoft.com/office/drawing/2014/main" id="{00000000-0008-0000-1000-0000EB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69" name="shapetype_202" hidden="1">
          <a:extLst>
            <a:ext uri="{FF2B5EF4-FFF2-40B4-BE49-F238E27FC236}">
              <a16:creationId xmlns:a16="http://schemas.microsoft.com/office/drawing/2014/main" id="{00000000-0008-0000-1000-0000E9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67" name="shapetype_202" hidden="1">
          <a:extLst>
            <a:ext uri="{FF2B5EF4-FFF2-40B4-BE49-F238E27FC236}">
              <a16:creationId xmlns:a16="http://schemas.microsoft.com/office/drawing/2014/main" id="{00000000-0008-0000-1000-0000E7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65" name="shapetype_202" hidden="1">
          <a:extLst>
            <a:ext uri="{FF2B5EF4-FFF2-40B4-BE49-F238E27FC236}">
              <a16:creationId xmlns:a16="http://schemas.microsoft.com/office/drawing/2014/main" id="{00000000-0008-0000-1000-0000E5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63" name="shapetype_202" hidden="1">
          <a:extLst>
            <a:ext uri="{FF2B5EF4-FFF2-40B4-BE49-F238E27FC236}">
              <a16:creationId xmlns:a16="http://schemas.microsoft.com/office/drawing/2014/main" id="{00000000-0008-0000-1000-0000E3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61" name="shapetype_202" hidden="1">
          <a:extLst>
            <a:ext uri="{FF2B5EF4-FFF2-40B4-BE49-F238E27FC236}">
              <a16:creationId xmlns:a16="http://schemas.microsoft.com/office/drawing/2014/main" id="{00000000-0008-0000-1000-0000E1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59" name="shapetype_202" hidden="1">
          <a:extLst>
            <a:ext uri="{FF2B5EF4-FFF2-40B4-BE49-F238E27FC236}">
              <a16:creationId xmlns:a16="http://schemas.microsoft.com/office/drawing/2014/main" id="{00000000-0008-0000-1000-0000DF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57" name="shapetype_202" hidden="1">
          <a:extLst>
            <a:ext uri="{FF2B5EF4-FFF2-40B4-BE49-F238E27FC236}">
              <a16:creationId xmlns:a16="http://schemas.microsoft.com/office/drawing/2014/main" id="{00000000-0008-0000-1000-0000DD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55" name="shapetype_202" hidden="1">
          <a:extLst>
            <a:ext uri="{FF2B5EF4-FFF2-40B4-BE49-F238E27FC236}">
              <a16:creationId xmlns:a16="http://schemas.microsoft.com/office/drawing/2014/main" id="{00000000-0008-0000-1000-0000DB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53" name="shapetype_202" hidden="1">
          <a:extLst>
            <a:ext uri="{FF2B5EF4-FFF2-40B4-BE49-F238E27FC236}">
              <a16:creationId xmlns:a16="http://schemas.microsoft.com/office/drawing/2014/main" id="{00000000-0008-0000-1000-0000D9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51" name="shapetype_202" hidden="1">
          <a:extLst>
            <a:ext uri="{FF2B5EF4-FFF2-40B4-BE49-F238E27FC236}">
              <a16:creationId xmlns:a16="http://schemas.microsoft.com/office/drawing/2014/main" id="{00000000-0008-0000-1000-0000D7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49" name="shapetype_202" hidden="1">
          <a:extLst>
            <a:ext uri="{FF2B5EF4-FFF2-40B4-BE49-F238E27FC236}">
              <a16:creationId xmlns:a16="http://schemas.microsoft.com/office/drawing/2014/main" id="{00000000-0008-0000-1000-0000D5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47" name="shapetype_202" hidden="1">
          <a:extLst>
            <a:ext uri="{FF2B5EF4-FFF2-40B4-BE49-F238E27FC236}">
              <a16:creationId xmlns:a16="http://schemas.microsoft.com/office/drawing/2014/main" id="{00000000-0008-0000-1000-0000D3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46" name="shapetype_202" hidden="1">
          <a:extLst>
            <a:ext uri="{FF2B5EF4-FFF2-40B4-BE49-F238E27FC236}">
              <a16:creationId xmlns:a16="http://schemas.microsoft.com/office/drawing/2014/main" id="{00000000-0008-0000-1000-0000D2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44" name="shapetype_202" hidden="1">
          <a:extLst>
            <a:ext uri="{FF2B5EF4-FFF2-40B4-BE49-F238E27FC236}">
              <a16:creationId xmlns:a16="http://schemas.microsoft.com/office/drawing/2014/main" id="{00000000-0008-0000-1000-0000D0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42" name="shapetype_202" hidden="1">
          <a:extLst>
            <a:ext uri="{FF2B5EF4-FFF2-40B4-BE49-F238E27FC236}">
              <a16:creationId xmlns:a16="http://schemas.microsoft.com/office/drawing/2014/main" id="{00000000-0008-0000-1000-0000CE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40" name="shapetype_202" hidden="1">
          <a:extLst>
            <a:ext uri="{FF2B5EF4-FFF2-40B4-BE49-F238E27FC236}">
              <a16:creationId xmlns:a16="http://schemas.microsoft.com/office/drawing/2014/main" id="{00000000-0008-0000-1000-0000CC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38" name="shapetype_202" hidden="1">
          <a:extLst>
            <a:ext uri="{FF2B5EF4-FFF2-40B4-BE49-F238E27FC236}">
              <a16:creationId xmlns:a16="http://schemas.microsoft.com/office/drawing/2014/main" id="{00000000-0008-0000-1000-0000CA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36" name="shapetype_202" hidden="1">
          <a:extLst>
            <a:ext uri="{FF2B5EF4-FFF2-40B4-BE49-F238E27FC236}">
              <a16:creationId xmlns:a16="http://schemas.microsoft.com/office/drawing/2014/main" id="{00000000-0008-0000-1000-0000C8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34" name="shapetype_202" hidden="1">
          <a:extLst>
            <a:ext uri="{FF2B5EF4-FFF2-40B4-BE49-F238E27FC236}">
              <a16:creationId xmlns:a16="http://schemas.microsoft.com/office/drawing/2014/main" id="{00000000-0008-0000-1000-0000C6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32" name="shapetype_202" hidden="1">
          <a:extLst>
            <a:ext uri="{FF2B5EF4-FFF2-40B4-BE49-F238E27FC236}">
              <a16:creationId xmlns:a16="http://schemas.microsoft.com/office/drawing/2014/main" id="{00000000-0008-0000-1000-0000C4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30" name="shapetype_202" hidden="1">
          <a:extLst>
            <a:ext uri="{FF2B5EF4-FFF2-40B4-BE49-F238E27FC236}">
              <a16:creationId xmlns:a16="http://schemas.microsoft.com/office/drawing/2014/main" id="{00000000-0008-0000-1000-0000C2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28" name="shapetype_202" hidden="1">
          <a:extLst>
            <a:ext uri="{FF2B5EF4-FFF2-40B4-BE49-F238E27FC236}">
              <a16:creationId xmlns:a16="http://schemas.microsoft.com/office/drawing/2014/main" id="{00000000-0008-0000-1000-0000C0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26" name="shapetype_202" hidden="1">
          <a:extLst>
            <a:ext uri="{FF2B5EF4-FFF2-40B4-BE49-F238E27FC236}">
              <a16:creationId xmlns:a16="http://schemas.microsoft.com/office/drawing/2014/main" id="{00000000-0008-0000-1000-0000BE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24" name="shapetype_202" hidden="1">
          <a:extLst>
            <a:ext uri="{FF2B5EF4-FFF2-40B4-BE49-F238E27FC236}">
              <a16:creationId xmlns:a16="http://schemas.microsoft.com/office/drawing/2014/main" id="{00000000-0008-0000-1000-0000BC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22" name="shapetype_202" hidden="1">
          <a:extLst>
            <a:ext uri="{FF2B5EF4-FFF2-40B4-BE49-F238E27FC236}">
              <a16:creationId xmlns:a16="http://schemas.microsoft.com/office/drawing/2014/main" id="{00000000-0008-0000-1000-0000BA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20" name="shapetype_202" hidden="1">
          <a:extLst>
            <a:ext uri="{FF2B5EF4-FFF2-40B4-BE49-F238E27FC236}">
              <a16:creationId xmlns:a16="http://schemas.microsoft.com/office/drawing/2014/main" id="{00000000-0008-0000-1000-0000B8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18" name="shapetype_202" hidden="1">
          <a:extLst>
            <a:ext uri="{FF2B5EF4-FFF2-40B4-BE49-F238E27FC236}">
              <a16:creationId xmlns:a16="http://schemas.microsoft.com/office/drawing/2014/main" id="{00000000-0008-0000-1000-0000B6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16" name="shapetype_202" hidden="1">
          <a:extLst>
            <a:ext uri="{FF2B5EF4-FFF2-40B4-BE49-F238E27FC236}">
              <a16:creationId xmlns:a16="http://schemas.microsoft.com/office/drawing/2014/main" id="{00000000-0008-0000-1000-0000B4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15" name="shapetype_202" hidden="1">
          <a:extLst>
            <a:ext uri="{FF2B5EF4-FFF2-40B4-BE49-F238E27FC236}">
              <a16:creationId xmlns:a16="http://schemas.microsoft.com/office/drawing/2014/main" id="{00000000-0008-0000-1000-0000B3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13" name="shapetype_202" hidden="1">
          <a:extLst>
            <a:ext uri="{FF2B5EF4-FFF2-40B4-BE49-F238E27FC236}">
              <a16:creationId xmlns:a16="http://schemas.microsoft.com/office/drawing/2014/main" id="{00000000-0008-0000-1000-0000B1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11" name="shapetype_202" hidden="1">
          <a:extLst>
            <a:ext uri="{FF2B5EF4-FFF2-40B4-BE49-F238E27FC236}">
              <a16:creationId xmlns:a16="http://schemas.microsoft.com/office/drawing/2014/main" id="{00000000-0008-0000-1000-0000AF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09" name="shapetype_202" hidden="1">
          <a:extLst>
            <a:ext uri="{FF2B5EF4-FFF2-40B4-BE49-F238E27FC236}">
              <a16:creationId xmlns:a16="http://schemas.microsoft.com/office/drawing/2014/main" id="{00000000-0008-0000-1000-0000AD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07" name="shapetype_202" hidden="1">
          <a:extLst>
            <a:ext uri="{FF2B5EF4-FFF2-40B4-BE49-F238E27FC236}">
              <a16:creationId xmlns:a16="http://schemas.microsoft.com/office/drawing/2014/main" id="{00000000-0008-0000-1000-0000AB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05" name="shapetype_202" hidden="1">
          <a:extLst>
            <a:ext uri="{FF2B5EF4-FFF2-40B4-BE49-F238E27FC236}">
              <a16:creationId xmlns:a16="http://schemas.microsoft.com/office/drawing/2014/main" id="{00000000-0008-0000-1000-0000A9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03" name="shapetype_202" hidden="1">
          <a:extLst>
            <a:ext uri="{FF2B5EF4-FFF2-40B4-BE49-F238E27FC236}">
              <a16:creationId xmlns:a16="http://schemas.microsoft.com/office/drawing/2014/main" id="{00000000-0008-0000-1000-0000A7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901" name="shapetype_202" hidden="1">
          <a:extLst>
            <a:ext uri="{FF2B5EF4-FFF2-40B4-BE49-F238E27FC236}">
              <a16:creationId xmlns:a16="http://schemas.microsoft.com/office/drawing/2014/main" id="{00000000-0008-0000-1000-0000A5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99" name="shapetype_202" hidden="1">
          <a:extLst>
            <a:ext uri="{FF2B5EF4-FFF2-40B4-BE49-F238E27FC236}">
              <a16:creationId xmlns:a16="http://schemas.microsoft.com/office/drawing/2014/main" id="{00000000-0008-0000-1000-0000A3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97" name="shapetype_202" hidden="1">
          <a:extLst>
            <a:ext uri="{FF2B5EF4-FFF2-40B4-BE49-F238E27FC236}">
              <a16:creationId xmlns:a16="http://schemas.microsoft.com/office/drawing/2014/main" id="{00000000-0008-0000-1000-0000A1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95" name="shapetype_202" hidden="1">
          <a:extLst>
            <a:ext uri="{FF2B5EF4-FFF2-40B4-BE49-F238E27FC236}">
              <a16:creationId xmlns:a16="http://schemas.microsoft.com/office/drawing/2014/main" id="{00000000-0008-0000-1000-00009F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93" name="shapetype_202" hidden="1">
          <a:extLst>
            <a:ext uri="{FF2B5EF4-FFF2-40B4-BE49-F238E27FC236}">
              <a16:creationId xmlns:a16="http://schemas.microsoft.com/office/drawing/2014/main" id="{00000000-0008-0000-1000-00009D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91" name="shapetype_202" hidden="1">
          <a:extLst>
            <a:ext uri="{FF2B5EF4-FFF2-40B4-BE49-F238E27FC236}">
              <a16:creationId xmlns:a16="http://schemas.microsoft.com/office/drawing/2014/main" id="{00000000-0008-0000-1000-00009B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89" name="shapetype_202" hidden="1">
          <a:extLst>
            <a:ext uri="{FF2B5EF4-FFF2-40B4-BE49-F238E27FC236}">
              <a16:creationId xmlns:a16="http://schemas.microsoft.com/office/drawing/2014/main" id="{00000000-0008-0000-1000-000099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87" name="shapetype_202" hidden="1">
          <a:extLst>
            <a:ext uri="{FF2B5EF4-FFF2-40B4-BE49-F238E27FC236}">
              <a16:creationId xmlns:a16="http://schemas.microsoft.com/office/drawing/2014/main" id="{00000000-0008-0000-1000-000097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85" name="shapetype_202" hidden="1">
          <a:extLst>
            <a:ext uri="{FF2B5EF4-FFF2-40B4-BE49-F238E27FC236}">
              <a16:creationId xmlns:a16="http://schemas.microsoft.com/office/drawing/2014/main" id="{00000000-0008-0000-1000-000095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83" name="shapetype_202" hidden="1">
          <a:extLst>
            <a:ext uri="{FF2B5EF4-FFF2-40B4-BE49-F238E27FC236}">
              <a16:creationId xmlns:a16="http://schemas.microsoft.com/office/drawing/2014/main" id="{00000000-0008-0000-1000-000093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81" name="shapetype_202" hidden="1">
          <a:extLst>
            <a:ext uri="{FF2B5EF4-FFF2-40B4-BE49-F238E27FC236}">
              <a16:creationId xmlns:a16="http://schemas.microsoft.com/office/drawing/2014/main" id="{00000000-0008-0000-1000-000091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79" name="shapetype_202" hidden="1">
          <a:extLst>
            <a:ext uri="{FF2B5EF4-FFF2-40B4-BE49-F238E27FC236}">
              <a16:creationId xmlns:a16="http://schemas.microsoft.com/office/drawing/2014/main" id="{00000000-0008-0000-1000-00008F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77" name="shapetype_202" hidden="1">
          <a:extLst>
            <a:ext uri="{FF2B5EF4-FFF2-40B4-BE49-F238E27FC236}">
              <a16:creationId xmlns:a16="http://schemas.microsoft.com/office/drawing/2014/main" id="{00000000-0008-0000-1000-00008D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75" name="shapetype_202" hidden="1">
          <a:extLst>
            <a:ext uri="{FF2B5EF4-FFF2-40B4-BE49-F238E27FC236}">
              <a16:creationId xmlns:a16="http://schemas.microsoft.com/office/drawing/2014/main" id="{00000000-0008-0000-1000-00008B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73" name="shapetype_202" hidden="1">
          <a:extLst>
            <a:ext uri="{FF2B5EF4-FFF2-40B4-BE49-F238E27FC236}">
              <a16:creationId xmlns:a16="http://schemas.microsoft.com/office/drawing/2014/main" id="{00000000-0008-0000-1000-000089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71" name="shapetype_202" hidden="1">
          <a:extLst>
            <a:ext uri="{FF2B5EF4-FFF2-40B4-BE49-F238E27FC236}">
              <a16:creationId xmlns:a16="http://schemas.microsoft.com/office/drawing/2014/main" id="{00000000-0008-0000-1000-000087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69" name="shapetype_202" hidden="1">
          <a:extLst>
            <a:ext uri="{FF2B5EF4-FFF2-40B4-BE49-F238E27FC236}">
              <a16:creationId xmlns:a16="http://schemas.microsoft.com/office/drawing/2014/main" id="{00000000-0008-0000-1000-000085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67" name="shapetype_202" hidden="1">
          <a:extLst>
            <a:ext uri="{FF2B5EF4-FFF2-40B4-BE49-F238E27FC236}">
              <a16:creationId xmlns:a16="http://schemas.microsoft.com/office/drawing/2014/main" id="{00000000-0008-0000-1000-000083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65" name="shapetype_202" hidden="1">
          <a:extLst>
            <a:ext uri="{FF2B5EF4-FFF2-40B4-BE49-F238E27FC236}">
              <a16:creationId xmlns:a16="http://schemas.microsoft.com/office/drawing/2014/main" id="{00000000-0008-0000-1000-000081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63" name="shapetype_202" hidden="1">
          <a:extLst>
            <a:ext uri="{FF2B5EF4-FFF2-40B4-BE49-F238E27FC236}">
              <a16:creationId xmlns:a16="http://schemas.microsoft.com/office/drawing/2014/main" id="{00000000-0008-0000-1000-00007F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61" name="shapetype_202" hidden="1">
          <a:extLst>
            <a:ext uri="{FF2B5EF4-FFF2-40B4-BE49-F238E27FC236}">
              <a16:creationId xmlns:a16="http://schemas.microsoft.com/office/drawing/2014/main" id="{00000000-0008-0000-1000-00007D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59" name="shapetype_202" hidden="1">
          <a:extLst>
            <a:ext uri="{FF2B5EF4-FFF2-40B4-BE49-F238E27FC236}">
              <a16:creationId xmlns:a16="http://schemas.microsoft.com/office/drawing/2014/main" id="{00000000-0008-0000-1000-00007B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57" name="shapetype_202" hidden="1">
          <a:extLst>
            <a:ext uri="{FF2B5EF4-FFF2-40B4-BE49-F238E27FC236}">
              <a16:creationId xmlns:a16="http://schemas.microsoft.com/office/drawing/2014/main" id="{00000000-0008-0000-1000-000079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55" name="shapetype_202" hidden="1">
          <a:extLst>
            <a:ext uri="{FF2B5EF4-FFF2-40B4-BE49-F238E27FC236}">
              <a16:creationId xmlns:a16="http://schemas.microsoft.com/office/drawing/2014/main" id="{00000000-0008-0000-1000-000077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53" name="shapetype_202" hidden="1">
          <a:extLst>
            <a:ext uri="{FF2B5EF4-FFF2-40B4-BE49-F238E27FC236}">
              <a16:creationId xmlns:a16="http://schemas.microsoft.com/office/drawing/2014/main" id="{00000000-0008-0000-1000-000075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51" name="shapetype_202" hidden="1">
          <a:extLst>
            <a:ext uri="{FF2B5EF4-FFF2-40B4-BE49-F238E27FC236}">
              <a16:creationId xmlns:a16="http://schemas.microsoft.com/office/drawing/2014/main" id="{00000000-0008-0000-1000-000073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49" name="shapetype_202" hidden="1">
          <a:extLst>
            <a:ext uri="{FF2B5EF4-FFF2-40B4-BE49-F238E27FC236}">
              <a16:creationId xmlns:a16="http://schemas.microsoft.com/office/drawing/2014/main" id="{00000000-0008-0000-1000-000071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47" name="shapetype_202" hidden="1">
          <a:extLst>
            <a:ext uri="{FF2B5EF4-FFF2-40B4-BE49-F238E27FC236}">
              <a16:creationId xmlns:a16="http://schemas.microsoft.com/office/drawing/2014/main" id="{00000000-0008-0000-1000-00006F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45" name="shapetype_202" hidden="1">
          <a:extLst>
            <a:ext uri="{FF2B5EF4-FFF2-40B4-BE49-F238E27FC236}">
              <a16:creationId xmlns:a16="http://schemas.microsoft.com/office/drawing/2014/main" id="{00000000-0008-0000-1000-00006D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43" name="shapetype_202" hidden="1">
          <a:extLst>
            <a:ext uri="{FF2B5EF4-FFF2-40B4-BE49-F238E27FC236}">
              <a16:creationId xmlns:a16="http://schemas.microsoft.com/office/drawing/2014/main" id="{00000000-0008-0000-1000-00006B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41" name="shapetype_202" hidden="1">
          <a:extLst>
            <a:ext uri="{FF2B5EF4-FFF2-40B4-BE49-F238E27FC236}">
              <a16:creationId xmlns:a16="http://schemas.microsoft.com/office/drawing/2014/main" id="{00000000-0008-0000-1000-000069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39" name="shapetype_202" hidden="1">
          <a:extLst>
            <a:ext uri="{FF2B5EF4-FFF2-40B4-BE49-F238E27FC236}">
              <a16:creationId xmlns:a16="http://schemas.microsoft.com/office/drawing/2014/main" id="{00000000-0008-0000-1000-000067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37" name="shapetype_202" hidden="1">
          <a:extLst>
            <a:ext uri="{FF2B5EF4-FFF2-40B4-BE49-F238E27FC236}">
              <a16:creationId xmlns:a16="http://schemas.microsoft.com/office/drawing/2014/main" id="{00000000-0008-0000-1000-000065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35" name="shapetype_202" hidden="1">
          <a:extLst>
            <a:ext uri="{FF2B5EF4-FFF2-40B4-BE49-F238E27FC236}">
              <a16:creationId xmlns:a16="http://schemas.microsoft.com/office/drawing/2014/main" id="{00000000-0008-0000-1000-000063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33" name="shapetype_202" hidden="1">
          <a:extLst>
            <a:ext uri="{FF2B5EF4-FFF2-40B4-BE49-F238E27FC236}">
              <a16:creationId xmlns:a16="http://schemas.microsoft.com/office/drawing/2014/main" id="{00000000-0008-0000-1000-000061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31" name="shapetype_202" hidden="1">
          <a:extLst>
            <a:ext uri="{FF2B5EF4-FFF2-40B4-BE49-F238E27FC236}">
              <a16:creationId xmlns:a16="http://schemas.microsoft.com/office/drawing/2014/main" id="{00000000-0008-0000-1000-00005F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29" name="shapetype_202" hidden="1">
          <a:extLst>
            <a:ext uri="{FF2B5EF4-FFF2-40B4-BE49-F238E27FC236}">
              <a16:creationId xmlns:a16="http://schemas.microsoft.com/office/drawing/2014/main" id="{00000000-0008-0000-1000-00005D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27" name="shapetype_202" hidden="1">
          <a:extLst>
            <a:ext uri="{FF2B5EF4-FFF2-40B4-BE49-F238E27FC236}">
              <a16:creationId xmlns:a16="http://schemas.microsoft.com/office/drawing/2014/main" id="{00000000-0008-0000-1000-00005B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25" name="shapetype_202" hidden="1">
          <a:extLst>
            <a:ext uri="{FF2B5EF4-FFF2-40B4-BE49-F238E27FC236}">
              <a16:creationId xmlns:a16="http://schemas.microsoft.com/office/drawing/2014/main" id="{00000000-0008-0000-1000-000059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23" name="shapetype_202" hidden="1">
          <a:extLst>
            <a:ext uri="{FF2B5EF4-FFF2-40B4-BE49-F238E27FC236}">
              <a16:creationId xmlns:a16="http://schemas.microsoft.com/office/drawing/2014/main" id="{00000000-0008-0000-1000-000057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21" name="shapetype_202" hidden="1">
          <a:extLst>
            <a:ext uri="{FF2B5EF4-FFF2-40B4-BE49-F238E27FC236}">
              <a16:creationId xmlns:a16="http://schemas.microsoft.com/office/drawing/2014/main" id="{00000000-0008-0000-1000-000055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19" name="shapetype_202" hidden="1">
          <a:extLst>
            <a:ext uri="{FF2B5EF4-FFF2-40B4-BE49-F238E27FC236}">
              <a16:creationId xmlns:a16="http://schemas.microsoft.com/office/drawing/2014/main" id="{00000000-0008-0000-1000-000053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17" name="shapetype_202" hidden="1">
          <a:extLst>
            <a:ext uri="{FF2B5EF4-FFF2-40B4-BE49-F238E27FC236}">
              <a16:creationId xmlns:a16="http://schemas.microsoft.com/office/drawing/2014/main" id="{00000000-0008-0000-1000-000051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15" name="shapetype_202" hidden="1">
          <a:extLst>
            <a:ext uri="{FF2B5EF4-FFF2-40B4-BE49-F238E27FC236}">
              <a16:creationId xmlns:a16="http://schemas.microsoft.com/office/drawing/2014/main" id="{00000000-0008-0000-1000-00004F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13" name="shapetype_202" hidden="1">
          <a:extLst>
            <a:ext uri="{FF2B5EF4-FFF2-40B4-BE49-F238E27FC236}">
              <a16:creationId xmlns:a16="http://schemas.microsoft.com/office/drawing/2014/main" id="{00000000-0008-0000-1000-00004D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11" name="shapetype_202" hidden="1">
          <a:extLst>
            <a:ext uri="{FF2B5EF4-FFF2-40B4-BE49-F238E27FC236}">
              <a16:creationId xmlns:a16="http://schemas.microsoft.com/office/drawing/2014/main" id="{00000000-0008-0000-1000-00004B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09" name="shapetype_202" hidden="1">
          <a:extLst>
            <a:ext uri="{FF2B5EF4-FFF2-40B4-BE49-F238E27FC236}">
              <a16:creationId xmlns:a16="http://schemas.microsoft.com/office/drawing/2014/main" id="{00000000-0008-0000-1000-000049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07" name="shapetype_202" hidden="1">
          <a:extLst>
            <a:ext uri="{FF2B5EF4-FFF2-40B4-BE49-F238E27FC236}">
              <a16:creationId xmlns:a16="http://schemas.microsoft.com/office/drawing/2014/main" id="{00000000-0008-0000-1000-000047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05" name="shapetype_202" hidden="1">
          <a:extLst>
            <a:ext uri="{FF2B5EF4-FFF2-40B4-BE49-F238E27FC236}">
              <a16:creationId xmlns:a16="http://schemas.microsoft.com/office/drawing/2014/main" id="{00000000-0008-0000-1000-000045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03" name="shapetype_202" hidden="1">
          <a:extLst>
            <a:ext uri="{FF2B5EF4-FFF2-40B4-BE49-F238E27FC236}">
              <a16:creationId xmlns:a16="http://schemas.microsoft.com/office/drawing/2014/main" id="{00000000-0008-0000-1000-000043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801" name="shapetype_202" hidden="1">
          <a:extLst>
            <a:ext uri="{FF2B5EF4-FFF2-40B4-BE49-F238E27FC236}">
              <a16:creationId xmlns:a16="http://schemas.microsoft.com/office/drawing/2014/main" id="{00000000-0008-0000-1000-000041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99" name="shapetype_202" hidden="1">
          <a:extLst>
            <a:ext uri="{FF2B5EF4-FFF2-40B4-BE49-F238E27FC236}">
              <a16:creationId xmlns:a16="http://schemas.microsoft.com/office/drawing/2014/main" id="{00000000-0008-0000-1000-00003F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97" name="shapetype_202" hidden="1">
          <a:extLst>
            <a:ext uri="{FF2B5EF4-FFF2-40B4-BE49-F238E27FC236}">
              <a16:creationId xmlns:a16="http://schemas.microsoft.com/office/drawing/2014/main" id="{00000000-0008-0000-1000-00003D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95" name="shapetype_202" hidden="1">
          <a:extLst>
            <a:ext uri="{FF2B5EF4-FFF2-40B4-BE49-F238E27FC236}">
              <a16:creationId xmlns:a16="http://schemas.microsoft.com/office/drawing/2014/main" id="{00000000-0008-0000-1000-00003B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93" name="shapetype_202" hidden="1">
          <a:extLst>
            <a:ext uri="{FF2B5EF4-FFF2-40B4-BE49-F238E27FC236}">
              <a16:creationId xmlns:a16="http://schemas.microsoft.com/office/drawing/2014/main" id="{00000000-0008-0000-1000-000039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91" name="shapetype_202" hidden="1">
          <a:extLst>
            <a:ext uri="{FF2B5EF4-FFF2-40B4-BE49-F238E27FC236}">
              <a16:creationId xmlns:a16="http://schemas.microsoft.com/office/drawing/2014/main" id="{00000000-0008-0000-1000-000037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89" name="shapetype_202" hidden="1">
          <a:extLst>
            <a:ext uri="{FF2B5EF4-FFF2-40B4-BE49-F238E27FC236}">
              <a16:creationId xmlns:a16="http://schemas.microsoft.com/office/drawing/2014/main" id="{00000000-0008-0000-1000-000035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87" name="shapetype_202" hidden="1">
          <a:extLst>
            <a:ext uri="{FF2B5EF4-FFF2-40B4-BE49-F238E27FC236}">
              <a16:creationId xmlns:a16="http://schemas.microsoft.com/office/drawing/2014/main" id="{00000000-0008-0000-1000-000033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85" name="shapetype_202" hidden="1">
          <a:extLst>
            <a:ext uri="{FF2B5EF4-FFF2-40B4-BE49-F238E27FC236}">
              <a16:creationId xmlns:a16="http://schemas.microsoft.com/office/drawing/2014/main" id="{00000000-0008-0000-1000-000031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83" name="shapetype_202" hidden="1">
          <a:extLst>
            <a:ext uri="{FF2B5EF4-FFF2-40B4-BE49-F238E27FC236}">
              <a16:creationId xmlns:a16="http://schemas.microsoft.com/office/drawing/2014/main" id="{00000000-0008-0000-1000-00002F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81" name="shapetype_202" hidden="1">
          <a:extLst>
            <a:ext uri="{FF2B5EF4-FFF2-40B4-BE49-F238E27FC236}">
              <a16:creationId xmlns:a16="http://schemas.microsoft.com/office/drawing/2014/main" id="{00000000-0008-0000-1000-00002D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79" name="shapetype_202" hidden="1">
          <a:extLst>
            <a:ext uri="{FF2B5EF4-FFF2-40B4-BE49-F238E27FC236}">
              <a16:creationId xmlns:a16="http://schemas.microsoft.com/office/drawing/2014/main" id="{00000000-0008-0000-1000-00002B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77" name="shapetype_202" hidden="1">
          <a:extLst>
            <a:ext uri="{FF2B5EF4-FFF2-40B4-BE49-F238E27FC236}">
              <a16:creationId xmlns:a16="http://schemas.microsoft.com/office/drawing/2014/main" id="{00000000-0008-0000-1000-000029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75" name="shapetype_202" hidden="1">
          <a:extLst>
            <a:ext uri="{FF2B5EF4-FFF2-40B4-BE49-F238E27FC236}">
              <a16:creationId xmlns:a16="http://schemas.microsoft.com/office/drawing/2014/main" id="{00000000-0008-0000-1000-000027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73" name="shapetype_202" hidden="1">
          <a:extLst>
            <a:ext uri="{FF2B5EF4-FFF2-40B4-BE49-F238E27FC236}">
              <a16:creationId xmlns:a16="http://schemas.microsoft.com/office/drawing/2014/main" id="{00000000-0008-0000-1000-000025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71" name="shapetype_202" hidden="1">
          <a:extLst>
            <a:ext uri="{FF2B5EF4-FFF2-40B4-BE49-F238E27FC236}">
              <a16:creationId xmlns:a16="http://schemas.microsoft.com/office/drawing/2014/main" id="{00000000-0008-0000-1000-000023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69" name="shapetype_202" hidden="1">
          <a:extLst>
            <a:ext uri="{FF2B5EF4-FFF2-40B4-BE49-F238E27FC236}">
              <a16:creationId xmlns:a16="http://schemas.microsoft.com/office/drawing/2014/main" id="{00000000-0008-0000-1000-000021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67" name="shapetype_202" hidden="1">
          <a:extLst>
            <a:ext uri="{FF2B5EF4-FFF2-40B4-BE49-F238E27FC236}">
              <a16:creationId xmlns:a16="http://schemas.microsoft.com/office/drawing/2014/main" id="{00000000-0008-0000-1000-00001F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65" name="shapetype_202" hidden="1">
          <a:extLst>
            <a:ext uri="{FF2B5EF4-FFF2-40B4-BE49-F238E27FC236}">
              <a16:creationId xmlns:a16="http://schemas.microsoft.com/office/drawing/2014/main" id="{00000000-0008-0000-1000-00001D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63" name="shapetype_202" hidden="1">
          <a:extLst>
            <a:ext uri="{FF2B5EF4-FFF2-40B4-BE49-F238E27FC236}">
              <a16:creationId xmlns:a16="http://schemas.microsoft.com/office/drawing/2014/main" id="{00000000-0008-0000-1000-00001B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61" name="shapetype_202" hidden="1">
          <a:extLst>
            <a:ext uri="{FF2B5EF4-FFF2-40B4-BE49-F238E27FC236}">
              <a16:creationId xmlns:a16="http://schemas.microsoft.com/office/drawing/2014/main" id="{00000000-0008-0000-1000-000019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59" name="shapetype_202" hidden="1">
          <a:extLst>
            <a:ext uri="{FF2B5EF4-FFF2-40B4-BE49-F238E27FC236}">
              <a16:creationId xmlns:a16="http://schemas.microsoft.com/office/drawing/2014/main" id="{00000000-0008-0000-1000-000017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57" name="shapetype_202" hidden="1">
          <a:extLst>
            <a:ext uri="{FF2B5EF4-FFF2-40B4-BE49-F238E27FC236}">
              <a16:creationId xmlns:a16="http://schemas.microsoft.com/office/drawing/2014/main" id="{00000000-0008-0000-1000-000015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55" name="shapetype_202" hidden="1">
          <a:extLst>
            <a:ext uri="{FF2B5EF4-FFF2-40B4-BE49-F238E27FC236}">
              <a16:creationId xmlns:a16="http://schemas.microsoft.com/office/drawing/2014/main" id="{00000000-0008-0000-1000-000013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53" name="shapetype_202" hidden="1">
          <a:extLst>
            <a:ext uri="{FF2B5EF4-FFF2-40B4-BE49-F238E27FC236}">
              <a16:creationId xmlns:a16="http://schemas.microsoft.com/office/drawing/2014/main" id="{00000000-0008-0000-1000-000011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51" name="shapetype_202" hidden="1">
          <a:extLst>
            <a:ext uri="{FF2B5EF4-FFF2-40B4-BE49-F238E27FC236}">
              <a16:creationId xmlns:a16="http://schemas.microsoft.com/office/drawing/2014/main" id="{00000000-0008-0000-1000-00000F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49" name="shapetype_202" hidden="1">
          <a:extLst>
            <a:ext uri="{FF2B5EF4-FFF2-40B4-BE49-F238E27FC236}">
              <a16:creationId xmlns:a16="http://schemas.microsoft.com/office/drawing/2014/main" id="{00000000-0008-0000-1000-00000D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47" name="shapetype_202" hidden="1">
          <a:extLst>
            <a:ext uri="{FF2B5EF4-FFF2-40B4-BE49-F238E27FC236}">
              <a16:creationId xmlns:a16="http://schemas.microsoft.com/office/drawing/2014/main" id="{00000000-0008-0000-1000-00000B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45" name="shapetype_202" hidden="1">
          <a:extLst>
            <a:ext uri="{FF2B5EF4-FFF2-40B4-BE49-F238E27FC236}">
              <a16:creationId xmlns:a16="http://schemas.microsoft.com/office/drawing/2014/main" id="{00000000-0008-0000-1000-000009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43" name="shapetype_202" hidden="1">
          <a:extLst>
            <a:ext uri="{FF2B5EF4-FFF2-40B4-BE49-F238E27FC236}">
              <a16:creationId xmlns:a16="http://schemas.microsoft.com/office/drawing/2014/main" id="{00000000-0008-0000-1000-000007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41" name="shapetype_202" hidden="1">
          <a:extLst>
            <a:ext uri="{FF2B5EF4-FFF2-40B4-BE49-F238E27FC236}">
              <a16:creationId xmlns:a16="http://schemas.microsoft.com/office/drawing/2014/main" id="{00000000-0008-0000-1000-000005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39" name="shapetype_202" hidden="1">
          <a:extLst>
            <a:ext uri="{FF2B5EF4-FFF2-40B4-BE49-F238E27FC236}">
              <a16:creationId xmlns:a16="http://schemas.microsoft.com/office/drawing/2014/main" id="{00000000-0008-0000-1000-000003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37" name="shapetype_202" hidden="1">
          <a:extLst>
            <a:ext uri="{FF2B5EF4-FFF2-40B4-BE49-F238E27FC236}">
              <a16:creationId xmlns:a16="http://schemas.microsoft.com/office/drawing/2014/main" id="{00000000-0008-0000-1000-0000015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35" name="shapetype_202" hidden="1">
          <a:extLst>
            <a:ext uri="{FF2B5EF4-FFF2-40B4-BE49-F238E27FC236}">
              <a16:creationId xmlns:a16="http://schemas.microsoft.com/office/drawing/2014/main" id="{00000000-0008-0000-1000-0000FF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33" name="shapetype_202" hidden="1">
          <a:extLst>
            <a:ext uri="{FF2B5EF4-FFF2-40B4-BE49-F238E27FC236}">
              <a16:creationId xmlns:a16="http://schemas.microsoft.com/office/drawing/2014/main" id="{00000000-0008-0000-1000-0000FD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31" name="shapetype_202" hidden="1">
          <a:extLst>
            <a:ext uri="{FF2B5EF4-FFF2-40B4-BE49-F238E27FC236}">
              <a16:creationId xmlns:a16="http://schemas.microsoft.com/office/drawing/2014/main" id="{00000000-0008-0000-1000-0000FB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29" name="shapetype_202" hidden="1">
          <a:extLst>
            <a:ext uri="{FF2B5EF4-FFF2-40B4-BE49-F238E27FC236}">
              <a16:creationId xmlns:a16="http://schemas.microsoft.com/office/drawing/2014/main" id="{00000000-0008-0000-1000-0000F9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27" name="shapetype_202" hidden="1">
          <a:extLst>
            <a:ext uri="{FF2B5EF4-FFF2-40B4-BE49-F238E27FC236}">
              <a16:creationId xmlns:a16="http://schemas.microsoft.com/office/drawing/2014/main" id="{00000000-0008-0000-1000-0000F7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25" name="shapetype_202" hidden="1">
          <a:extLst>
            <a:ext uri="{FF2B5EF4-FFF2-40B4-BE49-F238E27FC236}">
              <a16:creationId xmlns:a16="http://schemas.microsoft.com/office/drawing/2014/main" id="{00000000-0008-0000-1000-0000F5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23" name="shapetype_202" hidden="1">
          <a:extLst>
            <a:ext uri="{FF2B5EF4-FFF2-40B4-BE49-F238E27FC236}">
              <a16:creationId xmlns:a16="http://schemas.microsoft.com/office/drawing/2014/main" id="{00000000-0008-0000-1000-0000F3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21" name="shapetype_202" hidden="1">
          <a:extLst>
            <a:ext uri="{FF2B5EF4-FFF2-40B4-BE49-F238E27FC236}">
              <a16:creationId xmlns:a16="http://schemas.microsoft.com/office/drawing/2014/main" id="{00000000-0008-0000-1000-0000F1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19" name="shapetype_202" hidden="1">
          <a:extLst>
            <a:ext uri="{FF2B5EF4-FFF2-40B4-BE49-F238E27FC236}">
              <a16:creationId xmlns:a16="http://schemas.microsoft.com/office/drawing/2014/main" id="{00000000-0008-0000-1000-0000EF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17" name="shapetype_202" hidden="1">
          <a:extLst>
            <a:ext uri="{FF2B5EF4-FFF2-40B4-BE49-F238E27FC236}">
              <a16:creationId xmlns:a16="http://schemas.microsoft.com/office/drawing/2014/main" id="{00000000-0008-0000-1000-0000ED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15" name="shapetype_202" hidden="1">
          <a:extLst>
            <a:ext uri="{FF2B5EF4-FFF2-40B4-BE49-F238E27FC236}">
              <a16:creationId xmlns:a16="http://schemas.microsoft.com/office/drawing/2014/main" id="{00000000-0008-0000-1000-0000EB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13" name="shapetype_202" hidden="1">
          <a:extLst>
            <a:ext uri="{FF2B5EF4-FFF2-40B4-BE49-F238E27FC236}">
              <a16:creationId xmlns:a16="http://schemas.microsoft.com/office/drawing/2014/main" id="{00000000-0008-0000-1000-0000E9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11" name="shapetype_202" hidden="1">
          <a:extLst>
            <a:ext uri="{FF2B5EF4-FFF2-40B4-BE49-F238E27FC236}">
              <a16:creationId xmlns:a16="http://schemas.microsoft.com/office/drawing/2014/main" id="{00000000-0008-0000-1000-0000E7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09" name="shapetype_202" hidden="1">
          <a:extLst>
            <a:ext uri="{FF2B5EF4-FFF2-40B4-BE49-F238E27FC236}">
              <a16:creationId xmlns:a16="http://schemas.microsoft.com/office/drawing/2014/main" id="{00000000-0008-0000-1000-0000E5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07" name="shapetype_202" hidden="1">
          <a:extLst>
            <a:ext uri="{FF2B5EF4-FFF2-40B4-BE49-F238E27FC236}">
              <a16:creationId xmlns:a16="http://schemas.microsoft.com/office/drawing/2014/main" id="{00000000-0008-0000-1000-0000E3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05" name="shapetype_202" hidden="1">
          <a:extLst>
            <a:ext uri="{FF2B5EF4-FFF2-40B4-BE49-F238E27FC236}">
              <a16:creationId xmlns:a16="http://schemas.microsoft.com/office/drawing/2014/main" id="{00000000-0008-0000-1000-0000E1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03" name="shapetype_202" hidden="1">
          <a:extLst>
            <a:ext uri="{FF2B5EF4-FFF2-40B4-BE49-F238E27FC236}">
              <a16:creationId xmlns:a16="http://schemas.microsoft.com/office/drawing/2014/main" id="{00000000-0008-0000-1000-0000DF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701" name="shapetype_202" hidden="1">
          <a:extLst>
            <a:ext uri="{FF2B5EF4-FFF2-40B4-BE49-F238E27FC236}">
              <a16:creationId xmlns:a16="http://schemas.microsoft.com/office/drawing/2014/main" id="{00000000-0008-0000-1000-0000DD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99" name="shapetype_202" hidden="1">
          <a:extLst>
            <a:ext uri="{FF2B5EF4-FFF2-40B4-BE49-F238E27FC236}">
              <a16:creationId xmlns:a16="http://schemas.microsoft.com/office/drawing/2014/main" id="{00000000-0008-0000-1000-0000DB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97" name="shapetype_202" hidden="1">
          <a:extLst>
            <a:ext uri="{FF2B5EF4-FFF2-40B4-BE49-F238E27FC236}">
              <a16:creationId xmlns:a16="http://schemas.microsoft.com/office/drawing/2014/main" id="{00000000-0008-0000-1000-0000D9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95" name="shapetype_202" hidden="1">
          <a:extLst>
            <a:ext uri="{FF2B5EF4-FFF2-40B4-BE49-F238E27FC236}">
              <a16:creationId xmlns:a16="http://schemas.microsoft.com/office/drawing/2014/main" id="{00000000-0008-0000-1000-0000D7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93" name="shapetype_202" hidden="1">
          <a:extLst>
            <a:ext uri="{FF2B5EF4-FFF2-40B4-BE49-F238E27FC236}">
              <a16:creationId xmlns:a16="http://schemas.microsoft.com/office/drawing/2014/main" id="{00000000-0008-0000-1000-0000D5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91" name="shapetype_202" hidden="1">
          <a:extLst>
            <a:ext uri="{FF2B5EF4-FFF2-40B4-BE49-F238E27FC236}">
              <a16:creationId xmlns:a16="http://schemas.microsoft.com/office/drawing/2014/main" id="{00000000-0008-0000-1000-0000D3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89" name="shapetype_202" hidden="1">
          <a:extLst>
            <a:ext uri="{FF2B5EF4-FFF2-40B4-BE49-F238E27FC236}">
              <a16:creationId xmlns:a16="http://schemas.microsoft.com/office/drawing/2014/main" id="{00000000-0008-0000-1000-0000D1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87" name="shapetype_202" hidden="1">
          <a:extLst>
            <a:ext uri="{FF2B5EF4-FFF2-40B4-BE49-F238E27FC236}">
              <a16:creationId xmlns:a16="http://schemas.microsoft.com/office/drawing/2014/main" id="{00000000-0008-0000-1000-0000CF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85" name="shapetype_202" hidden="1">
          <a:extLst>
            <a:ext uri="{FF2B5EF4-FFF2-40B4-BE49-F238E27FC236}">
              <a16:creationId xmlns:a16="http://schemas.microsoft.com/office/drawing/2014/main" id="{00000000-0008-0000-1000-0000CD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83" name="shapetype_202" hidden="1">
          <a:extLst>
            <a:ext uri="{FF2B5EF4-FFF2-40B4-BE49-F238E27FC236}">
              <a16:creationId xmlns:a16="http://schemas.microsoft.com/office/drawing/2014/main" id="{00000000-0008-0000-1000-0000CB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81" name="shapetype_202" hidden="1">
          <a:extLst>
            <a:ext uri="{FF2B5EF4-FFF2-40B4-BE49-F238E27FC236}">
              <a16:creationId xmlns:a16="http://schemas.microsoft.com/office/drawing/2014/main" id="{00000000-0008-0000-1000-0000C9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79" name="shapetype_202" hidden="1">
          <a:extLst>
            <a:ext uri="{FF2B5EF4-FFF2-40B4-BE49-F238E27FC236}">
              <a16:creationId xmlns:a16="http://schemas.microsoft.com/office/drawing/2014/main" id="{00000000-0008-0000-1000-0000C7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77" name="shapetype_202" hidden="1">
          <a:extLst>
            <a:ext uri="{FF2B5EF4-FFF2-40B4-BE49-F238E27FC236}">
              <a16:creationId xmlns:a16="http://schemas.microsoft.com/office/drawing/2014/main" id="{00000000-0008-0000-1000-0000C5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75" name="shapetype_202" hidden="1">
          <a:extLst>
            <a:ext uri="{FF2B5EF4-FFF2-40B4-BE49-F238E27FC236}">
              <a16:creationId xmlns:a16="http://schemas.microsoft.com/office/drawing/2014/main" id="{00000000-0008-0000-1000-0000C3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73" name="shapetype_202" hidden="1">
          <a:extLst>
            <a:ext uri="{FF2B5EF4-FFF2-40B4-BE49-F238E27FC236}">
              <a16:creationId xmlns:a16="http://schemas.microsoft.com/office/drawing/2014/main" id="{00000000-0008-0000-1000-0000C1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71" name="shapetype_202" hidden="1">
          <a:extLst>
            <a:ext uri="{FF2B5EF4-FFF2-40B4-BE49-F238E27FC236}">
              <a16:creationId xmlns:a16="http://schemas.microsoft.com/office/drawing/2014/main" id="{00000000-0008-0000-1000-0000BF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69" name="shapetype_202" hidden="1">
          <a:extLst>
            <a:ext uri="{FF2B5EF4-FFF2-40B4-BE49-F238E27FC236}">
              <a16:creationId xmlns:a16="http://schemas.microsoft.com/office/drawing/2014/main" id="{00000000-0008-0000-1000-0000BD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67" name="shapetype_202" hidden="1">
          <a:extLst>
            <a:ext uri="{FF2B5EF4-FFF2-40B4-BE49-F238E27FC236}">
              <a16:creationId xmlns:a16="http://schemas.microsoft.com/office/drawing/2014/main" id="{00000000-0008-0000-1000-0000BB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65" name="shapetype_202" hidden="1">
          <a:extLst>
            <a:ext uri="{FF2B5EF4-FFF2-40B4-BE49-F238E27FC236}">
              <a16:creationId xmlns:a16="http://schemas.microsoft.com/office/drawing/2014/main" id="{00000000-0008-0000-1000-0000B9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63" name="shapetype_202" hidden="1">
          <a:extLst>
            <a:ext uri="{FF2B5EF4-FFF2-40B4-BE49-F238E27FC236}">
              <a16:creationId xmlns:a16="http://schemas.microsoft.com/office/drawing/2014/main" id="{00000000-0008-0000-1000-0000B7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61" name="shapetype_202" hidden="1">
          <a:extLst>
            <a:ext uri="{FF2B5EF4-FFF2-40B4-BE49-F238E27FC236}">
              <a16:creationId xmlns:a16="http://schemas.microsoft.com/office/drawing/2014/main" id="{00000000-0008-0000-1000-0000B5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59" name="shapetype_202" hidden="1">
          <a:extLst>
            <a:ext uri="{FF2B5EF4-FFF2-40B4-BE49-F238E27FC236}">
              <a16:creationId xmlns:a16="http://schemas.microsoft.com/office/drawing/2014/main" id="{00000000-0008-0000-1000-0000B3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57" name="shapetype_202" hidden="1">
          <a:extLst>
            <a:ext uri="{FF2B5EF4-FFF2-40B4-BE49-F238E27FC236}">
              <a16:creationId xmlns:a16="http://schemas.microsoft.com/office/drawing/2014/main" id="{00000000-0008-0000-1000-0000B1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55" name="shapetype_202" hidden="1">
          <a:extLst>
            <a:ext uri="{FF2B5EF4-FFF2-40B4-BE49-F238E27FC236}">
              <a16:creationId xmlns:a16="http://schemas.microsoft.com/office/drawing/2014/main" id="{00000000-0008-0000-1000-0000AF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53" name="shapetype_202" hidden="1">
          <a:extLst>
            <a:ext uri="{FF2B5EF4-FFF2-40B4-BE49-F238E27FC236}">
              <a16:creationId xmlns:a16="http://schemas.microsoft.com/office/drawing/2014/main" id="{00000000-0008-0000-1000-0000AD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51" name="shapetype_202" hidden="1">
          <a:extLst>
            <a:ext uri="{FF2B5EF4-FFF2-40B4-BE49-F238E27FC236}">
              <a16:creationId xmlns:a16="http://schemas.microsoft.com/office/drawing/2014/main" id="{00000000-0008-0000-1000-0000AB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49" name="shapetype_202" hidden="1">
          <a:extLst>
            <a:ext uri="{FF2B5EF4-FFF2-40B4-BE49-F238E27FC236}">
              <a16:creationId xmlns:a16="http://schemas.microsoft.com/office/drawing/2014/main" id="{00000000-0008-0000-1000-0000A9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47" name="shapetype_202" hidden="1">
          <a:extLst>
            <a:ext uri="{FF2B5EF4-FFF2-40B4-BE49-F238E27FC236}">
              <a16:creationId xmlns:a16="http://schemas.microsoft.com/office/drawing/2014/main" id="{00000000-0008-0000-1000-0000A7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45" name="shapetype_202" hidden="1">
          <a:extLst>
            <a:ext uri="{FF2B5EF4-FFF2-40B4-BE49-F238E27FC236}">
              <a16:creationId xmlns:a16="http://schemas.microsoft.com/office/drawing/2014/main" id="{00000000-0008-0000-1000-0000A5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43" name="shapetype_202" hidden="1">
          <a:extLst>
            <a:ext uri="{FF2B5EF4-FFF2-40B4-BE49-F238E27FC236}">
              <a16:creationId xmlns:a16="http://schemas.microsoft.com/office/drawing/2014/main" id="{00000000-0008-0000-1000-0000A3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41" name="shapetype_202" hidden="1">
          <a:extLst>
            <a:ext uri="{FF2B5EF4-FFF2-40B4-BE49-F238E27FC236}">
              <a16:creationId xmlns:a16="http://schemas.microsoft.com/office/drawing/2014/main" id="{00000000-0008-0000-1000-0000A1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39" name="shapetype_202" hidden="1">
          <a:extLst>
            <a:ext uri="{FF2B5EF4-FFF2-40B4-BE49-F238E27FC236}">
              <a16:creationId xmlns:a16="http://schemas.microsoft.com/office/drawing/2014/main" id="{00000000-0008-0000-1000-00009F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37" name="shapetype_202" hidden="1">
          <a:extLst>
            <a:ext uri="{FF2B5EF4-FFF2-40B4-BE49-F238E27FC236}">
              <a16:creationId xmlns:a16="http://schemas.microsoft.com/office/drawing/2014/main" id="{00000000-0008-0000-1000-00009D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35" name="shapetype_202" hidden="1">
          <a:extLst>
            <a:ext uri="{FF2B5EF4-FFF2-40B4-BE49-F238E27FC236}">
              <a16:creationId xmlns:a16="http://schemas.microsoft.com/office/drawing/2014/main" id="{00000000-0008-0000-1000-00009B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33" name="shapetype_202" hidden="1">
          <a:extLst>
            <a:ext uri="{FF2B5EF4-FFF2-40B4-BE49-F238E27FC236}">
              <a16:creationId xmlns:a16="http://schemas.microsoft.com/office/drawing/2014/main" id="{00000000-0008-0000-1000-000099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31" name="shapetype_202" hidden="1">
          <a:extLst>
            <a:ext uri="{FF2B5EF4-FFF2-40B4-BE49-F238E27FC236}">
              <a16:creationId xmlns:a16="http://schemas.microsoft.com/office/drawing/2014/main" id="{00000000-0008-0000-1000-000097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29" name="shapetype_202" hidden="1">
          <a:extLst>
            <a:ext uri="{FF2B5EF4-FFF2-40B4-BE49-F238E27FC236}">
              <a16:creationId xmlns:a16="http://schemas.microsoft.com/office/drawing/2014/main" id="{00000000-0008-0000-1000-000095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27" name="shapetype_202" hidden="1">
          <a:extLst>
            <a:ext uri="{FF2B5EF4-FFF2-40B4-BE49-F238E27FC236}">
              <a16:creationId xmlns:a16="http://schemas.microsoft.com/office/drawing/2014/main" id="{00000000-0008-0000-1000-000093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25" name="shapetype_202" hidden="1">
          <a:extLst>
            <a:ext uri="{FF2B5EF4-FFF2-40B4-BE49-F238E27FC236}">
              <a16:creationId xmlns:a16="http://schemas.microsoft.com/office/drawing/2014/main" id="{00000000-0008-0000-1000-000091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23" name="shapetype_202" hidden="1">
          <a:extLst>
            <a:ext uri="{FF2B5EF4-FFF2-40B4-BE49-F238E27FC236}">
              <a16:creationId xmlns:a16="http://schemas.microsoft.com/office/drawing/2014/main" id="{00000000-0008-0000-1000-00008F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21" name="shapetype_202" hidden="1">
          <a:extLst>
            <a:ext uri="{FF2B5EF4-FFF2-40B4-BE49-F238E27FC236}">
              <a16:creationId xmlns:a16="http://schemas.microsoft.com/office/drawing/2014/main" id="{00000000-0008-0000-1000-00008D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19" name="shapetype_202" hidden="1">
          <a:extLst>
            <a:ext uri="{FF2B5EF4-FFF2-40B4-BE49-F238E27FC236}">
              <a16:creationId xmlns:a16="http://schemas.microsoft.com/office/drawing/2014/main" id="{00000000-0008-0000-1000-00008B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17" name="shapetype_202" hidden="1">
          <a:extLst>
            <a:ext uri="{FF2B5EF4-FFF2-40B4-BE49-F238E27FC236}">
              <a16:creationId xmlns:a16="http://schemas.microsoft.com/office/drawing/2014/main" id="{00000000-0008-0000-1000-000089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15" name="shapetype_202" hidden="1">
          <a:extLst>
            <a:ext uri="{FF2B5EF4-FFF2-40B4-BE49-F238E27FC236}">
              <a16:creationId xmlns:a16="http://schemas.microsoft.com/office/drawing/2014/main" id="{00000000-0008-0000-1000-000087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13" name="shapetype_202" hidden="1">
          <a:extLst>
            <a:ext uri="{FF2B5EF4-FFF2-40B4-BE49-F238E27FC236}">
              <a16:creationId xmlns:a16="http://schemas.microsoft.com/office/drawing/2014/main" id="{00000000-0008-0000-1000-000085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11" name="shapetype_202" hidden="1">
          <a:extLst>
            <a:ext uri="{FF2B5EF4-FFF2-40B4-BE49-F238E27FC236}">
              <a16:creationId xmlns:a16="http://schemas.microsoft.com/office/drawing/2014/main" id="{00000000-0008-0000-1000-000083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09" name="shapetype_202" hidden="1">
          <a:extLst>
            <a:ext uri="{FF2B5EF4-FFF2-40B4-BE49-F238E27FC236}">
              <a16:creationId xmlns:a16="http://schemas.microsoft.com/office/drawing/2014/main" id="{00000000-0008-0000-1000-000081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07" name="shapetype_202" hidden="1">
          <a:extLst>
            <a:ext uri="{FF2B5EF4-FFF2-40B4-BE49-F238E27FC236}">
              <a16:creationId xmlns:a16="http://schemas.microsoft.com/office/drawing/2014/main" id="{00000000-0008-0000-1000-00007F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0605" name="shapetype_202" hidden="1">
          <a:extLst>
            <a:ext uri="{FF2B5EF4-FFF2-40B4-BE49-F238E27FC236}">
              <a16:creationId xmlns:a16="http://schemas.microsoft.com/office/drawing/2014/main" id="{00000000-0008-0000-1000-00007D5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19</xdr:col>
      <xdr:colOff>1006929</xdr:colOff>
      <xdr:row>37</xdr:row>
      <xdr:rowOff>40821</xdr:rowOff>
    </xdr:from>
    <xdr:ext cx="10412209" cy="16061448"/>
    <xdr:sp macro="" textlink="">
      <xdr:nvSpPr>
        <xdr:cNvPr id="216" name="TextBox 215">
          <a:extLst>
            <a:ext uri="{FF2B5EF4-FFF2-40B4-BE49-F238E27FC236}">
              <a16:creationId xmlns:a16="http://schemas.microsoft.com/office/drawing/2014/main" id="{00000000-0008-0000-1000-0000D8000000}"/>
            </a:ext>
          </a:extLst>
        </xdr:cNvPr>
        <xdr:cNvSpPr txBox="1"/>
      </xdr:nvSpPr>
      <xdr:spPr>
        <a:xfrm>
          <a:off x="19417393" y="12205607"/>
          <a:ext cx="10412209" cy="160614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Northern Europe (Denmark, Finland, Sweden, Estonia, Latvia and Llithuania)</a:t>
          </a: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 NON RESIDENTIAL BUILDINGS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/>
        </a:p>
      </xdr:txBody>
    </xdr:sp>
    <xdr:clientData/>
  </xdr:oneCellAnchor>
  <xdr:oneCellAnchor>
    <xdr:from>
      <xdr:col>58</xdr:col>
      <xdr:colOff>0</xdr:colOff>
      <xdr:row>37</xdr:row>
      <xdr:rowOff>0</xdr:rowOff>
    </xdr:from>
    <xdr:ext cx="10150929" cy="15267214"/>
    <xdr:sp macro="" textlink="">
      <xdr:nvSpPr>
        <xdr:cNvPr id="219" name="TextBox 218">
          <a:extLst>
            <a:ext uri="{FF2B5EF4-FFF2-40B4-BE49-F238E27FC236}">
              <a16:creationId xmlns:a16="http://schemas.microsoft.com/office/drawing/2014/main" id="{00000000-0008-0000-1000-0000DB000000}"/>
            </a:ext>
          </a:extLst>
        </xdr:cNvPr>
        <xdr:cNvSpPr txBox="1"/>
      </xdr:nvSpPr>
      <xdr:spPr>
        <a:xfrm>
          <a:off x="107346750" y="12164786"/>
          <a:ext cx="10150929" cy="15267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Northern Europe (Denmark, Finland, Sweden, Estonia, Latvia and Llithuania).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</a:p>
        <a:p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 NON RESIDENTIAL BUILDINGS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endParaRPr lang="en-US" sz="1200">
            <a:effectLst/>
          </a:endParaRPr>
        </a:p>
        <a:p>
          <a:endParaRPr lang="en-US" sz="1200"/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65" name="shapetype_202" hidden="1">
          <a:extLst>
            <a:ext uri="{FF2B5EF4-FFF2-40B4-BE49-F238E27FC236}">
              <a16:creationId xmlns:a16="http://schemas.microsoft.com/office/drawing/2014/main" id="{00000000-0008-0000-1100-000095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64" name="shapetype_202" hidden="1">
          <a:extLst>
            <a:ext uri="{FF2B5EF4-FFF2-40B4-BE49-F238E27FC236}">
              <a16:creationId xmlns:a16="http://schemas.microsoft.com/office/drawing/2014/main" id="{00000000-0008-0000-1100-000094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63" name="shapetype_202" hidden="1">
          <a:extLst>
            <a:ext uri="{FF2B5EF4-FFF2-40B4-BE49-F238E27FC236}">
              <a16:creationId xmlns:a16="http://schemas.microsoft.com/office/drawing/2014/main" id="{00000000-0008-0000-1100-000093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62" name="shapetype_202" hidden="1">
          <a:extLst>
            <a:ext uri="{FF2B5EF4-FFF2-40B4-BE49-F238E27FC236}">
              <a16:creationId xmlns:a16="http://schemas.microsoft.com/office/drawing/2014/main" id="{00000000-0008-0000-1100-000092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61" name="shapetype_202" hidden="1">
          <a:extLst>
            <a:ext uri="{FF2B5EF4-FFF2-40B4-BE49-F238E27FC236}">
              <a16:creationId xmlns:a16="http://schemas.microsoft.com/office/drawing/2014/main" id="{00000000-0008-0000-1100-000091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60" name="shapetype_202" hidden="1">
          <a:extLst>
            <a:ext uri="{FF2B5EF4-FFF2-40B4-BE49-F238E27FC236}">
              <a16:creationId xmlns:a16="http://schemas.microsoft.com/office/drawing/2014/main" id="{00000000-0008-0000-1100-000090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59" name="shapetype_202" hidden="1">
          <a:extLst>
            <a:ext uri="{FF2B5EF4-FFF2-40B4-BE49-F238E27FC236}">
              <a16:creationId xmlns:a16="http://schemas.microsoft.com/office/drawing/2014/main" id="{00000000-0008-0000-1100-00008F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57" name="shapetype_202" hidden="1">
          <a:extLst>
            <a:ext uri="{FF2B5EF4-FFF2-40B4-BE49-F238E27FC236}">
              <a16:creationId xmlns:a16="http://schemas.microsoft.com/office/drawing/2014/main" id="{00000000-0008-0000-1100-00008D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55" name="shapetype_202" hidden="1">
          <a:extLst>
            <a:ext uri="{FF2B5EF4-FFF2-40B4-BE49-F238E27FC236}">
              <a16:creationId xmlns:a16="http://schemas.microsoft.com/office/drawing/2014/main" id="{00000000-0008-0000-1100-00008B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53" name="shapetype_202" hidden="1">
          <a:extLst>
            <a:ext uri="{FF2B5EF4-FFF2-40B4-BE49-F238E27FC236}">
              <a16:creationId xmlns:a16="http://schemas.microsoft.com/office/drawing/2014/main" id="{00000000-0008-0000-1100-000089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51" name="shapetype_202" hidden="1">
          <a:extLst>
            <a:ext uri="{FF2B5EF4-FFF2-40B4-BE49-F238E27FC236}">
              <a16:creationId xmlns:a16="http://schemas.microsoft.com/office/drawing/2014/main" id="{00000000-0008-0000-1100-000087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49" name="shapetype_202" hidden="1">
          <a:extLst>
            <a:ext uri="{FF2B5EF4-FFF2-40B4-BE49-F238E27FC236}">
              <a16:creationId xmlns:a16="http://schemas.microsoft.com/office/drawing/2014/main" id="{00000000-0008-0000-1100-000085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47" name="shapetype_202" hidden="1">
          <a:extLst>
            <a:ext uri="{FF2B5EF4-FFF2-40B4-BE49-F238E27FC236}">
              <a16:creationId xmlns:a16="http://schemas.microsoft.com/office/drawing/2014/main" id="{00000000-0008-0000-1100-000083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45" name="shapetype_202" hidden="1">
          <a:extLst>
            <a:ext uri="{FF2B5EF4-FFF2-40B4-BE49-F238E27FC236}">
              <a16:creationId xmlns:a16="http://schemas.microsoft.com/office/drawing/2014/main" id="{00000000-0008-0000-1100-000081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43" name="shapetype_202" hidden="1">
          <a:extLst>
            <a:ext uri="{FF2B5EF4-FFF2-40B4-BE49-F238E27FC236}">
              <a16:creationId xmlns:a16="http://schemas.microsoft.com/office/drawing/2014/main" id="{00000000-0008-0000-1100-00007F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41" name="shapetype_202" hidden="1">
          <a:extLst>
            <a:ext uri="{FF2B5EF4-FFF2-40B4-BE49-F238E27FC236}">
              <a16:creationId xmlns:a16="http://schemas.microsoft.com/office/drawing/2014/main" id="{00000000-0008-0000-1100-00007D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39" name="shapetype_202" hidden="1">
          <a:extLst>
            <a:ext uri="{FF2B5EF4-FFF2-40B4-BE49-F238E27FC236}">
              <a16:creationId xmlns:a16="http://schemas.microsoft.com/office/drawing/2014/main" id="{00000000-0008-0000-1100-00007B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37" name="shapetype_202" hidden="1">
          <a:extLst>
            <a:ext uri="{FF2B5EF4-FFF2-40B4-BE49-F238E27FC236}">
              <a16:creationId xmlns:a16="http://schemas.microsoft.com/office/drawing/2014/main" id="{00000000-0008-0000-1100-000079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35" name="shapetype_202" hidden="1">
          <a:extLst>
            <a:ext uri="{FF2B5EF4-FFF2-40B4-BE49-F238E27FC236}">
              <a16:creationId xmlns:a16="http://schemas.microsoft.com/office/drawing/2014/main" id="{00000000-0008-0000-1100-000077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33" name="shapetype_202" hidden="1">
          <a:extLst>
            <a:ext uri="{FF2B5EF4-FFF2-40B4-BE49-F238E27FC236}">
              <a16:creationId xmlns:a16="http://schemas.microsoft.com/office/drawing/2014/main" id="{00000000-0008-0000-1100-000075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31" name="shapetype_202" hidden="1">
          <a:extLst>
            <a:ext uri="{FF2B5EF4-FFF2-40B4-BE49-F238E27FC236}">
              <a16:creationId xmlns:a16="http://schemas.microsoft.com/office/drawing/2014/main" id="{00000000-0008-0000-1100-000073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29" name="shapetype_202" hidden="1">
          <a:extLst>
            <a:ext uri="{FF2B5EF4-FFF2-40B4-BE49-F238E27FC236}">
              <a16:creationId xmlns:a16="http://schemas.microsoft.com/office/drawing/2014/main" id="{00000000-0008-0000-1100-000071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27" name="shapetype_202" hidden="1">
          <a:extLst>
            <a:ext uri="{FF2B5EF4-FFF2-40B4-BE49-F238E27FC236}">
              <a16:creationId xmlns:a16="http://schemas.microsoft.com/office/drawing/2014/main" id="{00000000-0008-0000-1100-00006F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25" name="shapetype_202" hidden="1">
          <a:extLst>
            <a:ext uri="{FF2B5EF4-FFF2-40B4-BE49-F238E27FC236}">
              <a16:creationId xmlns:a16="http://schemas.microsoft.com/office/drawing/2014/main" id="{00000000-0008-0000-1100-00006D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23" name="shapetype_202" hidden="1">
          <a:extLst>
            <a:ext uri="{FF2B5EF4-FFF2-40B4-BE49-F238E27FC236}">
              <a16:creationId xmlns:a16="http://schemas.microsoft.com/office/drawing/2014/main" id="{00000000-0008-0000-1100-00006B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21" name="shapetype_202" hidden="1">
          <a:extLst>
            <a:ext uri="{FF2B5EF4-FFF2-40B4-BE49-F238E27FC236}">
              <a16:creationId xmlns:a16="http://schemas.microsoft.com/office/drawing/2014/main" id="{00000000-0008-0000-1100-000069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19" name="shapetype_202" hidden="1">
          <a:extLst>
            <a:ext uri="{FF2B5EF4-FFF2-40B4-BE49-F238E27FC236}">
              <a16:creationId xmlns:a16="http://schemas.microsoft.com/office/drawing/2014/main" id="{00000000-0008-0000-1100-000067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17" name="shapetype_202" hidden="1">
          <a:extLst>
            <a:ext uri="{FF2B5EF4-FFF2-40B4-BE49-F238E27FC236}">
              <a16:creationId xmlns:a16="http://schemas.microsoft.com/office/drawing/2014/main" id="{00000000-0008-0000-1100-000065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15" name="shapetype_202" hidden="1">
          <a:extLst>
            <a:ext uri="{FF2B5EF4-FFF2-40B4-BE49-F238E27FC236}">
              <a16:creationId xmlns:a16="http://schemas.microsoft.com/office/drawing/2014/main" id="{00000000-0008-0000-1100-000063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13" name="shapetype_202" hidden="1">
          <a:extLst>
            <a:ext uri="{FF2B5EF4-FFF2-40B4-BE49-F238E27FC236}">
              <a16:creationId xmlns:a16="http://schemas.microsoft.com/office/drawing/2014/main" id="{00000000-0008-0000-1100-000061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11" name="shapetype_202" hidden="1">
          <a:extLst>
            <a:ext uri="{FF2B5EF4-FFF2-40B4-BE49-F238E27FC236}">
              <a16:creationId xmlns:a16="http://schemas.microsoft.com/office/drawing/2014/main" id="{00000000-0008-0000-1100-00005F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09" name="shapetype_202" hidden="1">
          <a:extLst>
            <a:ext uri="{FF2B5EF4-FFF2-40B4-BE49-F238E27FC236}">
              <a16:creationId xmlns:a16="http://schemas.microsoft.com/office/drawing/2014/main" id="{00000000-0008-0000-1100-00005D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07" name="shapetype_202" hidden="1">
          <a:extLst>
            <a:ext uri="{FF2B5EF4-FFF2-40B4-BE49-F238E27FC236}">
              <a16:creationId xmlns:a16="http://schemas.microsoft.com/office/drawing/2014/main" id="{00000000-0008-0000-1100-00005B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05" name="shapetype_202" hidden="1">
          <a:extLst>
            <a:ext uri="{FF2B5EF4-FFF2-40B4-BE49-F238E27FC236}">
              <a16:creationId xmlns:a16="http://schemas.microsoft.com/office/drawing/2014/main" id="{00000000-0008-0000-1100-000059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03" name="shapetype_202" hidden="1">
          <a:extLst>
            <a:ext uri="{FF2B5EF4-FFF2-40B4-BE49-F238E27FC236}">
              <a16:creationId xmlns:a16="http://schemas.microsoft.com/office/drawing/2014/main" id="{00000000-0008-0000-1100-000057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101" name="shapetype_202" hidden="1">
          <a:extLst>
            <a:ext uri="{FF2B5EF4-FFF2-40B4-BE49-F238E27FC236}">
              <a16:creationId xmlns:a16="http://schemas.microsoft.com/office/drawing/2014/main" id="{00000000-0008-0000-1100-000055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99" name="shapetype_202" hidden="1">
          <a:extLst>
            <a:ext uri="{FF2B5EF4-FFF2-40B4-BE49-F238E27FC236}">
              <a16:creationId xmlns:a16="http://schemas.microsoft.com/office/drawing/2014/main" id="{00000000-0008-0000-1100-000053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97" name="shapetype_202" hidden="1">
          <a:extLst>
            <a:ext uri="{FF2B5EF4-FFF2-40B4-BE49-F238E27FC236}">
              <a16:creationId xmlns:a16="http://schemas.microsoft.com/office/drawing/2014/main" id="{00000000-0008-0000-1100-000051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95" name="shapetype_202" hidden="1">
          <a:extLst>
            <a:ext uri="{FF2B5EF4-FFF2-40B4-BE49-F238E27FC236}">
              <a16:creationId xmlns:a16="http://schemas.microsoft.com/office/drawing/2014/main" id="{00000000-0008-0000-1100-00004F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93" name="shapetype_202" hidden="1">
          <a:extLst>
            <a:ext uri="{FF2B5EF4-FFF2-40B4-BE49-F238E27FC236}">
              <a16:creationId xmlns:a16="http://schemas.microsoft.com/office/drawing/2014/main" id="{00000000-0008-0000-1100-00004D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91" name="shapetype_202" hidden="1">
          <a:extLst>
            <a:ext uri="{FF2B5EF4-FFF2-40B4-BE49-F238E27FC236}">
              <a16:creationId xmlns:a16="http://schemas.microsoft.com/office/drawing/2014/main" id="{00000000-0008-0000-1100-00004B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89" name="shapetype_202" hidden="1">
          <a:extLst>
            <a:ext uri="{FF2B5EF4-FFF2-40B4-BE49-F238E27FC236}">
              <a16:creationId xmlns:a16="http://schemas.microsoft.com/office/drawing/2014/main" id="{00000000-0008-0000-1100-000049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87" name="shapetype_202" hidden="1">
          <a:extLst>
            <a:ext uri="{FF2B5EF4-FFF2-40B4-BE49-F238E27FC236}">
              <a16:creationId xmlns:a16="http://schemas.microsoft.com/office/drawing/2014/main" id="{00000000-0008-0000-1100-000047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85" name="shapetype_202" hidden="1">
          <a:extLst>
            <a:ext uri="{FF2B5EF4-FFF2-40B4-BE49-F238E27FC236}">
              <a16:creationId xmlns:a16="http://schemas.microsoft.com/office/drawing/2014/main" id="{00000000-0008-0000-1100-000045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83" name="shapetype_202" hidden="1">
          <a:extLst>
            <a:ext uri="{FF2B5EF4-FFF2-40B4-BE49-F238E27FC236}">
              <a16:creationId xmlns:a16="http://schemas.microsoft.com/office/drawing/2014/main" id="{00000000-0008-0000-1100-000043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81" name="shapetype_202" hidden="1">
          <a:extLst>
            <a:ext uri="{FF2B5EF4-FFF2-40B4-BE49-F238E27FC236}">
              <a16:creationId xmlns:a16="http://schemas.microsoft.com/office/drawing/2014/main" id="{00000000-0008-0000-1100-000041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79" name="shapetype_202" hidden="1">
          <a:extLst>
            <a:ext uri="{FF2B5EF4-FFF2-40B4-BE49-F238E27FC236}">
              <a16:creationId xmlns:a16="http://schemas.microsoft.com/office/drawing/2014/main" id="{00000000-0008-0000-1100-00003F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77" name="shapetype_202" hidden="1">
          <a:extLst>
            <a:ext uri="{FF2B5EF4-FFF2-40B4-BE49-F238E27FC236}">
              <a16:creationId xmlns:a16="http://schemas.microsoft.com/office/drawing/2014/main" id="{00000000-0008-0000-1100-00003D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75" name="shapetype_202" hidden="1">
          <a:extLst>
            <a:ext uri="{FF2B5EF4-FFF2-40B4-BE49-F238E27FC236}">
              <a16:creationId xmlns:a16="http://schemas.microsoft.com/office/drawing/2014/main" id="{00000000-0008-0000-1100-00003B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73" name="shapetype_202" hidden="1">
          <a:extLst>
            <a:ext uri="{FF2B5EF4-FFF2-40B4-BE49-F238E27FC236}">
              <a16:creationId xmlns:a16="http://schemas.microsoft.com/office/drawing/2014/main" id="{00000000-0008-0000-1100-000039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71" name="shapetype_202" hidden="1">
          <a:extLst>
            <a:ext uri="{FF2B5EF4-FFF2-40B4-BE49-F238E27FC236}">
              <a16:creationId xmlns:a16="http://schemas.microsoft.com/office/drawing/2014/main" id="{00000000-0008-0000-1100-000037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69" name="shapetype_202" hidden="1">
          <a:extLst>
            <a:ext uri="{FF2B5EF4-FFF2-40B4-BE49-F238E27FC236}">
              <a16:creationId xmlns:a16="http://schemas.microsoft.com/office/drawing/2014/main" id="{00000000-0008-0000-1100-000035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67" name="shapetype_202" hidden="1">
          <a:extLst>
            <a:ext uri="{FF2B5EF4-FFF2-40B4-BE49-F238E27FC236}">
              <a16:creationId xmlns:a16="http://schemas.microsoft.com/office/drawing/2014/main" id="{00000000-0008-0000-1100-000033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65" name="shapetype_202" hidden="1">
          <a:extLst>
            <a:ext uri="{FF2B5EF4-FFF2-40B4-BE49-F238E27FC236}">
              <a16:creationId xmlns:a16="http://schemas.microsoft.com/office/drawing/2014/main" id="{00000000-0008-0000-1100-000031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63" name="shapetype_202" hidden="1">
          <a:extLst>
            <a:ext uri="{FF2B5EF4-FFF2-40B4-BE49-F238E27FC236}">
              <a16:creationId xmlns:a16="http://schemas.microsoft.com/office/drawing/2014/main" id="{00000000-0008-0000-1100-00002F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61" name="shapetype_202" hidden="1">
          <a:extLst>
            <a:ext uri="{FF2B5EF4-FFF2-40B4-BE49-F238E27FC236}">
              <a16:creationId xmlns:a16="http://schemas.microsoft.com/office/drawing/2014/main" id="{00000000-0008-0000-1100-00002D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59" name="shapetype_202" hidden="1">
          <a:extLst>
            <a:ext uri="{FF2B5EF4-FFF2-40B4-BE49-F238E27FC236}">
              <a16:creationId xmlns:a16="http://schemas.microsoft.com/office/drawing/2014/main" id="{00000000-0008-0000-1100-00002B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58" name="shapetype_202" hidden="1">
          <a:extLst>
            <a:ext uri="{FF2B5EF4-FFF2-40B4-BE49-F238E27FC236}">
              <a16:creationId xmlns:a16="http://schemas.microsoft.com/office/drawing/2014/main" id="{00000000-0008-0000-1100-00002A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56" name="shapetype_202" hidden="1">
          <a:extLst>
            <a:ext uri="{FF2B5EF4-FFF2-40B4-BE49-F238E27FC236}">
              <a16:creationId xmlns:a16="http://schemas.microsoft.com/office/drawing/2014/main" id="{00000000-0008-0000-1100-000028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54" name="shapetype_202" hidden="1">
          <a:extLst>
            <a:ext uri="{FF2B5EF4-FFF2-40B4-BE49-F238E27FC236}">
              <a16:creationId xmlns:a16="http://schemas.microsoft.com/office/drawing/2014/main" id="{00000000-0008-0000-1100-000026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52" name="shapetype_202" hidden="1">
          <a:extLst>
            <a:ext uri="{FF2B5EF4-FFF2-40B4-BE49-F238E27FC236}">
              <a16:creationId xmlns:a16="http://schemas.microsoft.com/office/drawing/2014/main" id="{00000000-0008-0000-1100-000024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50" name="shapetype_202" hidden="1">
          <a:extLst>
            <a:ext uri="{FF2B5EF4-FFF2-40B4-BE49-F238E27FC236}">
              <a16:creationId xmlns:a16="http://schemas.microsoft.com/office/drawing/2014/main" id="{00000000-0008-0000-1100-000022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48" name="shapetype_202" hidden="1">
          <a:extLst>
            <a:ext uri="{FF2B5EF4-FFF2-40B4-BE49-F238E27FC236}">
              <a16:creationId xmlns:a16="http://schemas.microsoft.com/office/drawing/2014/main" id="{00000000-0008-0000-1100-000020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46" name="shapetype_202" hidden="1">
          <a:extLst>
            <a:ext uri="{FF2B5EF4-FFF2-40B4-BE49-F238E27FC236}">
              <a16:creationId xmlns:a16="http://schemas.microsoft.com/office/drawing/2014/main" id="{00000000-0008-0000-1100-00001E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44" name="shapetype_202" hidden="1">
          <a:extLst>
            <a:ext uri="{FF2B5EF4-FFF2-40B4-BE49-F238E27FC236}">
              <a16:creationId xmlns:a16="http://schemas.microsoft.com/office/drawing/2014/main" id="{00000000-0008-0000-1100-00001C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42" name="shapetype_202" hidden="1">
          <a:extLst>
            <a:ext uri="{FF2B5EF4-FFF2-40B4-BE49-F238E27FC236}">
              <a16:creationId xmlns:a16="http://schemas.microsoft.com/office/drawing/2014/main" id="{00000000-0008-0000-1100-00001A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40" name="shapetype_202" hidden="1">
          <a:extLst>
            <a:ext uri="{FF2B5EF4-FFF2-40B4-BE49-F238E27FC236}">
              <a16:creationId xmlns:a16="http://schemas.microsoft.com/office/drawing/2014/main" id="{00000000-0008-0000-1100-000018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38" name="shapetype_202" hidden="1">
          <a:extLst>
            <a:ext uri="{FF2B5EF4-FFF2-40B4-BE49-F238E27FC236}">
              <a16:creationId xmlns:a16="http://schemas.microsoft.com/office/drawing/2014/main" id="{00000000-0008-0000-1100-000016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36" name="shapetype_202" hidden="1">
          <a:extLst>
            <a:ext uri="{FF2B5EF4-FFF2-40B4-BE49-F238E27FC236}">
              <a16:creationId xmlns:a16="http://schemas.microsoft.com/office/drawing/2014/main" id="{00000000-0008-0000-1100-000014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34" name="shapetype_202" hidden="1">
          <a:extLst>
            <a:ext uri="{FF2B5EF4-FFF2-40B4-BE49-F238E27FC236}">
              <a16:creationId xmlns:a16="http://schemas.microsoft.com/office/drawing/2014/main" id="{00000000-0008-0000-1100-000012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32" name="shapetype_202" hidden="1">
          <a:extLst>
            <a:ext uri="{FF2B5EF4-FFF2-40B4-BE49-F238E27FC236}">
              <a16:creationId xmlns:a16="http://schemas.microsoft.com/office/drawing/2014/main" id="{00000000-0008-0000-1100-000010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30" name="shapetype_202" hidden="1">
          <a:extLst>
            <a:ext uri="{FF2B5EF4-FFF2-40B4-BE49-F238E27FC236}">
              <a16:creationId xmlns:a16="http://schemas.microsoft.com/office/drawing/2014/main" id="{00000000-0008-0000-1100-00000E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28" name="shapetype_202" hidden="1">
          <a:extLst>
            <a:ext uri="{FF2B5EF4-FFF2-40B4-BE49-F238E27FC236}">
              <a16:creationId xmlns:a16="http://schemas.microsoft.com/office/drawing/2014/main" id="{00000000-0008-0000-1100-00000C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27" name="shapetype_202" hidden="1">
          <a:extLst>
            <a:ext uri="{FF2B5EF4-FFF2-40B4-BE49-F238E27FC236}">
              <a16:creationId xmlns:a16="http://schemas.microsoft.com/office/drawing/2014/main" id="{00000000-0008-0000-1100-00000B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25" name="shapetype_202" hidden="1">
          <a:extLst>
            <a:ext uri="{FF2B5EF4-FFF2-40B4-BE49-F238E27FC236}">
              <a16:creationId xmlns:a16="http://schemas.microsoft.com/office/drawing/2014/main" id="{00000000-0008-0000-1100-000009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23" name="shapetype_202" hidden="1">
          <a:extLst>
            <a:ext uri="{FF2B5EF4-FFF2-40B4-BE49-F238E27FC236}">
              <a16:creationId xmlns:a16="http://schemas.microsoft.com/office/drawing/2014/main" id="{00000000-0008-0000-1100-000007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21" name="shapetype_202" hidden="1">
          <a:extLst>
            <a:ext uri="{FF2B5EF4-FFF2-40B4-BE49-F238E27FC236}">
              <a16:creationId xmlns:a16="http://schemas.microsoft.com/office/drawing/2014/main" id="{00000000-0008-0000-1100-000005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19" name="shapetype_202" hidden="1">
          <a:extLst>
            <a:ext uri="{FF2B5EF4-FFF2-40B4-BE49-F238E27FC236}">
              <a16:creationId xmlns:a16="http://schemas.microsoft.com/office/drawing/2014/main" id="{00000000-0008-0000-1100-000003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17" name="shapetype_202" hidden="1">
          <a:extLst>
            <a:ext uri="{FF2B5EF4-FFF2-40B4-BE49-F238E27FC236}">
              <a16:creationId xmlns:a16="http://schemas.microsoft.com/office/drawing/2014/main" id="{00000000-0008-0000-1100-0000015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15" name="shapetype_202" hidden="1">
          <a:extLst>
            <a:ext uri="{FF2B5EF4-FFF2-40B4-BE49-F238E27FC236}">
              <a16:creationId xmlns:a16="http://schemas.microsoft.com/office/drawing/2014/main" id="{00000000-0008-0000-1100-0000FF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13" name="shapetype_202" hidden="1">
          <a:extLst>
            <a:ext uri="{FF2B5EF4-FFF2-40B4-BE49-F238E27FC236}">
              <a16:creationId xmlns:a16="http://schemas.microsoft.com/office/drawing/2014/main" id="{00000000-0008-0000-1100-0000FD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11" name="shapetype_202" hidden="1">
          <a:extLst>
            <a:ext uri="{FF2B5EF4-FFF2-40B4-BE49-F238E27FC236}">
              <a16:creationId xmlns:a16="http://schemas.microsoft.com/office/drawing/2014/main" id="{00000000-0008-0000-1100-0000FB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09" name="shapetype_202" hidden="1">
          <a:extLst>
            <a:ext uri="{FF2B5EF4-FFF2-40B4-BE49-F238E27FC236}">
              <a16:creationId xmlns:a16="http://schemas.microsoft.com/office/drawing/2014/main" id="{00000000-0008-0000-1100-0000F9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07" name="shapetype_202" hidden="1">
          <a:extLst>
            <a:ext uri="{FF2B5EF4-FFF2-40B4-BE49-F238E27FC236}">
              <a16:creationId xmlns:a16="http://schemas.microsoft.com/office/drawing/2014/main" id="{00000000-0008-0000-1100-0000F7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05" name="shapetype_202" hidden="1">
          <a:extLst>
            <a:ext uri="{FF2B5EF4-FFF2-40B4-BE49-F238E27FC236}">
              <a16:creationId xmlns:a16="http://schemas.microsoft.com/office/drawing/2014/main" id="{00000000-0008-0000-1100-0000F5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03" name="shapetype_202" hidden="1">
          <a:extLst>
            <a:ext uri="{FF2B5EF4-FFF2-40B4-BE49-F238E27FC236}">
              <a16:creationId xmlns:a16="http://schemas.microsoft.com/office/drawing/2014/main" id="{00000000-0008-0000-1100-0000F3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001" name="shapetype_202" hidden="1">
          <a:extLst>
            <a:ext uri="{FF2B5EF4-FFF2-40B4-BE49-F238E27FC236}">
              <a16:creationId xmlns:a16="http://schemas.microsoft.com/office/drawing/2014/main" id="{00000000-0008-0000-1100-0000F1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99" name="shapetype_202" hidden="1">
          <a:extLst>
            <a:ext uri="{FF2B5EF4-FFF2-40B4-BE49-F238E27FC236}">
              <a16:creationId xmlns:a16="http://schemas.microsoft.com/office/drawing/2014/main" id="{00000000-0008-0000-1100-0000EF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97" name="shapetype_202" hidden="1">
          <a:extLst>
            <a:ext uri="{FF2B5EF4-FFF2-40B4-BE49-F238E27FC236}">
              <a16:creationId xmlns:a16="http://schemas.microsoft.com/office/drawing/2014/main" id="{00000000-0008-0000-1100-0000ED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95" name="shapetype_202" hidden="1">
          <a:extLst>
            <a:ext uri="{FF2B5EF4-FFF2-40B4-BE49-F238E27FC236}">
              <a16:creationId xmlns:a16="http://schemas.microsoft.com/office/drawing/2014/main" id="{00000000-0008-0000-1100-0000EB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93" name="shapetype_202" hidden="1">
          <a:extLst>
            <a:ext uri="{FF2B5EF4-FFF2-40B4-BE49-F238E27FC236}">
              <a16:creationId xmlns:a16="http://schemas.microsoft.com/office/drawing/2014/main" id="{00000000-0008-0000-1100-0000E9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91" name="shapetype_202" hidden="1">
          <a:extLst>
            <a:ext uri="{FF2B5EF4-FFF2-40B4-BE49-F238E27FC236}">
              <a16:creationId xmlns:a16="http://schemas.microsoft.com/office/drawing/2014/main" id="{00000000-0008-0000-1100-0000E7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89" name="shapetype_202" hidden="1">
          <a:extLst>
            <a:ext uri="{FF2B5EF4-FFF2-40B4-BE49-F238E27FC236}">
              <a16:creationId xmlns:a16="http://schemas.microsoft.com/office/drawing/2014/main" id="{00000000-0008-0000-1100-0000E5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87" name="shapetype_202" hidden="1">
          <a:extLst>
            <a:ext uri="{FF2B5EF4-FFF2-40B4-BE49-F238E27FC236}">
              <a16:creationId xmlns:a16="http://schemas.microsoft.com/office/drawing/2014/main" id="{00000000-0008-0000-1100-0000E3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85" name="shapetype_202" hidden="1">
          <a:extLst>
            <a:ext uri="{FF2B5EF4-FFF2-40B4-BE49-F238E27FC236}">
              <a16:creationId xmlns:a16="http://schemas.microsoft.com/office/drawing/2014/main" id="{00000000-0008-0000-1100-0000E1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83" name="shapetype_202" hidden="1">
          <a:extLst>
            <a:ext uri="{FF2B5EF4-FFF2-40B4-BE49-F238E27FC236}">
              <a16:creationId xmlns:a16="http://schemas.microsoft.com/office/drawing/2014/main" id="{00000000-0008-0000-1100-0000DF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81" name="shapetype_202" hidden="1">
          <a:extLst>
            <a:ext uri="{FF2B5EF4-FFF2-40B4-BE49-F238E27FC236}">
              <a16:creationId xmlns:a16="http://schemas.microsoft.com/office/drawing/2014/main" id="{00000000-0008-0000-1100-0000DD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79" name="shapetype_202" hidden="1">
          <a:extLst>
            <a:ext uri="{FF2B5EF4-FFF2-40B4-BE49-F238E27FC236}">
              <a16:creationId xmlns:a16="http://schemas.microsoft.com/office/drawing/2014/main" id="{00000000-0008-0000-1100-0000DB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77" name="shapetype_202" hidden="1">
          <a:extLst>
            <a:ext uri="{FF2B5EF4-FFF2-40B4-BE49-F238E27FC236}">
              <a16:creationId xmlns:a16="http://schemas.microsoft.com/office/drawing/2014/main" id="{00000000-0008-0000-1100-0000D9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75" name="shapetype_202" hidden="1">
          <a:extLst>
            <a:ext uri="{FF2B5EF4-FFF2-40B4-BE49-F238E27FC236}">
              <a16:creationId xmlns:a16="http://schemas.microsoft.com/office/drawing/2014/main" id="{00000000-0008-0000-1100-0000D7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73" name="shapetype_202" hidden="1">
          <a:extLst>
            <a:ext uri="{FF2B5EF4-FFF2-40B4-BE49-F238E27FC236}">
              <a16:creationId xmlns:a16="http://schemas.microsoft.com/office/drawing/2014/main" id="{00000000-0008-0000-1100-0000D5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71" name="shapetype_202" hidden="1">
          <a:extLst>
            <a:ext uri="{FF2B5EF4-FFF2-40B4-BE49-F238E27FC236}">
              <a16:creationId xmlns:a16="http://schemas.microsoft.com/office/drawing/2014/main" id="{00000000-0008-0000-1100-0000D3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69" name="shapetype_202" hidden="1">
          <a:extLst>
            <a:ext uri="{FF2B5EF4-FFF2-40B4-BE49-F238E27FC236}">
              <a16:creationId xmlns:a16="http://schemas.microsoft.com/office/drawing/2014/main" id="{00000000-0008-0000-1100-0000D1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67" name="shapetype_202" hidden="1">
          <a:extLst>
            <a:ext uri="{FF2B5EF4-FFF2-40B4-BE49-F238E27FC236}">
              <a16:creationId xmlns:a16="http://schemas.microsoft.com/office/drawing/2014/main" id="{00000000-0008-0000-1100-0000CF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65" name="shapetype_202" hidden="1">
          <a:extLst>
            <a:ext uri="{FF2B5EF4-FFF2-40B4-BE49-F238E27FC236}">
              <a16:creationId xmlns:a16="http://schemas.microsoft.com/office/drawing/2014/main" id="{00000000-0008-0000-1100-0000CD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63" name="shapetype_202" hidden="1">
          <a:extLst>
            <a:ext uri="{FF2B5EF4-FFF2-40B4-BE49-F238E27FC236}">
              <a16:creationId xmlns:a16="http://schemas.microsoft.com/office/drawing/2014/main" id="{00000000-0008-0000-1100-0000CB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61" name="shapetype_202" hidden="1">
          <a:extLst>
            <a:ext uri="{FF2B5EF4-FFF2-40B4-BE49-F238E27FC236}">
              <a16:creationId xmlns:a16="http://schemas.microsoft.com/office/drawing/2014/main" id="{00000000-0008-0000-1100-0000C9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59" name="shapetype_202" hidden="1">
          <a:extLst>
            <a:ext uri="{FF2B5EF4-FFF2-40B4-BE49-F238E27FC236}">
              <a16:creationId xmlns:a16="http://schemas.microsoft.com/office/drawing/2014/main" id="{00000000-0008-0000-1100-0000C7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57" name="shapetype_202" hidden="1">
          <a:extLst>
            <a:ext uri="{FF2B5EF4-FFF2-40B4-BE49-F238E27FC236}">
              <a16:creationId xmlns:a16="http://schemas.microsoft.com/office/drawing/2014/main" id="{00000000-0008-0000-1100-0000C5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55" name="shapetype_202" hidden="1">
          <a:extLst>
            <a:ext uri="{FF2B5EF4-FFF2-40B4-BE49-F238E27FC236}">
              <a16:creationId xmlns:a16="http://schemas.microsoft.com/office/drawing/2014/main" id="{00000000-0008-0000-1100-0000C3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53" name="shapetype_202" hidden="1">
          <a:extLst>
            <a:ext uri="{FF2B5EF4-FFF2-40B4-BE49-F238E27FC236}">
              <a16:creationId xmlns:a16="http://schemas.microsoft.com/office/drawing/2014/main" id="{00000000-0008-0000-1100-0000C1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51" name="shapetype_202" hidden="1">
          <a:extLst>
            <a:ext uri="{FF2B5EF4-FFF2-40B4-BE49-F238E27FC236}">
              <a16:creationId xmlns:a16="http://schemas.microsoft.com/office/drawing/2014/main" id="{00000000-0008-0000-1100-0000BF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49" name="shapetype_202" hidden="1">
          <a:extLst>
            <a:ext uri="{FF2B5EF4-FFF2-40B4-BE49-F238E27FC236}">
              <a16:creationId xmlns:a16="http://schemas.microsoft.com/office/drawing/2014/main" id="{00000000-0008-0000-1100-0000BD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47" name="shapetype_202" hidden="1">
          <a:extLst>
            <a:ext uri="{FF2B5EF4-FFF2-40B4-BE49-F238E27FC236}">
              <a16:creationId xmlns:a16="http://schemas.microsoft.com/office/drawing/2014/main" id="{00000000-0008-0000-1100-0000BB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45" name="shapetype_202" hidden="1">
          <a:extLst>
            <a:ext uri="{FF2B5EF4-FFF2-40B4-BE49-F238E27FC236}">
              <a16:creationId xmlns:a16="http://schemas.microsoft.com/office/drawing/2014/main" id="{00000000-0008-0000-1100-0000B9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43" name="shapetype_202" hidden="1">
          <a:extLst>
            <a:ext uri="{FF2B5EF4-FFF2-40B4-BE49-F238E27FC236}">
              <a16:creationId xmlns:a16="http://schemas.microsoft.com/office/drawing/2014/main" id="{00000000-0008-0000-1100-0000B7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41" name="shapetype_202" hidden="1">
          <a:extLst>
            <a:ext uri="{FF2B5EF4-FFF2-40B4-BE49-F238E27FC236}">
              <a16:creationId xmlns:a16="http://schemas.microsoft.com/office/drawing/2014/main" id="{00000000-0008-0000-1100-0000B5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39" name="shapetype_202" hidden="1">
          <a:extLst>
            <a:ext uri="{FF2B5EF4-FFF2-40B4-BE49-F238E27FC236}">
              <a16:creationId xmlns:a16="http://schemas.microsoft.com/office/drawing/2014/main" id="{00000000-0008-0000-1100-0000B3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37" name="shapetype_202" hidden="1">
          <a:extLst>
            <a:ext uri="{FF2B5EF4-FFF2-40B4-BE49-F238E27FC236}">
              <a16:creationId xmlns:a16="http://schemas.microsoft.com/office/drawing/2014/main" id="{00000000-0008-0000-1100-0000B1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35" name="shapetype_202" hidden="1">
          <a:extLst>
            <a:ext uri="{FF2B5EF4-FFF2-40B4-BE49-F238E27FC236}">
              <a16:creationId xmlns:a16="http://schemas.microsoft.com/office/drawing/2014/main" id="{00000000-0008-0000-1100-0000AF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33" name="shapetype_202" hidden="1">
          <a:extLst>
            <a:ext uri="{FF2B5EF4-FFF2-40B4-BE49-F238E27FC236}">
              <a16:creationId xmlns:a16="http://schemas.microsoft.com/office/drawing/2014/main" id="{00000000-0008-0000-1100-0000AD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31" name="shapetype_202" hidden="1">
          <a:extLst>
            <a:ext uri="{FF2B5EF4-FFF2-40B4-BE49-F238E27FC236}">
              <a16:creationId xmlns:a16="http://schemas.microsoft.com/office/drawing/2014/main" id="{00000000-0008-0000-1100-0000AB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29" name="shapetype_202" hidden="1">
          <a:extLst>
            <a:ext uri="{FF2B5EF4-FFF2-40B4-BE49-F238E27FC236}">
              <a16:creationId xmlns:a16="http://schemas.microsoft.com/office/drawing/2014/main" id="{00000000-0008-0000-1100-0000A9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27" name="shapetype_202" hidden="1">
          <a:extLst>
            <a:ext uri="{FF2B5EF4-FFF2-40B4-BE49-F238E27FC236}">
              <a16:creationId xmlns:a16="http://schemas.microsoft.com/office/drawing/2014/main" id="{00000000-0008-0000-1100-0000A7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25" name="shapetype_202" hidden="1">
          <a:extLst>
            <a:ext uri="{FF2B5EF4-FFF2-40B4-BE49-F238E27FC236}">
              <a16:creationId xmlns:a16="http://schemas.microsoft.com/office/drawing/2014/main" id="{00000000-0008-0000-1100-0000A5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23" name="shapetype_202" hidden="1">
          <a:extLst>
            <a:ext uri="{FF2B5EF4-FFF2-40B4-BE49-F238E27FC236}">
              <a16:creationId xmlns:a16="http://schemas.microsoft.com/office/drawing/2014/main" id="{00000000-0008-0000-1100-0000A3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21" name="shapetype_202" hidden="1">
          <a:extLst>
            <a:ext uri="{FF2B5EF4-FFF2-40B4-BE49-F238E27FC236}">
              <a16:creationId xmlns:a16="http://schemas.microsoft.com/office/drawing/2014/main" id="{00000000-0008-0000-1100-0000A1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19" name="shapetype_202" hidden="1">
          <a:extLst>
            <a:ext uri="{FF2B5EF4-FFF2-40B4-BE49-F238E27FC236}">
              <a16:creationId xmlns:a16="http://schemas.microsoft.com/office/drawing/2014/main" id="{00000000-0008-0000-1100-00009F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17" name="shapetype_202" hidden="1">
          <a:extLst>
            <a:ext uri="{FF2B5EF4-FFF2-40B4-BE49-F238E27FC236}">
              <a16:creationId xmlns:a16="http://schemas.microsoft.com/office/drawing/2014/main" id="{00000000-0008-0000-1100-00009D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15" name="shapetype_202" hidden="1">
          <a:extLst>
            <a:ext uri="{FF2B5EF4-FFF2-40B4-BE49-F238E27FC236}">
              <a16:creationId xmlns:a16="http://schemas.microsoft.com/office/drawing/2014/main" id="{00000000-0008-0000-1100-00009B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13" name="shapetype_202" hidden="1">
          <a:extLst>
            <a:ext uri="{FF2B5EF4-FFF2-40B4-BE49-F238E27FC236}">
              <a16:creationId xmlns:a16="http://schemas.microsoft.com/office/drawing/2014/main" id="{00000000-0008-0000-1100-000099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11" name="shapetype_202" hidden="1">
          <a:extLst>
            <a:ext uri="{FF2B5EF4-FFF2-40B4-BE49-F238E27FC236}">
              <a16:creationId xmlns:a16="http://schemas.microsoft.com/office/drawing/2014/main" id="{00000000-0008-0000-1100-000097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09" name="shapetype_202" hidden="1">
          <a:extLst>
            <a:ext uri="{FF2B5EF4-FFF2-40B4-BE49-F238E27FC236}">
              <a16:creationId xmlns:a16="http://schemas.microsoft.com/office/drawing/2014/main" id="{00000000-0008-0000-1100-000095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07" name="shapetype_202" hidden="1">
          <a:extLst>
            <a:ext uri="{FF2B5EF4-FFF2-40B4-BE49-F238E27FC236}">
              <a16:creationId xmlns:a16="http://schemas.microsoft.com/office/drawing/2014/main" id="{00000000-0008-0000-1100-000093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05" name="shapetype_202" hidden="1">
          <a:extLst>
            <a:ext uri="{FF2B5EF4-FFF2-40B4-BE49-F238E27FC236}">
              <a16:creationId xmlns:a16="http://schemas.microsoft.com/office/drawing/2014/main" id="{00000000-0008-0000-1100-000091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03" name="shapetype_202" hidden="1">
          <a:extLst>
            <a:ext uri="{FF2B5EF4-FFF2-40B4-BE49-F238E27FC236}">
              <a16:creationId xmlns:a16="http://schemas.microsoft.com/office/drawing/2014/main" id="{00000000-0008-0000-1100-00008F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901" name="shapetype_202" hidden="1">
          <a:extLst>
            <a:ext uri="{FF2B5EF4-FFF2-40B4-BE49-F238E27FC236}">
              <a16:creationId xmlns:a16="http://schemas.microsoft.com/office/drawing/2014/main" id="{00000000-0008-0000-1100-00008D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99" name="shapetype_202" hidden="1">
          <a:extLst>
            <a:ext uri="{FF2B5EF4-FFF2-40B4-BE49-F238E27FC236}">
              <a16:creationId xmlns:a16="http://schemas.microsoft.com/office/drawing/2014/main" id="{00000000-0008-0000-1100-00008B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97" name="shapetype_202" hidden="1">
          <a:extLst>
            <a:ext uri="{FF2B5EF4-FFF2-40B4-BE49-F238E27FC236}">
              <a16:creationId xmlns:a16="http://schemas.microsoft.com/office/drawing/2014/main" id="{00000000-0008-0000-1100-000089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95" name="shapetype_202" hidden="1">
          <a:extLst>
            <a:ext uri="{FF2B5EF4-FFF2-40B4-BE49-F238E27FC236}">
              <a16:creationId xmlns:a16="http://schemas.microsoft.com/office/drawing/2014/main" id="{00000000-0008-0000-1100-000087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93" name="shapetype_202" hidden="1">
          <a:extLst>
            <a:ext uri="{FF2B5EF4-FFF2-40B4-BE49-F238E27FC236}">
              <a16:creationId xmlns:a16="http://schemas.microsoft.com/office/drawing/2014/main" id="{00000000-0008-0000-1100-000085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91" name="shapetype_202" hidden="1">
          <a:extLst>
            <a:ext uri="{FF2B5EF4-FFF2-40B4-BE49-F238E27FC236}">
              <a16:creationId xmlns:a16="http://schemas.microsoft.com/office/drawing/2014/main" id="{00000000-0008-0000-1100-000083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89" name="shapetype_202" hidden="1">
          <a:extLst>
            <a:ext uri="{FF2B5EF4-FFF2-40B4-BE49-F238E27FC236}">
              <a16:creationId xmlns:a16="http://schemas.microsoft.com/office/drawing/2014/main" id="{00000000-0008-0000-1100-000081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87" name="shapetype_202" hidden="1">
          <a:extLst>
            <a:ext uri="{FF2B5EF4-FFF2-40B4-BE49-F238E27FC236}">
              <a16:creationId xmlns:a16="http://schemas.microsoft.com/office/drawing/2014/main" id="{00000000-0008-0000-1100-00007F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85" name="shapetype_202" hidden="1">
          <a:extLst>
            <a:ext uri="{FF2B5EF4-FFF2-40B4-BE49-F238E27FC236}">
              <a16:creationId xmlns:a16="http://schemas.microsoft.com/office/drawing/2014/main" id="{00000000-0008-0000-1100-00007D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83" name="shapetype_202" hidden="1">
          <a:extLst>
            <a:ext uri="{FF2B5EF4-FFF2-40B4-BE49-F238E27FC236}">
              <a16:creationId xmlns:a16="http://schemas.microsoft.com/office/drawing/2014/main" id="{00000000-0008-0000-1100-00007B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81" name="shapetype_202" hidden="1">
          <a:extLst>
            <a:ext uri="{FF2B5EF4-FFF2-40B4-BE49-F238E27FC236}">
              <a16:creationId xmlns:a16="http://schemas.microsoft.com/office/drawing/2014/main" id="{00000000-0008-0000-1100-000079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79" name="shapetype_202" hidden="1">
          <a:extLst>
            <a:ext uri="{FF2B5EF4-FFF2-40B4-BE49-F238E27FC236}">
              <a16:creationId xmlns:a16="http://schemas.microsoft.com/office/drawing/2014/main" id="{00000000-0008-0000-1100-000077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77" name="shapetype_202" hidden="1">
          <a:extLst>
            <a:ext uri="{FF2B5EF4-FFF2-40B4-BE49-F238E27FC236}">
              <a16:creationId xmlns:a16="http://schemas.microsoft.com/office/drawing/2014/main" id="{00000000-0008-0000-1100-000075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75" name="shapetype_202" hidden="1">
          <a:extLst>
            <a:ext uri="{FF2B5EF4-FFF2-40B4-BE49-F238E27FC236}">
              <a16:creationId xmlns:a16="http://schemas.microsoft.com/office/drawing/2014/main" id="{00000000-0008-0000-1100-000073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73" name="shapetype_202" hidden="1">
          <a:extLst>
            <a:ext uri="{FF2B5EF4-FFF2-40B4-BE49-F238E27FC236}">
              <a16:creationId xmlns:a16="http://schemas.microsoft.com/office/drawing/2014/main" id="{00000000-0008-0000-1100-000071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71" name="shapetype_202" hidden="1">
          <a:extLst>
            <a:ext uri="{FF2B5EF4-FFF2-40B4-BE49-F238E27FC236}">
              <a16:creationId xmlns:a16="http://schemas.microsoft.com/office/drawing/2014/main" id="{00000000-0008-0000-1100-00006F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69" name="shapetype_202" hidden="1">
          <a:extLst>
            <a:ext uri="{FF2B5EF4-FFF2-40B4-BE49-F238E27FC236}">
              <a16:creationId xmlns:a16="http://schemas.microsoft.com/office/drawing/2014/main" id="{00000000-0008-0000-1100-00006D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67" name="shapetype_202" hidden="1">
          <a:extLst>
            <a:ext uri="{FF2B5EF4-FFF2-40B4-BE49-F238E27FC236}">
              <a16:creationId xmlns:a16="http://schemas.microsoft.com/office/drawing/2014/main" id="{00000000-0008-0000-1100-00006B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65" name="shapetype_202" hidden="1">
          <a:extLst>
            <a:ext uri="{FF2B5EF4-FFF2-40B4-BE49-F238E27FC236}">
              <a16:creationId xmlns:a16="http://schemas.microsoft.com/office/drawing/2014/main" id="{00000000-0008-0000-1100-000069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63" name="shapetype_202" hidden="1">
          <a:extLst>
            <a:ext uri="{FF2B5EF4-FFF2-40B4-BE49-F238E27FC236}">
              <a16:creationId xmlns:a16="http://schemas.microsoft.com/office/drawing/2014/main" id="{00000000-0008-0000-1100-000067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61" name="shapetype_202" hidden="1">
          <a:extLst>
            <a:ext uri="{FF2B5EF4-FFF2-40B4-BE49-F238E27FC236}">
              <a16:creationId xmlns:a16="http://schemas.microsoft.com/office/drawing/2014/main" id="{00000000-0008-0000-1100-000065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59" name="shapetype_202" hidden="1">
          <a:extLst>
            <a:ext uri="{FF2B5EF4-FFF2-40B4-BE49-F238E27FC236}">
              <a16:creationId xmlns:a16="http://schemas.microsoft.com/office/drawing/2014/main" id="{00000000-0008-0000-1100-000063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57" name="shapetype_202" hidden="1">
          <a:extLst>
            <a:ext uri="{FF2B5EF4-FFF2-40B4-BE49-F238E27FC236}">
              <a16:creationId xmlns:a16="http://schemas.microsoft.com/office/drawing/2014/main" id="{00000000-0008-0000-1100-000061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55" name="shapetype_202" hidden="1">
          <a:extLst>
            <a:ext uri="{FF2B5EF4-FFF2-40B4-BE49-F238E27FC236}">
              <a16:creationId xmlns:a16="http://schemas.microsoft.com/office/drawing/2014/main" id="{00000000-0008-0000-1100-00005F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53" name="shapetype_202" hidden="1">
          <a:extLst>
            <a:ext uri="{FF2B5EF4-FFF2-40B4-BE49-F238E27FC236}">
              <a16:creationId xmlns:a16="http://schemas.microsoft.com/office/drawing/2014/main" id="{00000000-0008-0000-1100-00005D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51" name="shapetype_202" hidden="1">
          <a:extLst>
            <a:ext uri="{FF2B5EF4-FFF2-40B4-BE49-F238E27FC236}">
              <a16:creationId xmlns:a16="http://schemas.microsoft.com/office/drawing/2014/main" id="{00000000-0008-0000-1100-00005B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49" name="shapetype_202" hidden="1">
          <a:extLst>
            <a:ext uri="{FF2B5EF4-FFF2-40B4-BE49-F238E27FC236}">
              <a16:creationId xmlns:a16="http://schemas.microsoft.com/office/drawing/2014/main" id="{00000000-0008-0000-1100-000059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47" name="shapetype_202" hidden="1">
          <a:extLst>
            <a:ext uri="{FF2B5EF4-FFF2-40B4-BE49-F238E27FC236}">
              <a16:creationId xmlns:a16="http://schemas.microsoft.com/office/drawing/2014/main" id="{00000000-0008-0000-1100-000057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45" name="shapetype_202" hidden="1">
          <a:extLst>
            <a:ext uri="{FF2B5EF4-FFF2-40B4-BE49-F238E27FC236}">
              <a16:creationId xmlns:a16="http://schemas.microsoft.com/office/drawing/2014/main" id="{00000000-0008-0000-1100-000055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43" name="shapetype_202" hidden="1">
          <a:extLst>
            <a:ext uri="{FF2B5EF4-FFF2-40B4-BE49-F238E27FC236}">
              <a16:creationId xmlns:a16="http://schemas.microsoft.com/office/drawing/2014/main" id="{00000000-0008-0000-1100-000053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41" name="shapetype_202" hidden="1">
          <a:extLst>
            <a:ext uri="{FF2B5EF4-FFF2-40B4-BE49-F238E27FC236}">
              <a16:creationId xmlns:a16="http://schemas.microsoft.com/office/drawing/2014/main" id="{00000000-0008-0000-1100-000051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39" name="shapetype_202" hidden="1">
          <a:extLst>
            <a:ext uri="{FF2B5EF4-FFF2-40B4-BE49-F238E27FC236}">
              <a16:creationId xmlns:a16="http://schemas.microsoft.com/office/drawing/2014/main" id="{00000000-0008-0000-1100-00004F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37" name="shapetype_202" hidden="1">
          <a:extLst>
            <a:ext uri="{FF2B5EF4-FFF2-40B4-BE49-F238E27FC236}">
              <a16:creationId xmlns:a16="http://schemas.microsoft.com/office/drawing/2014/main" id="{00000000-0008-0000-1100-00004D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35" name="shapetype_202" hidden="1">
          <a:extLst>
            <a:ext uri="{FF2B5EF4-FFF2-40B4-BE49-F238E27FC236}">
              <a16:creationId xmlns:a16="http://schemas.microsoft.com/office/drawing/2014/main" id="{00000000-0008-0000-1100-00004B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33" name="shapetype_202" hidden="1">
          <a:extLst>
            <a:ext uri="{FF2B5EF4-FFF2-40B4-BE49-F238E27FC236}">
              <a16:creationId xmlns:a16="http://schemas.microsoft.com/office/drawing/2014/main" id="{00000000-0008-0000-1100-000049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31" name="shapetype_202" hidden="1">
          <a:extLst>
            <a:ext uri="{FF2B5EF4-FFF2-40B4-BE49-F238E27FC236}">
              <a16:creationId xmlns:a16="http://schemas.microsoft.com/office/drawing/2014/main" id="{00000000-0008-0000-1100-000047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29" name="shapetype_202" hidden="1">
          <a:extLst>
            <a:ext uri="{FF2B5EF4-FFF2-40B4-BE49-F238E27FC236}">
              <a16:creationId xmlns:a16="http://schemas.microsoft.com/office/drawing/2014/main" id="{00000000-0008-0000-1100-000045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27" name="shapetype_202" hidden="1">
          <a:extLst>
            <a:ext uri="{FF2B5EF4-FFF2-40B4-BE49-F238E27FC236}">
              <a16:creationId xmlns:a16="http://schemas.microsoft.com/office/drawing/2014/main" id="{00000000-0008-0000-1100-000043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25" name="shapetype_202" hidden="1">
          <a:extLst>
            <a:ext uri="{FF2B5EF4-FFF2-40B4-BE49-F238E27FC236}">
              <a16:creationId xmlns:a16="http://schemas.microsoft.com/office/drawing/2014/main" id="{00000000-0008-0000-1100-000041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23" name="shapetype_202" hidden="1">
          <a:extLst>
            <a:ext uri="{FF2B5EF4-FFF2-40B4-BE49-F238E27FC236}">
              <a16:creationId xmlns:a16="http://schemas.microsoft.com/office/drawing/2014/main" id="{00000000-0008-0000-1100-00003F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21" name="shapetype_202" hidden="1">
          <a:extLst>
            <a:ext uri="{FF2B5EF4-FFF2-40B4-BE49-F238E27FC236}">
              <a16:creationId xmlns:a16="http://schemas.microsoft.com/office/drawing/2014/main" id="{00000000-0008-0000-1100-00003D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19" name="shapetype_202" hidden="1">
          <a:extLst>
            <a:ext uri="{FF2B5EF4-FFF2-40B4-BE49-F238E27FC236}">
              <a16:creationId xmlns:a16="http://schemas.microsoft.com/office/drawing/2014/main" id="{00000000-0008-0000-1100-00003B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17" name="shapetype_202" hidden="1">
          <a:extLst>
            <a:ext uri="{FF2B5EF4-FFF2-40B4-BE49-F238E27FC236}">
              <a16:creationId xmlns:a16="http://schemas.microsoft.com/office/drawing/2014/main" id="{00000000-0008-0000-1100-000039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15" name="shapetype_202" hidden="1">
          <a:extLst>
            <a:ext uri="{FF2B5EF4-FFF2-40B4-BE49-F238E27FC236}">
              <a16:creationId xmlns:a16="http://schemas.microsoft.com/office/drawing/2014/main" id="{00000000-0008-0000-1100-000037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13" name="shapetype_202" hidden="1">
          <a:extLst>
            <a:ext uri="{FF2B5EF4-FFF2-40B4-BE49-F238E27FC236}">
              <a16:creationId xmlns:a16="http://schemas.microsoft.com/office/drawing/2014/main" id="{00000000-0008-0000-1100-000035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11" name="shapetype_202" hidden="1">
          <a:extLst>
            <a:ext uri="{FF2B5EF4-FFF2-40B4-BE49-F238E27FC236}">
              <a16:creationId xmlns:a16="http://schemas.microsoft.com/office/drawing/2014/main" id="{00000000-0008-0000-1100-000033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09" name="shapetype_202" hidden="1">
          <a:extLst>
            <a:ext uri="{FF2B5EF4-FFF2-40B4-BE49-F238E27FC236}">
              <a16:creationId xmlns:a16="http://schemas.microsoft.com/office/drawing/2014/main" id="{00000000-0008-0000-1100-000031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07" name="shapetype_202" hidden="1">
          <a:extLst>
            <a:ext uri="{FF2B5EF4-FFF2-40B4-BE49-F238E27FC236}">
              <a16:creationId xmlns:a16="http://schemas.microsoft.com/office/drawing/2014/main" id="{00000000-0008-0000-1100-00002F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05" name="shapetype_202" hidden="1">
          <a:extLst>
            <a:ext uri="{FF2B5EF4-FFF2-40B4-BE49-F238E27FC236}">
              <a16:creationId xmlns:a16="http://schemas.microsoft.com/office/drawing/2014/main" id="{00000000-0008-0000-1100-00002D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03" name="shapetype_202" hidden="1">
          <a:extLst>
            <a:ext uri="{FF2B5EF4-FFF2-40B4-BE49-F238E27FC236}">
              <a16:creationId xmlns:a16="http://schemas.microsoft.com/office/drawing/2014/main" id="{00000000-0008-0000-1100-00002B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801" name="shapetype_202" hidden="1">
          <a:extLst>
            <a:ext uri="{FF2B5EF4-FFF2-40B4-BE49-F238E27FC236}">
              <a16:creationId xmlns:a16="http://schemas.microsoft.com/office/drawing/2014/main" id="{00000000-0008-0000-1100-000029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99" name="shapetype_202" hidden="1">
          <a:extLst>
            <a:ext uri="{FF2B5EF4-FFF2-40B4-BE49-F238E27FC236}">
              <a16:creationId xmlns:a16="http://schemas.microsoft.com/office/drawing/2014/main" id="{00000000-0008-0000-1100-000027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97" name="shapetype_202" hidden="1">
          <a:extLst>
            <a:ext uri="{FF2B5EF4-FFF2-40B4-BE49-F238E27FC236}">
              <a16:creationId xmlns:a16="http://schemas.microsoft.com/office/drawing/2014/main" id="{00000000-0008-0000-1100-000025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95" name="shapetype_202" hidden="1">
          <a:extLst>
            <a:ext uri="{FF2B5EF4-FFF2-40B4-BE49-F238E27FC236}">
              <a16:creationId xmlns:a16="http://schemas.microsoft.com/office/drawing/2014/main" id="{00000000-0008-0000-1100-000023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93" name="shapetype_202" hidden="1">
          <a:extLst>
            <a:ext uri="{FF2B5EF4-FFF2-40B4-BE49-F238E27FC236}">
              <a16:creationId xmlns:a16="http://schemas.microsoft.com/office/drawing/2014/main" id="{00000000-0008-0000-1100-000021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91" name="shapetype_202" hidden="1">
          <a:extLst>
            <a:ext uri="{FF2B5EF4-FFF2-40B4-BE49-F238E27FC236}">
              <a16:creationId xmlns:a16="http://schemas.microsoft.com/office/drawing/2014/main" id="{00000000-0008-0000-1100-00001F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89" name="shapetype_202" hidden="1">
          <a:extLst>
            <a:ext uri="{FF2B5EF4-FFF2-40B4-BE49-F238E27FC236}">
              <a16:creationId xmlns:a16="http://schemas.microsoft.com/office/drawing/2014/main" id="{00000000-0008-0000-1100-00001D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87" name="shapetype_202" hidden="1">
          <a:extLst>
            <a:ext uri="{FF2B5EF4-FFF2-40B4-BE49-F238E27FC236}">
              <a16:creationId xmlns:a16="http://schemas.microsoft.com/office/drawing/2014/main" id="{00000000-0008-0000-1100-00001B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85" name="shapetype_202" hidden="1">
          <a:extLst>
            <a:ext uri="{FF2B5EF4-FFF2-40B4-BE49-F238E27FC236}">
              <a16:creationId xmlns:a16="http://schemas.microsoft.com/office/drawing/2014/main" id="{00000000-0008-0000-1100-000019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83" name="shapetype_202" hidden="1">
          <a:extLst>
            <a:ext uri="{FF2B5EF4-FFF2-40B4-BE49-F238E27FC236}">
              <a16:creationId xmlns:a16="http://schemas.microsoft.com/office/drawing/2014/main" id="{00000000-0008-0000-1100-000017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81" name="shapetype_202" hidden="1">
          <a:extLst>
            <a:ext uri="{FF2B5EF4-FFF2-40B4-BE49-F238E27FC236}">
              <a16:creationId xmlns:a16="http://schemas.microsoft.com/office/drawing/2014/main" id="{00000000-0008-0000-1100-000015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79" name="shapetype_202" hidden="1">
          <a:extLst>
            <a:ext uri="{FF2B5EF4-FFF2-40B4-BE49-F238E27FC236}">
              <a16:creationId xmlns:a16="http://schemas.microsoft.com/office/drawing/2014/main" id="{00000000-0008-0000-1100-000013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77" name="shapetype_202" hidden="1">
          <a:extLst>
            <a:ext uri="{FF2B5EF4-FFF2-40B4-BE49-F238E27FC236}">
              <a16:creationId xmlns:a16="http://schemas.microsoft.com/office/drawing/2014/main" id="{00000000-0008-0000-1100-000011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75" name="shapetype_202" hidden="1">
          <a:extLst>
            <a:ext uri="{FF2B5EF4-FFF2-40B4-BE49-F238E27FC236}">
              <a16:creationId xmlns:a16="http://schemas.microsoft.com/office/drawing/2014/main" id="{00000000-0008-0000-1100-00000F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73" name="shapetype_202" hidden="1">
          <a:extLst>
            <a:ext uri="{FF2B5EF4-FFF2-40B4-BE49-F238E27FC236}">
              <a16:creationId xmlns:a16="http://schemas.microsoft.com/office/drawing/2014/main" id="{00000000-0008-0000-1100-00000D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71" name="shapetype_202" hidden="1">
          <a:extLst>
            <a:ext uri="{FF2B5EF4-FFF2-40B4-BE49-F238E27FC236}">
              <a16:creationId xmlns:a16="http://schemas.microsoft.com/office/drawing/2014/main" id="{00000000-0008-0000-1100-00000B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69" name="shapetype_202" hidden="1">
          <a:extLst>
            <a:ext uri="{FF2B5EF4-FFF2-40B4-BE49-F238E27FC236}">
              <a16:creationId xmlns:a16="http://schemas.microsoft.com/office/drawing/2014/main" id="{00000000-0008-0000-1100-000009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67" name="shapetype_202" hidden="1">
          <a:extLst>
            <a:ext uri="{FF2B5EF4-FFF2-40B4-BE49-F238E27FC236}">
              <a16:creationId xmlns:a16="http://schemas.microsoft.com/office/drawing/2014/main" id="{00000000-0008-0000-1100-000007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65" name="shapetype_202" hidden="1">
          <a:extLst>
            <a:ext uri="{FF2B5EF4-FFF2-40B4-BE49-F238E27FC236}">
              <a16:creationId xmlns:a16="http://schemas.microsoft.com/office/drawing/2014/main" id="{00000000-0008-0000-1100-000005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63" name="shapetype_202" hidden="1">
          <a:extLst>
            <a:ext uri="{FF2B5EF4-FFF2-40B4-BE49-F238E27FC236}">
              <a16:creationId xmlns:a16="http://schemas.microsoft.com/office/drawing/2014/main" id="{00000000-0008-0000-1100-000003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61" name="shapetype_202" hidden="1">
          <a:extLst>
            <a:ext uri="{FF2B5EF4-FFF2-40B4-BE49-F238E27FC236}">
              <a16:creationId xmlns:a16="http://schemas.microsoft.com/office/drawing/2014/main" id="{00000000-0008-0000-1100-0000015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59" name="shapetype_202" hidden="1">
          <a:extLst>
            <a:ext uri="{FF2B5EF4-FFF2-40B4-BE49-F238E27FC236}">
              <a16:creationId xmlns:a16="http://schemas.microsoft.com/office/drawing/2014/main" id="{00000000-0008-0000-1100-0000FF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57" name="shapetype_202" hidden="1">
          <a:extLst>
            <a:ext uri="{FF2B5EF4-FFF2-40B4-BE49-F238E27FC236}">
              <a16:creationId xmlns:a16="http://schemas.microsoft.com/office/drawing/2014/main" id="{00000000-0008-0000-1100-0000FD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55" name="shapetype_202" hidden="1">
          <a:extLst>
            <a:ext uri="{FF2B5EF4-FFF2-40B4-BE49-F238E27FC236}">
              <a16:creationId xmlns:a16="http://schemas.microsoft.com/office/drawing/2014/main" id="{00000000-0008-0000-1100-0000FB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53" name="shapetype_202" hidden="1">
          <a:extLst>
            <a:ext uri="{FF2B5EF4-FFF2-40B4-BE49-F238E27FC236}">
              <a16:creationId xmlns:a16="http://schemas.microsoft.com/office/drawing/2014/main" id="{00000000-0008-0000-1100-0000F9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51" name="shapetype_202" hidden="1">
          <a:extLst>
            <a:ext uri="{FF2B5EF4-FFF2-40B4-BE49-F238E27FC236}">
              <a16:creationId xmlns:a16="http://schemas.microsoft.com/office/drawing/2014/main" id="{00000000-0008-0000-1100-0000F7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49" name="shapetype_202" hidden="1">
          <a:extLst>
            <a:ext uri="{FF2B5EF4-FFF2-40B4-BE49-F238E27FC236}">
              <a16:creationId xmlns:a16="http://schemas.microsoft.com/office/drawing/2014/main" id="{00000000-0008-0000-1100-0000F5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47" name="shapetype_202" hidden="1">
          <a:extLst>
            <a:ext uri="{FF2B5EF4-FFF2-40B4-BE49-F238E27FC236}">
              <a16:creationId xmlns:a16="http://schemas.microsoft.com/office/drawing/2014/main" id="{00000000-0008-0000-1100-0000F3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45" name="shapetype_202" hidden="1">
          <a:extLst>
            <a:ext uri="{FF2B5EF4-FFF2-40B4-BE49-F238E27FC236}">
              <a16:creationId xmlns:a16="http://schemas.microsoft.com/office/drawing/2014/main" id="{00000000-0008-0000-1100-0000F1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43" name="shapetype_202" hidden="1">
          <a:extLst>
            <a:ext uri="{FF2B5EF4-FFF2-40B4-BE49-F238E27FC236}">
              <a16:creationId xmlns:a16="http://schemas.microsoft.com/office/drawing/2014/main" id="{00000000-0008-0000-1100-0000EF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41" name="shapetype_202" hidden="1">
          <a:extLst>
            <a:ext uri="{FF2B5EF4-FFF2-40B4-BE49-F238E27FC236}">
              <a16:creationId xmlns:a16="http://schemas.microsoft.com/office/drawing/2014/main" id="{00000000-0008-0000-1100-0000ED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39" name="shapetype_202" hidden="1">
          <a:extLst>
            <a:ext uri="{FF2B5EF4-FFF2-40B4-BE49-F238E27FC236}">
              <a16:creationId xmlns:a16="http://schemas.microsoft.com/office/drawing/2014/main" id="{00000000-0008-0000-1100-0000EB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37" name="shapetype_202" hidden="1">
          <a:extLst>
            <a:ext uri="{FF2B5EF4-FFF2-40B4-BE49-F238E27FC236}">
              <a16:creationId xmlns:a16="http://schemas.microsoft.com/office/drawing/2014/main" id="{00000000-0008-0000-1100-0000E9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35" name="shapetype_202" hidden="1">
          <a:extLst>
            <a:ext uri="{FF2B5EF4-FFF2-40B4-BE49-F238E27FC236}">
              <a16:creationId xmlns:a16="http://schemas.microsoft.com/office/drawing/2014/main" id="{00000000-0008-0000-1100-0000E7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33" name="shapetype_202" hidden="1">
          <a:extLst>
            <a:ext uri="{FF2B5EF4-FFF2-40B4-BE49-F238E27FC236}">
              <a16:creationId xmlns:a16="http://schemas.microsoft.com/office/drawing/2014/main" id="{00000000-0008-0000-1100-0000E5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31" name="shapetype_202" hidden="1">
          <a:extLst>
            <a:ext uri="{FF2B5EF4-FFF2-40B4-BE49-F238E27FC236}">
              <a16:creationId xmlns:a16="http://schemas.microsoft.com/office/drawing/2014/main" id="{00000000-0008-0000-1100-0000E3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29" name="shapetype_202" hidden="1">
          <a:extLst>
            <a:ext uri="{FF2B5EF4-FFF2-40B4-BE49-F238E27FC236}">
              <a16:creationId xmlns:a16="http://schemas.microsoft.com/office/drawing/2014/main" id="{00000000-0008-0000-1100-0000E1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27" name="shapetype_202" hidden="1">
          <a:extLst>
            <a:ext uri="{FF2B5EF4-FFF2-40B4-BE49-F238E27FC236}">
              <a16:creationId xmlns:a16="http://schemas.microsoft.com/office/drawing/2014/main" id="{00000000-0008-0000-1100-0000DF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25" name="shapetype_202" hidden="1">
          <a:extLst>
            <a:ext uri="{FF2B5EF4-FFF2-40B4-BE49-F238E27FC236}">
              <a16:creationId xmlns:a16="http://schemas.microsoft.com/office/drawing/2014/main" id="{00000000-0008-0000-1100-0000DD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23" name="shapetype_202" hidden="1">
          <a:extLst>
            <a:ext uri="{FF2B5EF4-FFF2-40B4-BE49-F238E27FC236}">
              <a16:creationId xmlns:a16="http://schemas.microsoft.com/office/drawing/2014/main" id="{00000000-0008-0000-1100-0000DB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21" name="shapetype_202" hidden="1">
          <a:extLst>
            <a:ext uri="{FF2B5EF4-FFF2-40B4-BE49-F238E27FC236}">
              <a16:creationId xmlns:a16="http://schemas.microsoft.com/office/drawing/2014/main" id="{00000000-0008-0000-1100-0000D9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19" name="shapetype_202" hidden="1">
          <a:extLst>
            <a:ext uri="{FF2B5EF4-FFF2-40B4-BE49-F238E27FC236}">
              <a16:creationId xmlns:a16="http://schemas.microsoft.com/office/drawing/2014/main" id="{00000000-0008-0000-1100-0000D7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17" name="shapetype_202" hidden="1">
          <a:extLst>
            <a:ext uri="{FF2B5EF4-FFF2-40B4-BE49-F238E27FC236}">
              <a16:creationId xmlns:a16="http://schemas.microsoft.com/office/drawing/2014/main" id="{00000000-0008-0000-1100-0000D5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15" name="shapetype_202" hidden="1">
          <a:extLst>
            <a:ext uri="{FF2B5EF4-FFF2-40B4-BE49-F238E27FC236}">
              <a16:creationId xmlns:a16="http://schemas.microsoft.com/office/drawing/2014/main" id="{00000000-0008-0000-1100-0000D3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13" name="shapetype_202" hidden="1">
          <a:extLst>
            <a:ext uri="{FF2B5EF4-FFF2-40B4-BE49-F238E27FC236}">
              <a16:creationId xmlns:a16="http://schemas.microsoft.com/office/drawing/2014/main" id="{00000000-0008-0000-1100-0000D1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11" name="shapetype_202" hidden="1">
          <a:extLst>
            <a:ext uri="{FF2B5EF4-FFF2-40B4-BE49-F238E27FC236}">
              <a16:creationId xmlns:a16="http://schemas.microsoft.com/office/drawing/2014/main" id="{00000000-0008-0000-1100-0000CF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09" name="shapetype_202" hidden="1">
          <a:extLst>
            <a:ext uri="{FF2B5EF4-FFF2-40B4-BE49-F238E27FC236}">
              <a16:creationId xmlns:a16="http://schemas.microsoft.com/office/drawing/2014/main" id="{00000000-0008-0000-1100-0000CD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07" name="shapetype_202" hidden="1">
          <a:extLst>
            <a:ext uri="{FF2B5EF4-FFF2-40B4-BE49-F238E27FC236}">
              <a16:creationId xmlns:a16="http://schemas.microsoft.com/office/drawing/2014/main" id="{00000000-0008-0000-1100-0000CB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05" name="shapetype_202" hidden="1">
          <a:extLst>
            <a:ext uri="{FF2B5EF4-FFF2-40B4-BE49-F238E27FC236}">
              <a16:creationId xmlns:a16="http://schemas.microsoft.com/office/drawing/2014/main" id="{00000000-0008-0000-1100-0000C9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03" name="shapetype_202" hidden="1">
          <a:extLst>
            <a:ext uri="{FF2B5EF4-FFF2-40B4-BE49-F238E27FC236}">
              <a16:creationId xmlns:a16="http://schemas.microsoft.com/office/drawing/2014/main" id="{00000000-0008-0000-1100-0000C7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701" name="shapetype_202" hidden="1">
          <a:extLst>
            <a:ext uri="{FF2B5EF4-FFF2-40B4-BE49-F238E27FC236}">
              <a16:creationId xmlns:a16="http://schemas.microsoft.com/office/drawing/2014/main" id="{00000000-0008-0000-1100-0000C5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699" name="shapetype_202" hidden="1">
          <a:extLst>
            <a:ext uri="{FF2B5EF4-FFF2-40B4-BE49-F238E27FC236}">
              <a16:creationId xmlns:a16="http://schemas.microsoft.com/office/drawing/2014/main" id="{00000000-0008-0000-1100-0000C3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697" name="shapetype_202" hidden="1">
          <a:extLst>
            <a:ext uri="{FF2B5EF4-FFF2-40B4-BE49-F238E27FC236}">
              <a16:creationId xmlns:a16="http://schemas.microsoft.com/office/drawing/2014/main" id="{00000000-0008-0000-1100-0000C1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695" name="shapetype_202" hidden="1">
          <a:extLst>
            <a:ext uri="{FF2B5EF4-FFF2-40B4-BE49-F238E27FC236}">
              <a16:creationId xmlns:a16="http://schemas.microsoft.com/office/drawing/2014/main" id="{00000000-0008-0000-1100-0000BF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693" name="shapetype_202" hidden="1">
          <a:extLst>
            <a:ext uri="{FF2B5EF4-FFF2-40B4-BE49-F238E27FC236}">
              <a16:creationId xmlns:a16="http://schemas.microsoft.com/office/drawing/2014/main" id="{00000000-0008-0000-1100-0000BD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691" name="shapetype_202" hidden="1">
          <a:extLst>
            <a:ext uri="{FF2B5EF4-FFF2-40B4-BE49-F238E27FC236}">
              <a16:creationId xmlns:a16="http://schemas.microsoft.com/office/drawing/2014/main" id="{00000000-0008-0000-1100-0000BB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689" name="shapetype_202" hidden="1">
          <a:extLst>
            <a:ext uri="{FF2B5EF4-FFF2-40B4-BE49-F238E27FC236}">
              <a16:creationId xmlns:a16="http://schemas.microsoft.com/office/drawing/2014/main" id="{00000000-0008-0000-1100-0000B9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687" name="shapetype_202" hidden="1">
          <a:extLst>
            <a:ext uri="{FF2B5EF4-FFF2-40B4-BE49-F238E27FC236}">
              <a16:creationId xmlns:a16="http://schemas.microsoft.com/office/drawing/2014/main" id="{00000000-0008-0000-1100-0000B7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685" name="shapetype_202" hidden="1">
          <a:extLst>
            <a:ext uri="{FF2B5EF4-FFF2-40B4-BE49-F238E27FC236}">
              <a16:creationId xmlns:a16="http://schemas.microsoft.com/office/drawing/2014/main" id="{00000000-0008-0000-1100-0000B5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683" name="shapetype_202" hidden="1">
          <a:extLst>
            <a:ext uri="{FF2B5EF4-FFF2-40B4-BE49-F238E27FC236}">
              <a16:creationId xmlns:a16="http://schemas.microsoft.com/office/drawing/2014/main" id="{00000000-0008-0000-1100-0000B3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681" name="shapetype_202" hidden="1">
          <a:extLst>
            <a:ext uri="{FF2B5EF4-FFF2-40B4-BE49-F238E27FC236}">
              <a16:creationId xmlns:a16="http://schemas.microsoft.com/office/drawing/2014/main" id="{00000000-0008-0000-1100-0000B1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679" name="shapetype_202" hidden="1">
          <a:extLst>
            <a:ext uri="{FF2B5EF4-FFF2-40B4-BE49-F238E27FC236}">
              <a16:creationId xmlns:a16="http://schemas.microsoft.com/office/drawing/2014/main" id="{00000000-0008-0000-1100-0000AF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677" name="shapetype_202" hidden="1">
          <a:extLst>
            <a:ext uri="{FF2B5EF4-FFF2-40B4-BE49-F238E27FC236}">
              <a16:creationId xmlns:a16="http://schemas.microsoft.com/office/drawing/2014/main" id="{00000000-0008-0000-1100-0000AD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675" name="shapetype_202" hidden="1">
          <a:extLst>
            <a:ext uri="{FF2B5EF4-FFF2-40B4-BE49-F238E27FC236}">
              <a16:creationId xmlns:a16="http://schemas.microsoft.com/office/drawing/2014/main" id="{00000000-0008-0000-1100-0000AB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1673" name="shapetype_202" hidden="1">
          <a:extLst>
            <a:ext uri="{FF2B5EF4-FFF2-40B4-BE49-F238E27FC236}">
              <a16:creationId xmlns:a16="http://schemas.microsoft.com/office/drawing/2014/main" id="{00000000-0008-0000-1100-0000A95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54429</xdr:colOff>
      <xdr:row>37</xdr:row>
      <xdr:rowOff>40823</xdr:rowOff>
    </xdr:from>
    <xdr:to>
      <xdr:col>35</xdr:col>
      <xdr:colOff>489856</xdr:colOff>
      <xdr:row>92</xdr:row>
      <xdr:rowOff>244928</xdr:rowOff>
    </xdr:to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1100-0000FD000000}"/>
            </a:ext>
          </a:extLst>
        </xdr:cNvPr>
        <xdr:cNvSpPr txBox="1"/>
      </xdr:nvSpPr>
      <xdr:spPr>
        <a:xfrm>
          <a:off x="19716750" y="12273644"/>
          <a:ext cx="35133642" cy="152944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Central Europe (Austria, Belgium, Germany, Netherland, Luxembourg, France, UK and Ireland).</a:t>
          </a:r>
          <a:endParaRPr lang="en-US" sz="1200">
            <a:effectLst/>
          </a:endParaRPr>
        </a:p>
        <a:p>
          <a:endParaRPr lang="en-US" sz="1200" b="1" u="sng"/>
        </a:p>
        <a:p>
          <a:r>
            <a:rPr lang="en-US" sz="1200" b="1" u="sng"/>
            <a:t>OFFICES</a:t>
          </a:r>
          <a:endParaRPr lang="en-US" sz="1200" b="1"/>
        </a:p>
        <a:p>
          <a:r>
            <a:rPr lang="en-US" sz="1200" b="1" i="1" u="sng"/>
            <a:t>Construction materials</a:t>
          </a:r>
          <a:r>
            <a:rPr lang="en-US" sz="1200" i="1" u="sng"/>
            <a:t>:</a:t>
          </a:r>
          <a:endParaRPr lang="en-US" sz="1200"/>
        </a:p>
        <a:p>
          <a:r>
            <a:rPr lang="en-US" sz="1200" b="1"/>
            <a:t>Walls</a:t>
          </a:r>
          <a:r>
            <a:rPr lang="en-US" sz="1200"/>
            <a:t>:</a:t>
          </a:r>
          <a:r>
            <a:rPr lang="en-US" sz="1200" baseline="0"/>
            <a:t> in the majority of the cases </a:t>
          </a:r>
          <a:r>
            <a:rPr lang="en-US" sz="1200" b="1" baseline="0"/>
            <a:t>CONCRETE</a:t>
          </a:r>
          <a:r>
            <a:rPr lang="en-US" sz="1200" baseline="0"/>
            <a:t> was used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/>
            <a:t>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the majority of the cases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100" baseline="0"/>
        </a:p>
        <a:p>
          <a:endParaRPr lang="en-US" sz="1100" baseline="0"/>
        </a:p>
        <a:p>
          <a:endParaRPr lang="en-US" sz="1200" baseline="0"/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 baseline="0">
            <a:effectLst/>
          </a:endParaRPr>
        </a:p>
        <a:p>
          <a:endParaRPr lang="en-US" sz="1100" baseline="0">
            <a:effectLst/>
          </a:endParaRPr>
        </a:p>
        <a:p>
          <a:endParaRPr lang="en-US" sz="1100" baseline="0">
            <a:effectLst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 </a:t>
          </a:r>
          <a:endParaRPr lang="en-US" sz="1200">
            <a:effectLst/>
          </a:endParaRPr>
        </a:p>
        <a:p>
          <a:endParaRPr lang="en-US" sz="1200">
            <a:effectLst/>
          </a:endParaRPr>
        </a:p>
        <a:p>
          <a:endParaRPr lang="en-US" sz="1200">
            <a:effectLst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 baseline="0"/>
        </a:p>
        <a:p>
          <a:r>
            <a:rPr lang="en-US" sz="12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 baseline="0"/>
        </a:p>
      </xdr:txBody>
    </xdr:sp>
    <xdr:clientData/>
  </xdr:twoCellAnchor>
  <xdr:oneCellAnchor>
    <xdr:from>
      <xdr:col>55</xdr:col>
      <xdr:colOff>0</xdr:colOff>
      <xdr:row>37</xdr:row>
      <xdr:rowOff>0</xdr:rowOff>
    </xdr:from>
    <xdr:ext cx="21118285" cy="14652601"/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1100-0000FF000000}"/>
            </a:ext>
          </a:extLst>
        </xdr:cNvPr>
        <xdr:cNvSpPr txBox="1"/>
      </xdr:nvSpPr>
      <xdr:spPr>
        <a:xfrm>
          <a:off x="100624821" y="12232821"/>
          <a:ext cx="21118285" cy="146526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Central Europe (Austria, Belgium, Germany, Netherlands, Luxembourg, France, UK and Ireland).</a:t>
          </a: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 b="0" i="1" u="sng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 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>
            <a:effectLst/>
          </a:endParaRPr>
        </a:p>
        <a:p>
          <a:pPr eaLnBrk="1" fontAlgn="auto" latinLnBrk="0" hangingPunct="1"/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85" name="shapetype_202" hidden="1">
          <a:extLst>
            <a:ext uri="{FF2B5EF4-FFF2-40B4-BE49-F238E27FC236}">
              <a16:creationId xmlns:a16="http://schemas.microsoft.com/office/drawing/2014/main" id="{00000000-0008-0000-1200-000091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84" name="shapetype_202" hidden="1">
          <a:extLst>
            <a:ext uri="{FF2B5EF4-FFF2-40B4-BE49-F238E27FC236}">
              <a16:creationId xmlns:a16="http://schemas.microsoft.com/office/drawing/2014/main" id="{00000000-0008-0000-1200-000090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83" name="shapetype_202" hidden="1">
          <a:extLst>
            <a:ext uri="{FF2B5EF4-FFF2-40B4-BE49-F238E27FC236}">
              <a16:creationId xmlns:a16="http://schemas.microsoft.com/office/drawing/2014/main" id="{00000000-0008-0000-1200-00008F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82" name="shapetype_202" hidden="1">
          <a:extLst>
            <a:ext uri="{FF2B5EF4-FFF2-40B4-BE49-F238E27FC236}">
              <a16:creationId xmlns:a16="http://schemas.microsoft.com/office/drawing/2014/main" id="{00000000-0008-0000-1200-00008E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81" name="shapetype_202" hidden="1">
          <a:extLst>
            <a:ext uri="{FF2B5EF4-FFF2-40B4-BE49-F238E27FC236}">
              <a16:creationId xmlns:a16="http://schemas.microsoft.com/office/drawing/2014/main" id="{00000000-0008-0000-1200-00008D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80" name="shapetype_202" hidden="1">
          <a:extLst>
            <a:ext uri="{FF2B5EF4-FFF2-40B4-BE49-F238E27FC236}">
              <a16:creationId xmlns:a16="http://schemas.microsoft.com/office/drawing/2014/main" id="{00000000-0008-0000-1200-00008C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79" name="shapetype_202" hidden="1">
          <a:extLst>
            <a:ext uri="{FF2B5EF4-FFF2-40B4-BE49-F238E27FC236}">
              <a16:creationId xmlns:a16="http://schemas.microsoft.com/office/drawing/2014/main" id="{00000000-0008-0000-1200-00008B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77" name="shapetype_202" hidden="1">
          <a:extLst>
            <a:ext uri="{FF2B5EF4-FFF2-40B4-BE49-F238E27FC236}">
              <a16:creationId xmlns:a16="http://schemas.microsoft.com/office/drawing/2014/main" id="{00000000-0008-0000-1200-000089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75" name="shapetype_202" hidden="1">
          <a:extLst>
            <a:ext uri="{FF2B5EF4-FFF2-40B4-BE49-F238E27FC236}">
              <a16:creationId xmlns:a16="http://schemas.microsoft.com/office/drawing/2014/main" id="{00000000-0008-0000-1200-000087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73" name="shapetype_202" hidden="1">
          <a:extLst>
            <a:ext uri="{FF2B5EF4-FFF2-40B4-BE49-F238E27FC236}">
              <a16:creationId xmlns:a16="http://schemas.microsoft.com/office/drawing/2014/main" id="{00000000-0008-0000-1200-000085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71" name="shapetype_202" hidden="1">
          <a:extLst>
            <a:ext uri="{FF2B5EF4-FFF2-40B4-BE49-F238E27FC236}">
              <a16:creationId xmlns:a16="http://schemas.microsoft.com/office/drawing/2014/main" id="{00000000-0008-0000-1200-000083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69" name="shapetype_202" hidden="1">
          <a:extLst>
            <a:ext uri="{FF2B5EF4-FFF2-40B4-BE49-F238E27FC236}">
              <a16:creationId xmlns:a16="http://schemas.microsoft.com/office/drawing/2014/main" id="{00000000-0008-0000-1200-000081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67" name="shapetype_202" hidden="1">
          <a:extLst>
            <a:ext uri="{FF2B5EF4-FFF2-40B4-BE49-F238E27FC236}">
              <a16:creationId xmlns:a16="http://schemas.microsoft.com/office/drawing/2014/main" id="{00000000-0008-0000-1200-00007F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65" name="shapetype_202" hidden="1">
          <a:extLst>
            <a:ext uri="{FF2B5EF4-FFF2-40B4-BE49-F238E27FC236}">
              <a16:creationId xmlns:a16="http://schemas.microsoft.com/office/drawing/2014/main" id="{00000000-0008-0000-1200-00007D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63" name="shapetype_202" hidden="1">
          <a:extLst>
            <a:ext uri="{FF2B5EF4-FFF2-40B4-BE49-F238E27FC236}">
              <a16:creationId xmlns:a16="http://schemas.microsoft.com/office/drawing/2014/main" id="{00000000-0008-0000-1200-00007B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61" name="shapetype_202" hidden="1">
          <a:extLst>
            <a:ext uri="{FF2B5EF4-FFF2-40B4-BE49-F238E27FC236}">
              <a16:creationId xmlns:a16="http://schemas.microsoft.com/office/drawing/2014/main" id="{00000000-0008-0000-1200-000079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59" name="shapetype_202" hidden="1">
          <a:extLst>
            <a:ext uri="{FF2B5EF4-FFF2-40B4-BE49-F238E27FC236}">
              <a16:creationId xmlns:a16="http://schemas.microsoft.com/office/drawing/2014/main" id="{00000000-0008-0000-1200-000077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57" name="shapetype_202" hidden="1">
          <a:extLst>
            <a:ext uri="{FF2B5EF4-FFF2-40B4-BE49-F238E27FC236}">
              <a16:creationId xmlns:a16="http://schemas.microsoft.com/office/drawing/2014/main" id="{00000000-0008-0000-1200-000075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55" name="shapetype_202" hidden="1">
          <a:extLst>
            <a:ext uri="{FF2B5EF4-FFF2-40B4-BE49-F238E27FC236}">
              <a16:creationId xmlns:a16="http://schemas.microsoft.com/office/drawing/2014/main" id="{00000000-0008-0000-1200-000073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53" name="shapetype_202" hidden="1">
          <a:extLst>
            <a:ext uri="{FF2B5EF4-FFF2-40B4-BE49-F238E27FC236}">
              <a16:creationId xmlns:a16="http://schemas.microsoft.com/office/drawing/2014/main" id="{00000000-0008-0000-1200-000071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51" name="shapetype_202" hidden="1">
          <a:extLst>
            <a:ext uri="{FF2B5EF4-FFF2-40B4-BE49-F238E27FC236}">
              <a16:creationId xmlns:a16="http://schemas.microsoft.com/office/drawing/2014/main" id="{00000000-0008-0000-1200-00006F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49" name="shapetype_202" hidden="1">
          <a:extLst>
            <a:ext uri="{FF2B5EF4-FFF2-40B4-BE49-F238E27FC236}">
              <a16:creationId xmlns:a16="http://schemas.microsoft.com/office/drawing/2014/main" id="{00000000-0008-0000-1200-00006D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47" name="shapetype_202" hidden="1">
          <a:extLst>
            <a:ext uri="{FF2B5EF4-FFF2-40B4-BE49-F238E27FC236}">
              <a16:creationId xmlns:a16="http://schemas.microsoft.com/office/drawing/2014/main" id="{00000000-0008-0000-1200-00006B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45" name="shapetype_202" hidden="1">
          <a:extLst>
            <a:ext uri="{FF2B5EF4-FFF2-40B4-BE49-F238E27FC236}">
              <a16:creationId xmlns:a16="http://schemas.microsoft.com/office/drawing/2014/main" id="{00000000-0008-0000-1200-000069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43" name="shapetype_202" hidden="1">
          <a:extLst>
            <a:ext uri="{FF2B5EF4-FFF2-40B4-BE49-F238E27FC236}">
              <a16:creationId xmlns:a16="http://schemas.microsoft.com/office/drawing/2014/main" id="{00000000-0008-0000-1200-000067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41" name="shapetype_202" hidden="1">
          <a:extLst>
            <a:ext uri="{FF2B5EF4-FFF2-40B4-BE49-F238E27FC236}">
              <a16:creationId xmlns:a16="http://schemas.microsoft.com/office/drawing/2014/main" id="{00000000-0008-0000-1200-000065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39" name="shapetype_202" hidden="1">
          <a:extLst>
            <a:ext uri="{FF2B5EF4-FFF2-40B4-BE49-F238E27FC236}">
              <a16:creationId xmlns:a16="http://schemas.microsoft.com/office/drawing/2014/main" id="{00000000-0008-0000-1200-000063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37" name="shapetype_202" hidden="1">
          <a:extLst>
            <a:ext uri="{FF2B5EF4-FFF2-40B4-BE49-F238E27FC236}">
              <a16:creationId xmlns:a16="http://schemas.microsoft.com/office/drawing/2014/main" id="{00000000-0008-0000-1200-000061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35" name="shapetype_202" hidden="1">
          <a:extLst>
            <a:ext uri="{FF2B5EF4-FFF2-40B4-BE49-F238E27FC236}">
              <a16:creationId xmlns:a16="http://schemas.microsoft.com/office/drawing/2014/main" id="{00000000-0008-0000-1200-00005F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33" name="shapetype_202" hidden="1">
          <a:extLst>
            <a:ext uri="{FF2B5EF4-FFF2-40B4-BE49-F238E27FC236}">
              <a16:creationId xmlns:a16="http://schemas.microsoft.com/office/drawing/2014/main" id="{00000000-0008-0000-1200-00005D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31" name="shapetype_202" hidden="1">
          <a:extLst>
            <a:ext uri="{FF2B5EF4-FFF2-40B4-BE49-F238E27FC236}">
              <a16:creationId xmlns:a16="http://schemas.microsoft.com/office/drawing/2014/main" id="{00000000-0008-0000-1200-00005B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29" name="shapetype_202" hidden="1">
          <a:extLst>
            <a:ext uri="{FF2B5EF4-FFF2-40B4-BE49-F238E27FC236}">
              <a16:creationId xmlns:a16="http://schemas.microsoft.com/office/drawing/2014/main" id="{00000000-0008-0000-1200-000059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27" name="shapetype_202" hidden="1">
          <a:extLst>
            <a:ext uri="{FF2B5EF4-FFF2-40B4-BE49-F238E27FC236}">
              <a16:creationId xmlns:a16="http://schemas.microsoft.com/office/drawing/2014/main" id="{00000000-0008-0000-1200-000057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25" name="shapetype_202" hidden="1">
          <a:extLst>
            <a:ext uri="{FF2B5EF4-FFF2-40B4-BE49-F238E27FC236}">
              <a16:creationId xmlns:a16="http://schemas.microsoft.com/office/drawing/2014/main" id="{00000000-0008-0000-1200-000055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23" name="shapetype_202" hidden="1">
          <a:extLst>
            <a:ext uri="{FF2B5EF4-FFF2-40B4-BE49-F238E27FC236}">
              <a16:creationId xmlns:a16="http://schemas.microsoft.com/office/drawing/2014/main" id="{00000000-0008-0000-1200-000053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21" name="shapetype_202" hidden="1">
          <a:extLst>
            <a:ext uri="{FF2B5EF4-FFF2-40B4-BE49-F238E27FC236}">
              <a16:creationId xmlns:a16="http://schemas.microsoft.com/office/drawing/2014/main" id="{00000000-0008-0000-1200-000051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19" name="shapetype_202" hidden="1">
          <a:extLst>
            <a:ext uri="{FF2B5EF4-FFF2-40B4-BE49-F238E27FC236}">
              <a16:creationId xmlns:a16="http://schemas.microsoft.com/office/drawing/2014/main" id="{00000000-0008-0000-1200-00004F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17" name="shapetype_202" hidden="1">
          <a:extLst>
            <a:ext uri="{FF2B5EF4-FFF2-40B4-BE49-F238E27FC236}">
              <a16:creationId xmlns:a16="http://schemas.microsoft.com/office/drawing/2014/main" id="{00000000-0008-0000-1200-00004D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15" name="shapetype_202" hidden="1">
          <a:extLst>
            <a:ext uri="{FF2B5EF4-FFF2-40B4-BE49-F238E27FC236}">
              <a16:creationId xmlns:a16="http://schemas.microsoft.com/office/drawing/2014/main" id="{00000000-0008-0000-1200-00004B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13" name="shapetype_202" hidden="1">
          <a:extLst>
            <a:ext uri="{FF2B5EF4-FFF2-40B4-BE49-F238E27FC236}">
              <a16:creationId xmlns:a16="http://schemas.microsoft.com/office/drawing/2014/main" id="{00000000-0008-0000-1200-000049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11" name="shapetype_202" hidden="1">
          <a:extLst>
            <a:ext uri="{FF2B5EF4-FFF2-40B4-BE49-F238E27FC236}">
              <a16:creationId xmlns:a16="http://schemas.microsoft.com/office/drawing/2014/main" id="{00000000-0008-0000-1200-000047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09" name="shapetype_202" hidden="1">
          <a:extLst>
            <a:ext uri="{FF2B5EF4-FFF2-40B4-BE49-F238E27FC236}">
              <a16:creationId xmlns:a16="http://schemas.microsoft.com/office/drawing/2014/main" id="{00000000-0008-0000-1200-000045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07" name="shapetype_202" hidden="1">
          <a:extLst>
            <a:ext uri="{FF2B5EF4-FFF2-40B4-BE49-F238E27FC236}">
              <a16:creationId xmlns:a16="http://schemas.microsoft.com/office/drawing/2014/main" id="{00000000-0008-0000-1200-000043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05" name="shapetype_202" hidden="1">
          <a:extLst>
            <a:ext uri="{FF2B5EF4-FFF2-40B4-BE49-F238E27FC236}">
              <a16:creationId xmlns:a16="http://schemas.microsoft.com/office/drawing/2014/main" id="{00000000-0008-0000-1200-000041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03" name="shapetype_202" hidden="1">
          <a:extLst>
            <a:ext uri="{FF2B5EF4-FFF2-40B4-BE49-F238E27FC236}">
              <a16:creationId xmlns:a16="http://schemas.microsoft.com/office/drawing/2014/main" id="{00000000-0008-0000-1200-00003F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101" name="shapetype_202" hidden="1">
          <a:extLst>
            <a:ext uri="{FF2B5EF4-FFF2-40B4-BE49-F238E27FC236}">
              <a16:creationId xmlns:a16="http://schemas.microsoft.com/office/drawing/2014/main" id="{00000000-0008-0000-1200-00003D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99" name="shapetype_202" hidden="1">
          <a:extLst>
            <a:ext uri="{FF2B5EF4-FFF2-40B4-BE49-F238E27FC236}">
              <a16:creationId xmlns:a16="http://schemas.microsoft.com/office/drawing/2014/main" id="{00000000-0008-0000-1200-00003B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97" name="shapetype_202" hidden="1">
          <a:extLst>
            <a:ext uri="{FF2B5EF4-FFF2-40B4-BE49-F238E27FC236}">
              <a16:creationId xmlns:a16="http://schemas.microsoft.com/office/drawing/2014/main" id="{00000000-0008-0000-1200-000039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95" name="shapetype_202" hidden="1">
          <a:extLst>
            <a:ext uri="{FF2B5EF4-FFF2-40B4-BE49-F238E27FC236}">
              <a16:creationId xmlns:a16="http://schemas.microsoft.com/office/drawing/2014/main" id="{00000000-0008-0000-1200-000037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93" name="shapetype_202" hidden="1">
          <a:extLst>
            <a:ext uri="{FF2B5EF4-FFF2-40B4-BE49-F238E27FC236}">
              <a16:creationId xmlns:a16="http://schemas.microsoft.com/office/drawing/2014/main" id="{00000000-0008-0000-1200-000035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91" name="shapetype_202" hidden="1">
          <a:extLst>
            <a:ext uri="{FF2B5EF4-FFF2-40B4-BE49-F238E27FC236}">
              <a16:creationId xmlns:a16="http://schemas.microsoft.com/office/drawing/2014/main" id="{00000000-0008-0000-1200-000033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89" name="shapetype_202" hidden="1">
          <a:extLst>
            <a:ext uri="{FF2B5EF4-FFF2-40B4-BE49-F238E27FC236}">
              <a16:creationId xmlns:a16="http://schemas.microsoft.com/office/drawing/2014/main" id="{00000000-0008-0000-1200-000031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87" name="shapetype_202" hidden="1">
          <a:extLst>
            <a:ext uri="{FF2B5EF4-FFF2-40B4-BE49-F238E27FC236}">
              <a16:creationId xmlns:a16="http://schemas.microsoft.com/office/drawing/2014/main" id="{00000000-0008-0000-1200-00002F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85" name="shapetype_202" hidden="1">
          <a:extLst>
            <a:ext uri="{FF2B5EF4-FFF2-40B4-BE49-F238E27FC236}">
              <a16:creationId xmlns:a16="http://schemas.microsoft.com/office/drawing/2014/main" id="{00000000-0008-0000-1200-00002D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83" name="shapetype_202" hidden="1">
          <a:extLst>
            <a:ext uri="{FF2B5EF4-FFF2-40B4-BE49-F238E27FC236}">
              <a16:creationId xmlns:a16="http://schemas.microsoft.com/office/drawing/2014/main" id="{00000000-0008-0000-1200-00002B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81" name="shapetype_202" hidden="1">
          <a:extLst>
            <a:ext uri="{FF2B5EF4-FFF2-40B4-BE49-F238E27FC236}">
              <a16:creationId xmlns:a16="http://schemas.microsoft.com/office/drawing/2014/main" id="{00000000-0008-0000-1200-000029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79" name="shapetype_202" hidden="1">
          <a:extLst>
            <a:ext uri="{FF2B5EF4-FFF2-40B4-BE49-F238E27FC236}">
              <a16:creationId xmlns:a16="http://schemas.microsoft.com/office/drawing/2014/main" id="{00000000-0008-0000-1200-000027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78" name="shapetype_202" hidden="1">
          <a:extLst>
            <a:ext uri="{FF2B5EF4-FFF2-40B4-BE49-F238E27FC236}">
              <a16:creationId xmlns:a16="http://schemas.microsoft.com/office/drawing/2014/main" id="{00000000-0008-0000-1200-000026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76" name="shapetype_202" hidden="1">
          <a:extLst>
            <a:ext uri="{FF2B5EF4-FFF2-40B4-BE49-F238E27FC236}">
              <a16:creationId xmlns:a16="http://schemas.microsoft.com/office/drawing/2014/main" id="{00000000-0008-0000-1200-000024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74" name="shapetype_202" hidden="1">
          <a:extLst>
            <a:ext uri="{FF2B5EF4-FFF2-40B4-BE49-F238E27FC236}">
              <a16:creationId xmlns:a16="http://schemas.microsoft.com/office/drawing/2014/main" id="{00000000-0008-0000-1200-000022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72" name="shapetype_202" hidden="1">
          <a:extLst>
            <a:ext uri="{FF2B5EF4-FFF2-40B4-BE49-F238E27FC236}">
              <a16:creationId xmlns:a16="http://schemas.microsoft.com/office/drawing/2014/main" id="{00000000-0008-0000-1200-000020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70" name="shapetype_202" hidden="1">
          <a:extLst>
            <a:ext uri="{FF2B5EF4-FFF2-40B4-BE49-F238E27FC236}">
              <a16:creationId xmlns:a16="http://schemas.microsoft.com/office/drawing/2014/main" id="{00000000-0008-0000-1200-00001E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68" name="shapetype_202" hidden="1">
          <a:extLst>
            <a:ext uri="{FF2B5EF4-FFF2-40B4-BE49-F238E27FC236}">
              <a16:creationId xmlns:a16="http://schemas.microsoft.com/office/drawing/2014/main" id="{00000000-0008-0000-1200-00001C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66" name="shapetype_202" hidden="1">
          <a:extLst>
            <a:ext uri="{FF2B5EF4-FFF2-40B4-BE49-F238E27FC236}">
              <a16:creationId xmlns:a16="http://schemas.microsoft.com/office/drawing/2014/main" id="{00000000-0008-0000-1200-00001A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64" name="shapetype_202" hidden="1">
          <a:extLst>
            <a:ext uri="{FF2B5EF4-FFF2-40B4-BE49-F238E27FC236}">
              <a16:creationId xmlns:a16="http://schemas.microsoft.com/office/drawing/2014/main" id="{00000000-0008-0000-1200-000018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62" name="shapetype_202" hidden="1">
          <a:extLst>
            <a:ext uri="{FF2B5EF4-FFF2-40B4-BE49-F238E27FC236}">
              <a16:creationId xmlns:a16="http://schemas.microsoft.com/office/drawing/2014/main" id="{00000000-0008-0000-1200-000016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60" name="shapetype_202" hidden="1">
          <a:extLst>
            <a:ext uri="{FF2B5EF4-FFF2-40B4-BE49-F238E27FC236}">
              <a16:creationId xmlns:a16="http://schemas.microsoft.com/office/drawing/2014/main" id="{00000000-0008-0000-1200-000014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58" name="shapetype_202" hidden="1">
          <a:extLst>
            <a:ext uri="{FF2B5EF4-FFF2-40B4-BE49-F238E27FC236}">
              <a16:creationId xmlns:a16="http://schemas.microsoft.com/office/drawing/2014/main" id="{00000000-0008-0000-1200-000012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56" name="shapetype_202" hidden="1">
          <a:extLst>
            <a:ext uri="{FF2B5EF4-FFF2-40B4-BE49-F238E27FC236}">
              <a16:creationId xmlns:a16="http://schemas.microsoft.com/office/drawing/2014/main" id="{00000000-0008-0000-1200-000010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54" name="shapetype_202" hidden="1">
          <a:extLst>
            <a:ext uri="{FF2B5EF4-FFF2-40B4-BE49-F238E27FC236}">
              <a16:creationId xmlns:a16="http://schemas.microsoft.com/office/drawing/2014/main" id="{00000000-0008-0000-1200-00000E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52" name="shapetype_202" hidden="1">
          <a:extLst>
            <a:ext uri="{FF2B5EF4-FFF2-40B4-BE49-F238E27FC236}">
              <a16:creationId xmlns:a16="http://schemas.microsoft.com/office/drawing/2014/main" id="{00000000-0008-0000-1200-00000C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50" name="shapetype_202" hidden="1">
          <a:extLst>
            <a:ext uri="{FF2B5EF4-FFF2-40B4-BE49-F238E27FC236}">
              <a16:creationId xmlns:a16="http://schemas.microsoft.com/office/drawing/2014/main" id="{00000000-0008-0000-1200-00000A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48" name="shapetype_202" hidden="1">
          <a:extLst>
            <a:ext uri="{FF2B5EF4-FFF2-40B4-BE49-F238E27FC236}">
              <a16:creationId xmlns:a16="http://schemas.microsoft.com/office/drawing/2014/main" id="{00000000-0008-0000-1200-000008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47" name="shapetype_202" hidden="1">
          <a:extLst>
            <a:ext uri="{FF2B5EF4-FFF2-40B4-BE49-F238E27FC236}">
              <a16:creationId xmlns:a16="http://schemas.microsoft.com/office/drawing/2014/main" id="{00000000-0008-0000-1200-000007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45" name="shapetype_202" hidden="1">
          <a:extLst>
            <a:ext uri="{FF2B5EF4-FFF2-40B4-BE49-F238E27FC236}">
              <a16:creationId xmlns:a16="http://schemas.microsoft.com/office/drawing/2014/main" id="{00000000-0008-0000-1200-000005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43" name="shapetype_202" hidden="1">
          <a:extLst>
            <a:ext uri="{FF2B5EF4-FFF2-40B4-BE49-F238E27FC236}">
              <a16:creationId xmlns:a16="http://schemas.microsoft.com/office/drawing/2014/main" id="{00000000-0008-0000-1200-000003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41" name="shapetype_202" hidden="1">
          <a:extLst>
            <a:ext uri="{FF2B5EF4-FFF2-40B4-BE49-F238E27FC236}">
              <a16:creationId xmlns:a16="http://schemas.microsoft.com/office/drawing/2014/main" id="{00000000-0008-0000-1200-0000015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39" name="shapetype_202" hidden="1">
          <a:extLst>
            <a:ext uri="{FF2B5EF4-FFF2-40B4-BE49-F238E27FC236}">
              <a16:creationId xmlns:a16="http://schemas.microsoft.com/office/drawing/2014/main" id="{00000000-0008-0000-1200-0000FF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37" name="shapetype_202" hidden="1">
          <a:extLst>
            <a:ext uri="{FF2B5EF4-FFF2-40B4-BE49-F238E27FC236}">
              <a16:creationId xmlns:a16="http://schemas.microsoft.com/office/drawing/2014/main" id="{00000000-0008-0000-1200-0000FD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35" name="shapetype_202" hidden="1">
          <a:extLst>
            <a:ext uri="{FF2B5EF4-FFF2-40B4-BE49-F238E27FC236}">
              <a16:creationId xmlns:a16="http://schemas.microsoft.com/office/drawing/2014/main" id="{00000000-0008-0000-1200-0000FB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33" name="shapetype_202" hidden="1">
          <a:extLst>
            <a:ext uri="{FF2B5EF4-FFF2-40B4-BE49-F238E27FC236}">
              <a16:creationId xmlns:a16="http://schemas.microsoft.com/office/drawing/2014/main" id="{00000000-0008-0000-1200-0000F9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31" name="shapetype_202" hidden="1">
          <a:extLst>
            <a:ext uri="{FF2B5EF4-FFF2-40B4-BE49-F238E27FC236}">
              <a16:creationId xmlns:a16="http://schemas.microsoft.com/office/drawing/2014/main" id="{00000000-0008-0000-1200-0000F7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29" name="shapetype_202" hidden="1">
          <a:extLst>
            <a:ext uri="{FF2B5EF4-FFF2-40B4-BE49-F238E27FC236}">
              <a16:creationId xmlns:a16="http://schemas.microsoft.com/office/drawing/2014/main" id="{00000000-0008-0000-1200-0000F5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27" name="shapetype_202" hidden="1">
          <a:extLst>
            <a:ext uri="{FF2B5EF4-FFF2-40B4-BE49-F238E27FC236}">
              <a16:creationId xmlns:a16="http://schemas.microsoft.com/office/drawing/2014/main" id="{00000000-0008-0000-1200-0000F3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25" name="shapetype_202" hidden="1">
          <a:extLst>
            <a:ext uri="{FF2B5EF4-FFF2-40B4-BE49-F238E27FC236}">
              <a16:creationId xmlns:a16="http://schemas.microsoft.com/office/drawing/2014/main" id="{00000000-0008-0000-1200-0000F1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23" name="shapetype_202" hidden="1">
          <a:extLst>
            <a:ext uri="{FF2B5EF4-FFF2-40B4-BE49-F238E27FC236}">
              <a16:creationId xmlns:a16="http://schemas.microsoft.com/office/drawing/2014/main" id="{00000000-0008-0000-1200-0000EF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21" name="shapetype_202" hidden="1">
          <a:extLst>
            <a:ext uri="{FF2B5EF4-FFF2-40B4-BE49-F238E27FC236}">
              <a16:creationId xmlns:a16="http://schemas.microsoft.com/office/drawing/2014/main" id="{00000000-0008-0000-1200-0000ED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19" name="shapetype_202" hidden="1">
          <a:extLst>
            <a:ext uri="{FF2B5EF4-FFF2-40B4-BE49-F238E27FC236}">
              <a16:creationId xmlns:a16="http://schemas.microsoft.com/office/drawing/2014/main" id="{00000000-0008-0000-1200-0000EB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17" name="shapetype_202" hidden="1">
          <a:extLst>
            <a:ext uri="{FF2B5EF4-FFF2-40B4-BE49-F238E27FC236}">
              <a16:creationId xmlns:a16="http://schemas.microsoft.com/office/drawing/2014/main" id="{00000000-0008-0000-1200-0000E9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15" name="shapetype_202" hidden="1">
          <a:extLst>
            <a:ext uri="{FF2B5EF4-FFF2-40B4-BE49-F238E27FC236}">
              <a16:creationId xmlns:a16="http://schemas.microsoft.com/office/drawing/2014/main" id="{00000000-0008-0000-1200-0000E7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13" name="shapetype_202" hidden="1">
          <a:extLst>
            <a:ext uri="{FF2B5EF4-FFF2-40B4-BE49-F238E27FC236}">
              <a16:creationId xmlns:a16="http://schemas.microsoft.com/office/drawing/2014/main" id="{00000000-0008-0000-1200-0000E5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11" name="shapetype_202" hidden="1">
          <a:extLst>
            <a:ext uri="{FF2B5EF4-FFF2-40B4-BE49-F238E27FC236}">
              <a16:creationId xmlns:a16="http://schemas.microsoft.com/office/drawing/2014/main" id="{00000000-0008-0000-1200-0000E3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09" name="shapetype_202" hidden="1">
          <a:extLst>
            <a:ext uri="{FF2B5EF4-FFF2-40B4-BE49-F238E27FC236}">
              <a16:creationId xmlns:a16="http://schemas.microsoft.com/office/drawing/2014/main" id="{00000000-0008-0000-1200-0000E1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07" name="shapetype_202" hidden="1">
          <a:extLst>
            <a:ext uri="{FF2B5EF4-FFF2-40B4-BE49-F238E27FC236}">
              <a16:creationId xmlns:a16="http://schemas.microsoft.com/office/drawing/2014/main" id="{00000000-0008-0000-1200-0000DF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05" name="shapetype_202" hidden="1">
          <a:extLst>
            <a:ext uri="{FF2B5EF4-FFF2-40B4-BE49-F238E27FC236}">
              <a16:creationId xmlns:a16="http://schemas.microsoft.com/office/drawing/2014/main" id="{00000000-0008-0000-1200-0000DD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03" name="shapetype_202" hidden="1">
          <a:extLst>
            <a:ext uri="{FF2B5EF4-FFF2-40B4-BE49-F238E27FC236}">
              <a16:creationId xmlns:a16="http://schemas.microsoft.com/office/drawing/2014/main" id="{00000000-0008-0000-1200-0000DB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001" name="shapetype_202" hidden="1">
          <a:extLst>
            <a:ext uri="{FF2B5EF4-FFF2-40B4-BE49-F238E27FC236}">
              <a16:creationId xmlns:a16="http://schemas.microsoft.com/office/drawing/2014/main" id="{00000000-0008-0000-1200-0000D9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99" name="shapetype_202" hidden="1">
          <a:extLst>
            <a:ext uri="{FF2B5EF4-FFF2-40B4-BE49-F238E27FC236}">
              <a16:creationId xmlns:a16="http://schemas.microsoft.com/office/drawing/2014/main" id="{00000000-0008-0000-1200-0000D7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97" name="shapetype_202" hidden="1">
          <a:extLst>
            <a:ext uri="{FF2B5EF4-FFF2-40B4-BE49-F238E27FC236}">
              <a16:creationId xmlns:a16="http://schemas.microsoft.com/office/drawing/2014/main" id="{00000000-0008-0000-1200-0000D5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95" name="shapetype_202" hidden="1">
          <a:extLst>
            <a:ext uri="{FF2B5EF4-FFF2-40B4-BE49-F238E27FC236}">
              <a16:creationId xmlns:a16="http://schemas.microsoft.com/office/drawing/2014/main" id="{00000000-0008-0000-1200-0000D3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93" name="shapetype_202" hidden="1">
          <a:extLst>
            <a:ext uri="{FF2B5EF4-FFF2-40B4-BE49-F238E27FC236}">
              <a16:creationId xmlns:a16="http://schemas.microsoft.com/office/drawing/2014/main" id="{00000000-0008-0000-1200-0000D1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91" name="shapetype_202" hidden="1">
          <a:extLst>
            <a:ext uri="{FF2B5EF4-FFF2-40B4-BE49-F238E27FC236}">
              <a16:creationId xmlns:a16="http://schemas.microsoft.com/office/drawing/2014/main" id="{00000000-0008-0000-1200-0000CF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89" name="shapetype_202" hidden="1">
          <a:extLst>
            <a:ext uri="{FF2B5EF4-FFF2-40B4-BE49-F238E27FC236}">
              <a16:creationId xmlns:a16="http://schemas.microsoft.com/office/drawing/2014/main" id="{00000000-0008-0000-1200-0000CD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87" name="shapetype_202" hidden="1">
          <a:extLst>
            <a:ext uri="{FF2B5EF4-FFF2-40B4-BE49-F238E27FC236}">
              <a16:creationId xmlns:a16="http://schemas.microsoft.com/office/drawing/2014/main" id="{00000000-0008-0000-1200-0000CB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85" name="shapetype_202" hidden="1">
          <a:extLst>
            <a:ext uri="{FF2B5EF4-FFF2-40B4-BE49-F238E27FC236}">
              <a16:creationId xmlns:a16="http://schemas.microsoft.com/office/drawing/2014/main" id="{00000000-0008-0000-1200-0000C9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83" name="shapetype_202" hidden="1">
          <a:extLst>
            <a:ext uri="{FF2B5EF4-FFF2-40B4-BE49-F238E27FC236}">
              <a16:creationId xmlns:a16="http://schemas.microsoft.com/office/drawing/2014/main" id="{00000000-0008-0000-1200-0000C7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81" name="shapetype_202" hidden="1">
          <a:extLst>
            <a:ext uri="{FF2B5EF4-FFF2-40B4-BE49-F238E27FC236}">
              <a16:creationId xmlns:a16="http://schemas.microsoft.com/office/drawing/2014/main" id="{00000000-0008-0000-1200-0000C5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79" name="shapetype_202" hidden="1">
          <a:extLst>
            <a:ext uri="{FF2B5EF4-FFF2-40B4-BE49-F238E27FC236}">
              <a16:creationId xmlns:a16="http://schemas.microsoft.com/office/drawing/2014/main" id="{00000000-0008-0000-1200-0000C3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77" name="shapetype_202" hidden="1">
          <a:extLst>
            <a:ext uri="{FF2B5EF4-FFF2-40B4-BE49-F238E27FC236}">
              <a16:creationId xmlns:a16="http://schemas.microsoft.com/office/drawing/2014/main" id="{00000000-0008-0000-1200-0000C1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75" name="shapetype_202" hidden="1">
          <a:extLst>
            <a:ext uri="{FF2B5EF4-FFF2-40B4-BE49-F238E27FC236}">
              <a16:creationId xmlns:a16="http://schemas.microsoft.com/office/drawing/2014/main" id="{00000000-0008-0000-1200-0000BF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73" name="shapetype_202" hidden="1">
          <a:extLst>
            <a:ext uri="{FF2B5EF4-FFF2-40B4-BE49-F238E27FC236}">
              <a16:creationId xmlns:a16="http://schemas.microsoft.com/office/drawing/2014/main" id="{00000000-0008-0000-1200-0000BD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71" name="shapetype_202" hidden="1">
          <a:extLst>
            <a:ext uri="{FF2B5EF4-FFF2-40B4-BE49-F238E27FC236}">
              <a16:creationId xmlns:a16="http://schemas.microsoft.com/office/drawing/2014/main" id="{00000000-0008-0000-1200-0000BB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69" name="shapetype_202" hidden="1">
          <a:extLst>
            <a:ext uri="{FF2B5EF4-FFF2-40B4-BE49-F238E27FC236}">
              <a16:creationId xmlns:a16="http://schemas.microsoft.com/office/drawing/2014/main" id="{00000000-0008-0000-1200-0000B9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67" name="shapetype_202" hidden="1">
          <a:extLst>
            <a:ext uri="{FF2B5EF4-FFF2-40B4-BE49-F238E27FC236}">
              <a16:creationId xmlns:a16="http://schemas.microsoft.com/office/drawing/2014/main" id="{00000000-0008-0000-1200-0000B7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65" name="shapetype_202" hidden="1">
          <a:extLst>
            <a:ext uri="{FF2B5EF4-FFF2-40B4-BE49-F238E27FC236}">
              <a16:creationId xmlns:a16="http://schemas.microsoft.com/office/drawing/2014/main" id="{00000000-0008-0000-1200-0000B5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63" name="shapetype_202" hidden="1">
          <a:extLst>
            <a:ext uri="{FF2B5EF4-FFF2-40B4-BE49-F238E27FC236}">
              <a16:creationId xmlns:a16="http://schemas.microsoft.com/office/drawing/2014/main" id="{00000000-0008-0000-1200-0000B3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61" name="shapetype_202" hidden="1">
          <a:extLst>
            <a:ext uri="{FF2B5EF4-FFF2-40B4-BE49-F238E27FC236}">
              <a16:creationId xmlns:a16="http://schemas.microsoft.com/office/drawing/2014/main" id="{00000000-0008-0000-1200-0000B1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59" name="shapetype_202" hidden="1">
          <a:extLst>
            <a:ext uri="{FF2B5EF4-FFF2-40B4-BE49-F238E27FC236}">
              <a16:creationId xmlns:a16="http://schemas.microsoft.com/office/drawing/2014/main" id="{00000000-0008-0000-1200-0000AF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57" name="shapetype_202" hidden="1">
          <a:extLst>
            <a:ext uri="{FF2B5EF4-FFF2-40B4-BE49-F238E27FC236}">
              <a16:creationId xmlns:a16="http://schemas.microsoft.com/office/drawing/2014/main" id="{00000000-0008-0000-1200-0000AD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55" name="shapetype_202" hidden="1">
          <a:extLst>
            <a:ext uri="{FF2B5EF4-FFF2-40B4-BE49-F238E27FC236}">
              <a16:creationId xmlns:a16="http://schemas.microsoft.com/office/drawing/2014/main" id="{00000000-0008-0000-1200-0000AB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53" name="shapetype_202" hidden="1">
          <a:extLst>
            <a:ext uri="{FF2B5EF4-FFF2-40B4-BE49-F238E27FC236}">
              <a16:creationId xmlns:a16="http://schemas.microsoft.com/office/drawing/2014/main" id="{00000000-0008-0000-1200-0000A9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51" name="shapetype_202" hidden="1">
          <a:extLst>
            <a:ext uri="{FF2B5EF4-FFF2-40B4-BE49-F238E27FC236}">
              <a16:creationId xmlns:a16="http://schemas.microsoft.com/office/drawing/2014/main" id="{00000000-0008-0000-1200-0000A7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49" name="shapetype_202" hidden="1">
          <a:extLst>
            <a:ext uri="{FF2B5EF4-FFF2-40B4-BE49-F238E27FC236}">
              <a16:creationId xmlns:a16="http://schemas.microsoft.com/office/drawing/2014/main" id="{00000000-0008-0000-1200-0000A5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47" name="shapetype_202" hidden="1">
          <a:extLst>
            <a:ext uri="{FF2B5EF4-FFF2-40B4-BE49-F238E27FC236}">
              <a16:creationId xmlns:a16="http://schemas.microsoft.com/office/drawing/2014/main" id="{00000000-0008-0000-1200-0000A3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45" name="shapetype_202" hidden="1">
          <a:extLst>
            <a:ext uri="{FF2B5EF4-FFF2-40B4-BE49-F238E27FC236}">
              <a16:creationId xmlns:a16="http://schemas.microsoft.com/office/drawing/2014/main" id="{00000000-0008-0000-1200-0000A1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43" name="shapetype_202" hidden="1">
          <a:extLst>
            <a:ext uri="{FF2B5EF4-FFF2-40B4-BE49-F238E27FC236}">
              <a16:creationId xmlns:a16="http://schemas.microsoft.com/office/drawing/2014/main" id="{00000000-0008-0000-1200-00009F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41" name="shapetype_202" hidden="1">
          <a:extLst>
            <a:ext uri="{FF2B5EF4-FFF2-40B4-BE49-F238E27FC236}">
              <a16:creationId xmlns:a16="http://schemas.microsoft.com/office/drawing/2014/main" id="{00000000-0008-0000-1200-00009D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39" name="shapetype_202" hidden="1">
          <a:extLst>
            <a:ext uri="{FF2B5EF4-FFF2-40B4-BE49-F238E27FC236}">
              <a16:creationId xmlns:a16="http://schemas.microsoft.com/office/drawing/2014/main" id="{00000000-0008-0000-1200-00009B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37" name="shapetype_202" hidden="1">
          <a:extLst>
            <a:ext uri="{FF2B5EF4-FFF2-40B4-BE49-F238E27FC236}">
              <a16:creationId xmlns:a16="http://schemas.microsoft.com/office/drawing/2014/main" id="{00000000-0008-0000-1200-000099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35" name="shapetype_202" hidden="1">
          <a:extLst>
            <a:ext uri="{FF2B5EF4-FFF2-40B4-BE49-F238E27FC236}">
              <a16:creationId xmlns:a16="http://schemas.microsoft.com/office/drawing/2014/main" id="{00000000-0008-0000-1200-000097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33" name="shapetype_202" hidden="1">
          <a:extLst>
            <a:ext uri="{FF2B5EF4-FFF2-40B4-BE49-F238E27FC236}">
              <a16:creationId xmlns:a16="http://schemas.microsoft.com/office/drawing/2014/main" id="{00000000-0008-0000-1200-000095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31" name="shapetype_202" hidden="1">
          <a:extLst>
            <a:ext uri="{FF2B5EF4-FFF2-40B4-BE49-F238E27FC236}">
              <a16:creationId xmlns:a16="http://schemas.microsoft.com/office/drawing/2014/main" id="{00000000-0008-0000-1200-000093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29" name="shapetype_202" hidden="1">
          <a:extLst>
            <a:ext uri="{FF2B5EF4-FFF2-40B4-BE49-F238E27FC236}">
              <a16:creationId xmlns:a16="http://schemas.microsoft.com/office/drawing/2014/main" id="{00000000-0008-0000-1200-000091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27" name="shapetype_202" hidden="1">
          <a:extLst>
            <a:ext uri="{FF2B5EF4-FFF2-40B4-BE49-F238E27FC236}">
              <a16:creationId xmlns:a16="http://schemas.microsoft.com/office/drawing/2014/main" id="{00000000-0008-0000-1200-00008F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25" name="shapetype_202" hidden="1">
          <a:extLst>
            <a:ext uri="{FF2B5EF4-FFF2-40B4-BE49-F238E27FC236}">
              <a16:creationId xmlns:a16="http://schemas.microsoft.com/office/drawing/2014/main" id="{00000000-0008-0000-1200-00008D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23" name="shapetype_202" hidden="1">
          <a:extLst>
            <a:ext uri="{FF2B5EF4-FFF2-40B4-BE49-F238E27FC236}">
              <a16:creationId xmlns:a16="http://schemas.microsoft.com/office/drawing/2014/main" id="{00000000-0008-0000-1200-00008B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21" name="shapetype_202" hidden="1">
          <a:extLst>
            <a:ext uri="{FF2B5EF4-FFF2-40B4-BE49-F238E27FC236}">
              <a16:creationId xmlns:a16="http://schemas.microsoft.com/office/drawing/2014/main" id="{00000000-0008-0000-1200-000089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19" name="shapetype_202" hidden="1">
          <a:extLst>
            <a:ext uri="{FF2B5EF4-FFF2-40B4-BE49-F238E27FC236}">
              <a16:creationId xmlns:a16="http://schemas.microsoft.com/office/drawing/2014/main" id="{00000000-0008-0000-1200-000087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17" name="shapetype_202" hidden="1">
          <a:extLst>
            <a:ext uri="{FF2B5EF4-FFF2-40B4-BE49-F238E27FC236}">
              <a16:creationId xmlns:a16="http://schemas.microsoft.com/office/drawing/2014/main" id="{00000000-0008-0000-1200-000085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15" name="shapetype_202" hidden="1">
          <a:extLst>
            <a:ext uri="{FF2B5EF4-FFF2-40B4-BE49-F238E27FC236}">
              <a16:creationId xmlns:a16="http://schemas.microsoft.com/office/drawing/2014/main" id="{00000000-0008-0000-1200-000083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13" name="shapetype_202" hidden="1">
          <a:extLst>
            <a:ext uri="{FF2B5EF4-FFF2-40B4-BE49-F238E27FC236}">
              <a16:creationId xmlns:a16="http://schemas.microsoft.com/office/drawing/2014/main" id="{00000000-0008-0000-1200-000081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11" name="shapetype_202" hidden="1">
          <a:extLst>
            <a:ext uri="{FF2B5EF4-FFF2-40B4-BE49-F238E27FC236}">
              <a16:creationId xmlns:a16="http://schemas.microsoft.com/office/drawing/2014/main" id="{00000000-0008-0000-1200-00007F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09" name="shapetype_202" hidden="1">
          <a:extLst>
            <a:ext uri="{FF2B5EF4-FFF2-40B4-BE49-F238E27FC236}">
              <a16:creationId xmlns:a16="http://schemas.microsoft.com/office/drawing/2014/main" id="{00000000-0008-0000-1200-00007D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07" name="shapetype_202" hidden="1">
          <a:extLst>
            <a:ext uri="{FF2B5EF4-FFF2-40B4-BE49-F238E27FC236}">
              <a16:creationId xmlns:a16="http://schemas.microsoft.com/office/drawing/2014/main" id="{00000000-0008-0000-1200-00007B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05" name="shapetype_202" hidden="1">
          <a:extLst>
            <a:ext uri="{FF2B5EF4-FFF2-40B4-BE49-F238E27FC236}">
              <a16:creationId xmlns:a16="http://schemas.microsoft.com/office/drawing/2014/main" id="{00000000-0008-0000-1200-000079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03" name="shapetype_202" hidden="1">
          <a:extLst>
            <a:ext uri="{FF2B5EF4-FFF2-40B4-BE49-F238E27FC236}">
              <a16:creationId xmlns:a16="http://schemas.microsoft.com/office/drawing/2014/main" id="{00000000-0008-0000-1200-000077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901" name="shapetype_202" hidden="1">
          <a:extLst>
            <a:ext uri="{FF2B5EF4-FFF2-40B4-BE49-F238E27FC236}">
              <a16:creationId xmlns:a16="http://schemas.microsoft.com/office/drawing/2014/main" id="{00000000-0008-0000-1200-000075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99" name="shapetype_202" hidden="1">
          <a:extLst>
            <a:ext uri="{FF2B5EF4-FFF2-40B4-BE49-F238E27FC236}">
              <a16:creationId xmlns:a16="http://schemas.microsoft.com/office/drawing/2014/main" id="{00000000-0008-0000-1200-000073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97" name="shapetype_202" hidden="1">
          <a:extLst>
            <a:ext uri="{FF2B5EF4-FFF2-40B4-BE49-F238E27FC236}">
              <a16:creationId xmlns:a16="http://schemas.microsoft.com/office/drawing/2014/main" id="{00000000-0008-0000-1200-000071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95" name="shapetype_202" hidden="1">
          <a:extLst>
            <a:ext uri="{FF2B5EF4-FFF2-40B4-BE49-F238E27FC236}">
              <a16:creationId xmlns:a16="http://schemas.microsoft.com/office/drawing/2014/main" id="{00000000-0008-0000-1200-00006F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93" name="shapetype_202" hidden="1">
          <a:extLst>
            <a:ext uri="{FF2B5EF4-FFF2-40B4-BE49-F238E27FC236}">
              <a16:creationId xmlns:a16="http://schemas.microsoft.com/office/drawing/2014/main" id="{00000000-0008-0000-1200-00006D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91" name="shapetype_202" hidden="1">
          <a:extLst>
            <a:ext uri="{FF2B5EF4-FFF2-40B4-BE49-F238E27FC236}">
              <a16:creationId xmlns:a16="http://schemas.microsoft.com/office/drawing/2014/main" id="{00000000-0008-0000-1200-00006B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89" name="shapetype_202" hidden="1">
          <a:extLst>
            <a:ext uri="{FF2B5EF4-FFF2-40B4-BE49-F238E27FC236}">
              <a16:creationId xmlns:a16="http://schemas.microsoft.com/office/drawing/2014/main" id="{00000000-0008-0000-1200-000069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87" name="shapetype_202" hidden="1">
          <a:extLst>
            <a:ext uri="{FF2B5EF4-FFF2-40B4-BE49-F238E27FC236}">
              <a16:creationId xmlns:a16="http://schemas.microsoft.com/office/drawing/2014/main" id="{00000000-0008-0000-1200-000067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85" name="shapetype_202" hidden="1">
          <a:extLst>
            <a:ext uri="{FF2B5EF4-FFF2-40B4-BE49-F238E27FC236}">
              <a16:creationId xmlns:a16="http://schemas.microsoft.com/office/drawing/2014/main" id="{00000000-0008-0000-1200-000065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83" name="shapetype_202" hidden="1">
          <a:extLst>
            <a:ext uri="{FF2B5EF4-FFF2-40B4-BE49-F238E27FC236}">
              <a16:creationId xmlns:a16="http://schemas.microsoft.com/office/drawing/2014/main" id="{00000000-0008-0000-1200-000063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81" name="shapetype_202" hidden="1">
          <a:extLst>
            <a:ext uri="{FF2B5EF4-FFF2-40B4-BE49-F238E27FC236}">
              <a16:creationId xmlns:a16="http://schemas.microsoft.com/office/drawing/2014/main" id="{00000000-0008-0000-1200-000061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79" name="shapetype_202" hidden="1">
          <a:extLst>
            <a:ext uri="{FF2B5EF4-FFF2-40B4-BE49-F238E27FC236}">
              <a16:creationId xmlns:a16="http://schemas.microsoft.com/office/drawing/2014/main" id="{00000000-0008-0000-1200-00005F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77" name="shapetype_202" hidden="1">
          <a:extLst>
            <a:ext uri="{FF2B5EF4-FFF2-40B4-BE49-F238E27FC236}">
              <a16:creationId xmlns:a16="http://schemas.microsoft.com/office/drawing/2014/main" id="{00000000-0008-0000-1200-00005D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75" name="shapetype_202" hidden="1">
          <a:extLst>
            <a:ext uri="{FF2B5EF4-FFF2-40B4-BE49-F238E27FC236}">
              <a16:creationId xmlns:a16="http://schemas.microsoft.com/office/drawing/2014/main" id="{00000000-0008-0000-1200-00005B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73" name="shapetype_202" hidden="1">
          <a:extLst>
            <a:ext uri="{FF2B5EF4-FFF2-40B4-BE49-F238E27FC236}">
              <a16:creationId xmlns:a16="http://schemas.microsoft.com/office/drawing/2014/main" id="{00000000-0008-0000-1200-000059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71" name="shapetype_202" hidden="1">
          <a:extLst>
            <a:ext uri="{FF2B5EF4-FFF2-40B4-BE49-F238E27FC236}">
              <a16:creationId xmlns:a16="http://schemas.microsoft.com/office/drawing/2014/main" id="{00000000-0008-0000-1200-000057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69" name="shapetype_202" hidden="1">
          <a:extLst>
            <a:ext uri="{FF2B5EF4-FFF2-40B4-BE49-F238E27FC236}">
              <a16:creationId xmlns:a16="http://schemas.microsoft.com/office/drawing/2014/main" id="{00000000-0008-0000-1200-000055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67" name="shapetype_202" hidden="1">
          <a:extLst>
            <a:ext uri="{FF2B5EF4-FFF2-40B4-BE49-F238E27FC236}">
              <a16:creationId xmlns:a16="http://schemas.microsoft.com/office/drawing/2014/main" id="{00000000-0008-0000-1200-000053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65" name="shapetype_202" hidden="1">
          <a:extLst>
            <a:ext uri="{FF2B5EF4-FFF2-40B4-BE49-F238E27FC236}">
              <a16:creationId xmlns:a16="http://schemas.microsoft.com/office/drawing/2014/main" id="{00000000-0008-0000-1200-000051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63" name="shapetype_202" hidden="1">
          <a:extLst>
            <a:ext uri="{FF2B5EF4-FFF2-40B4-BE49-F238E27FC236}">
              <a16:creationId xmlns:a16="http://schemas.microsoft.com/office/drawing/2014/main" id="{00000000-0008-0000-1200-00004F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61" name="shapetype_202" hidden="1">
          <a:extLst>
            <a:ext uri="{FF2B5EF4-FFF2-40B4-BE49-F238E27FC236}">
              <a16:creationId xmlns:a16="http://schemas.microsoft.com/office/drawing/2014/main" id="{00000000-0008-0000-1200-00004D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59" name="shapetype_202" hidden="1">
          <a:extLst>
            <a:ext uri="{FF2B5EF4-FFF2-40B4-BE49-F238E27FC236}">
              <a16:creationId xmlns:a16="http://schemas.microsoft.com/office/drawing/2014/main" id="{00000000-0008-0000-1200-00004B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57" name="shapetype_202" hidden="1">
          <a:extLst>
            <a:ext uri="{FF2B5EF4-FFF2-40B4-BE49-F238E27FC236}">
              <a16:creationId xmlns:a16="http://schemas.microsoft.com/office/drawing/2014/main" id="{00000000-0008-0000-1200-000049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55" name="shapetype_202" hidden="1">
          <a:extLst>
            <a:ext uri="{FF2B5EF4-FFF2-40B4-BE49-F238E27FC236}">
              <a16:creationId xmlns:a16="http://schemas.microsoft.com/office/drawing/2014/main" id="{00000000-0008-0000-1200-000047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53" name="shapetype_202" hidden="1">
          <a:extLst>
            <a:ext uri="{FF2B5EF4-FFF2-40B4-BE49-F238E27FC236}">
              <a16:creationId xmlns:a16="http://schemas.microsoft.com/office/drawing/2014/main" id="{00000000-0008-0000-1200-000045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51" name="shapetype_202" hidden="1">
          <a:extLst>
            <a:ext uri="{FF2B5EF4-FFF2-40B4-BE49-F238E27FC236}">
              <a16:creationId xmlns:a16="http://schemas.microsoft.com/office/drawing/2014/main" id="{00000000-0008-0000-1200-000043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49" name="shapetype_202" hidden="1">
          <a:extLst>
            <a:ext uri="{FF2B5EF4-FFF2-40B4-BE49-F238E27FC236}">
              <a16:creationId xmlns:a16="http://schemas.microsoft.com/office/drawing/2014/main" id="{00000000-0008-0000-1200-000041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47" name="shapetype_202" hidden="1">
          <a:extLst>
            <a:ext uri="{FF2B5EF4-FFF2-40B4-BE49-F238E27FC236}">
              <a16:creationId xmlns:a16="http://schemas.microsoft.com/office/drawing/2014/main" id="{00000000-0008-0000-1200-00003F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45" name="shapetype_202" hidden="1">
          <a:extLst>
            <a:ext uri="{FF2B5EF4-FFF2-40B4-BE49-F238E27FC236}">
              <a16:creationId xmlns:a16="http://schemas.microsoft.com/office/drawing/2014/main" id="{00000000-0008-0000-1200-00003D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43" name="shapetype_202" hidden="1">
          <a:extLst>
            <a:ext uri="{FF2B5EF4-FFF2-40B4-BE49-F238E27FC236}">
              <a16:creationId xmlns:a16="http://schemas.microsoft.com/office/drawing/2014/main" id="{00000000-0008-0000-1200-00003B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41" name="shapetype_202" hidden="1">
          <a:extLst>
            <a:ext uri="{FF2B5EF4-FFF2-40B4-BE49-F238E27FC236}">
              <a16:creationId xmlns:a16="http://schemas.microsoft.com/office/drawing/2014/main" id="{00000000-0008-0000-1200-000039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39" name="shapetype_202" hidden="1">
          <a:extLst>
            <a:ext uri="{FF2B5EF4-FFF2-40B4-BE49-F238E27FC236}">
              <a16:creationId xmlns:a16="http://schemas.microsoft.com/office/drawing/2014/main" id="{00000000-0008-0000-1200-000037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37" name="shapetype_202" hidden="1">
          <a:extLst>
            <a:ext uri="{FF2B5EF4-FFF2-40B4-BE49-F238E27FC236}">
              <a16:creationId xmlns:a16="http://schemas.microsoft.com/office/drawing/2014/main" id="{00000000-0008-0000-1200-000035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35" name="shapetype_202" hidden="1">
          <a:extLst>
            <a:ext uri="{FF2B5EF4-FFF2-40B4-BE49-F238E27FC236}">
              <a16:creationId xmlns:a16="http://schemas.microsoft.com/office/drawing/2014/main" id="{00000000-0008-0000-1200-000033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33" name="shapetype_202" hidden="1">
          <a:extLst>
            <a:ext uri="{FF2B5EF4-FFF2-40B4-BE49-F238E27FC236}">
              <a16:creationId xmlns:a16="http://schemas.microsoft.com/office/drawing/2014/main" id="{00000000-0008-0000-1200-000031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31" name="shapetype_202" hidden="1">
          <a:extLst>
            <a:ext uri="{FF2B5EF4-FFF2-40B4-BE49-F238E27FC236}">
              <a16:creationId xmlns:a16="http://schemas.microsoft.com/office/drawing/2014/main" id="{00000000-0008-0000-1200-00002F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29" name="shapetype_202" hidden="1">
          <a:extLst>
            <a:ext uri="{FF2B5EF4-FFF2-40B4-BE49-F238E27FC236}">
              <a16:creationId xmlns:a16="http://schemas.microsoft.com/office/drawing/2014/main" id="{00000000-0008-0000-1200-00002D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27" name="shapetype_202" hidden="1">
          <a:extLst>
            <a:ext uri="{FF2B5EF4-FFF2-40B4-BE49-F238E27FC236}">
              <a16:creationId xmlns:a16="http://schemas.microsoft.com/office/drawing/2014/main" id="{00000000-0008-0000-1200-00002B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25" name="shapetype_202" hidden="1">
          <a:extLst>
            <a:ext uri="{FF2B5EF4-FFF2-40B4-BE49-F238E27FC236}">
              <a16:creationId xmlns:a16="http://schemas.microsoft.com/office/drawing/2014/main" id="{00000000-0008-0000-1200-000029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23" name="shapetype_202" hidden="1">
          <a:extLst>
            <a:ext uri="{FF2B5EF4-FFF2-40B4-BE49-F238E27FC236}">
              <a16:creationId xmlns:a16="http://schemas.microsoft.com/office/drawing/2014/main" id="{00000000-0008-0000-1200-000027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21" name="shapetype_202" hidden="1">
          <a:extLst>
            <a:ext uri="{FF2B5EF4-FFF2-40B4-BE49-F238E27FC236}">
              <a16:creationId xmlns:a16="http://schemas.microsoft.com/office/drawing/2014/main" id="{00000000-0008-0000-1200-000025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19" name="shapetype_202" hidden="1">
          <a:extLst>
            <a:ext uri="{FF2B5EF4-FFF2-40B4-BE49-F238E27FC236}">
              <a16:creationId xmlns:a16="http://schemas.microsoft.com/office/drawing/2014/main" id="{00000000-0008-0000-1200-000023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17" name="shapetype_202" hidden="1">
          <a:extLst>
            <a:ext uri="{FF2B5EF4-FFF2-40B4-BE49-F238E27FC236}">
              <a16:creationId xmlns:a16="http://schemas.microsoft.com/office/drawing/2014/main" id="{00000000-0008-0000-1200-000021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15" name="shapetype_202" hidden="1">
          <a:extLst>
            <a:ext uri="{FF2B5EF4-FFF2-40B4-BE49-F238E27FC236}">
              <a16:creationId xmlns:a16="http://schemas.microsoft.com/office/drawing/2014/main" id="{00000000-0008-0000-1200-00001F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13" name="shapetype_202" hidden="1">
          <a:extLst>
            <a:ext uri="{FF2B5EF4-FFF2-40B4-BE49-F238E27FC236}">
              <a16:creationId xmlns:a16="http://schemas.microsoft.com/office/drawing/2014/main" id="{00000000-0008-0000-1200-00001D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11" name="shapetype_202" hidden="1">
          <a:extLst>
            <a:ext uri="{FF2B5EF4-FFF2-40B4-BE49-F238E27FC236}">
              <a16:creationId xmlns:a16="http://schemas.microsoft.com/office/drawing/2014/main" id="{00000000-0008-0000-1200-00001B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09" name="shapetype_202" hidden="1">
          <a:extLst>
            <a:ext uri="{FF2B5EF4-FFF2-40B4-BE49-F238E27FC236}">
              <a16:creationId xmlns:a16="http://schemas.microsoft.com/office/drawing/2014/main" id="{00000000-0008-0000-1200-000019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07" name="shapetype_202" hidden="1">
          <a:extLst>
            <a:ext uri="{FF2B5EF4-FFF2-40B4-BE49-F238E27FC236}">
              <a16:creationId xmlns:a16="http://schemas.microsoft.com/office/drawing/2014/main" id="{00000000-0008-0000-1200-000017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05" name="shapetype_202" hidden="1">
          <a:extLst>
            <a:ext uri="{FF2B5EF4-FFF2-40B4-BE49-F238E27FC236}">
              <a16:creationId xmlns:a16="http://schemas.microsoft.com/office/drawing/2014/main" id="{00000000-0008-0000-1200-000015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03" name="shapetype_202" hidden="1">
          <a:extLst>
            <a:ext uri="{FF2B5EF4-FFF2-40B4-BE49-F238E27FC236}">
              <a16:creationId xmlns:a16="http://schemas.microsoft.com/office/drawing/2014/main" id="{00000000-0008-0000-1200-000013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801" name="shapetype_202" hidden="1">
          <a:extLst>
            <a:ext uri="{FF2B5EF4-FFF2-40B4-BE49-F238E27FC236}">
              <a16:creationId xmlns:a16="http://schemas.microsoft.com/office/drawing/2014/main" id="{00000000-0008-0000-1200-000011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99" name="shapetype_202" hidden="1">
          <a:extLst>
            <a:ext uri="{FF2B5EF4-FFF2-40B4-BE49-F238E27FC236}">
              <a16:creationId xmlns:a16="http://schemas.microsoft.com/office/drawing/2014/main" id="{00000000-0008-0000-1200-00000F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97" name="shapetype_202" hidden="1">
          <a:extLst>
            <a:ext uri="{FF2B5EF4-FFF2-40B4-BE49-F238E27FC236}">
              <a16:creationId xmlns:a16="http://schemas.microsoft.com/office/drawing/2014/main" id="{00000000-0008-0000-1200-00000D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95" name="shapetype_202" hidden="1">
          <a:extLst>
            <a:ext uri="{FF2B5EF4-FFF2-40B4-BE49-F238E27FC236}">
              <a16:creationId xmlns:a16="http://schemas.microsoft.com/office/drawing/2014/main" id="{00000000-0008-0000-1200-00000B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93" name="shapetype_202" hidden="1">
          <a:extLst>
            <a:ext uri="{FF2B5EF4-FFF2-40B4-BE49-F238E27FC236}">
              <a16:creationId xmlns:a16="http://schemas.microsoft.com/office/drawing/2014/main" id="{00000000-0008-0000-1200-000009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91" name="shapetype_202" hidden="1">
          <a:extLst>
            <a:ext uri="{FF2B5EF4-FFF2-40B4-BE49-F238E27FC236}">
              <a16:creationId xmlns:a16="http://schemas.microsoft.com/office/drawing/2014/main" id="{00000000-0008-0000-1200-000007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89" name="shapetype_202" hidden="1">
          <a:extLst>
            <a:ext uri="{FF2B5EF4-FFF2-40B4-BE49-F238E27FC236}">
              <a16:creationId xmlns:a16="http://schemas.microsoft.com/office/drawing/2014/main" id="{00000000-0008-0000-1200-000005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87" name="shapetype_202" hidden="1">
          <a:extLst>
            <a:ext uri="{FF2B5EF4-FFF2-40B4-BE49-F238E27FC236}">
              <a16:creationId xmlns:a16="http://schemas.microsoft.com/office/drawing/2014/main" id="{00000000-0008-0000-1200-000003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85" name="shapetype_202" hidden="1">
          <a:extLst>
            <a:ext uri="{FF2B5EF4-FFF2-40B4-BE49-F238E27FC236}">
              <a16:creationId xmlns:a16="http://schemas.microsoft.com/office/drawing/2014/main" id="{00000000-0008-0000-1200-0000015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83" name="shapetype_202" hidden="1">
          <a:extLst>
            <a:ext uri="{FF2B5EF4-FFF2-40B4-BE49-F238E27FC236}">
              <a16:creationId xmlns:a16="http://schemas.microsoft.com/office/drawing/2014/main" id="{00000000-0008-0000-1200-0000FF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81" name="shapetype_202" hidden="1">
          <a:extLst>
            <a:ext uri="{FF2B5EF4-FFF2-40B4-BE49-F238E27FC236}">
              <a16:creationId xmlns:a16="http://schemas.microsoft.com/office/drawing/2014/main" id="{00000000-0008-0000-1200-0000FD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79" name="shapetype_202" hidden="1">
          <a:extLst>
            <a:ext uri="{FF2B5EF4-FFF2-40B4-BE49-F238E27FC236}">
              <a16:creationId xmlns:a16="http://schemas.microsoft.com/office/drawing/2014/main" id="{00000000-0008-0000-1200-0000FB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77" name="shapetype_202" hidden="1">
          <a:extLst>
            <a:ext uri="{FF2B5EF4-FFF2-40B4-BE49-F238E27FC236}">
              <a16:creationId xmlns:a16="http://schemas.microsoft.com/office/drawing/2014/main" id="{00000000-0008-0000-1200-0000F9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75" name="shapetype_202" hidden="1">
          <a:extLst>
            <a:ext uri="{FF2B5EF4-FFF2-40B4-BE49-F238E27FC236}">
              <a16:creationId xmlns:a16="http://schemas.microsoft.com/office/drawing/2014/main" id="{00000000-0008-0000-1200-0000F7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73" name="shapetype_202" hidden="1">
          <a:extLst>
            <a:ext uri="{FF2B5EF4-FFF2-40B4-BE49-F238E27FC236}">
              <a16:creationId xmlns:a16="http://schemas.microsoft.com/office/drawing/2014/main" id="{00000000-0008-0000-1200-0000F5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71" name="shapetype_202" hidden="1">
          <a:extLst>
            <a:ext uri="{FF2B5EF4-FFF2-40B4-BE49-F238E27FC236}">
              <a16:creationId xmlns:a16="http://schemas.microsoft.com/office/drawing/2014/main" id="{00000000-0008-0000-1200-0000F3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69" name="shapetype_202" hidden="1">
          <a:extLst>
            <a:ext uri="{FF2B5EF4-FFF2-40B4-BE49-F238E27FC236}">
              <a16:creationId xmlns:a16="http://schemas.microsoft.com/office/drawing/2014/main" id="{00000000-0008-0000-1200-0000F1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67" name="shapetype_202" hidden="1">
          <a:extLst>
            <a:ext uri="{FF2B5EF4-FFF2-40B4-BE49-F238E27FC236}">
              <a16:creationId xmlns:a16="http://schemas.microsoft.com/office/drawing/2014/main" id="{00000000-0008-0000-1200-0000EF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65" name="shapetype_202" hidden="1">
          <a:extLst>
            <a:ext uri="{FF2B5EF4-FFF2-40B4-BE49-F238E27FC236}">
              <a16:creationId xmlns:a16="http://schemas.microsoft.com/office/drawing/2014/main" id="{00000000-0008-0000-1200-0000ED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63" name="shapetype_202" hidden="1">
          <a:extLst>
            <a:ext uri="{FF2B5EF4-FFF2-40B4-BE49-F238E27FC236}">
              <a16:creationId xmlns:a16="http://schemas.microsoft.com/office/drawing/2014/main" id="{00000000-0008-0000-1200-0000EB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61" name="shapetype_202" hidden="1">
          <a:extLst>
            <a:ext uri="{FF2B5EF4-FFF2-40B4-BE49-F238E27FC236}">
              <a16:creationId xmlns:a16="http://schemas.microsoft.com/office/drawing/2014/main" id="{00000000-0008-0000-1200-0000E9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59" name="shapetype_202" hidden="1">
          <a:extLst>
            <a:ext uri="{FF2B5EF4-FFF2-40B4-BE49-F238E27FC236}">
              <a16:creationId xmlns:a16="http://schemas.microsoft.com/office/drawing/2014/main" id="{00000000-0008-0000-1200-0000E7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57" name="shapetype_202" hidden="1">
          <a:extLst>
            <a:ext uri="{FF2B5EF4-FFF2-40B4-BE49-F238E27FC236}">
              <a16:creationId xmlns:a16="http://schemas.microsoft.com/office/drawing/2014/main" id="{00000000-0008-0000-1200-0000E5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55" name="shapetype_202" hidden="1">
          <a:extLst>
            <a:ext uri="{FF2B5EF4-FFF2-40B4-BE49-F238E27FC236}">
              <a16:creationId xmlns:a16="http://schemas.microsoft.com/office/drawing/2014/main" id="{00000000-0008-0000-1200-0000E3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53" name="shapetype_202" hidden="1">
          <a:extLst>
            <a:ext uri="{FF2B5EF4-FFF2-40B4-BE49-F238E27FC236}">
              <a16:creationId xmlns:a16="http://schemas.microsoft.com/office/drawing/2014/main" id="{00000000-0008-0000-1200-0000E1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51" name="shapetype_202" hidden="1">
          <a:extLst>
            <a:ext uri="{FF2B5EF4-FFF2-40B4-BE49-F238E27FC236}">
              <a16:creationId xmlns:a16="http://schemas.microsoft.com/office/drawing/2014/main" id="{00000000-0008-0000-1200-0000DF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49" name="shapetype_202" hidden="1">
          <a:extLst>
            <a:ext uri="{FF2B5EF4-FFF2-40B4-BE49-F238E27FC236}">
              <a16:creationId xmlns:a16="http://schemas.microsoft.com/office/drawing/2014/main" id="{00000000-0008-0000-1200-0000DD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47" name="shapetype_202" hidden="1">
          <a:extLst>
            <a:ext uri="{FF2B5EF4-FFF2-40B4-BE49-F238E27FC236}">
              <a16:creationId xmlns:a16="http://schemas.microsoft.com/office/drawing/2014/main" id="{00000000-0008-0000-1200-0000DB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45" name="shapetype_202" hidden="1">
          <a:extLst>
            <a:ext uri="{FF2B5EF4-FFF2-40B4-BE49-F238E27FC236}">
              <a16:creationId xmlns:a16="http://schemas.microsoft.com/office/drawing/2014/main" id="{00000000-0008-0000-1200-0000D9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43" name="shapetype_202" hidden="1">
          <a:extLst>
            <a:ext uri="{FF2B5EF4-FFF2-40B4-BE49-F238E27FC236}">
              <a16:creationId xmlns:a16="http://schemas.microsoft.com/office/drawing/2014/main" id="{00000000-0008-0000-1200-0000D7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41" name="shapetype_202" hidden="1">
          <a:extLst>
            <a:ext uri="{FF2B5EF4-FFF2-40B4-BE49-F238E27FC236}">
              <a16:creationId xmlns:a16="http://schemas.microsoft.com/office/drawing/2014/main" id="{00000000-0008-0000-1200-0000D5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39" name="shapetype_202" hidden="1">
          <a:extLst>
            <a:ext uri="{FF2B5EF4-FFF2-40B4-BE49-F238E27FC236}">
              <a16:creationId xmlns:a16="http://schemas.microsoft.com/office/drawing/2014/main" id="{00000000-0008-0000-1200-0000D3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37" name="shapetype_202" hidden="1">
          <a:extLst>
            <a:ext uri="{FF2B5EF4-FFF2-40B4-BE49-F238E27FC236}">
              <a16:creationId xmlns:a16="http://schemas.microsoft.com/office/drawing/2014/main" id="{00000000-0008-0000-1200-0000D1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35" name="shapetype_202" hidden="1">
          <a:extLst>
            <a:ext uri="{FF2B5EF4-FFF2-40B4-BE49-F238E27FC236}">
              <a16:creationId xmlns:a16="http://schemas.microsoft.com/office/drawing/2014/main" id="{00000000-0008-0000-1200-0000CF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33" name="shapetype_202" hidden="1">
          <a:extLst>
            <a:ext uri="{FF2B5EF4-FFF2-40B4-BE49-F238E27FC236}">
              <a16:creationId xmlns:a16="http://schemas.microsoft.com/office/drawing/2014/main" id="{00000000-0008-0000-1200-0000CD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31" name="shapetype_202" hidden="1">
          <a:extLst>
            <a:ext uri="{FF2B5EF4-FFF2-40B4-BE49-F238E27FC236}">
              <a16:creationId xmlns:a16="http://schemas.microsoft.com/office/drawing/2014/main" id="{00000000-0008-0000-1200-0000CB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29" name="shapetype_202" hidden="1">
          <a:extLst>
            <a:ext uri="{FF2B5EF4-FFF2-40B4-BE49-F238E27FC236}">
              <a16:creationId xmlns:a16="http://schemas.microsoft.com/office/drawing/2014/main" id="{00000000-0008-0000-1200-0000C9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27" name="shapetype_202" hidden="1">
          <a:extLst>
            <a:ext uri="{FF2B5EF4-FFF2-40B4-BE49-F238E27FC236}">
              <a16:creationId xmlns:a16="http://schemas.microsoft.com/office/drawing/2014/main" id="{00000000-0008-0000-1200-0000C7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25" name="shapetype_202" hidden="1">
          <a:extLst>
            <a:ext uri="{FF2B5EF4-FFF2-40B4-BE49-F238E27FC236}">
              <a16:creationId xmlns:a16="http://schemas.microsoft.com/office/drawing/2014/main" id="{00000000-0008-0000-1200-0000C5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23" name="shapetype_202" hidden="1">
          <a:extLst>
            <a:ext uri="{FF2B5EF4-FFF2-40B4-BE49-F238E27FC236}">
              <a16:creationId xmlns:a16="http://schemas.microsoft.com/office/drawing/2014/main" id="{00000000-0008-0000-1200-0000C3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21" name="shapetype_202" hidden="1">
          <a:extLst>
            <a:ext uri="{FF2B5EF4-FFF2-40B4-BE49-F238E27FC236}">
              <a16:creationId xmlns:a16="http://schemas.microsoft.com/office/drawing/2014/main" id="{00000000-0008-0000-1200-0000C1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19" name="shapetype_202" hidden="1">
          <a:extLst>
            <a:ext uri="{FF2B5EF4-FFF2-40B4-BE49-F238E27FC236}">
              <a16:creationId xmlns:a16="http://schemas.microsoft.com/office/drawing/2014/main" id="{00000000-0008-0000-1200-0000BF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17" name="shapetype_202" hidden="1">
          <a:extLst>
            <a:ext uri="{FF2B5EF4-FFF2-40B4-BE49-F238E27FC236}">
              <a16:creationId xmlns:a16="http://schemas.microsoft.com/office/drawing/2014/main" id="{00000000-0008-0000-1200-0000BD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15" name="shapetype_202" hidden="1">
          <a:extLst>
            <a:ext uri="{FF2B5EF4-FFF2-40B4-BE49-F238E27FC236}">
              <a16:creationId xmlns:a16="http://schemas.microsoft.com/office/drawing/2014/main" id="{00000000-0008-0000-1200-0000BB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13" name="shapetype_202" hidden="1">
          <a:extLst>
            <a:ext uri="{FF2B5EF4-FFF2-40B4-BE49-F238E27FC236}">
              <a16:creationId xmlns:a16="http://schemas.microsoft.com/office/drawing/2014/main" id="{00000000-0008-0000-1200-0000B9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11" name="shapetype_202" hidden="1">
          <a:extLst>
            <a:ext uri="{FF2B5EF4-FFF2-40B4-BE49-F238E27FC236}">
              <a16:creationId xmlns:a16="http://schemas.microsoft.com/office/drawing/2014/main" id="{00000000-0008-0000-1200-0000B7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09" name="shapetype_202" hidden="1">
          <a:extLst>
            <a:ext uri="{FF2B5EF4-FFF2-40B4-BE49-F238E27FC236}">
              <a16:creationId xmlns:a16="http://schemas.microsoft.com/office/drawing/2014/main" id="{00000000-0008-0000-1200-0000B5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07" name="shapetype_202" hidden="1">
          <a:extLst>
            <a:ext uri="{FF2B5EF4-FFF2-40B4-BE49-F238E27FC236}">
              <a16:creationId xmlns:a16="http://schemas.microsoft.com/office/drawing/2014/main" id="{00000000-0008-0000-1200-0000B3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05" name="shapetype_202" hidden="1">
          <a:extLst>
            <a:ext uri="{FF2B5EF4-FFF2-40B4-BE49-F238E27FC236}">
              <a16:creationId xmlns:a16="http://schemas.microsoft.com/office/drawing/2014/main" id="{00000000-0008-0000-1200-0000B1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03" name="shapetype_202" hidden="1">
          <a:extLst>
            <a:ext uri="{FF2B5EF4-FFF2-40B4-BE49-F238E27FC236}">
              <a16:creationId xmlns:a16="http://schemas.microsoft.com/office/drawing/2014/main" id="{00000000-0008-0000-1200-0000AF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701" name="shapetype_202" hidden="1">
          <a:extLst>
            <a:ext uri="{FF2B5EF4-FFF2-40B4-BE49-F238E27FC236}">
              <a16:creationId xmlns:a16="http://schemas.microsoft.com/office/drawing/2014/main" id="{00000000-0008-0000-1200-0000AD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699" name="shapetype_202" hidden="1">
          <a:extLst>
            <a:ext uri="{FF2B5EF4-FFF2-40B4-BE49-F238E27FC236}">
              <a16:creationId xmlns:a16="http://schemas.microsoft.com/office/drawing/2014/main" id="{00000000-0008-0000-1200-0000AB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697" name="shapetype_202" hidden="1">
          <a:extLst>
            <a:ext uri="{FF2B5EF4-FFF2-40B4-BE49-F238E27FC236}">
              <a16:creationId xmlns:a16="http://schemas.microsoft.com/office/drawing/2014/main" id="{00000000-0008-0000-1200-0000A9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695" name="shapetype_202" hidden="1">
          <a:extLst>
            <a:ext uri="{FF2B5EF4-FFF2-40B4-BE49-F238E27FC236}">
              <a16:creationId xmlns:a16="http://schemas.microsoft.com/office/drawing/2014/main" id="{00000000-0008-0000-1200-0000A7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693" name="shapetype_202" hidden="1">
          <a:extLst>
            <a:ext uri="{FF2B5EF4-FFF2-40B4-BE49-F238E27FC236}">
              <a16:creationId xmlns:a16="http://schemas.microsoft.com/office/drawing/2014/main" id="{00000000-0008-0000-1200-0000A5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691" name="shapetype_202" hidden="1">
          <a:extLst>
            <a:ext uri="{FF2B5EF4-FFF2-40B4-BE49-F238E27FC236}">
              <a16:creationId xmlns:a16="http://schemas.microsoft.com/office/drawing/2014/main" id="{00000000-0008-0000-1200-0000A3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2689" name="shapetype_202" hidden="1">
          <a:extLst>
            <a:ext uri="{FF2B5EF4-FFF2-40B4-BE49-F238E27FC236}">
              <a16:creationId xmlns:a16="http://schemas.microsoft.com/office/drawing/2014/main" id="{00000000-0008-0000-1200-0000A15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20</xdr:col>
      <xdr:colOff>54428</xdr:colOff>
      <xdr:row>37</xdr:row>
      <xdr:rowOff>81642</xdr:rowOff>
    </xdr:from>
    <xdr:ext cx="21730607" cy="1491857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 txBox="1"/>
      </xdr:nvSpPr>
      <xdr:spPr>
        <a:xfrm>
          <a:off x="18682607" y="12341678"/>
          <a:ext cx="21730607" cy="149185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Southern Europe (Spain, Italy, Greece, Cyprus, Malta and  Portugal)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</a:t>
          </a:r>
        </a:p>
        <a:p>
          <a:pPr eaLnBrk="1" fontAlgn="auto" latinLnBrk="0" hangingPunct="1"/>
          <a:endParaRPr lang="en-US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/>
        </a:p>
      </xdr:txBody>
    </xdr:sp>
    <xdr:clientData/>
  </xdr:oneCellAnchor>
  <xdr:oneCellAnchor>
    <xdr:from>
      <xdr:col>55</xdr:col>
      <xdr:colOff>0</xdr:colOff>
      <xdr:row>37</xdr:row>
      <xdr:rowOff>0</xdr:rowOff>
    </xdr:from>
    <xdr:ext cx="21118285" cy="13196433"/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1200-000001010000}"/>
            </a:ext>
          </a:extLst>
        </xdr:cNvPr>
        <xdr:cNvSpPr txBox="1"/>
      </xdr:nvSpPr>
      <xdr:spPr>
        <a:xfrm>
          <a:off x="100243821" y="12260036"/>
          <a:ext cx="21118285" cy="131964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Southern Europe (Spain, Italy, Greece, Cyprus, Malta and  Portugal)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individual,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 of the cases.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 b="0" i="1" u="sng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individual,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thechnologies are:</a:t>
          </a: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gas</a:t>
          </a: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electric heating.</a:t>
          </a:r>
          <a:endParaRPr lang="en-US" sz="1200" b="0" i="0" u="sng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individual,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</a:p>
        <a:p>
          <a:pPr eaLnBrk="1" fontAlgn="auto" latinLnBrk="0" hangingPunct="1"/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69" name="shapetype_202" hidden="1">
          <a:extLst>
            <a:ext uri="{FF2B5EF4-FFF2-40B4-BE49-F238E27FC236}">
              <a16:creationId xmlns:a16="http://schemas.microsoft.com/office/drawing/2014/main" id="{00000000-0008-0000-1300-000031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68" name="shapetype_202" hidden="1">
          <a:extLst>
            <a:ext uri="{FF2B5EF4-FFF2-40B4-BE49-F238E27FC236}">
              <a16:creationId xmlns:a16="http://schemas.microsoft.com/office/drawing/2014/main" id="{00000000-0008-0000-1300-000030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67" name="shapetype_202" hidden="1">
          <a:extLst>
            <a:ext uri="{FF2B5EF4-FFF2-40B4-BE49-F238E27FC236}">
              <a16:creationId xmlns:a16="http://schemas.microsoft.com/office/drawing/2014/main" id="{00000000-0008-0000-1300-00002F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66" name="shapetype_202" hidden="1">
          <a:extLst>
            <a:ext uri="{FF2B5EF4-FFF2-40B4-BE49-F238E27FC236}">
              <a16:creationId xmlns:a16="http://schemas.microsoft.com/office/drawing/2014/main" id="{00000000-0008-0000-1300-00002E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65" name="shapetype_202" hidden="1">
          <a:extLst>
            <a:ext uri="{FF2B5EF4-FFF2-40B4-BE49-F238E27FC236}">
              <a16:creationId xmlns:a16="http://schemas.microsoft.com/office/drawing/2014/main" id="{00000000-0008-0000-1300-00002D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64" name="shapetype_202" hidden="1">
          <a:extLst>
            <a:ext uri="{FF2B5EF4-FFF2-40B4-BE49-F238E27FC236}">
              <a16:creationId xmlns:a16="http://schemas.microsoft.com/office/drawing/2014/main" id="{00000000-0008-0000-1300-00002C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63" name="shapetype_202" hidden="1">
          <a:extLst>
            <a:ext uri="{FF2B5EF4-FFF2-40B4-BE49-F238E27FC236}">
              <a16:creationId xmlns:a16="http://schemas.microsoft.com/office/drawing/2014/main" id="{00000000-0008-0000-1300-00002B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61" name="shapetype_202" hidden="1">
          <a:extLst>
            <a:ext uri="{FF2B5EF4-FFF2-40B4-BE49-F238E27FC236}">
              <a16:creationId xmlns:a16="http://schemas.microsoft.com/office/drawing/2014/main" id="{00000000-0008-0000-1300-000029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59" name="shapetype_202" hidden="1">
          <a:extLst>
            <a:ext uri="{FF2B5EF4-FFF2-40B4-BE49-F238E27FC236}">
              <a16:creationId xmlns:a16="http://schemas.microsoft.com/office/drawing/2014/main" id="{00000000-0008-0000-1300-000027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57" name="shapetype_202" hidden="1">
          <a:extLst>
            <a:ext uri="{FF2B5EF4-FFF2-40B4-BE49-F238E27FC236}">
              <a16:creationId xmlns:a16="http://schemas.microsoft.com/office/drawing/2014/main" id="{00000000-0008-0000-1300-000025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55" name="shapetype_202" hidden="1">
          <a:extLst>
            <a:ext uri="{FF2B5EF4-FFF2-40B4-BE49-F238E27FC236}">
              <a16:creationId xmlns:a16="http://schemas.microsoft.com/office/drawing/2014/main" id="{00000000-0008-0000-1300-000023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53" name="shapetype_202" hidden="1">
          <a:extLst>
            <a:ext uri="{FF2B5EF4-FFF2-40B4-BE49-F238E27FC236}">
              <a16:creationId xmlns:a16="http://schemas.microsoft.com/office/drawing/2014/main" id="{00000000-0008-0000-1300-000021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51" name="shapetype_202" hidden="1">
          <a:extLst>
            <a:ext uri="{FF2B5EF4-FFF2-40B4-BE49-F238E27FC236}">
              <a16:creationId xmlns:a16="http://schemas.microsoft.com/office/drawing/2014/main" id="{00000000-0008-0000-1300-00001F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49" name="shapetype_202" hidden="1">
          <a:extLst>
            <a:ext uri="{FF2B5EF4-FFF2-40B4-BE49-F238E27FC236}">
              <a16:creationId xmlns:a16="http://schemas.microsoft.com/office/drawing/2014/main" id="{00000000-0008-0000-1300-00001D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47" name="shapetype_202" hidden="1">
          <a:extLst>
            <a:ext uri="{FF2B5EF4-FFF2-40B4-BE49-F238E27FC236}">
              <a16:creationId xmlns:a16="http://schemas.microsoft.com/office/drawing/2014/main" id="{00000000-0008-0000-1300-00001B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45" name="shapetype_202" hidden="1">
          <a:extLst>
            <a:ext uri="{FF2B5EF4-FFF2-40B4-BE49-F238E27FC236}">
              <a16:creationId xmlns:a16="http://schemas.microsoft.com/office/drawing/2014/main" id="{00000000-0008-0000-1300-000019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43" name="shapetype_202" hidden="1">
          <a:extLst>
            <a:ext uri="{FF2B5EF4-FFF2-40B4-BE49-F238E27FC236}">
              <a16:creationId xmlns:a16="http://schemas.microsoft.com/office/drawing/2014/main" id="{00000000-0008-0000-1300-000017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41" name="shapetype_202" hidden="1">
          <a:extLst>
            <a:ext uri="{FF2B5EF4-FFF2-40B4-BE49-F238E27FC236}">
              <a16:creationId xmlns:a16="http://schemas.microsoft.com/office/drawing/2014/main" id="{00000000-0008-0000-1300-000015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39" name="shapetype_202" hidden="1">
          <a:extLst>
            <a:ext uri="{FF2B5EF4-FFF2-40B4-BE49-F238E27FC236}">
              <a16:creationId xmlns:a16="http://schemas.microsoft.com/office/drawing/2014/main" id="{00000000-0008-0000-1300-000013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37" name="shapetype_202" hidden="1">
          <a:extLst>
            <a:ext uri="{FF2B5EF4-FFF2-40B4-BE49-F238E27FC236}">
              <a16:creationId xmlns:a16="http://schemas.microsoft.com/office/drawing/2014/main" id="{00000000-0008-0000-1300-000011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35" name="shapetype_202" hidden="1">
          <a:extLst>
            <a:ext uri="{FF2B5EF4-FFF2-40B4-BE49-F238E27FC236}">
              <a16:creationId xmlns:a16="http://schemas.microsoft.com/office/drawing/2014/main" id="{00000000-0008-0000-1300-00000F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33" name="shapetype_202" hidden="1">
          <a:extLst>
            <a:ext uri="{FF2B5EF4-FFF2-40B4-BE49-F238E27FC236}">
              <a16:creationId xmlns:a16="http://schemas.microsoft.com/office/drawing/2014/main" id="{00000000-0008-0000-1300-00000D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31" name="shapetype_202" hidden="1">
          <a:extLst>
            <a:ext uri="{FF2B5EF4-FFF2-40B4-BE49-F238E27FC236}">
              <a16:creationId xmlns:a16="http://schemas.microsoft.com/office/drawing/2014/main" id="{00000000-0008-0000-1300-00000B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29" name="shapetype_202" hidden="1">
          <a:extLst>
            <a:ext uri="{FF2B5EF4-FFF2-40B4-BE49-F238E27FC236}">
              <a16:creationId xmlns:a16="http://schemas.microsoft.com/office/drawing/2014/main" id="{00000000-0008-0000-1300-000009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27" name="shapetype_202" hidden="1">
          <a:extLst>
            <a:ext uri="{FF2B5EF4-FFF2-40B4-BE49-F238E27FC236}">
              <a16:creationId xmlns:a16="http://schemas.microsoft.com/office/drawing/2014/main" id="{00000000-0008-0000-1300-000007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25" name="shapetype_202" hidden="1">
          <a:extLst>
            <a:ext uri="{FF2B5EF4-FFF2-40B4-BE49-F238E27FC236}">
              <a16:creationId xmlns:a16="http://schemas.microsoft.com/office/drawing/2014/main" id="{00000000-0008-0000-1300-000005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23" name="shapetype_202" hidden="1">
          <a:extLst>
            <a:ext uri="{FF2B5EF4-FFF2-40B4-BE49-F238E27FC236}">
              <a16:creationId xmlns:a16="http://schemas.microsoft.com/office/drawing/2014/main" id="{00000000-0008-0000-1300-000003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21" name="shapetype_202" hidden="1">
          <a:extLst>
            <a:ext uri="{FF2B5EF4-FFF2-40B4-BE49-F238E27FC236}">
              <a16:creationId xmlns:a16="http://schemas.microsoft.com/office/drawing/2014/main" id="{00000000-0008-0000-1300-0000015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19" name="shapetype_202" hidden="1">
          <a:extLst>
            <a:ext uri="{FF2B5EF4-FFF2-40B4-BE49-F238E27FC236}">
              <a16:creationId xmlns:a16="http://schemas.microsoft.com/office/drawing/2014/main" id="{00000000-0008-0000-1300-0000FF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17" name="shapetype_202" hidden="1">
          <a:extLst>
            <a:ext uri="{FF2B5EF4-FFF2-40B4-BE49-F238E27FC236}">
              <a16:creationId xmlns:a16="http://schemas.microsoft.com/office/drawing/2014/main" id="{00000000-0008-0000-1300-0000FD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15" name="shapetype_202" hidden="1">
          <a:extLst>
            <a:ext uri="{FF2B5EF4-FFF2-40B4-BE49-F238E27FC236}">
              <a16:creationId xmlns:a16="http://schemas.microsoft.com/office/drawing/2014/main" id="{00000000-0008-0000-1300-0000FB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13" name="shapetype_202" hidden="1">
          <a:extLst>
            <a:ext uri="{FF2B5EF4-FFF2-40B4-BE49-F238E27FC236}">
              <a16:creationId xmlns:a16="http://schemas.microsoft.com/office/drawing/2014/main" id="{00000000-0008-0000-1300-0000F9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11" name="shapetype_202" hidden="1">
          <a:extLst>
            <a:ext uri="{FF2B5EF4-FFF2-40B4-BE49-F238E27FC236}">
              <a16:creationId xmlns:a16="http://schemas.microsoft.com/office/drawing/2014/main" id="{00000000-0008-0000-1300-0000F7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09" name="shapetype_202" hidden="1">
          <a:extLst>
            <a:ext uri="{FF2B5EF4-FFF2-40B4-BE49-F238E27FC236}">
              <a16:creationId xmlns:a16="http://schemas.microsoft.com/office/drawing/2014/main" id="{00000000-0008-0000-1300-0000F5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07" name="shapetype_202" hidden="1">
          <a:extLst>
            <a:ext uri="{FF2B5EF4-FFF2-40B4-BE49-F238E27FC236}">
              <a16:creationId xmlns:a16="http://schemas.microsoft.com/office/drawing/2014/main" id="{00000000-0008-0000-1300-0000F3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05" name="shapetype_202" hidden="1">
          <a:extLst>
            <a:ext uri="{FF2B5EF4-FFF2-40B4-BE49-F238E27FC236}">
              <a16:creationId xmlns:a16="http://schemas.microsoft.com/office/drawing/2014/main" id="{00000000-0008-0000-1300-0000F1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03" name="shapetype_202" hidden="1">
          <a:extLst>
            <a:ext uri="{FF2B5EF4-FFF2-40B4-BE49-F238E27FC236}">
              <a16:creationId xmlns:a16="http://schemas.microsoft.com/office/drawing/2014/main" id="{00000000-0008-0000-1300-0000EF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301" name="shapetype_202" hidden="1">
          <a:extLst>
            <a:ext uri="{FF2B5EF4-FFF2-40B4-BE49-F238E27FC236}">
              <a16:creationId xmlns:a16="http://schemas.microsoft.com/office/drawing/2014/main" id="{00000000-0008-0000-1300-0000ED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99" name="shapetype_202" hidden="1">
          <a:extLst>
            <a:ext uri="{FF2B5EF4-FFF2-40B4-BE49-F238E27FC236}">
              <a16:creationId xmlns:a16="http://schemas.microsoft.com/office/drawing/2014/main" id="{00000000-0008-0000-1300-0000EB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97" name="shapetype_202" hidden="1">
          <a:extLst>
            <a:ext uri="{FF2B5EF4-FFF2-40B4-BE49-F238E27FC236}">
              <a16:creationId xmlns:a16="http://schemas.microsoft.com/office/drawing/2014/main" id="{00000000-0008-0000-1300-0000E9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95" name="shapetype_202" hidden="1">
          <a:extLst>
            <a:ext uri="{FF2B5EF4-FFF2-40B4-BE49-F238E27FC236}">
              <a16:creationId xmlns:a16="http://schemas.microsoft.com/office/drawing/2014/main" id="{00000000-0008-0000-1300-0000E7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93" name="shapetype_202" hidden="1">
          <a:extLst>
            <a:ext uri="{FF2B5EF4-FFF2-40B4-BE49-F238E27FC236}">
              <a16:creationId xmlns:a16="http://schemas.microsoft.com/office/drawing/2014/main" id="{00000000-0008-0000-1300-0000E5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91" name="shapetype_202" hidden="1">
          <a:extLst>
            <a:ext uri="{FF2B5EF4-FFF2-40B4-BE49-F238E27FC236}">
              <a16:creationId xmlns:a16="http://schemas.microsoft.com/office/drawing/2014/main" id="{00000000-0008-0000-1300-0000E3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89" name="shapetype_202" hidden="1">
          <a:extLst>
            <a:ext uri="{FF2B5EF4-FFF2-40B4-BE49-F238E27FC236}">
              <a16:creationId xmlns:a16="http://schemas.microsoft.com/office/drawing/2014/main" id="{00000000-0008-0000-1300-0000E1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87" name="shapetype_202" hidden="1">
          <a:extLst>
            <a:ext uri="{FF2B5EF4-FFF2-40B4-BE49-F238E27FC236}">
              <a16:creationId xmlns:a16="http://schemas.microsoft.com/office/drawing/2014/main" id="{00000000-0008-0000-1300-0000DF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85" name="shapetype_202" hidden="1">
          <a:extLst>
            <a:ext uri="{FF2B5EF4-FFF2-40B4-BE49-F238E27FC236}">
              <a16:creationId xmlns:a16="http://schemas.microsoft.com/office/drawing/2014/main" id="{00000000-0008-0000-1300-0000DD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83" name="shapetype_202" hidden="1">
          <a:extLst>
            <a:ext uri="{FF2B5EF4-FFF2-40B4-BE49-F238E27FC236}">
              <a16:creationId xmlns:a16="http://schemas.microsoft.com/office/drawing/2014/main" id="{00000000-0008-0000-1300-0000DB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81" name="shapetype_202" hidden="1">
          <a:extLst>
            <a:ext uri="{FF2B5EF4-FFF2-40B4-BE49-F238E27FC236}">
              <a16:creationId xmlns:a16="http://schemas.microsoft.com/office/drawing/2014/main" id="{00000000-0008-0000-1300-0000D9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79" name="shapetype_202" hidden="1">
          <a:extLst>
            <a:ext uri="{FF2B5EF4-FFF2-40B4-BE49-F238E27FC236}">
              <a16:creationId xmlns:a16="http://schemas.microsoft.com/office/drawing/2014/main" id="{00000000-0008-0000-1300-0000D7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77" name="shapetype_202" hidden="1">
          <a:extLst>
            <a:ext uri="{FF2B5EF4-FFF2-40B4-BE49-F238E27FC236}">
              <a16:creationId xmlns:a16="http://schemas.microsoft.com/office/drawing/2014/main" id="{00000000-0008-0000-1300-0000D5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75" name="shapetype_202" hidden="1">
          <a:extLst>
            <a:ext uri="{FF2B5EF4-FFF2-40B4-BE49-F238E27FC236}">
              <a16:creationId xmlns:a16="http://schemas.microsoft.com/office/drawing/2014/main" id="{00000000-0008-0000-1300-0000D3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73" name="shapetype_202" hidden="1">
          <a:extLst>
            <a:ext uri="{FF2B5EF4-FFF2-40B4-BE49-F238E27FC236}">
              <a16:creationId xmlns:a16="http://schemas.microsoft.com/office/drawing/2014/main" id="{00000000-0008-0000-1300-0000D1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71" name="shapetype_202" hidden="1">
          <a:extLst>
            <a:ext uri="{FF2B5EF4-FFF2-40B4-BE49-F238E27FC236}">
              <a16:creationId xmlns:a16="http://schemas.microsoft.com/office/drawing/2014/main" id="{00000000-0008-0000-1300-0000CF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69" name="shapetype_202" hidden="1">
          <a:extLst>
            <a:ext uri="{FF2B5EF4-FFF2-40B4-BE49-F238E27FC236}">
              <a16:creationId xmlns:a16="http://schemas.microsoft.com/office/drawing/2014/main" id="{00000000-0008-0000-1300-0000CD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67" name="shapetype_202" hidden="1">
          <a:extLst>
            <a:ext uri="{FF2B5EF4-FFF2-40B4-BE49-F238E27FC236}">
              <a16:creationId xmlns:a16="http://schemas.microsoft.com/office/drawing/2014/main" id="{00000000-0008-0000-1300-0000CB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65" name="shapetype_202" hidden="1">
          <a:extLst>
            <a:ext uri="{FF2B5EF4-FFF2-40B4-BE49-F238E27FC236}">
              <a16:creationId xmlns:a16="http://schemas.microsoft.com/office/drawing/2014/main" id="{00000000-0008-0000-1300-0000C9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63" name="shapetype_202" hidden="1">
          <a:extLst>
            <a:ext uri="{FF2B5EF4-FFF2-40B4-BE49-F238E27FC236}">
              <a16:creationId xmlns:a16="http://schemas.microsoft.com/office/drawing/2014/main" id="{00000000-0008-0000-1300-0000C7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62" name="shapetype_202" hidden="1">
          <a:extLst>
            <a:ext uri="{FF2B5EF4-FFF2-40B4-BE49-F238E27FC236}">
              <a16:creationId xmlns:a16="http://schemas.microsoft.com/office/drawing/2014/main" id="{00000000-0008-0000-1300-0000C6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60" name="shapetype_202" hidden="1">
          <a:extLst>
            <a:ext uri="{FF2B5EF4-FFF2-40B4-BE49-F238E27FC236}">
              <a16:creationId xmlns:a16="http://schemas.microsoft.com/office/drawing/2014/main" id="{00000000-0008-0000-1300-0000C4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58" name="shapetype_202" hidden="1">
          <a:extLst>
            <a:ext uri="{FF2B5EF4-FFF2-40B4-BE49-F238E27FC236}">
              <a16:creationId xmlns:a16="http://schemas.microsoft.com/office/drawing/2014/main" id="{00000000-0008-0000-1300-0000C2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56" name="shapetype_202" hidden="1">
          <a:extLst>
            <a:ext uri="{FF2B5EF4-FFF2-40B4-BE49-F238E27FC236}">
              <a16:creationId xmlns:a16="http://schemas.microsoft.com/office/drawing/2014/main" id="{00000000-0008-0000-1300-0000C0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54" name="shapetype_202" hidden="1">
          <a:extLst>
            <a:ext uri="{FF2B5EF4-FFF2-40B4-BE49-F238E27FC236}">
              <a16:creationId xmlns:a16="http://schemas.microsoft.com/office/drawing/2014/main" id="{00000000-0008-0000-1300-0000BE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52" name="shapetype_202" hidden="1">
          <a:extLst>
            <a:ext uri="{FF2B5EF4-FFF2-40B4-BE49-F238E27FC236}">
              <a16:creationId xmlns:a16="http://schemas.microsoft.com/office/drawing/2014/main" id="{00000000-0008-0000-1300-0000BC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50" name="shapetype_202" hidden="1">
          <a:extLst>
            <a:ext uri="{FF2B5EF4-FFF2-40B4-BE49-F238E27FC236}">
              <a16:creationId xmlns:a16="http://schemas.microsoft.com/office/drawing/2014/main" id="{00000000-0008-0000-1300-0000BA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48" name="shapetype_202" hidden="1">
          <a:extLst>
            <a:ext uri="{FF2B5EF4-FFF2-40B4-BE49-F238E27FC236}">
              <a16:creationId xmlns:a16="http://schemas.microsoft.com/office/drawing/2014/main" id="{00000000-0008-0000-1300-0000B8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46" name="shapetype_202" hidden="1">
          <a:extLst>
            <a:ext uri="{FF2B5EF4-FFF2-40B4-BE49-F238E27FC236}">
              <a16:creationId xmlns:a16="http://schemas.microsoft.com/office/drawing/2014/main" id="{00000000-0008-0000-1300-0000B6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44" name="shapetype_202" hidden="1">
          <a:extLst>
            <a:ext uri="{FF2B5EF4-FFF2-40B4-BE49-F238E27FC236}">
              <a16:creationId xmlns:a16="http://schemas.microsoft.com/office/drawing/2014/main" id="{00000000-0008-0000-1300-0000B4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42" name="shapetype_202" hidden="1">
          <a:extLst>
            <a:ext uri="{FF2B5EF4-FFF2-40B4-BE49-F238E27FC236}">
              <a16:creationId xmlns:a16="http://schemas.microsoft.com/office/drawing/2014/main" id="{00000000-0008-0000-1300-0000B2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40" name="shapetype_202" hidden="1">
          <a:extLst>
            <a:ext uri="{FF2B5EF4-FFF2-40B4-BE49-F238E27FC236}">
              <a16:creationId xmlns:a16="http://schemas.microsoft.com/office/drawing/2014/main" id="{00000000-0008-0000-1300-0000B0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38" name="shapetype_202" hidden="1">
          <a:extLst>
            <a:ext uri="{FF2B5EF4-FFF2-40B4-BE49-F238E27FC236}">
              <a16:creationId xmlns:a16="http://schemas.microsoft.com/office/drawing/2014/main" id="{00000000-0008-0000-1300-0000AE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36" name="shapetype_202" hidden="1">
          <a:extLst>
            <a:ext uri="{FF2B5EF4-FFF2-40B4-BE49-F238E27FC236}">
              <a16:creationId xmlns:a16="http://schemas.microsoft.com/office/drawing/2014/main" id="{00000000-0008-0000-1300-0000AC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34" name="shapetype_202" hidden="1">
          <a:extLst>
            <a:ext uri="{FF2B5EF4-FFF2-40B4-BE49-F238E27FC236}">
              <a16:creationId xmlns:a16="http://schemas.microsoft.com/office/drawing/2014/main" id="{00000000-0008-0000-1300-0000AA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32" name="shapetype_202" hidden="1">
          <a:extLst>
            <a:ext uri="{FF2B5EF4-FFF2-40B4-BE49-F238E27FC236}">
              <a16:creationId xmlns:a16="http://schemas.microsoft.com/office/drawing/2014/main" id="{00000000-0008-0000-1300-0000A8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31" name="shapetype_202" hidden="1">
          <a:extLst>
            <a:ext uri="{FF2B5EF4-FFF2-40B4-BE49-F238E27FC236}">
              <a16:creationId xmlns:a16="http://schemas.microsoft.com/office/drawing/2014/main" id="{00000000-0008-0000-1300-0000A7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29" name="shapetype_202" hidden="1">
          <a:extLst>
            <a:ext uri="{FF2B5EF4-FFF2-40B4-BE49-F238E27FC236}">
              <a16:creationId xmlns:a16="http://schemas.microsoft.com/office/drawing/2014/main" id="{00000000-0008-0000-1300-0000A5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27" name="shapetype_202" hidden="1">
          <a:extLst>
            <a:ext uri="{FF2B5EF4-FFF2-40B4-BE49-F238E27FC236}">
              <a16:creationId xmlns:a16="http://schemas.microsoft.com/office/drawing/2014/main" id="{00000000-0008-0000-1300-0000A3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25" name="shapetype_202" hidden="1">
          <a:extLst>
            <a:ext uri="{FF2B5EF4-FFF2-40B4-BE49-F238E27FC236}">
              <a16:creationId xmlns:a16="http://schemas.microsoft.com/office/drawing/2014/main" id="{00000000-0008-0000-1300-0000A1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23" name="shapetype_202" hidden="1">
          <a:extLst>
            <a:ext uri="{FF2B5EF4-FFF2-40B4-BE49-F238E27FC236}">
              <a16:creationId xmlns:a16="http://schemas.microsoft.com/office/drawing/2014/main" id="{00000000-0008-0000-1300-00009F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21" name="shapetype_202" hidden="1">
          <a:extLst>
            <a:ext uri="{FF2B5EF4-FFF2-40B4-BE49-F238E27FC236}">
              <a16:creationId xmlns:a16="http://schemas.microsoft.com/office/drawing/2014/main" id="{00000000-0008-0000-1300-00009D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19" name="shapetype_202" hidden="1">
          <a:extLst>
            <a:ext uri="{FF2B5EF4-FFF2-40B4-BE49-F238E27FC236}">
              <a16:creationId xmlns:a16="http://schemas.microsoft.com/office/drawing/2014/main" id="{00000000-0008-0000-1300-00009B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17" name="shapetype_202" hidden="1">
          <a:extLst>
            <a:ext uri="{FF2B5EF4-FFF2-40B4-BE49-F238E27FC236}">
              <a16:creationId xmlns:a16="http://schemas.microsoft.com/office/drawing/2014/main" id="{00000000-0008-0000-1300-000099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15" name="shapetype_202" hidden="1">
          <a:extLst>
            <a:ext uri="{FF2B5EF4-FFF2-40B4-BE49-F238E27FC236}">
              <a16:creationId xmlns:a16="http://schemas.microsoft.com/office/drawing/2014/main" id="{00000000-0008-0000-1300-000097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13" name="shapetype_202" hidden="1">
          <a:extLst>
            <a:ext uri="{FF2B5EF4-FFF2-40B4-BE49-F238E27FC236}">
              <a16:creationId xmlns:a16="http://schemas.microsoft.com/office/drawing/2014/main" id="{00000000-0008-0000-1300-000095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11" name="shapetype_202" hidden="1">
          <a:extLst>
            <a:ext uri="{FF2B5EF4-FFF2-40B4-BE49-F238E27FC236}">
              <a16:creationId xmlns:a16="http://schemas.microsoft.com/office/drawing/2014/main" id="{00000000-0008-0000-1300-000093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09" name="shapetype_202" hidden="1">
          <a:extLst>
            <a:ext uri="{FF2B5EF4-FFF2-40B4-BE49-F238E27FC236}">
              <a16:creationId xmlns:a16="http://schemas.microsoft.com/office/drawing/2014/main" id="{00000000-0008-0000-1300-000091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07" name="shapetype_202" hidden="1">
          <a:extLst>
            <a:ext uri="{FF2B5EF4-FFF2-40B4-BE49-F238E27FC236}">
              <a16:creationId xmlns:a16="http://schemas.microsoft.com/office/drawing/2014/main" id="{00000000-0008-0000-1300-00008F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05" name="shapetype_202" hidden="1">
          <a:extLst>
            <a:ext uri="{FF2B5EF4-FFF2-40B4-BE49-F238E27FC236}">
              <a16:creationId xmlns:a16="http://schemas.microsoft.com/office/drawing/2014/main" id="{00000000-0008-0000-1300-00008D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03" name="shapetype_202" hidden="1">
          <a:extLst>
            <a:ext uri="{FF2B5EF4-FFF2-40B4-BE49-F238E27FC236}">
              <a16:creationId xmlns:a16="http://schemas.microsoft.com/office/drawing/2014/main" id="{00000000-0008-0000-1300-00008B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201" name="shapetype_202" hidden="1">
          <a:extLst>
            <a:ext uri="{FF2B5EF4-FFF2-40B4-BE49-F238E27FC236}">
              <a16:creationId xmlns:a16="http://schemas.microsoft.com/office/drawing/2014/main" id="{00000000-0008-0000-1300-000089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99" name="shapetype_202" hidden="1">
          <a:extLst>
            <a:ext uri="{FF2B5EF4-FFF2-40B4-BE49-F238E27FC236}">
              <a16:creationId xmlns:a16="http://schemas.microsoft.com/office/drawing/2014/main" id="{00000000-0008-0000-1300-000087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97" name="shapetype_202" hidden="1">
          <a:extLst>
            <a:ext uri="{FF2B5EF4-FFF2-40B4-BE49-F238E27FC236}">
              <a16:creationId xmlns:a16="http://schemas.microsoft.com/office/drawing/2014/main" id="{00000000-0008-0000-1300-000085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95" name="shapetype_202" hidden="1">
          <a:extLst>
            <a:ext uri="{FF2B5EF4-FFF2-40B4-BE49-F238E27FC236}">
              <a16:creationId xmlns:a16="http://schemas.microsoft.com/office/drawing/2014/main" id="{00000000-0008-0000-1300-000083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93" name="shapetype_202" hidden="1">
          <a:extLst>
            <a:ext uri="{FF2B5EF4-FFF2-40B4-BE49-F238E27FC236}">
              <a16:creationId xmlns:a16="http://schemas.microsoft.com/office/drawing/2014/main" id="{00000000-0008-0000-1300-000081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91" name="shapetype_202" hidden="1">
          <a:extLst>
            <a:ext uri="{FF2B5EF4-FFF2-40B4-BE49-F238E27FC236}">
              <a16:creationId xmlns:a16="http://schemas.microsoft.com/office/drawing/2014/main" id="{00000000-0008-0000-1300-00007F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89" name="shapetype_202" hidden="1">
          <a:extLst>
            <a:ext uri="{FF2B5EF4-FFF2-40B4-BE49-F238E27FC236}">
              <a16:creationId xmlns:a16="http://schemas.microsoft.com/office/drawing/2014/main" id="{00000000-0008-0000-1300-00007D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87" name="shapetype_202" hidden="1">
          <a:extLst>
            <a:ext uri="{FF2B5EF4-FFF2-40B4-BE49-F238E27FC236}">
              <a16:creationId xmlns:a16="http://schemas.microsoft.com/office/drawing/2014/main" id="{00000000-0008-0000-1300-00007B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85" name="shapetype_202" hidden="1">
          <a:extLst>
            <a:ext uri="{FF2B5EF4-FFF2-40B4-BE49-F238E27FC236}">
              <a16:creationId xmlns:a16="http://schemas.microsoft.com/office/drawing/2014/main" id="{00000000-0008-0000-1300-000079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83" name="shapetype_202" hidden="1">
          <a:extLst>
            <a:ext uri="{FF2B5EF4-FFF2-40B4-BE49-F238E27FC236}">
              <a16:creationId xmlns:a16="http://schemas.microsoft.com/office/drawing/2014/main" id="{00000000-0008-0000-1300-000077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81" name="shapetype_202" hidden="1">
          <a:extLst>
            <a:ext uri="{FF2B5EF4-FFF2-40B4-BE49-F238E27FC236}">
              <a16:creationId xmlns:a16="http://schemas.microsoft.com/office/drawing/2014/main" id="{00000000-0008-0000-1300-000075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79" name="shapetype_202" hidden="1">
          <a:extLst>
            <a:ext uri="{FF2B5EF4-FFF2-40B4-BE49-F238E27FC236}">
              <a16:creationId xmlns:a16="http://schemas.microsoft.com/office/drawing/2014/main" id="{00000000-0008-0000-1300-000073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77" name="shapetype_202" hidden="1">
          <a:extLst>
            <a:ext uri="{FF2B5EF4-FFF2-40B4-BE49-F238E27FC236}">
              <a16:creationId xmlns:a16="http://schemas.microsoft.com/office/drawing/2014/main" id="{00000000-0008-0000-1300-000071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75" name="shapetype_202" hidden="1">
          <a:extLst>
            <a:ext uri="{FF2B5EF4-FFF2-40B4-BE49-F238E27FC236}">
              <a16:creationId xmlns:a16="http://schemas.microsoft.com/office/drawing/2014/main" id="{00000000-0008-0000-1300-00006F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73" name="shapetype_202" hidden="1">
          <a:extLst>
            <a:ext uri="{FF2B5EF4-FFF2-40B4-BE49-F238E27FC236}">
              <a16:creationId xmlns:a16="http://schemas.microsoft.com/office/drawing/2014/main" id="{00000000-0008-0000-1300-00006D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71" name="shapetype_202" hidden="1">
          <a:extLst>
            <a:ext uri="{FF2B5EF4-FFF2-40B4-BE49-F238E27FC236}">
              <a16:creationId xmlns:a16="http://schemas.microsoft.com/office/drawing/2014/main" id="{00000000-0008-0000-1300-00006B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69" name="shapetype_202" hidden="1">
          <a:extLst>
            <a:ext uri="{FF2B5EF4-FFF2-40B4-BE49-F238E27FC236}">
              <a16:creationId xmlns:a16="http://schemas.microsoft.com/office/drawing/2014/main" id="{00000000-0008-0000-1300-000069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67" name="shapetype_202" hidden="1">
          <a:extLst>
            <a:ext uri="{FF2B5EF4-FFF2-40B4-BE49-F238E27FC236}">
              <a16:creationId xmlns:a16="http://schemas.microsoft.com/office/drawing/2014/main" id="{00000000-0008-0000-1300-000067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65" name="shapetype_202" hidden="1">
          <a:extLst>
            <a:ext uri="{FF2B5EF4-FFF2-40B4-BE49-F238E27FC236}">
              <a16:creationId xmlns:a16="http://schemas.microsoft.com/office/drawing/2014/main" id="{00000000-0008-0000-1300-000065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63" name="shapetype_202" hidden="1">
          <a:extLst>
            <a:ext uri="{FF2B5EF4-FFF2-40B4-BE49-F238E27FC236}">
              <a16:creationId xmlns:a16="http://schemas.microsoft.com/office/drawing/2014/main" id="{00000000-0008-0000-1300-000063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61" name="shapetype_202" hidden="1">
          <a:extLst>
            <a:ext uri="{FF2B5EF4-FFF2-40B4-BE49-F238E27FC236}">
              <a16:creationId xmlns:a16="http://schemas.microsoft.com/office/drawing/2014/main" id="{00000000-0008-0000-1300-000061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59" name="shapetype_202" hidden="1">
          <a:extLst>
            <a:ext uri="{FF2B5EF4-FFF2-40B4-BE49-F238E27FC236}">
              <a16:creationId xmlns:a16="http://schemas.microsoft.com/office/drawing/2014/main" id="{00000000-0008-0000-1300-00005F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57" name="shapetype_202" hidden="1">
          <a:extLst>
            <a:ext uri="{FF2B5EF4-FFF2-40B4-BE49-F238E27FC236}">
              <a16:creationId xmlns:a16="http://schemas.microsoft.com/office/drawing/2014/main" id="{00000000-0008-0000-1300-00005D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55" name="shapetype_202" hidden="1">
          <a:extLst>
            <a:ext uri="{FF2B5EF4-FFF2-40B4-BE49-F238E27FC236}">
              <a16:creationId xmlns:a16="http://schemas.microsoft.com/office/drawing/2014/main" id="{00000000-0008-0000-1300-00005B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53" name="shapetype_202" hidden="1">
          <a:extLst>
            <a:ext uri="{FF2B5EF4-FFF2-40B4-BE49-F238E27FC236}">
              <a16:creationId xmlns:a16="http://schemas.microsoft.com/office/drawing/2014/main" id="{00000000-0008-0000-1300-000059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51" name="shapetype_202" hidden="1">
          <a:extLst>
            <a:ext uri="{FF2B5EF4-FFF2-40B4-BE49-F238E27FC236}">
              <a16:creationId xmlns:a16="http://schemas.microsoft.com/office/drawing/2014/main" id="{00000000-0008-0000-1300-000057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49" name="shapetype_202" hidden="1">
          <a:extLst>
            <a:ext uri="{FF2B5EF4-FFF2-40B4-BE49-F238E27FC236}">
              <a16:creationId xmlns:a16="http://schemas.microsoft.com/office/drawing/2014/main" id="{00000000-0008-0000-1300-000055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47" name="shapetype_202" hidden="1">
          <a:extLst>
            <a:ext uri="{FF2B5EF4-FFF2-40B4-BE49-F238E27FC236}">
              <a16:creationId xmlns:a16="http://schemas.microsoft.com/office/drawing/2014/main" id="{00000000-0008-0000-1300-000053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45" name="shapetype_202" hidden="1">
          <a:extLst>
            <a:ext uri="{FF2B5EF4-FFF2-40B4-BE49-F238E27FC236}">
              <a16:creationId xmlns:a16="http://schemas.microsoft.com/office/drawing/2014/main" id="{00000000-0008-0000-1300-000051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43" name="shapetype_202" hidden="1">
          <a:extLst>
            <a:ext uri="{FF2B5EF4-FFF2-40B4-BE49-F238E27FC236}">
              <a16:creationId xmlns:a16="http://schemas.microsoft.com/office/drawing/2014/main" id="{00000000-0008-0000-1300-00004F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41" name="shapetype_202" hidden="1">
          <a:extLst>
            <a:ext uri="{FF2B5EF4-FFF2-40B4-BE49-F238E27FC236}">
              <a16:creationId xmlns:a16="http://schemas.microsoft.com/office/drawing/2014/main" id="{00000000-0008-0000-1300-00004D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39" name="shapetype_202" hidden="1">
          <a:extLst>
            <a:ext uri="{FF2B5EF4-FFF2-40B4-BE49-F238E27FC236}">
              <a16:creationId xmlns:a16="http://schemas.microsoft.com/office/drawing/2014/main" id="{00000000-0008-0000-1300-00004B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37" name="shapetype_202" hidden="1">
          <a:extLst>
            <a:ext uri="{FF2B5EF4-FFF2-40B4-BE49-F238E27FC236}">
              <a16:creationId xmlns:a16="http://schemas.microsoft.com/office/drawing/2014/main" id="{00000000-0008-0000-1300-000049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35" name="shapetype_202" hidden="1">
          <a:extLst>
            <a:ext uri="{FF2B5EF4-FFF2-40B4-BE49-F238E27FC236}">
              <a16:creationId xmlns:a16="http://schemas.microsoft.com/office/drawing/2014/main" id="{00000000-0008-0000-1300-000047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33" name="shapetype_202" hidden="1">
          <a:extLst>
            <a:ext uri="{FF2B5EF4-FFF2-40B4-BE49-F238E27FC236}">
              <a16:creationId xmlns:a16="http://schemas.microsoft.com/office/drawing/2014/main" id="{00000000-0008-0000-1300-000045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31" name="shapetype_202" hidden="1">
          <a:extLst>
            <a:ext uri="{FF2B5EF4-FFF2-40B4-BE49-F238E27FC236}">
              <a16:creationId xmlns:a16="http://schemas.microsoft.com/office/drawing/2014/main" id="{00000000-0008-0000-1300-000043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29" name="shapetype_202" hidden="1">
          <a:extLst>
            <a:ext uri="{FF2B5EF4-FFF2-40B4-BE49-F238E27FC236}">
              <a16:creationId xmlns:a16="http://schemas.microsoft.com/office/drawing/2014/main" id="{00000000-0008-0000-1300-000041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27" name="shapetype_202" hidden="1">
          <a:extLst>
            <a:ext uri="{FF2B5EF4-FFF2-40B4-BE49-F238E27FC236}">
              <a16:creationId xmlns:a16="http://schemas.microsoft.com/office/drawing/2014/main" id="{00000000-0008-0000-1300-00003F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25" name="shapetype_202" hidden="1">
          <a:extLst>
            <a:ext uri="{FF2B5EF4-FFF2-40B4-BE49-F238E27FC236}">
              <a16:creationId xmlns:a16="http://schemas.microsoft.com/office/drawing/2014/main" id="{00000000-0008-0000-1300-00003D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23" name="shapetype_202" hidden="1">
          <a:extLst>
            <a:ext uri="{FF2B5EF4-FFF2-40B4-BE49-F238E27FC236}">
              <a16:creationId xmlns:a16="http://schemas.microsoft.com/office/drawing/2014/main" id="{00000000-0008-0000-1300-00003B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21" name="shapetype_202" hidden="1">
          <a:extLst>
            <a:ext uri="{FF2B5EF4-FFF2-40B4-BE49-F238E27FC236}">
              <a16:creationId xmlns:a16="http://schemas.microsoft.com/office/drawing/2014/main" id="{00000000-0008-0000-1300-000039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19" name="shapetype_202" hidden="1">
          <a:extLst>
            <a:ext uri="{FF2B5EF4-FFF2-40B4-BE49-F238E27FC236}">
              <a16:creationId xmlns:a16="http://schemas.microsoft.com/office/drawing/2014/main" id="{00000000-0008-0000-1300-000037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17" name="shapetype_202" hidden="1">
          <a:extLst>
            <a:ext uri="{FF2B5EF4-FFF2-40B4-BE49-F238E27FC236}">
              <a16:creationId xmlns:a16="http://schemas.microsoft.com/office/drawing/2014/main" id="{00000000-0008-0000-1300-000035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15" name="shapetype_202" hidden="1">
          <a:extLst>
            <a:ext uri="{FF2B5EF4-FFF2-40B4-BE49-F238E27FC236}">
              <a16:creationId xmlns:a16="http://schemas.microsoft.com/office/drawing/2014/main" id="{00000000-0008-0000-1300-000033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13" name="shapetype_202" hidden="1">
          <a:extLst>
            <a:ext uri="{FF2B5EF4-FFF2-40B4-BE49-F238E27FC236}">
              <a16:creationId xmlns:a16="http://schemas.microsoft.com/office/drawing/2014/main" id="{00000000-0008-0000-1300-000031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11" name="shapetype_202" hidden="1">
          <a:extLst>
            <a:ext uri="{FF2B5EF4-FFF2-40B4-BE49-F238E27FC236}">
              <a16:creationId xmlns:a16="http://schemas.microsoft.com/office/drawing/2014/main" id="{00000000-0008-0000-1300-00002F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09" name="shapetype_202" hidden="1">
          <a:extLst>
            <a:ext uri="{FF2B5EF4-FFF2-40B4-BE49-F238E27FC236}">
              <a16:creationId xmlns:a16="http://schemas.microsoft.com/office/drawing/2014/main" id="{00000000-0008-0000-1300-00002D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07" name="shapetype_202" hidden="1">
          <a:extLst>
            <a:ext uri="{FF2B5EF4-FFF2-40B4-BE49-F238E27FC236}">
              <a16:creationId xmlns:a16="http://schemas.microsoft.com/office/drawing/2014/main" id="{00000000-0008-0000-1300-00002B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05" name="shapetype_202" hidden="1">
          <a:extLst>
            <a:ext uri="{FF2B5EF4-FFF2-40B4-BE49-F238E27FC236}">
              <a16:creationId xmlns:a16="http://schemas.microsoft.com/office/drawing/2014/main" id="{00000000-0008-0000-1300-000029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03" name="shapetype_202" hidden="1">
          <a:extLst>
            <a:ext uri="{FF2B5EF4-FFF2-40B4-BE49-F238E27FC236}">
              <a16:creationId xmlns:a16="http://schemas.microsoft.com/office/drawing/2014/main" id="{00000000-0008-0000-1300-000027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101" name="shapetype_202" hidden="1">
          <a:extLst>
            <a:ext uri="{FF2B5EF4-FFF2-40B4-BE49-F238E27FC236}">
              <a16:creationId xmlns:a16="http://schemas.microsoft.com/office/drawing/2014/main" id="{00000000-0008-0000-1300-000025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99" name="shapetype_202" hidden="1">
          <a:extLst>
            <a:ext uri="{FF2B5EF4-FFF2-40B4-BE49-F238E27FC236}">
              <a16:creationId xmlns:a16="http://schemas.microsoft.com/office/drawing/2014/main" id="{00000000-0008-0000-1300-000023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97" name="shapetype_202" hidden="1">
          <a:extLst>
            <a:ext uri="{FF2B5EF4-FFF2-40B4-BE49-F238E27FC236}">
              <a16:creationId xmlns:a16="http://schemas.microsoft.com/office/drawing/2014/main" id="{00000000-0008-0000-1300-000021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95" name="shapetype_202" hidden="1">
          <a:extLst>
            <a:ext uri="{FF2B5EF4-FFF2-40B4-BE49-F238E27FC236}">
              <a16:creationId xmlns:a16="http://schemas.microsoft.com/office/drawing/2014/main" id="{00000000-0008-0000-1300-00001F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93" name="shapetype_202" hidden="1">
          <a:extLst>
            <a:ext uri="{FF2B5EF4-FFF2-40B4-BE49-F238E27FC236}">
              <a16:creationId xmlns:a16="http://schemas.microsoft.com/office/drawing/2014/main" id="{00000000-0008-0000-1300-00001D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91" name="shapetype_202" hidden="1">
          <a:extLst>
            <a:ext uri="{FF2B5EF4-FFF2-40B4-BE49-F238E27FC236}">
              <a16:creationId xmlns:a16="http://schemas.microsoft.com/office/drawing/2014/main" id="{00000000-0008-0000-1300-00001B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89" name="shapetype_202" hidden="1">
          <a:extLst>
            <a:ext uri="{FF2B5EF4-FFF2-40B4-BE49-F238E27FC236}">
              <a16:creationId xmlns:a16="http://schemas.microsoft.com/office/drawing/2014/main" id="{00000000-0008-0000-1300-000019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87" name="shapetype_202" hidden="1">
          <a:extLst>
            <a:ext uri="{FF2B5EF4-FFF2-40B4-BE49-F238E27FC236}">
              <a16:creationId xmlns:a16="http://schemas.microsoft.com/office/drawing/2014/main" id="{00000000-0008-0000-1300-000017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85" name="shapetype_202" hidden="1">
          <a:extLst>
            <a:ext uri="{FF2B5EF4-FFF2-40B4-BE49-F238E27FC236}">
              <a16:creationId xmlns:a16="http://schemas.microsoft.com/office/drawing/2014/main" id="{00000000-0008-0000-1300-000015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83" name="shapetype_202" hidden="1">
          <a:extLst>
            <a:ext uri="{FF2B5EF4-FFF2-40B4-BE49-F238E27FC236}">
              <a16:creationId xmlns:a16="http://schemas.microsoft.com/office/drawing/2014/main" id="{00000000-0008-0000-1300-000013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81" name="shapetype_202" hidden="1">
          <a:extLst>
            <a:ext uri="{FF2B5EF4-FFF2-40B4-BE49-F238E27FC236}">
              <a16:creationId xmlns:a16="http://schemas.microsoft.com/office/drawing/2014/main" id="{00000000-0008-0000-1300-000011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79" name="shapetype_202" hidden="1">
          <a:extLst>
            <a:ext uri="{FF2B5EF4-FFF2-40B4-BE49-F238E27FC236}">
              <a16:creationId xmlns:a16="http://schemas.microsoft.com/office/drawing/2014/main" id="{00000000-0008-0000-1300-00000F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77" name="shapetype_202" hidden="1">
          <a:extLst>
            <a:ext uri="{FF2B5EF4-FFF2-40B4-BE49-F238E27FC236}">
              <a16:creationId xmlns:a16="http://schemas.microsoft.com/office/drawing/2014/main" id="{00000000-0008-0000-1300-00000D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75" name="shapetype_202" hidden="1">
          <a:extLst>
            <a:ext uri="{FF2B5EF4-FFF2-40B4-BE49-F238E27FC236}">
              <a16:creationId xmlns:a16="http://schemas.microsoft.com/office/drawing/2014/main" id="{00000000-0008-0000-1300-00000B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73" name="shapetype_202" hidden="1">
          <a:extLst>
            <a:ext uri="{FF2B5EF4-FFF2-40B4-BE49-F238E27FC236}">
              <a16:creationId xmlns:a16="http://schemas.microsoft.com/office/drawing/2014/main" id="{00000000-0008-0000-1300-000009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71" name="shapetype_202" hidden="1">
          <a:extLst>
            <a:ext uri="{FF2B5EF4-FFF2-40B4-BE49-F238E27FC236}">
              <a16:creationId xmlns:a16="http://schemas.microsoft.com/office/drawing/2014/main" id="{00000000-0008-0000-1300-000007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69" name="shapetype_202" hidden="1">
          <a:extLst>
            <a:ext uri="{FF2B5EF4-FFF2-40B4-BE49-F238E27FC236}">
              <a16:creationId xmlns:a16="http://schemas.microsoft.com/office/drawing/2014/main" id="{00000000-0008-0000-1300-000005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67" name="shapetype_202" hidden="1">
          <a:extLst>
            <a:ext uri="{FF2B5EF4-FFF2-40B4-BE49-F238E27FC236}">
              <a16:creationId xmlns:a16="http://schemas.microsoft.com/office/drawing/2014/main" id="{00000000-0008-0000-1300-000003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65" name="shapetype_202" hidden="1">
          <a:extLst>
            <a:ext uri="{FF2B5EF4-FFF2-40B4-BE49-F238E27FC236}">
              <a16:creationId xmlns:a16="http://schemas.microsoft.com/office/drawing/2014/main" id="{00000000-0008-0000-1300-0000015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63" name="shapetype_202" hidden="1">
          <a:extLst>
            <a:ext uri="{FF2B5EF4-FFF2-40B4-BE49-F238E27FC236}">
              <a16:creationId xmlns:a16="http://schemas.microsoft.com/office/drawing/2014/main" id="{00000000-0008-0000-1300-0000FF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61" name="shapetype_202" hidden="1">
          <a:extLst>
            <a:ext uri="{FF2B5EF4-FFF2-40B4-BE49-F238E27FC236}">
              <a16:creationId xmlns:a16="http://schemas.microsoft.com/office/drawing/2014/main" id="{00000000-0008-0000-1300-0000FD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59" name="shapetype_202" hidden="1">
          <a:extLst>
            <a:ext uri="{FF2B5EF4-FFF2-40B4-BE49-F238E27FC236}">
              <a16:creationId xmlns:a16="http://schemas.microsoft.com/office/drawing/2014/main" id="{00000000-0008-0000-1300-0000FB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57" name="shapetype_202" hidden="1">
          <a:extLst>
            <a:ext uri="{FF2B5EF4-FFF2-40B4-BE49-F238E27FC236}">
              <a16:creationId xmlns:a16="http://schemas.microsoft.com/office/drawing/2014/main" id="{00000000-0008-0000-1300-0000F9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55" name="shapetype_202" hidden="1">
          <a:extLst>
            <a:ext uri="{FF2B5EF4-FFF2-40B4-BE49-F238E27FC236}">
              <a16:creationId xmlns:a16="http://schemas.microsoft.com/office/drawing/2014/main" id="{00000000-0008-0000-1300-0000F7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53" name="shapetype_202" hidden="1">
          <a:extLst>
            <a:ext uri="{FF2B5EF4-FFF2-40B4-BE49-F238E27FC236}">
              <a16:creationId xmlns:a16="http://schemas.microsoft.com/office/drawing/2014/main" id="{00000000-0008-0000-1300-0000F5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51" name="shapetype_202" hidden="1">
          <a:extLst>
            <a:ext uri="{FF2B5EF4-FFF2-40B4-BE49-F238E27FC236}">
              <a16:creationId xmlns:a16="http://schemas.microsoft.com/office/drawing/2014/main" id="{00000000-0008-0000-1300-0000F3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49" name="shapetype_202" hidden="1">
          <a:extLst>
            <a:ext uri="{FF2B5EF4-FFF2-40B4-BE49-F238E27FC236}">
              <a16:creationId xmlns:a16="http://schemas.microsoft.com/office/drawing/2014/main" id="{00000000-0008-0000-1300-0000F1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47" name="shapetype_202" hidden="1">
          <a:extLst>
            <a:ext uri="{FF2B5EF4-FFF2-40B4-BE49-F238E27FC236}">
              <a16:creationId xmlns:a16="http://schemas.microsoft.com/office/drawing/2014/main" id="{00000000-0008-0000-1300-0000EF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45" name="shapetype_202" hidden="1">
          <a:extLst>
            <a:ext uri="{FF2B5EF4-FFF2-40B4-BE49-F238E27FC236}">
              <a16:creationId xmlns:a16="http://schemas.microsoft.com/office/drawing/2014/main" id="{00000000-0008-0000-1300-0000ED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43" name="shapetype_202" hidden="1">
          <a:extLst>
            <a:ext uri="{FF2B5EF4-FFF2-40B4-BE49-F238E27FC236}">
              <a16:creationId xmlns:a16="http://schemas.microsoft.com/office/drawing/2014/main" id="{00000000-0008-0000-1300-0000EB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41" name="shapetype_202" hidden="1">
          <a:extLst>
            <a:ext uri="{FF2B5EF4-FFF2-40B4-BE49-F238E27FC236}">
              <a16:creationId xmlns:a16="http://schemas.microsoft.com/office/drawing/2014/main" id="{00000000-0008-0000-1300-0000E9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39" name="shapetype_202" hidden="1">
          <a:extLst>
            <a:ext uri="{FF2B5EF4-FFF2-40B4-BE49-F238E27FC236}">
              <a16:creationId xmlns:a16="http://schemas.microsoft.com/office/drawing/2014/main" id="{00000000-0008-0000-1300-0000E7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37" name="shapetype_202" hidden="1">
          <a:extLst>
            <a:ext uri="{FF2B5EF4-FFF2-40B4-BE49-F238E27FC236}">
              <a16:creationId xmlns:a16="http://schemas.microsoft.com/office/drawing/2014/main" id="{00000000-0008-0000-1300-0000E5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35" name="shapetype_202" hidden="1">
          <a:extLst>
            <a:ext uri="{FF2B5EF4-FFF2-40B4-BE49-F238E27FC236}">
              <a16:creationId xmlns:a16="http://schemas.microsoft.com/office/drawing/2014/main" id="{00000000-0008-0000-1300-0000E3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33" name="shapetype_202" hidden="1">
          <a:extLst>
            <a:ext uri="{FF2B5EF4-FFF2-40B4-BE49-F238E27FC236}">
              <a16:creationId xmlns:a16="http://schemas.microsoft.com/office/drawing/2014/main" id="{00000000-0008-0000-1300-0000E1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31" name="shapetype_202" hidden="1">
          <a:extLst>
            <a:ext uri="{FF2B5EF4-FFF2-40B4-BE49-F238E27FC236}">
              <a16:creationId xmlns:a16="http://schemas.microsoft.com/office/drawing/2014/main" id="{00000000-0008-0000-1300-0000DF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29" name="shapetype_202" hidden="1">
          <a:extLst>
            <a:ext uri="{FF2B5EF4-FFF2-40B4-BE49-F238E27FC236}">
              <a16:creationId xmlns:a16="http://schemas.microsoft.com/office/drawing/2014/main" id="{00000000-0008-0000-1300-0000DD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27" name="shapetype_202" hidden="1">
          <a:extLst>
            <a:ext uri="{FF2B5EF4-FFF2-40B4-BE49-F238E27FC236}">
              <a16:creationId xmlns:a16="http://schemas.microsoft.com/office/drawing/2014/main" id="{00000000-0008-0000-1300-0000DB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25" name="shapetype_202" hidden="1">
          <a:extLst>
            <a:ext uri="{FF2B5EF4-FFF2-40B4-BE49-F238E27FC236}">
              <a16:creationId xmlns:a16="http://schemas.microsoft.com/office/drawing/2014/main" id="{00000000-0008-0000-1300-0000D9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23" name="shapetype_202" hidden="1">
          <a:extLst>
            <a:ext uri="{FF2B5EF4-FFF2-40B4-BE49-F238E27FC236}">
              <a16:creationId xmlns:a16="http://schemas.microsoft.com/office/drawing/2014/main" id="{00000000-0008-0000-1300-0000D7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21" name="shapetype_202" hidden="1">
          <a:extLst>
            <a:ext uri="{FF2B5EF4-FFF2-40B4-BE49-F238E27FC236}">
              <a16:creationId xmlns:a16="http://schemas.microsoft.com/office/drawing/2014/main" id="{00000000-0008-0000-1300-0000D5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19" name="shapetype_202" hidden="1">
          <a:extLst>
            <a:ext uri="{FF2B5EF4-FFF2-40B4-BE49-F238E27FC236}">
              <a16:creationId xmlns:a16="http://schemas.microsoft.com/office/drawing/2014/main" id="{00000000-0008-0000-1300-0000D3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17" name="shapetype_202" hidden="1">
          <a:extLst>
            <a:ext uri="{FF2B5EF4-FFF2-40B4-BE49-F238E27FC236}">
              <a16:creationId xmlns:a16="http://schemas.microsoft.com/office/drawing/2014/main" id="{00000000-0008-0000-1300-0000D1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15" name="shapetype_202" hidden="1">
          <a:extLst>
            <a:ext uri="{FF2B5EF4-FFF2-40B4-BE49-F238E27FC236}">
              <a16:creationId xmlns:a16="http://schemas.microsoft.com/office/drawing/2014/main" id="{00000000-0008-0000-1300-0000CF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13" name="shapetype_202" hidden="1">
          <a:extLst>
            <a:ext uri="{FF2B5EF4-FFF2-40B4-BE49-F238E27FC236}">
              <a16:creationId xmlns:a16="http://schemas.microsoft.com/office/drawing/2014/main" id="{00000000-0008-0000-1300-0000CD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11" name="shapetype_202" hidden="1">
          <a:extLst>
            <a:ext uri="{FF2B5EF4-FFF2-40B4-BE49-F238E27FC236}">
              <a16:creationId xmlns:a16="http://schemas.microsoft.com/office/drawing/2014/main" id="{00000000-0008-0000-1300-0000CB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09" name="shapetype_202" hidden="1">
          <a:extLst>
            <a:ext uri="{FF2B5EF4-FFF2-40B4-BE49-F238E27FC236}">
              <a16:creationId xmlns:a16="http://schemas.microsoft.com/office/drawing/2014/main" id="{00000000-0008-0000-1300-0000C9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07" name="shapetype_202" hidden="1">
          <a:extLst>
            <a:ext uri="{FF2B5EF4-FFF2-40B4-BE49-F238E27FC236}">
              <a16:creationId xmlns:a16="http://schemas.microsoft.com/office/drawing/2014/main" id="{00000000-0008-0000-1300-0000C7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05" name="shapetype_202" hidden="1">
          <a:extLst>
            <a:ext uri="{FF2B5EF4-FFF2-40B4-BE49-F238E27FC236}">
              <a16:creationId xmlns:a16="http://schemas.microsoft.com/office/drawing/2014/main" id="{00000000-0008-0000-1300-0000C5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03" name="shapetype_202" hidden="1">
          <a:extLst>
            <a:ext uri="{FF2B5EF4-FFF2-40B4-BE49-F238E27FC236}">
              <a16:creationId xmlns:a16="http://schemas.microsoft.com/office/drawing/2014/main" id="{00000000-0008-0000-1300-0000C3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001" name="shapetype_202" hidden="1">
          <a:extLst>
            <a:ext uri="{FF2B5EF4-FFF2-40B4-BE49-F238E27FC236}">
              <a16:creationId xmlns:a16="http://schemas.microsoft.com/office/drawing/2014/main" id="{00000000-0008-0000-1300-0000C1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99" name="shapetype_202" hidden="1">
          <a:extLst>
            <a:ext uri="{FF2B5EF4-FFF2-40B4-BE49-F238E27FC236}">
              <a16:creationId xmlns:a16="http://schemas.microsoft.com/office/drawing/2014/main" id="{00000000-0008-0000-1300-0000BF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97" name="shapetype_202" hidden="1">
          <a:extLst>
            <a:ext uri="{FF2B5EF4-FFF2-40B4-BE49-F238E27FC236}">
              <a16:creationId xmlns:a16="http://schemas.microsoft.com/office/drawing/2014/main" id="{00000000-0008-0000-1300-0000BD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95" name="shapetype_202" hidden="1">
          <a:extLst>
            <a:ext uri="{FF2B5EF4-FFF2-40B4-BE49-F238E27FC236}">
              <a16:creationId xmlns:a16="http://schemas.microsoft.com/office/drawing/2014/main" id="{00000000-0008-0000-1300-0000BB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93" name="shapetype_202" hidden="1">
          <a:extLst>
            <a:ext uri="{FF2B5EF4-FFF2-40B4-BE49-F238E27FC236}">
              <a16:creationId xmlns:a16="http://schemas.microsoft.com/office/drawing/2014/main" id="{00000000-0008-0000-1300-0000B9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91" name="shapetype_202" hidden="1">
          <a:extLst>
            <a:ext uri="{FF2B5EF4-FFF2-40B4-BE49-F238E27FC236}">
              <a16:creationId xmlns:a16="http://schemas.microsoft.com/office/drawing/2014/main" id="{00000000-0008-0000-1300-0000B7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89" name="shapetype_202" hidden="1">
          <a:extLst>
            <a:ext uri="{FF2B5EF4-FFF2-40B4-BE49-F238E27FC236}">
              <a16:creationId xmlns:a16="http://schemas.microsoft.com/office/drawing/2014/main" id="{00000000-0008-0000-1300-0000B5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87" name="shapetype_202" hidden="1">
          <a:extLst>
            <a:ext uri="{FF2B5EF4-FFF2-40B4-BE49-F238E27FC236}">
              <a16:creationId xmlns:a16="http://schemas.microsoft.com/office/drawing/2014/main" id="{00000000-0008-0000-1300-0000B3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85" name="shapetype_202" hidden="1">
          <a:extLst>
            <a:ext uri="{FF2B5EF4-FFF2-40B4-BE49-F238E27FC236}">
              <a16:creationId xmlns:a16="http://schemas.microsoft.com/office/drawing/2014/main" id="{00000000-0008-0000-1300-0000B1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83" name="shapetype_202" hidden="1">
          <a:extLst>
            <a:ext uri="{FF2B5EF4-FFF2-40B4-BE49-F238E27FC236}">
              <a16:creationId xmlns:a16="http://schemas.microsoft.com/office/drawing/2014/main" id="{00000000-0008-0000-1300-0000AF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81" name="shapetype_202" hidden="1">
          <a:extLst>
            <a:ext uri="{FF2B5EF4-FFF2-40B4-BE49-F238E27FC236}">
              <a16:creationId xmlns:a16="http://schemas.microsoft.com/office/drawing/2014/main" id="{00000000-0008-0000-1300-0000AD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79" name="shapetype_202" hidden="1">
          <a:extLst>
            <a:ext uri="{FF2B5EF4-FFF2-40B4-BE49-F238E27FC236}">
              <a16:creationId xmlns:a16="http://schemas.microsoft.com/office/drawing/2014/main" id="{00000000-0008-0000-1300-0000AB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77" name="shapetype_202" hidden="1">
          <a:extLst>
            <a:ext uri="{FF2B5EF4-FFF2-40B4-BE49-F238E27FC236}">
              <a16:creationId xmlns:a16="http://schemas.microsoft.com/office/drawing/2014/main" id="{00000000-0008-0000-1300-0000A9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75" name="shapetype_202" hidden="1">
          <a:extLst>
            <a:ext uri="{FF2B5EF4-FFF2-40B4-BE49-F238E27FC236}">
              <a16:creationId xmlns:a16="http://schemas.microsoft.com/office/drawing/2014/main" id="{00000000-0008-0000-1300-0000A7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73" name="shapetype_202" hidden="1">
          <a:extLst>
            <a:ext uri="{FF2B5EF4-FFF2-40B4-BE49-F238E27FC236}">
              <a16:creationId xmlns:a16="http://schemas.microsoft.com/office/drawing/2014/main" id="{00000000-0008-0000-1300-0000A5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71" name="shapetype_202" hidden="1">
          <a:extLst>
            <a:ext uri="{FF2B5EF4-FFF2-40B4-BE49-F238E27FC236}">
              <a16:creationId xmlns:a16="http://schemas.microsoft.com/office/drawing/2014/main" id="{00000000-0008-0000-1300-0000A3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69" name="shapetype_202" hidden="1">
          <a:extLst>
            <a:ext uri="{FF2B5EF4-FFF2-40B4-BE49-F238E27FC236}">
              <a16:creationId xmlns:a16="http://schemas.microsoft.com/office/drawing/2014/main" id="{00000000-0008-0000-1300-0000A1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67" name="shapetype_202" hidden="1">
          <a:extLst>
            <a:ext uri="{FF2B5EF4-FFF2-40B4-BE49-F238E27FC236}">
              <a16:creationId xmlns:a16="http://schemas.microsoft.com/office/drawing/2014/main" id="{00000000-0008-0000-1300-00009F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65" name="shapetype_202" hidden="1">
          <a:extLst>
            <a:ext uri="{FF2B5EF4-FFF2-40B4-BE49-F238E27FC236}">
              <a16:creationId xmlns:a16="http://schemas.microsoft.com/office/drawing/2014/main" id="{00000000-0008-0000-1300-00009D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63" name="shapetype_202" hidden="1">
          <a:extLst>
            <a:ext uri="{FF2B5EF4-FFF2-40B4-BE49-F238E27FC236}">
              <a16:creationId xmlns:a16="http://schemas.microsoft.com/office/drawing/2014/main" id="{00000000-0008-0000-1300-00009B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61" name="shapetype_202" hidden="1">
          <a:extLst>
            <a:ext uri="{FF2B5EF4-FFF2-40B4-BE49-F238E27FC236}">
              <a16:creationId xmlns:a16="http://schemas.microsoft.com/office/drawing/2014/main" id="{00000000-0008-0000-1300-000099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59" name="shapetype_202" hidden="1">
          <a:extLst>
            <a:ext uri="{FF2B5EF4-FFF2-40B4-BE49-F238E27FC236}">
              <a16:creationId xmlns:a16="http://schemas.microsoft.com/office/drawing/2014/main" id="{00000000-0008-0000-1300-000097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57" name="shapetype_202" hidden="1">
          <a:extLst>
            <a:ext uri="{FF2B5EF4-FFF2-40B4-BE49-F238E27FC236}">
              <a16:creationId xmlns:a16="http://schemas.microsoft.com/office/drawing/2014/main" id="{00000000-0008-0000-1300-000095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55" name="shapetype_202" hidden="1">
          <a:extLst>
            <a:ext uri="{FF2B5EF4-FFF2-40B4-BE49-F238E27FC236}">
              <a16:creationId xmlns:a16="http://schemas.microsoft.com/office/drawing/2014/main" id="{00000000-0008-0000-1300-000093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53" name="shapetype_202" hidden="1">
          <a:extLst>
            <a:ext uri="{FF2B5EF4-FFF2-40B4-BE49-F238E27FC236}">
              <a16:creationId xmlns:a16="http://schemas.microsoft.com/office/drawing/2014/main" id="{00000000-0008-0000-1300-000091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51" name="shapetype_202" hidden="1">
          <a:extLst>
            <a:ext uri="{FF2B5EF4-FFF2-40B4-BE49-F238E27FC236}">
              <a16:creationId xmlns:a16="http://schemas.microsoft.com/office/drawing/2014/main" id="{00000000-0008-0000-1300-00008F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49" name="shapetype_202" hidden="1">
          <a:extLst>
            <a:ext uri="{FF2B5EF4-FFF2-40B4-BE49-F238E27FC236}">
              <a16:creationId xmlns:a16="http://schemas.microsoft.com/office/drawing/2014/main" id="{00000000-0008-0000-1300-00008D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47" name="shapetype_202" hidden="1">
          <a:extLst>
            <a:ext uri="{FF2B5EF4-FFF2-40B4-BE49-F238E27FC236}">
              <a16:creationId xmlns:a16="http://schemas.microsoft.com/office/drawing/2014/main" id="{00000000-0008-0000-1300-00008B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45" name="shapetype_202" hidden="1">
          <a:extLst>
            <a:ext uri="{FF2B5EF4-FFF2-40B4-BE49-F238E27FC236}">
              <a16:creationId xmlns:a16="http://schemas.microsoft.com/office/drawing/2014/main" id="{00000000-0008-0000-1300-000089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43" name="shapetype_202" hidden="1">
          <a:extLst>
            <a:ext uri="{FF2B5EF4-FFF2-40B4-BE49-F238E27FC236}">
              <a16:creationId xmlns:a16="http://schemas.microsoft.com/office/drawing/2014/main" id="{00000000-0008-0000-1300-000087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41" name="shapetype_202" hidden="1">
          <a:extLst>
            <a:ext uri="{FF2B5EF4-FFF2-40B4-BE49-F238E27FC236}">
              <a16:creationId xmlns:a16="http://schemas.microsoft.com/office/drawing/2014/main" id="{00000000-0008-0000-1300-000085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39" name="shapetype_202" hidden="1">
          <a:extLst>
            <a:ext uri="{FF2B5EF4-FFF2-40B4-BE49-F238E27FC236}">
              <a16:creationId xmlns:a16="http://schemas.microsoft.com/office/drawing/2014/main" id="{00000000-0008-0000-1300-000083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37" name="shapetype_202" hidden="1">
          <a:extLst>
            <a:ext uri="{FF2B5EF4-FFF2-40B4-BE49-F238E27FC236}">
              <a16:creationId xmlns:a16="http://schemas.microsoft.com/office/drawing/2014/main" id="{00000000-0008-0000-1300-000081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35" name="shapetype_202" hidden="1">
          <a:extLst>
            <a:ext uri="{FF2B5EF4-FFF2-40B4-BE49-F238E27FC236}">
              <a16:creationId xmlns:a16="http://schemas.microsoft.com/office/drawing/2014/main" id="{00000000-0008-0000-1300-00007F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33" name="shapetype_202" hidden="1">
          <a:extLst>
            <a:ext uri="{FF2B5EF4-FFF2-40B4-BE49-F238E27FC236}">
              <a16:creationId xmlns:a16="http://schemas.microsoft.com/office/drawing/2014/main" id="{00000000-0008-0000-1300-00007D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31" name="shapetype_202" hidden="1">
          <a:extLst>
            <a:ext uri="{FF2B5EF4-FFF2-40B4-BE49-F238E27FC236}">
              <a16:creationId xmlns:a16="http://schemas.microsoft.com/office/drawing/2014/main" id="{00000000-0008-0000-1300-00007B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29" name="shapetype_202" hidden="1">
          <a:extLst>
            <a:ext uri="{FF2B5EF4-FFF2-40B4-BE49-F238E27FC236}">
              <a16:creationId xmlns:a16="http://schemas.microsoft.com/office/drawing/2014/main" id="{00000000-0008-0000-1300-000079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27" name="shapetype_202" hidden="1">
          <a:extLst>
            <a:ext uri="{FF2B5EF4-FFF2-40B4-BE49-F238E27FC236}">
              <a16:creationId xmlns:a16="http://schemas.microsoft.com/office/drawing/2014/main" id="{00000000-0008-0000-1300-000077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25" name="shapetype_202" hidden="1">
          <a:extLst>
            <a:ext uri="{FF2B5EF4-FFF2-40B4-BE49-F238E27FC236}">
              <a16:creationId xmlns:a16="http://schemas.microsoft.com/office/drawing/2014/main" id="{00000000-0008-0000-1300-000075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23" name="shapetype_202" hidden="1">
          <a:extLst>
            <a:ext uri="{FF2B5EF4-FFF2-40B4-BE49-F238E27FC236}">
              <a16:creationId xmlns:a16="http://schemas.microsoft.com/office/drawing/2014/main" id="{00000000-0008-0000-1300-000073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21" name="shapetype_202" hidden="1">
          <a:extLst>
            <a:ext uri="{FF2B5EF4-FFF2-40B4-BE49-F238E27FC236}">
              <a16:creationId xmlns:a16="http://schemas.microsoft.com/office/drawing/2014/main" id="{00000000-0008-0000-1300-000071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19" name="shapetype_202" hidden="1">
          <a:extLst>
            <a:ext uri="{FF2B5EF4-FFF2-40B4-BE49-F238E27FC236}">
              <a16:creationId xmlns:a16="http://schemas.microsoft.com/office/drawing/2014/main" id="{00000000-0008-0000-1300-00006F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17" name="shapetype_202" hidden="1">
          <a:extLst>
            <a:ext uri="{FF2B5EF4-FFF2-40B4-BE49-F238E27FC236}">
              <a16:creationId xmlns:a16="http://schemas.microsoft.com/office/drawing/2014/main" id="{00000000-0008-0000-1300-00006D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15" name="shapetype_202" hidden="1">
          <a:extLst>
            <a:ext uri="{FF2B5EF4-FFF2-40B4-BE49-F238E27FC236}">
              <a16:creationId xmlns:a16="http://schemas.microsoft.com/office/drawing/2014/main" id="{00000000-0008-0000-1300-00006B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13" name="shapetype_202" hidden="1">
          <a:extLst>
            <a:ext uri="{FF2B5EF4-FFF2-40B4-BE49-F238E27FC236}">
              <a16:creationId xmlns:a16="http://schemas.microsoft.com/office/drawing/2014/main" id="{00000000-0008-0000-1300-000069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11" name="shapetype_202" hidden="1">
          <a:extLst>
            <a:ext uri="{FF2B5EF4-FFF2-40B4-BE49-F238E27FC236}">
              <a16:creationId xmlns:a16="http://schemas.microsoft.com/office/drawing/2014/main" id="{00000000-0008-0000-1300-000067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09" name="shapetype_202" hidden="1">
          <a:extLst>
            <a:ext uri="{FF2B5EF4-FFF2-40B4-BE49-F238E27FC236}">
              <a16:creationId xmlns:a16="http://schemas.microsoft.com/office/drawing/2014/main" id="{00000000-0008-0000-1300-000065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07" name="shapetype_202" hidden="1">
          <a:extLst>
            <a:ext uri="{FF2B5EF4-FFF2-40B4-BE49-F238E27FC236}">
              <a16:creationId xmlns:a16="http://schemas.microsoft.com/office/drawing/2014/main" id="{00000000-0008-0000-1300-000063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05" name="shapetype_202" hidden="1">
          <a:extLst>
            <a:ext uri="{FF2B5EF4-FFF2-40B4-BE49-F238E27FC236}">
              <a16:creationId xmlns:a16="http://schemas.microsoft.com/office/drawing/2014/main" id="{00000000-0008-0000-1300-000061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03" name="shapetype_202" hidden="1">
          <a:extLst>
            <a:ext uri="{FF2B5EF4-FFF2-40B4-BE49-F238E27FC236}">
              <a16:creationId xmlns:a16="http://schemas.microsoft.com/office/drawing/2014/main" id="{00000000-0008-0000-1300-00005F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901" name="shapetype_202" hidden="1">
          <a:extLst>
            <a:ext uri="{FF2B5EF4-FFF2-40B4-BE49-F238E27FC236}">
              <a16:creationId xmlns:a16="http://schemas.microsoft.com/office/drawing/2014/main" id="{00000000-0008-0000-1300-00005D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99" name="shapetype_202" hidden="1">
          <a:extLst>
            <a:ext uri="{FF2B5EF4-FFF2-40B4-BE49-F238E27FC236}">
              <a16:creationId xmlns:a16="http://schemas.microsoft.com/office/drawing/2014/main" id="{00000000-0008-0000-1300-00005B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97" name="shapetype_202" hidden="1">
          <a:extLst>
            <a:ext uri="{FF2B5EF4-FFF2-40B4-BE49-F238E27FC236}">
              <a16:creationId xmlns:a16="http://schemas.microsoft.com/office/drawing/2014/main" id="{00000000-0008-0000-1300-000059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95" name="shapetype_202" hidden="1">
          <a:extLst>
            <a:ext uri="{FF2B5EF4-FFF2-40B4-BE49-F238E27FC236}">
              <a16:creationId xmlns:a16="http://schemas.microsoft.com/office/drawing/2014/main" id="{00000000-0008-0000-1300-000057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93" name="shapetype_202" hidden="1">
          <a:extLst>
            <a:ext uri="{FF2B5EF4-FFF2-40B4-BE49-F238E27FC236}">
              <a16:creationId xmlns:a16="http://schemas.microsoft.com/office/drawing/2014/main" id="{00000000-0008-0000-1300-000055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91" name="shapetype_202" hidden="1">
          <a:extLst>
            <a:ext uri="{FF2B5EF4-FFF2-40B4-BE49-F238E27FC236}">
              <a16:creationId xmlns:a16="http://schemas.microsoft.com/office/drawing/2014/main" id="{00000000-0008-0000-1300-000053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89" name="shapetype_202" hidden="1">
          <a:extLst>
            <a:ext uri="{FF2B5EF4-FFF2-40B4-BE49-F238E27FC236}">
              <a16:creationId xmlns:a16="http://schemas.microsoft.com/office/drawing/2014/main" id="{00000000-0008-0000-1300-000051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87" name="shapetype_202" hidden="1">
          <a:extLst>
            <a:ext uri="{FF2B5EF4-FFF2-40B4-BE49-F238E27FC236}">
              <a16:creationId xmlns:a16="http://schemas.microsoft.com/office/drawing/2014/main" id="{00000000-0008-0000-1300-00004F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85" name="shapetype_202" hidden="1">
          <a:extLst>
            <a:ext uri="{FF2B5EF4-FFF2-40B4-BE49-F238E27FC236}">
              <a16:creationId xmlns:a16="http://schemas.microsoft.com/office/drawing/2014/main" id="{00000000-0008-0000-1300-00004D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83" name="shapetype_202" hidden="1">
          <a:extLst>
            <a:ext uri="{FF2B5EF4-FFF2-40B4-BE49-F238E27FC236}">
              <a16:creationId xmlns:a16="http://schemas.microsoft.com/office/drawing/2014/main" id="{00000000-0008-0000-1300-00004B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81" name="shapetype_202" hidden="1">
          <a:extLst>
            <a:ext uri="{FF2B5EF4-FFF2-40B4-BE49-F238E27FC236}">
              <a16:creationId xmlns:a16="http://schemas.microsoft.com/office/drawing/2014/main" id="{00000000-0008-0000-1300-000049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79" name="shapetype_202" hidden="1">
          <a:extLst>
            <a:ext uri="{FF2B5EF4-FFF2-40B4-BE49-F238E27FC236}">
              <a16:creationId xmlns:a16="http://schemas.microsoft.com/office/drawing/2014/main" id="{00000000-0008-0000-1300-000047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77" name="shapetype_202" hidden="1">
          <a:extLst>
            <a:ext uri="{FF2B5EF4-FFF2-40B4-BE49-F238E27FC236}">
              <a16:creationId xmlns:a16="http://schemas.microsoft.com/office/drawing/2014/main" id="{00000000-0008-0000-1300-000045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75" name="shapetype_202" hidden="1">
          <a:extLst>
            <a:ext uri="{FF2B5EF4-FFF2-40B4-BE49-F238E27FC236}">
              <a16:creationId xmlns:a16="http://schemas.microsoft.com/office/drawing/2014/main" id="{00000000-0008-0000-1300-000043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73" name="shapetype_202" hidden="1">
          <a:extLst>
            <a:ext uri="{FF2B5EF4-FFF2-40B4-BE49-F238E27FC236}">
              <a16:creationId xmlns:a16="http://schemas.microsoft.com/office/drawing/2014/main" id="{00000000-0008-0000-1300-000041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71" name="shapetype_202" hidden="1">
          <a:extLst>
            <a:ext uri="{FF2B5EF4-FFF2-40B4-BE49-F238E27FC236}">
              <a16:creationId xmlns:a16="http://schemas.microsoft.com/office/drawing/2014/main" id="{00000000-0008-0000-1300-00003F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69" name="shapetype_202" hidden="1">
          <a:extLst>
            <a:ext uri="{FF2B5EF4-FFF2-40B4-BE49-F238E27FC236}">
              <a16:creationId xmlns:a16="http://schemas.microsoft.com/office/drawing/2014/main" id="{00000000-0008-0000-1300-00003D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67" name="shapetype_202" hidden="1">
          <a:extLst>
            <a:ext uri="{FF2B5EF4-FFF2-40B4-BE49-F238E27FC236}">
              <a16:creationId xmlns:a16="http://schemas.microsoft.com/office/drawing/2014/main" id="{00000000-0008-0000-1300-00003B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65" name="shapetype_202" hidden="1">
          <a:extLst>
            <a:ext uri="{FF2B5EF4-FFF2-40B4-BE49-F238E27FC236}">
              <a16:creationId xmlns:a16="http://schemas.microsoft.com/office/drawing/2014/main" id="{00000000-0008-0000-1300-000039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63" name="shapetype_202" hidden="1">
          <a:extLst>
            <a:ext uri="{FF2B5EF4-FFF2-40B4-BE49-F238E27FC236}">
              <a16:creationId xmlns:a16="http://schemas.microsoft.com/office/drawing/2014/main" id="{00000000-0008-0000-1300-000037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61" name="shapetype_202" hidden="1">
          <a:extLst>
            <a:ext uri="{FF2B5EF4-FFF2-40B4-BE49-F238E27FC236}">
              <a16:creationId xmlns:a16="http://schemas.microsoft.com/office/drawing/2014/main" id="{00000000-0008-0000-1300-000035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59" name="shapetype_202" hidden="1">
          <a:extLst>
            <a:ext uri="{FF2B5EF4-FFF2-40B4-BE49-F238E27FC236}">
              <a16:creationId xmlns:a16="http://schemas.microsoft.com/office/drawing/2014/main" id="{00000000-0008-0000-1300-000033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57" name="shapetype_202" hidden="1">
          <a:extLst>
            <a:ext uri="{FF2B5EF4-FFF2-40B4-BE49-F238E27FC236}">
              <a16:creationId xmlns:a16="http://schemas.microsoft.com/office/drawing/2014/main" id="{00000000-0008-0000-1300-000031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55" name="shapetype_202" hidden="1">
          <a:extLst>
            <a:ext uri="{FF2B5EF4-FFF2-40B4-BE49-F238E27FC236}">
              <a16:creationId xmlns:a16="http://schemas.microsoft.com/office/drawing/2014/main" id="{00000000-0008-0000-1300-00002F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53" name="shapetype_202" hidden="1">
          <a:extLst>
            <a:ext uri="{FF2B5EF4-FFF2-40B4-BE49-F238E27FC236}">
              <a16:creationId xmlns:a16="http://schemas.microsoft.com/office/drawing/2014/main" id="{00000000-0008-0000-1300-00002D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51" name="shapetype_202" hidden="1">
          <a:extLst>
            <a:ext uri="{FF2B5EF4-FFF2-40B4-BE49-F238E27FC236}">
              <a16:creationId xmlns:a16="http://schemas.microsoft.com/office/drawing/2014/main" id="{00000000-0008-0000-1300-00002B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49" name="shapetype_202" hidden="1">
          <a:extLst>
            <a:ext uri="{FF2B5EF4-FFF2-40B4-BE49-F238E27FC236}">
              <a16:creationId xmlns:a16="http://schemas.microsoft.com/office/drawing/2014/main" id="{00000000-0008-0000-1300-000029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47" name="shapetype_202" hidden="1">
          <a:extLst>
            <a:ext uri="{FF2B5EF4-FFF2-40B4-BE49-F238E27FC236}">
              <a16:creationId xmlns:a16="http://schemas.microsoft.com/office/drawing/2014/main" id="{00000000-0008-0000-1300-000027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45" name="shapetype_202" hidden="1">
          <a:extLst>
            <a:ext uri="{FF2B5EF4-FFF2-40B4-BE49-F238E27FC236}">
              <a16:creationId xmlns:a16="http://schemas.microsoft.com/office/drawing/2014/main" id="{00000000-0008-0000-1300-000025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43" name="shapetype_202" hidden="1">
          <a:extLst>
            <a:ext uri="{FF2B5EF4-FFF2-40B4-BE49-F238E27FC236}">
              <a16:creationId xmlns:a16="http://schemas.microsoft.com/office/drawing/2014/main" id="{00000000-0008-0000-1300-000023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41" name="shapetype_202" hidden="1">
          <a:extLst>
            <a:ext uri="{FF2B5EF4-FFF2-40B4-BE49-F238E27FC236}">
              <a16:creationId xmlns:a16="http://schemas.microsoft.com/office/drawing/2014/main" id="{00000000-0008-0000-1300-000021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39" name="shapetype_202" hidden="1">
          <a:extLst>
            <a:ext uri="{FF2B5EF4-FFF2-40B4-BE49-F238E27FC236}">
              <a16:creationId xmlns:a16="http://schemas.microsoft.com/office/drawing/2014/main" id="{00000000-0008-0000-1300-00001F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37" name="shapetype_202" hidden="1">
          <a:extLst>
            <a:ext uri="{FF2B5EF4-FFF2-40B4-BE49-F238E27FC236}">
              <a16:creationId xmlns:a16="http://schemas.microsoft.com/office/drawing/2014/main" id="{00000000-0008-0000-1300-00001D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35" name="shapetype_202" hidden="1">
          <a:extLst>
            <a:ext uri="{FF2B5EF4-FFF2-40B4-BE49-F238E27FC236}">
              <a16:creationId xmlns:a16="http://schemas.microsoft.com/office/drawing/2014/main" id="{00000000-0008-0000-1300-00001B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33" name="shapetype_202" hidden="1">
          <a:extLst>
            <a:ext uri="{FF2B5EF4-FFF2-40B4-BE49-F238E27FC236}">
              <a16:creationId xmlns:a16="http://schemas.microsoft.com/office/drawing/2014/main" id="{00000000-0008-0000-1300-000019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31" name="shapetype_202" hidden="1">
          <a:extLst>
            <a:ext uri="{FF2B5EF4-FFF2-40B4-BE49-F238E27FC236}">
              <a16:creationId xmlns:a16="http://schemas.microsoft.com/office/drawing/2014/main" id="{00000000-0008-0000-1300-000017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29" name="shapetype_202" hidden="1">
          <a:extLst>
            <a:ext uri="{FF2B5EF4-FFF2-40B4-BE49-F238E27FC236}">
              <a16:creationId xmlns:a16="http://schemas.microsoft.com/office/drawing/2014/main" id="{00000000-0008-0000-1300-000015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27" name="shapetype_202" hidden="1">
          <a:extLst>
            <a:ext uri="{FF2B5EF4-FFF2-40B4-BE49-F238E27FC236}">
              <a16:creationId xmlns:a16="http://schemas.microsoft.com/office/drawing/2014/main" id="{00000000-0008-0000-1300-000013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25" name="shapetype_202" hidden="1">
          <a:extLst>
            <a:ext uri="{FF2B5EF4-FFF2-40B4-BE49-F238E27FC236}">
              <a16:creationId xmlns:a16="http://schemas.microsoft.com/office/drawing/2014/main" id="{00000000-0008-0000-1300-000011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23" name="shapetype_202" hidden="1">
          <a:extLst>
            <a:ext uri="{FF2B5EF4-FFF2-40B4-BE49-F238E27FC236}">
              <a16:creationId xmlns:a16="http://schemas.microsoft.com/office/drawing/2014/main" id="{00000000-0008-0000-1300-00000F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21" name="shapetype_202" hidden="1">
          <a:extLst>
            <a:ext uri="{FF2B5EF4-FFF2-40B4-BE49-F238E27FC236}">
              <a16:creationId xmlns:a16="http://schemas.microsoft.com/office/drawing/2014/main" id="{00000000-0008-0000-1300-00000D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19" name="shapetype_202" hidden="1">
          <a:extLst>
            <a:ext uri="{FF2B5EF4-FFF2-40B4-BE49-F238E27FC236}">
              <a16:creationId xmlns:a16="http://schemas.microsoft.com/office/drawing/2014/main" id="{00000000-0008-0000-1300-00000B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17" name="shapetype_202" hidden="1">
          <a:extLst>
            <a:ext uri="{FF2B5EF4-FFF2-40B4-BE49-F238E27FC236}">
              <a16:creationId xmlns:a16="http://schemas.microsoft.com/office/drawing/2014/main" id="{00000000-0008-0000-1300-000009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15" name="shapetype_202" hidden="1">
          <a:extLst>
            <a:ext uri="{FF2B5EF4-FFF2-40B4-BE49-F238E27FC236}">
              <a16:creationId xmlns:a16="http://schemas.microsoft.com/office/drawing/2014/main" id="{00000000-0008-0000-1300-000007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13" name="shapetype_202" hidden="1">
          <a:extLst>
            <a:ext uri="{FF2B5EF4-FFF2-40B4-BE49-F238E27FC236}">
              <a16:creationId xmlns:a16="http://schemas.microsoft.com/office/drawing/2014/main" id="{00000000-0008-0000-1300-000005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11" name="shapetype_202" hidden="1">
          <a:extLst>
            <a:ext uri="{FF2B5EF4-FFF2-40B4-BE49-F238E27FC236}">
              <a16:creationId xmlns:a16="http://schemas.microsoft.com/office/drawing/2014/main" id="{00000000-0008-0000-1300-000003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09" name="shapetype_202" hidden="1">
          <a:extLst>
            <a:ext uri="{FF2B5EF4-FFF2-40B4-BE49-F238E27FC236}">
              <a16:creationId xmlns:a16="http://schemas.microsoft.com/office/drawing/2014/main" id="{00000000-0008-0000-1300-0000015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07" name="shapetype_202" hidden="1">
          <a:extLst>
            <a:ext uri="{FF2B5EF4-FFF2-40B4-BE49-F238E27FC236}">
              <a16:creationId xmlns:a16="http://schemas.microsoft.com/office/drawing/2014/main" id="{00000000-0008-0000-1300-0000FF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05" name="shapetype_202" hidden="1">
          <a:extLst>
            <a:ext uri="{FF2B5EF4-FFF2-40B4-BE49-F238E27FC236}">
              <a16:creationId xmlns:a16="http://schemas.microsoft.com/office/drawing/2014/main" id="{00000000-0008-0000-1300-0000FD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03" name="shapetype_202" hidden="1">
          <a:extLst>
            <a:ext uri="{FF2B5EF4-FFF2-40B4-BE49-F238E27FC236}">
              <a16:creationId xmlns:a16="http://schemas.microsoft.com/office/drawing/2014/main" id="{00000000-0008-0000-1300-0000FB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801" name="shapetype_202" hidden="1">
          <a:extLst>
            <a:ext uri="{FF2B5EF4-FFF2-40B4-BE49-F238E27FC236}">
              <a16:creationId xmlns:a16="http://schemas.microsoft.com/office/drawing/2014/main" id="{00000000-0008-0000-1300-0000F9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99" name="shapetype_202" hidden="1">
          <a:extLst>
            <a:ext uri="{FF2B5EF4-FFF2-40B4-BE49-F238E27FC236}">
              <a16:creationId xmlns:a16="http://schemas.microsoft.com/office/drawing/2014/main" id="{00000000-0008-0000-1300-0000F7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97" name="shapetype_202" hidden="1">
          <a:extLst>
            <a:ext uri="{FF2B5EF4-FFF2-40B4-BE49-F238E27FC236}">
              <a16:creationId xmlns:a16="http://schemas.microsoft.com/office/drawing/2014/main" id="{00000000-0008-0000-1300-0000F5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95" name="shapetype_202" hidden="1">
          <a:extLst>
            <a:ext uri="{FF2B5EF4-FFF2-40B4-BE49-F238E27FC236}">
              <a16:creationId xmlns:a16="http://schemas.microsoft.com/office/drawing/2014/main" id="{00000000-0008-0000-1300-0000F3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93" name="shapetype_202" hidden="1">
          <a:extLst>
            <a:ext uri="{FF2B5EF4-FFF2-40B4-BE49-F238E27FC236}">
              <a16:creationId xmlns:a16="http://schemas.microsoft.com/office/drawing/2014/main" id="{00000000-0008-0000-1300-0000F1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91" name="shapetype_202" hidden="1">
          <a:extLst>
            <a:ext uri="{FF2B5EF4-FFF2-40B4-BE49-F238E27FC236}">
              <a16:creationId xmlns:a16="http://schemas.microsoft.com/office/drawing/2014/main" id="{00000000-0008-0000-1300-0000EF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89" name="shapetype_202" hidden="1">
          <a:extLst>
            <a:ext uri="{FF2B5EF4-FFF2-40B4-BE49-F238E27FC236}">
              <a16:creationId xmlns:a16="http://schemas.microsoft.com/office/drawing/2014/main" id="{00000000-0008-0000-1300-0000ED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87" name="shapetype_202" hidden="1">
          <a:extLst>
            <a:ext uri="{FF2B5EF4-FFF2-40B4-BE49-F238E27FC236}">
              <a16:creationId xmlns:a16="http://schemas.microsoft.com/office/drawing/2014/main" id="{00000000-0008-0000-1300-0000EB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85" name="shapetype_202" hidden="1">
          <a:extLst>
            <a:ext uri="{FF2B5EF4-FFF2-40B4-BE49-F238E27FC236}">
              <a16:creationId xmlns:a16="http://schemas.microsoft.com/office/drawing/2014/main" id="{00000000-0008-0000-1300-0000E9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83" name="shapetype_202" hidden="1">
          <a:extLst>
            <a:ext uri="{FF2B5EF4-FFF2-40B4-BE49-F238E27FC236}">
              <a16:creationId xmlns:a16="http://schemas.microsoft.com/office/drawing/2014/main" id="{00000000-0008-0000-1300-0000E7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81" name="shapetype_202" hidden="1">
          <a:extLst>
            <a:ext uri="{FF2B5EF4-FFF2-40B4-BE49-F238E27FC236}">
              <a16:creationId xmlns:a16="http://schemas.microsoft.com/office/drawing/2014/main" id="{00000000-0008-0000-1300-0000E5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79" name="shapetype_202" hidden="1">
          <a:extLst>
            <a:ext uri="{FF2B5EF4-FFF2-40B4-BE49-F238E27FC236}">
              <a16:creationId xmlns:a16="http://schemas.microsoft.com/office/drawing/2014/main" id="{00000000-0008-0000-1300-0000E3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77" name="shapetype_202" hidden="1">
          <a:extLst>
            <a:ext uri="{FF2B5EF4-FFF2-40B4-BE49-F238E27FC236}">
              <a16:creationId xmlns:a16="http://schemas.microsoft.com/office/drawing/2014/main" id="{00000000-0008-0000-1300-0000E1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75" name="shapetype_202" hidden="1">
          <a:extLst>
            <a:ext uri="{FF2B5EF4-FFF2-40B4-BE49-F238E27FC236}">
              <a16:creationId xmlns:a16="http://schemas.microsoft.com/office/drawing/2014/main" id="{00000000-0008-0000-1300-0000DF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73" name="shapetype_202" hidden="1">
          <a:extLst>
            <a:ext uri="{FF2B5EF4-FFF2-40B4-BE49-F238E27FC236}">
              <a16:creationId xmlns:a16="http://schemas.microsoft.com/office/drawing/2014/main" id="{00000000-0008-0000-1300-0000DD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71" name="shapetype_202" hidden="1">
          <a:extLst>
            <a:ext uri="{FF2B5EF4-FFF2-40B4-BE49-F238E27FC236}">
              <a16:creationId xmlns:a16="http://schemas.microsoft.com/office/drawing/2014/main" id="{00000000-0008-0000-1300-0000DB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69" name="shapetype_202" hidden="1">
          <a:extLst>
            <a:ext uri="{FF2B5EF4-FFF2-40B4-BE49-F238E27FC236}">
              <a16:creationId xmlns:a16="http://schemas.microsoft.com/office/drawing/2014/main" id="{00000000-0008-0000-1300-0000D9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67" name="shapetype_202" hidden="1">
          <a:extLst>
            <a:ext uri="{FF2B5EF4-FFF2-40B4-BE49-F238E27FC236}">
              <a16:creationId xmlns:a16="http://schemas.microsoft.com/office/drawing/2014/main" id="{00000000-0008-0000-1300-0000D7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65" name="shapetype_202" hidden="1">
          <a:extLst>
            <a:ext uri="{FF2B5EF4-FFF2-40B4-BE49-F238E27FC236}">
              <a16:creationId xmlns:a16="http://schemas.microsoft.com/office/drawing/2014/main" id="{00000000-0008-0000-1300-0000D5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63" name="shapetype_202" hidden="1">
          <a:extLst>
            <a:ext uri="{FF2B5EF4-FFF2-40B4-BE49-F238E27FC236}">
              <a16:creationId xmlns:a16="http://schemas.microsoft.com/office/drawing/2014/main" id="{00000000-0008-0000-1300-0000D3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61" name="shapetype_202" hidden="1">
          <a:extLst>
            <a:ext uri="{FF2B5EF4-FFF2-40B4-BE49-F238E27FC236}">
              <a16:creationId xmlns:a16="http://schemas.microsoft.com/office/drawing/2014/main" id="{00000000-0008-0000-1300-0000D1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59" name="shapetype_202" hidden="1">
          <a:extLst>
            <a:ext uri="{FF2B5EF4-FFF2-40B4-BE49-F238E27FC236}">
              <a16:creationId xmlns:a16="http://schemas.microsoft.com/office/drawing/2014/main" id="{00000000-0008-0000-1300-0000CF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57" name="shapetype_202" hidden="1">
          <a:extLst>
            <a:ext uri="{FF2B5EF4-FFF2-40B4-BE49-F238E27FC236}">
              <a16:creationId xmlns:a16="http://schemas.microsoft.com/office/drawing/2014/main" id="{00000000-0008-0000-1300-0000CD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55" name="shapetype_202" hidden="1">
          <a:extLst>
            <a:ext uri="{FF2B5EF4-FFF2-40B4-BE49-F238E27FC236}">
              <a16:creationId xmlns:a16="http://schemas.microsoft.com/office/drawing/2014/main" id="{00000000-0008-0000-1300-0000CB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53" name="shapetype_202" hidden="1">
          <a:extLst>
            <a:ext uri="{FF2B5EF4-FFF2-40B4-BE49-F238E27FC236}">
              <a16:creationId xmlns:a16="http://schemas.microsoft.com/office/drawing/2014/main" id="{00000000-0008-0000-1300-0000C9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51" name="shapetype_202" hidden="1">
          <a:extLst>
            <a:ext uri="{FF2B5EF4-FFF2-40B4-BE49-F238E27FC236}">
              <a16:creationId xmlns:a16="http://schemas.microsoft.com/office/drawing/2014/main" id="{00000000-0008-0000-1300-0000C7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49" name="shapetype_202" hidden="1">
          <a:extLst>
            <a:ext uri="{FF2B5EF4-FFF2-40B4-BE49-F238E27FC236}">
              <a16:creationId xmlns:a16="http://schemas.microsoft.com/office/drawing/2014/main" id="{00000000-0008-0000-1300-0000C5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47" name="shapetype_202" hidden="1">
          <a:extLst>
            <a:ext uri="{FF2B5EF4-FFF2-40B4-BE49-F238E27FC236}">
              <a16:creationId xmlns:a16="http://schemas.microsoft.com/office/drawing/2014/main" id="{00000000-0008-0000-1300-0000C3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45" name="shapetype_202" hidden="1">
          <a:extLst>
            <a:ext uri="{FF2B5EF4-FFF2-40B4-BE49-F238E27FC236}">
              <a16:creationId xmlns:a16="http://schemas.microsoft.com/office/drawing/2014/main" id="{00000000-0008-0000-1300-0000C1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43" name="shapetype_202" hidden="1">
          <a:extLst>
            <a:ext uri="{FF2B5EF4-FFF2-40B4-BE49-F238E27FC236}">
              <a16:creationId xmlns:a16="http://schemas.microsoft.com/office/drawing/2014/main" id="{00000000-0008-0000-1300-0000BF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41" name="shapetype_202" hidden="1">
          <a:extLst>
            <a:ext uri="{FF2B5EF4-FFF2-40B4-BE49-F238E27FC236}">
              <a16:creationId xmlns:a16="http://schemas.microsoft.com/office/drawing/2014/main" id="{00000000-0008-0000-1300-0000BD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39" name="shapetype_202" hidden="1">
          <a:extLst>
            <a:ext uri="{FF2B5EF4-FFF2-40B4-BE49-F238E27FC236}">
              <a16:creationId xmlns:a16="http://schemas.microsoft.com/office/drawing/2014/main" id="{00000000-0008-0000-1300-0000BB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37" name="shapetype_202" hidden="1">
          <a:extLst>
            <a:ext uri="{FF2B5EF4-FFF2-40B4-BE49-F238E27FC236}">
              <a16:creationId xmlns:a16="http://schemas.microsoft.com/office/drawing/2014/main" id="{00000000-0008-0000-1300-0000B9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35" name="shapetype_202" hidden="1">
          <a:extLst>
            <a:ext uri="{FF2B5EF4-FFF2-40B4-BE49-F238E27FC236}">
              <a16:creationId xmlns:a16="http://schemas.microsoft.com/office/drawing/2014/main" id="{00000000-0008-0000-1300-0000B7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33" name="shapetype_202" hidden="1">
          <a:extLst>
            <a:ext uri="{FF2B5EF4-FFF2-40B4-BE49-F238E27FC236}">
              <a16:creationId xmlns:a16="http://schemas.microsoft.com/office/drawing/2014/main" id="{00000000-0008-0000-1300-0000B5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31" name="shapetype_202" hidden="1">
          <a:extLst>
            <a:ext uri="{FF2B5EF4-FFF2-40B4-BE49-F238E27FC236}">
              <a16:creationId xmlns:a16="http://schemas.microsoft.com/office/drawing/2014/main" id="{00000000-0008-0000-1300-0000B3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29" name="shapetype_202" hidden="1">
          <a:extLst>
            <a:ext uri="{FF2B5EF4-FFF2-40B4-BE49-F238E27FC236}">
              <a16:creationId xmlns:a16="http://schemas.microsoft.com/office/drawing/2014/main" id="{00000000-0008-0000-1300-0000B1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27" name="shapetype_202" hidden="1">
          <a:extLst>
            <a:ext uri="{FF2B5EF4-FFF2-40B4-BE49-F238E27FC236}">
              <a16:creationId xmlns:a16="http://schemas.microsoft.com/office/drawing/2014/main" id="{00000000-0008-0000-1300-0000AF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25" name="shapetype_202" hidden="1">
          <a:extLst>
            <a:ext uri="{FF2B5EF4-FFF2-40B4-BE49-F238E27FC236}">
              <a16:creationId xmlns:a16="http://schemas.microsoft.com/office/drawing/2014/main" id="{00000000-0008-0000-1300-0000AD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23" name="shapetype_202" hidden="1">
          <a:extLst>
            <a:ext uri="{FF2B5EF4-FFF2-40B4-BE49-F238E27FC236}">
              <a16:creationId xmlns:a16="http://schemas.microsoft.com/office/drawing/2014/main" id="{00000000-0008-0000-1300-0000AB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21" name="shapetype_202" hidden="1">
          <a:extLst>
            <a:ext uri="{FF2B5EF4-FFF2-40B4-BE49-F238E27FC236}">
              <a16:creationId xmlns:a16="http://schemas.microsoft.com/office/drawing/2014/main" id="{00000000-0008-0000-1300-0000A9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19" name="shapetype_202" hidden="1">
          <a:extLst>
            <a:ext uri="{FF2B5EF4-FFF2-40B4-BE49-F238E27FC236}">
              <a16:creationId xmlns:a16="http://schemas.microsoft.com/office/drawing/2014/main" id="{00000000-0008-0000-1300-0000A7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17" name="shapetype_202" hidden="1">
          <a:extLst>
            <a:ext uri="{FF2B5EF4-FFF2-40B4-BE49-F238E27FC236}">
              <a16:creationId xmlns:a16="http://schemas.microsoft.com/office/drawing/2014/main" id="{00000000-0008-0000-1300-0000A5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15" name="shapetype_202" hidden="1">
          <a:extLst>
            <a:ext uri="{FF2B5EF4-FFF2-40B4-BE49-F238E27FC236}">
              <a16:creationId xmlns:a16="http://schemas.microsoft.com/office/drawing/2014/main" id="{00000000-0008-0000-1300-0000A3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3713" name="shapetype_202" hidden="1">
          <a:extLst>
            <a:ext uri="{FF2B5EF4-FFF2-40B4-BE49-F238E27FC236}">
              <a16:creationId xmlns:a16="http://schemas.microsoft.com/office/drawing/2014/main" id="{00000000-0008-0000-1300-0000A15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108856</xdr:colOff>
      <xdr:row>37</xdr:row>
      <xdr:rowOff>68034</xdr:rowOff>
    </xdr:from>
    <xdr:to>
      <xdr:col>36</xdr:col>
      <xdr:colOff>476249</xdr:colOff>
      <xdr:row>92</xdr:row>
      <xdr:rowOff>272144</xdr:rowOff>
    </xdr:to>
    <xdr:sp macro="" textlink="">
      <xdr:nvSpPr>
        <xdr:cNvPr id="335" name="TextBox 334">
          <a:extLst>
            <a:ext uri="{FF2B5EF4-FFF2-40B4-BE49-F238E27FC236}">
              <a16:creationId xmlns:a16="http://schemas.microsoft.com/office/drawing/2014/main" id="{00000000-0008-0000-1300-00004F010000}"/>
            </a:ext>
          </a:extLst>
        </xdr:cNvPr>
        <xdr:cNvSpPr txBox="1"/>
      </xdr:nvSpPr>
      <xdr:spPr>
        <a:xfrm>
          <a:off x="19893642" y="12423320"/>
          <a:ext cx="37378821" cy="1568903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Central Europe (Austria, Belgium, Germany, Netherland, Luxembourg, France, UK and Ireland).</a:t>
          </a:r>
          <a:endParaRPr lang="en-US" sz="1200">
            <a:effectLst/>
          </a:endParaRPr>
        </a:p>
        <a:p>
          <a:endParaRPr lang="en-US" sz="1200" b="1" u="sng"/>
        </a:p>
        <a:p>
          <a:r>
            <a:rPr lang="en-US" sz="1200" b="1" u="sng"/>
            <a:t>OFFICES</a:t>
          </a:r>
          <a:endParaRPr lang="en-US" sz="1200" b="1"/>
        </a:p>
        <a:p>
          <a:r>
            <a:rPr lang="en-US" sz="1200" b="1" i="1" u="sng"/>
            <a:t>Construction materials</a:t>
          </a:r>
          <a:r>
            <a:rPr lang="en-US" sz="1200" i="1" u="sng"/>
            <a:t>:</a:t>
          </a:r>
          <a:endParaRPr lang="en-US" sz="1200"/>
        </a:p>
        <a:p>
          <a:r>
            <a:rPr lang="en-US" sz="1200" b="1"/>
            <a:t>Walls</a:t>
          </a:r>
          <a:r>
            <a:rPr lang="en-US" sz="1200"/>
            <a:t>:</a:t>
          </a:r>
          <a:r>
            <a:rPr lang="en-US" sz="1200" baseline="0"/>
            <a:t> in the majority of the cases </a:t>
          </a:r>
          <a:r>
            <a:rPr lang="en-US" sz="1200" b="1" baseline="0"/>
            <a:t>CONCRETE</a:t>
          </a:r>
          <a:r>
            <a:rPr lang="en-US" sz="1200" baseline="0"/>
            <a:t> was used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/>
            <a:t>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the majority of the cases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100" baseline="0"/>
        </a:p>
        <a:p>
          <a:endParaRPr lang="en-US" sz="1100" baseline="0"/>
        </a:p>
        <a:p>
          <a:endParaRPr lang="en-US" sz="1200" baseline="0"/>
        </a:p>
        <a:p>
          <a:endParaRPr lang="en-US" sz="1200" baseline="0"/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 baseline="0">
            <a:effectLst/>
          </a:endParaRPr>
        </a:p>
        <a:p>
          <a:endParaRPr lang="en-US" sz="1100" baseline="0">
            <a:effectLst/>
          </a:endParaRPr>
        </a:p>
        <a:p>
          <a:endParaRPr lang="en-US" sz="1100" baseline="0">
            <a:effectLst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 b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 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>
            <a:effectLst/>
          </a:endParaRPr>
        </a:p>
        <a:p>
          <a:endParaRPr lang="en-US" sz="1200">
            <a:effectLst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 baseline="0"/>
        </a:p>
        <a:p>
          <a:r>
            <a:rPr lang="en-US" sz="12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 baseline="0"/>
        </a:p>
      </xdr:txBody>
    </xdr:sp>
    <xdr:clientData/>
  </xdr:twoCellAnchor>
  <xdr:oneCellAnchor>
    <xdr:from>
      <xdr:col>55</xdr:col>
      <xdr:colOff>0</xdr:colOff>
      <xdr:row>37</xdr:row>
      <xdr:rowOff>0</xdr:rowOff>
    </xdr:from>
    <xdr:ext cx="21118285" cy="14652601"/>
    <xdr:sp macro="" textlink="">
      <xdr:nvSpPr>
        <xdr:cNvPr id="337" name="TextBox 336">
          <a:extLst>
            <a:ext uri="{FF2B5EF4-FFF2-40B4-BE49-F238E27FC236}">
              <a16:creationId xmlns:a16="http://schemas.microsoft.com/office/drawing/2014/main" id="{00000000-0008-0000-1300-000051010000}"/>
            </a:ext>
          </a:extLst>
        </xdr:cNvPr>
        <xdr:cNvSpPr txBox="1"/>
      </xdr:nvSpPr>
      <xdr:spPr>
        <a:xfrm>
          <a:off x="100747286" y="12355286"/>
          <a:ext cx="21118285" cy="146526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Central Europe (Austria, Belgium, Germany, Netherlands, Luxembourg, France, UK and Ireland).</a:t>
          </a: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 b="0" i="1" u="sng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 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>
            <a:effectLst/>
          </a:endParaRPr>
        </a:p>
        <a:p>
          <a:pPr eaLnBrk="1" fontAlgn="auto" latinLnBrk="0" hangingPunct="1"/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75" name="shapetype_202" hidden="1">
          <a:extLst>
            <a:ext uri="{FF2B5EF4-FFF2-40B4-BE49-F238E27FC236}">
              <a16:creationId xmlns:a16="http://schemas.microsoft.com/office/drawing/2014/main" id="{00000000-0008-0000-1400-00001F6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74" name="shapetype_202" hidden="1">
          <a:extLst>
            <a:ext uri="{FF2B5EF4-FFF2-40B4-BE49-F238E27FC236}">
              <a16:creationId xmlns:a16="http://schemas.microsoft.com/office/drawing/2014/main" id="{00000000-0008-0000-1400-00001E6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73" name="shapetype_202" hidden="1">
          <a:extLst>
            <a:ext uri="{FF2B5EF4-FFF2-40B4-BE49-F238E27FC236}">
              <a16:creationId xmlns:a16="http://schemas.microsoft.com/office/drawing/2014/main" id="{00000000-0008-0000-1400-00001D6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72" name="shapetype_202" hidden="1">
          <a:extLst>
            <a:ext uri="{FF2B5EF4-FFF2-40B4-BE49-F238E27FC236}">
              <a16:creationId xmlns:a16="http://schemas.microsoft.com/office/drawing/2014/main" id="{00000000-0008-0000-1400-00001C6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71" name="shapetype_202" hidden="1">
          <a:extLst>
            <a:ext uri="{FF2B5EF4-FFF2-40B4-BE49-F238E27FC236}">
              <a16:creationId xmlns:a16="http://schemas.microsoft.com/office/drawing/2014/main" id="{00000000-0008-0000-1400-00001B6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70" name="shapetype_202" hidden="1">
          <a:extLst>
            <a:ext uri="{FF2B5EF4-FFF2-40B4-BE49-F238E27FC236}">
              <a16:creationId xmlns:a16="http://schemas.microsoft.com/office/drawing/2014/main" id="{00000000-0008-0000-1400-00001A6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69" name="shapetype_202" hidden="1">
          <a:extLst>
            <a:ext uri="{FF2B5EF4-FFF2-40B4-BE49-F238E27FC236}">
              <a16:creationId xmlns:a16="http://schemas.microsoft.com/office/drawing/2014/main" id="{00000000-0008-0000-1400-0000196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67" name="shapetype_202" hidden="1">
          <a:extLst>
            <a:ext uri="{FF2B5EF4-FFF2-40B4-BE49-F238E27FC236}">
              <a16:creationId xmlns:a16="http://schemas.microsoft.com/office/drawing/2014/main" id="{00000000-0008-0000-1400-0000176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65" name="shapetype_202" hidden="1">
          <a:extLst>
            <a:ext uri="{FF2B5EF4-FFF2-40B4-BE49-F238E27FC236}">
              <a16:creationId xmlns:a16="http://schemas.microsoft.com/office/drawing/2014/main" id="{00000000-0008-0000-1400-0000156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63" name="shapetype_202" hidden="1">
          <a:extLst>
            <a:ext uri="{FF2B5EF4-FFF2-40B4-BE49-F238E27FC236}">
              <a16:creationId xmlns:a16="http://schemas.microsoft.com/office/drawing/2014/main" id="{00000000-0008-0000-1400-0000136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61" name="shapetype_202" hidden="1">
          <a:extLst>
            <a:ext uri="{FF2B5EF4-FFF2-40B4-BE49-F238E27FC236}">
              <a16:creationId xmlns:a16="http://schemas.microsoft.com/office/drawing/2014/main" id="{00000000-0008-0000-1400-0000116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59" name="shapetype_202" hidden="1">
          <a:extLst>
            <a:ext uri="{FF2B5EF4-FFF2-40B4-BE49-F238E27FC236}">
              <a16:creationId xmlns:a16="http://schemas.microsoft.com/office/drawing/2014/main" id="{00000000-0008-0000-1400-00000F6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57" name="shapetype_202" hidden="1">
          <a:extLst>
            <a:ext uri="{FF2B5EF4-FFF2-40B4-BE49-F238E27FC236}">
              <a16:creationId xmlns:a16="http://schemas.microsoft.com/office/drawing/2014/main" id="{00000000-0008-0000-1400-00000D6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55" name="shapetype_202" hidden="1">
          <a:extLst>
            <a:ext uri="{FF2B5EF4-FFF2-40B4-BE49-F238E27FC236}">
              <a16:creationId xmlns:a16="http://schemas.microsoft.com/office/drawing/2014/main" id="{00000000-0008-0000-1400-00000B6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53" name="shapetype_202" hidden="1">
          <a:extLst>
            <a:ext uri="{FF2B5EF4-FFF2-40B4-BE49-F238E27FC236}">
              <a16:creationId xmlns:a16="http://schemas.microsoft.com/office/drawing/2014/main" id="{00000000-0008-0000-1400-0000096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51" name="shapetype_202" hidden="1">
          <a:extLst>
            <a:ext uri="{FF2B5EF4-FFF2-40B4-BE49-F238E27FC236}">
              <a16:creationId xmlns:a16="http://schemas.microsoft.com/office/drawing/2014/main" id="{00000000-0008-0000-1400-0000076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49" name="shapetype_202" hidden="1">
          <a:extLst>
            <a:ext uri="{FF2B5EF4-FFF2-40B4-BE49-F238E27FC236}">
              <a16:creationId xmlns:a16="http://schemas.microsoft.com/office/drawing/2014/main" id="{00000000-0008-0000-1400-0000056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47" name="shapetype_202" hidden="1">
          <a:extLst>
            <a:ext uri="{FF2B5EF4-FFF2-40B4-BE49-F238E27FC236}">
              <a16:creationId xmlns:a16="http://schemas.microsoft.com/office/drawing/2014/main" id="{00000000-0008-0000-1400-0000036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45" name="shapetype_202" hidden="1">
          <a:extLst>
            <a:ext uri="{FF2B5EF4-FFF2-40B4-BE49-F238E27FC236}">
              <a16:creationId xmlns:a16="http://schemas.microsoft.com/office/drawing/2014/main" id="{00000000-0008-0000-1400-0000016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43" name="shapetype_202" hidden="1">
          <a:extLst>
            <a:ext uri="{FF2B5EF4-FFF2-40B4-BE49-F238E27FC236}">
              <a16:creationId xmlns:a16="http://schemas.microsoft.com/office/drawing/2014/main" id="{00000000-0008-0000-1400-0000FF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41" name="shapetype_202" hidden="1">
          <a:extLst>
            <a:ext uri="{FF2B5EF4-FFF2-40B4-BE49-F238E27FC236}">
              <a16:creationId xmlns:a16="http://schemas.microsoft.com/office/drawing/2014/main" id="{00000000-0008-0000-1400-0000FD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39" name="shapetype_202" hidden="1">
          <a:extLst>
            <a:ext uri="{FF2B5EF4-FFF2-40B4-BE49-F238E27FC236}">
              <a16:creationId xmlns:a16="http://schemas.microsoft.com/office/drawing/2014/main" id="{00000000-0008-0000-1400-0000FB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37" name="shapetype_202" hidden="1">
          <a:extLst>
            <a:ext uri="{FF2B5EF4-FFF2-40B4-BE49-F238E27FC236}">
              <a16:creationId xmlns:a16="http://schemas.microsoft.com/office/drawing/2014/main" id="{00000000-0008-0000-1400-0000F9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35" name="shapetype_202" hidden="1">
          <a:extLst>
            <a:ext uri="{FF2B5EF4-FFF2-40B4-BE49-F238E27FC236}">
              <a16:creationId xmlns:a16="http://schemas.microsoft.com/office/drawing/2014/main" id="{00000000-0008-0000-1400-0000F7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33" name="shapetype_202" hidden="1">
          <a:extLst>
            <a:ext uri="{FF2B5EF4-FFF2-40B4-BE49-F238E27FC236}">
              <a16:creationId xmlns:a16="http://schemas.microsoft.com/office/drawing/2014/main" id="{00000000-0008-0000-1400-0000F5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31" name="shapetype_202" hidden="1">
          <a:extLst>
            <a:ext uri="{FF2B5EF4-FFF2-40B4-BE49-F238E27FC236}">
              <a16:creationId xmlns:a16="http://schemas.microsoft.com/office/drawing/2014/main" id="{00000000-0008-0000-1400-0000F3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29" name="shapetype_202" hidden="1">
          <a:extLst>
            <a:ext uri="{FF2B5EF4-FFF2-40B4-BE49-F238E27FC236}">
              <a16:creationId xmlns:a16="http://schemas.microsoft.com/office/drawing/2014/main" id="{00000000-0008-0000-1400-0000F1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27" name="shapetype_202" hidden="1">
          <a:extLst>
            <a:ext uri="{FF2B5EF4-FFF2-40B4-BE49-F238E27FC236}">
              <a16:creationId xmlns:a16="http://schemas.microsoft.com/office/drawing/2014/main" id="{00000000-0008-0000-1400-0000EF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25" name="shapetype_202" hidden="1">
          <a:extLst>
            <a:ext uri="{FF2B5EF4-FFF2-40B4-BE49-F238E27FC236}">
              <a16:creationId xmlns:a16="http://schemas.microsoft.com/office/drawing/2014/main" id="{00000000-0008-0000-1400-0000ED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23" name="shapetype_202" hidden="1">
          <a:extLst>
            <a:ext uri="{FF2B5EF4-FFF2-40B4-BE49-F238E27FC236}">
              <a16:creationId xmlns:a16="http://schemas.microsoft.com/office/drawing/2014/main" id="{00000000-0008-0000-1400-0000EB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21" name="shapetype_202" hidden="1">
          <a:extLst>
            <a:ext uri="{FF2B5EF4-FFF2-40B4-BE49-F238E27FC236}">
              <a16:creationId xmlns:a16="http://schemas.microsoft.com/office/drawing/2014/main" id="{00000000-0008-0000-1400-0000E9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19" name="shapetype_202" hidden="1">
          <a:extLst>
            <a:ext uri="{FF2B5EF4-FFF2-40B4-BE49-F238E27FC236}">
              <a16:creationId xmlns:a16="http://schemas.microsoft.com/office/drawing/2014/main" id="{00000000-0008-0000-1400-0000E7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17" name="shapetype_202" hidden="1">
          <a:extLst>
            <a:ext uri="{FF2B5EF4-FFF2-40B4-BE49-F238E27FC236}">
              <a16:creationId xmlns:a16="http://schemas.microsoft.com/office/drawing/2014/main" id="{00000000-0008-0000-1400-0000E5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15" name="shapetype_202" hidden="1">
          <a:extLst>
            <a:ext uri="{FF2B5EF4-FFF2-40B4-BE49-F238E27FC236}">
              <a16:creationId xmlns:a16="http://schemas.microsoft.com/office/drawing/2014/main" id="{00000000-0008-0000-1400-0000E3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13" name="shapetype_202" hidden="1">
          <a:extLst>
            <a:ext uri="{FF2B5EF4-FFF2-40B4-BE49-F238E27FC236}">
              <a16:creationId xmlns:a16="http://schemas.microsoft.com/office/drawing/2014/main" id="{00000000-0008-0000-1400-0000E1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11" name="shapetype_202" hidden="1">
          <a:extLst>
            <a:ext uri="{FF2B5EF4-FFF2-40B4-BE49-F238E27FC236}">
              <a16:creationId xmlns:a16="http://schemas.microsoft.com/office/drawing/2014/main" id="{00000000-0008-0000-1400-0000DF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09" name="shapetype_202" hidden="1">
          <a:extLst>
            <a:ext uri="{FF2B5EF4-FFF2-40B4-BE49-F238E27FC236}">
              <a16:creationId xmlns:a16="http://schemas.microsoft.com/office/drawing/2014/main" id="{00000000-0008-0000-1400-0000DD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07" name="shapetype_202" hidden="1">
          <a:extLst>
            <a:ext uri="{FF2B5EF4-FFF2-40B4-BE49-F238E27FC236}">
              <a16:creationId xmlns:a16="http://schemas.microsoft.com/office/drawing/2014/main" id="{00000000-0008-0000-1400-0000DB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05" name="shapetype_202" hidden="1">
          <a:extLst>
            <a:ext uri="{FF2B5EF4-FFF2-40B4-BE49-F238E27FC236}">
              <a16:creationId xmlns:a16="http://schemas.microsoft.com/office/drawing/2014/main" id="{00000000-0008-0000-1400-0000D9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03" name="shapetype_202" hidden="1">
          <a:extLst>
            <a:ext uri="{FF2B5EF4-FFF2-40B4-BE49-F238E27FC236}">
              <a16:creationId xmlns:a16="http://schemas.microsoft.com/office/drawing/2014/main" id="{00000000-0008-0000-1400-0000D7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301" name="shapetype_202" hidden="1">
          <a:extLst>
            <a:ext uri="{FF2B5EF4-FFF2-40B4-BE49-F238E27FC236}">
              <a16:creationId xmlns:a16="http://schemas.microsoft.com/office/drawing/2014/main" id="{00000000-0008-0000-1400-0000D5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99" name="shapetype_202" hidden="1">
          <a:extLst>
            <a:ext uri="{FF2B5EF4-FFF2-40B4-BE49-F238E27FC236}">
              <a16:creationId xmlns:a16="http://schemas.microsoft.com/office/drawing/2014/main" id="{00000000-0008-0000-1400-0000D3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97" name="shapetype_202" hidden="1">
          <a:extLst>
            <a:ext uri="{FF2B5EF4-FFF2-40B4-BE49-F238E27FC236}">
              <a16:creationId xmlns:a16="http://schemas.microsoft.com/office/drawing/2014/main" id="{00000000-0008-0000-1400-0000D1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95" name="shapetype_202" hidden="1">
          <a:extLst>
            <a:ext uri="{FF2B5EF4-FFF2-40B4-BE49-F238E27FC236}">
              <a16:creationId xmlns:a16="http://schemas.microsoft.com/office/drawing/2014/main" id="{00000000-0008-0000-1400-0000CF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93" name="shapetype_202" hidden="1">
          <a:extLst>
            <a:ext uri="{FF2B5EF4-FFF2-40B4-BE49-F238E27FC236}">
              <a16:creationId xmlns:a16="http://schemas.microsoft.com/office/drawing/2014/main" id="{00000000-0008-0000-1400-0000CD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91" name="shapetype_202" hidden="1">
          <a:extLst>
            <a:ext uri="{FF2B5EF4-FFF2-40B4-BE49-F238E27FC236}">
              <a16:creationId xmlns:a16="http://schemas.microsoft.com/office/drawing/2014/main" id="{00000000-0008-0000-1400-0000CB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89" name="shapetype_202" hidden="1">
          <a:extLst>
            <a:ext uri="{FF2B5EF4-FFF2-40B4-BE49-F238E27FC236}">
              <a16:creationId xmlns:a16="http://schemas.microsoft.com/office/drawing/2014/main" id="{00000000-0008-0000-1400-0000C9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87" name="shapetype_202" hidden="1">
          <a:extLst>
            <a:ext uri="{FF2B5EF4-FFF2-40B4-BE49-F238E27FC236}">
              <a16:creationId xmlns:a16="http://schemas.microsoft.com/office/drawing/2014/main" id="{00000000-0008-0000-1400-0000C7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85" name="shapetype_202" hidden="1">
          <a:extLst>
            <a:ext uri="{FF2B5EF4-FFF2-40B4-BE49-F238E27FC236}">
              <a16:creationId xmlns:a16="http://schemas.microsoft.com/office/drawing/2014/main" id="{00000000-0008-0000-1400-0000C5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83" name="shapetype_202" hidden="1">
          <a:extLst>
            <a:ext uri="{FF2B5EF4-FFF2-40B4-BE49-F238E27FC236}">
              <a16:creationId xmlns:a16="http://schemas.microsoft.com/office/drawing/2014/main" id="{00000000-0008-0000-1400-0000C3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81" name="shapetype_202" hidden="1">
          <a:extLst>
            <a:ext uri="{FF2B5EF4-FFF2-40B4-BE49-F238E27FC236}">
              <a16:creationId xmlns:a16="http://schemas.microsoft.com/office/drawing/2014/main" id="{00000000-0008-0000-1400-0000C1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79" name="shapetype_202" hidden="1">
          <a:extLst>
            <a:ext uri="{FF2B5EF4-FFF2-40B4-BE49-F238E27FC236}">
              <a16:creationId xmlns:a16="http://schemas.microsoft.com/office/drawing/2014/main" id="{00000000-0008-0000-1400-0000BF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77" name="shapetype_202" hidden="1">
          <a:extLst>
            <a:ext uri="{FF2B5EF4-FFF2-40B4-BE49-F238E27FC236}">
              <a16:creationId xmlns:a16="http://schemas.microsoft.com/office/drawing/2014/main" id="{00000000-0008-0000-1400-0000BD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75" name="shapetype_202" hidden="1">
          <a:extLst>
            <a:ext uri="{FF2B5EF4-FFF2-40B4-BE49-F238E27FC236}">
              <a16:creationId xmlns:a16="http://schemas.microsoft.com/office/drawing/2014/main" id="{00000000-0008-0000-1400-0000BB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73" name="shapetype_202" hidden="1">
          <a:extLst>
            <a:ext uri="{FF2B5EF4-FFF2-40B4-BE49-F238E27FC236}">
              <a16:creationId xmlns:a16="http://schemas.microsoft.com/office/drawing/2014/main" id="{00000000-0008-0000-1400-0000B9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71" name="shapetype_202" hidden="1">
          <a:extLst>
            <a:ext uri="{FF2B5EF4-FFF2-40B4-BE49-F238E27FC236}">
              <a16:creationId xmlns:a16="http://schemas.microsoft.com/office/drawing/2014/main" id="{00000000-0008-0000-1400-0000B7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69" name="shapetype_202" hidden="1">
          <a:extLst>
            <a:ext uri="{FF2B5EF4-FFF2-40B4-BE49-F238E27FC236}">
              <a16:creationId xmlns:a16="http://schemas.microsoft.com/office/drawing/2014/main" id="{00000000-0008-0000-1400-0000B5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68" name="shapetype_202" hidden="1">
          <a:extLst>
            <a:ext uri="{FF2B5EF4-FFF2-40B4-BE49-F238E27FC236}">
              <a16:creationId xmlns:a16="http://schemas.microsoft.com/office/drawing/2014/main" id="{00000000-0008-0000-1400-0000B4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66" name="shapetype_202" hidden="1">
          <a:extLst>
            <a:ext uri="{FF2B5EF4-FFF2-40B4-BE49-F238E27FC236}">
              <a16:creationId xmlns:a16="http://schemas.microsoft.com/office/drawing/2014/main" id="{00000000-0008-0000-1400-0000B2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64" name="shapetype_202" hidden="1">
          <a:extLst>
            <a:ext uri="{FF2B5EF4-FFF2-40B4-BE49-F238E27FC236}">
              <a16:creationId xmlns:a16="http://schemas.microsoft.com/office/drawing/2014/main" id="{00000000-0008-0000-1400-0000B0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62" name="shapetype_202" hidden="1">
          <a:extLst>
            <a:ext uri="{FF2B5EF4-FFF2-40B4-BE49-F238E27FC236}">
              <a16:creationId xmlns:a16="http://schemas.microsoft.com/office/drawing/2014/main" id="{00000000-0008-0000-1400-0000AE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60" name="shapetype_202" hidden="1">
          <a:extLst>
            <a:ext uri="{FF2B5EF4-FFF2-40B4-BE49-F238E27FC236}">
              <a16:creationId xmlns:a16="http://schemas.microsoft.com/office/drawing/2014/main" id="{00000000-0008-0000-1400-0000AC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58" name="shapetype_202" hidden="1">
          <a:extLst>
            <a:ext uri="{FF2B5EF4-FFF2-40B4-BE49-F238E27FC236}">
              <a16:creationId xmlns:a16="http://schemas.microsoft.com/office/drawing/2014/main" id="{00000000-0008-0000-1400-0000AA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56" name="shapetype_202" hidden="1">
          <a:extLst>
            <a:ext uri="{FF2B5EF4-FFF2-40B4-BE49-F238E27FC236}">
              <a16:creationId xmlns:a16="http://schemas.microsoft.com/office/drawing/2014/main" id="{00000000-0008-0000-1400-0000A8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54" name="shapetype_202" hidden="1">
          <a:extLst>
            <a:ext uri="{FF2B5EF4-FFF2-40B4-BE49-F238E27FC236}">
              <a16:creationId xmlns:a16="http://schemas.microsoft.com/office/drawing/2014/main" id="{00000000-0008-0000-1400-0000A6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52" name="shapetype_202" hidden="1">
          <a:extLst>
            <a:ext uri="{FF2B5EF4-FFF2-40B4-BE49-F238E27FC236}">
              <a16:creationId xmlns:a16="http://schemas.microsoft.com/office/drawing/2014/main" id="{00000000-0008-0000-1400-0000A4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50" name="shapetype_202" hidden="1">
          <a:extLst>
            <a:ext uri="{FF2B5EF4-FFF2-40B4-BE49-F238E27FC236}">
              <a16:creationId xmlns:a16="http://schemas.microsoft.com/office/drawing/2014/main" id="{00000000-0008-0000-1400-0000A2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48" name="shapetype_202" hidden="1">
          <a:extLst>
            <a:ext uri="{FF2B5EF4-FFF2-40B4-BE49-F238E27FC236}">
              <a16:creationId xmlns:a16="http://schemas.microsoft.com/office/drawing/2014/main" id="{00000000-0008-0000-1400-0000A0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46" name="shapetype_202" hidden="1">
          <a:extLst>
            <a:ext uri="{FF2B5EF4-FFF2-40B4-BE49-F238E27FC236}">
              <a16:creationId xmlns:a16="http://schemas.microsoft.com/office/drawing/2014/main" id="{00000000-0008-0000-1400-00009E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44" name="shapetype_202" hidden="1">
          <a:extLst>
            <a:ext uri="{FF2B5EF4-FFF2-40B4-BE49-F238E27FC236}">
              <a16:creationId xmlns:a16="http://schemas.microsoft.com/office/drawing/2014/main" id="{00000000-0008-0000-1400-00009C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42" name="shapetype_202" hidden="1">
          <a:extLst>
            <a:ext uri="{FF2B5EF4-FFF2-40B4-BE49-F238E27FC236}">
              <a16:creationId xmlns:a16="http://schemas.microsoft.com/office/drawing/2014/main" id="{00000000-0008-0000-1400-00009A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40" name="shapetype_202" hidden="1">
          <a:extLst>
            <a:ext uri="{FF2B5EF4-FFF2-40B4-BE49-F238E27FC236}">
              <a16:creationId xmlns:a16="http://schemas.microsoft.com/office/drawing/2014/main" id="{00000000-0008-0000-1400-000098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38" name="shapetype_202" hidden="1">
          <a:extLst>
            <a:ext uri="{FF2B5EF4-FFF2-40B4-BE49-F238E27FC236}">
              <a16:creationId xmlns:a16="http://schemas.microsoft.com/office/drawing/2014/main" id="{00000000-0008-0000-1400-000096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37" name="shapetype_202" hidden="1">
          <a:extLst>
            <a:ext uri="{FF2B5EF4-FFF2-40B4-BE49-F238E27FC236}">
              <a16:creationId xmlns:a16="http://schemas.microsoft.com/office/drawing/2014/main" id="{00000000-0008-0000-1400-000095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35" name="shapetype_202" hidden="1">
          <a:extLst>
            <a:ext uri="{FF2B5EF4-FFF2-40B4-BE49-F238E27FC236}">
              <a16:creationId xmlns:a16="http://schemas.microsoft.com/office/drawing/2014/main" id="{00000000-0008-0000-1400-000093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33" name="shapetype_202" hidden="1">
          <a:extLst>
            <a:ext uri="{FF2B5EF4-FFF2-40B4-BE49-F238E27FC236}">
              <a16:creationId xmlns:a16="http://schemas.microsoft.com/office/drawing/2014/main" id="{00000000-0008-0000-1400-000091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31" name="shapetype_202" hidden="1">
          <a:extLst>
            <a:ext uri="{FF2B5EF4-FFF2-40B4-BE49-F238E27FC236}">
              <a16:creationId xmlns:a16="http://schemas.microsoft.com/office/drawing/2014/main" id="{00000000-0008-0000-1400-00008F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29" name="shapetype_202" hidden="1">
          <a:extLst>
            <a:ext uri="{FF2B5EF4-FFF2-40B4-BE49-F238E27FC236}">
              <a16:creationId xmlns:a16="http://schemas.microsoft.com/office/drawing/2014/main" id="{00000000-0008-0000-1400-00008D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27" name="shapetype_202" hidden="1">
          <a:extLst>
            <a:ext uri="{FF2B5EF4-FFF2-40B4-BE49-F238E27FC236}">
              <a16:creationId xmlns:a16="http://schemas.microsoft.com/office/drawing/2014/main" id="{00000000-0008-0000-1400-00008B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25" name="shapetype_202" hidden="1">
          <a:extLst>
            <a:ext uri="{FF2B5EF4-FFF2-40B4-BE49-F238E27FC236}">
              <a16:creationId xmlns:a16="http://schemas.microsoft.com/office/drawing/2014/main" id="{00000000-0008-0000-1400-000089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23" name="shapetype_202" hidden="1">
          <a:extLst>
            <a:ext uri="{FF2B5EF4-FFF2-40B4-BE49-F238E27FC236}">
              <a16:creationId xmlns:a16="http://schemas.microsoft.com/office/drawing/2014/main" id="{00000000-0008-0000-1400-000087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21" name="shapetype_202" hidden="1">
          <a:extLst>
            <a:ext uri="{FF2B5EF4-FFF2-40B4-BE49-F238E27FC236}">
              <a16:creationId xmlns:a16="http://schemas.microsoft.com/office/drawing/2014/main" id="{00000000-0008-0000-1400-000085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19" name="shapetype_202" hidden="1">
          <a:extLst>
            <a:ext uri="{FF2B5EF4-FFF2-40B4-BE49-F238E27FC236}">
              <a16:creationId xmlns:a16="http://schemas.microsoft.com/office/drawing/2014/main" id="{00000000-0008-0000-1400-000083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17" name="shapetype_202" hidden="1">
          <a:extLst>
            <a:ext uri="{FF2B5EF4-FFF2-40B4-BE49-F238E27FC236}">
              <a16:creationId xmlns:a16="http://schemas.microsoft.com/office/drawing/2014/main" id="{00000000-0008-0000-1400-000081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15" name="shapetype_202" hidden="1">
          <a:extLst>
            <a:ext uri="{FF2B5EF4-FFF2-40B4-BE49-F238E27FC236}">
              <a16:creationId xmlns:a16="http://schemas.microsoft.com/office/drawing/2014/main" id="{00000000-0008-0000-1400-00007F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13" name="shapetype_202" hidden="1">
          <a:extLst>
            <a:ext uri="{FF2B5EF4-FFF2-40B4-BE49-F238E27FC236}">
              <a16:creationId xmlns:a16="http://schemas.microsoft.com/office/drawing/2014/main" id="{00000000-0008-0000-1400-00007D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11" name="shapetype_202" hidden="1">
          <a:extLst>
            <a:ext uri="{FF2B5EF4-FFF2-40B4-BE49-F238E27FC236}">
              <a16:creationId xmlns:a16="http://schemas.microsoft.com/office/drawing/2014/main" id="{00000000-0008-0000-1400-00007B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09" name="shapetype_202" hidden="1">
          <a:extLst>
            <a:ext uri="{FF2B5EF4-FFF2-40B4-BE49-F238E27FC236}">
              <a16:creationId xmlns:a16="http://schemas.microsoft.com/office/drawing/2014/main" id="{00000000-0008-0000-1400-000079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07" name="shapetype_202" hidden="1">
          <a:extLst>
            <a:ext uri="{FF2B5EF4-FFF2-40B4-BE49-F238E27FC236}">
              <a16:creationId xmlns:a16="http://schemas.microsoft.com/office/drawing/2014/main" id="{00000000-0008-0000-1400-000077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05" name="shapetype_202" hidden="1">
          <a:extLst>
            <a:ext uri="{FF2B5EF4-FFF2-40B4-BE49-F238E27FC236}">
              <a16:creationId xmlns:a16="http://schemas.microsoft.com/office/drawing/2014/main" id="{00000000-0008-0000-1400-000075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03" name="shapetype_202" hidden="1">
          <a:extLst>
            <a:ext uri="{FF2B5EF4-FFF2-40B4-BE49-F238E27FC236}">
              <a16:creationId xmlns:a16="http://schemas.microsoft.com/office/drawing/2014/main" id="{00000000-0008-0000-1400-000073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201" name="shapetype_202" hidden="1">
          <a:extLst>
            <a:ext uri="{FF2B5EF4-FFF2-40B4-BE49-F238E27FC236}">
              <a16:creationId xmlns:a16="http://schemas.microsoft.com/office/drawing/2014/main" id="{00000000-0008-0000-1400-000071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99" name="shapetype_202" hidden="1">
          <a:extLst>
            <a:ext uri="{FF2B5EF4-FFF2-40B4-BE49-F238E27FC236}">
              <a16:creationId xmlns:a16="http://schemas.microsoft.com/office/drawing/2014/main" id="{00000000-0008-0000-1400-00006F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97" name="shapetype_202" hidden="1">
          <a:extLst>
            <a:ext uri="{FF2B5EF4-FFF2-40B4-BE49-F238E27FC236}">
              <a16:creationId xmlns:a16="http://schemas.microsoft.com/office/drawing/2014/main" id="{00000000-0008-0000-1400-00006D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95" name="shapetype_202" hidden="1">
          <a:extLst>
            <a:ext uri="{FF2B5EF4-FFF2-40B4-BE49-F238E27FC236}">
              <a16:creationId xmlns:a16="http://schemas.microsoft.com/office/drawing/2014/main" id="{00000000-0008-0000-1400-00006B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93" name="shapetype_202" hidden="1">
          <a:extLst>
            <a:ext uri="{FF2B5EF4-FFF2-40B4-BE49-F238E27FC236}">
              <a16:creationId xmlns:a16="http://schemas.microsoft.com/office/drawing/2014/main" id="{00000000-0008-0000-1400-000069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91" name="shapetype_202" hidden="1">
          <a:extLst>
            <a:ext uri="{FF2B5EF4-FFF2-40B4-BE49-F238E27FC236}">
              <a16:creationId xmlns:a16="http://schemas.microsoft.com/office/drawing/2014/main" id="{00000000-0008-0000-1400-000067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89" name="shapetype_202" hidden="1">
          <a:extLst>
            <a:ext uri="{FF2B5EF4-FFF2-40B4-BE49-F238E27FC236}">
              <a16:creationId xmlns:a16="http://schemas.microsoft.com/office/drawing/2014/main" id="{00000000-0008-0000-1400-000065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87" name="shapetype_202" hidden="1">
          <a:extLst>
            <a:ext uri="{FF2B5EF4-FFF2-40B4-BE49-F238E27FC236}">
              <a16:creationId xmlns:a16="http://schemas.microsoft.com/office/drawing/2014/main" id="{00000000-0008-0000-1400-000063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85" name="shapetype_202" hidden="1">
          <a:extLst>
            <a:ext uri="{FF2B5EF4-FFF2-40B4-BE49-F238E27FC236}">
              <a16:creationId xmlns:a16="http://schemas.microsoft.com/office/drawing/2014/main" id="{00000000-0008-0000-1400-000061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83" name="shapetype_202" hidden="1">
          <a:extLst>
            <a:ext uri="{FF2B5EF4-FFF2-40B4-BE49-F238E27FC236}">
              <a16:creationId xmlns:a16="http://schemas.microsoft.com/office/drawing/2014/main" id="{00000000-0008-0000-1400-00005F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81" name="shapetype_202" hidden="1">
          <a:extLst>
            <a:ext uri="{FF2B5EF4-FFF2-40B4-BE49-F238E27FC236}">
              <a16:creationId xmlns:a16="http://schemas.microsoft.com/office/drawing/2014/main" id="{00000000-0008-0000-1400-00005D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79" name="shapetype_202" hidden="1">
          <a:extLst>
            <a:ext uri="{FF2B5EF4-FFF2-40B4-BE49-F238E27FC236}">
              <a16:creationId xmlns:a16="http://schemas.microsoft.com/office/drawing/2014/main" id="{00000000-0008-0000-1400-00005B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77" name="shapetype_202" hidden="1">
          <a:extLst>
            <a:ext uri="{FF2B5EF4-FFF2-40B4-BE49-F238E27FC236}">
              <a16:creationId xmlns:a16="http://schemas.microsoft.com/office/drawing/2014/main" id="{00000000-0008-0000-1400-000059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75" name="shapetype_202" hidden="1">
          <a:extLst>
            <a:ext uri="{FF2B5EF4-FFF2-40B4-BE49-F238E27FC236}">
              <a16:creationId xmlns:a16="http://schemas.microsoft.com/office/drawing/2014/main" id="{00000000-0008-0000-1400-000057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73" name="shapetype_202" hidden="1">
          <a:extLst>
            <a:ext uri="{FF2B5EF4-FFF2-40B4-BE49-F238E27FC236}">
              <a16:creationId xmlns:a16="http://schemas.microsoft.com/office/drawing/2014/main" id="{00000000-0008-0000-1400-000055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71" name="shapetype_202" hidden="1">
          <a:extLst>
            <a:ext uri="{FF2B5EF4-FFF2-40B4-BE49-F238E27FC236}">
              <a16:creationId xmlns:a16="http://schemas.microsoft.com/office/drawing/2014/main" id="{00000000-0008-0000-1400-000053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69" name="shapetype_202" hidden="1">
          <a:extLst>
            <a:ext uri="{FF2B5EF4-FFF2-40B4-BE49-F238E27FC236}">
              <a16:creationId xmlns:a16="http://schemas.microsoft.com/office/drawing/2014/main" id="{00000000-0008-0000-1400-000051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67" name="shapetype_202" hidden="1">
          <a:extLst>
            <a:ext uri="{FF2B5EF4-FFF2-40B4-BE49-F238E27FC236}">
              <a16:creationId xmlns:a16="http://schemas.microsoft.com/office/drawing/2014/main" id="{00000000-0008-0000-1400-00004F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65" name="shapetype_202" hidden="1">
          <a:extLst>
            <a:ext uri="{FF2B5EF4-FFF2-40B4-BE49-F238E27FC236}">
              <a16:creationId xmlns:a16="http://schemas.microsoft.com/office/drawing/2014/main" id="{00000000-0008-0000-1400-00004D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63" name="shapetype_202" hidden="1">
          <a:extLst>
            <a:ext uri="{FF2B5EF4-FFF2-40B4-BE49-F238E27FC236}">
              <a16:creationId xmlns:a16="http://schemas.microsoft.com/office/drawing/2014/main" id="{00000000-0008-0000-1400-00004B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61" name="shapetype_202" hidden="1">
          <a:extLst>
            <a:ext uri="{FF2B5EF4-FFF2-40B4-BE49-F238E27FC236}">
              <a16:creationId xmlns:a16="http://schemas.microsoft.com/office/drawing/2014/main" id="{00000000-0008-0000-1400-000049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59" name="shapetype_202" hidden="1">
          <a:extLst>
            <a:ext uri="{FF2B5EF4-FFF2-40B4-BE49-F238E27FC236}">
              <a16:creationId xmlns:a16="http://schemas.microsoft.com/office/drawing/2014/main" id="{00000000-0008-0000-1400-000047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57" name="shapetype_202" hidden="1">
          <a:extLst>
            <a:ext uri="{FF2B5EF4-FFF2-40B4-BE49-F238E27FC236}">
              <a16:creationId xmlns:a16="http://schemas.microsoft.com/office/drawing/2014/main" id="{00000000-0008-0000-1400-000045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55" name="shapetype_202" hidden="1">
          <a:extLst>
            <a:ext uri="{FF2B5EF4-FFF2-40B4-BE49-F238E27FC236}">
              <a16:creationId xmlns:a16="http://schemas.microsoft.com/office/drawing/2014/main" id="{00000000-0008-0000-1400-000043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53" name="shapetype_202" hidden="1">
          <a:extLst>
            <a:ext uri="{FF2B5EF4-FFF2-40B4-BE49-F238E27FC236}">
              <a16:creationId xmlns:a16="http://schemas.microsoft.com/office/drawing/2014/main" id="{00000000-0008-0000-1400-000041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51" name="shapetype_202" hidden="1">
          <a:extLst>
            <a:ext uri="{FF2B5EF4-FFF2-40B4-BE49-F238E27FC236}">
              <a16:creationId xmlns:a16="http://schemas.microsoft.com/office/drawing/2014/main" id="{00000000-0008-0000-1400-00003F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49" name="shapetype_202" hidden="1">
          <a:extLst>
            <a:ext uri="{FF2B5EF4-FFF2-40B4-BE49-F238E27FC236}">
              <a16:creationId xmlns:a16="http://schemas.microsoft.com/office/drawing/2014/main" id="{00000000-0008-0000-1400-00003D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47" name="shapetype_202" hidden="1">
          <a:extLst>
            <a:ext uri="{FF2B5EF4-FFF2-40B4-BE49-F238E27FC236}">
              <a16:creationId xmlns:a16="http://schemas.microsoft.com/office/drawing/2014/main" id="{00000000-0008-0000-1400-00003B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45" name="shapetype_202" hidden="1">
          <a:extLst>
            <a:ext uri="{FF2B5EF4-FFF2-40B4-BE49-F238E27FC236}">
              <a16:creationId xmlns:a16="http://schemas.microsoft.com/office/drawing/2014/main" id="{00000000-0008-0000-1400-000039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43" name="shapetype_202" hidden="1">
          <a:extLst>
            <a:ext uri="{FF2B5EF4-FFF2-40B4-BE49-F238E27FC236}">
              <a16:creationId xmlns:a16="http://schemas.microsoft.com/office/drawing/2014/main" id="{00000000-0008-0000-1400-000037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41" name="shapetype_202" hidden="1">
          <a:extLst>
            <a:ext uri="{FF2B5EF4-FFF2-40B4-BE49-F238E27FC236}">
              <a16:creationId xmlns:a16="http://schemas.microsoft.com/office/drawing/2014/main" id="{00000000-0008-0000-1400-000035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39" name="shapetype_202" hidden="1">
          <a:extLst>
            <a:ext uri="{FF2B5EF4-FFF2-40B4-BE49-F238E27FC236}">
              <a16:creationId xmlns:a16="http://schemas.microsoft.com/office/drawing/2014/main" id="{00000000-0008-0000-1400-000033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37" name="shapetype_202" hidden="1">
          <a:extLst>
            <a:ext uri="{FF2B5EF4-FFF2-40B4-BE49-F238E27FC236}">
              <a16:creationId xmlns:a16="http://schemas.microsoft.com/office/drawing/2014/main" id="{00000000-0008-0000-1400-000031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35" name="shapetype_202" hidden="1">
          <a:extLst>
            <a:ext uri="{FF2B5EF4-FFF2-40B4-BE49-F238E27FC236}">
              <a16:creationId xmlns:a16="http://schemas.microsoft.com/office/drawing/2014/main" id="{00000000-0008-0000-1400-00002F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33" name="shapetype_202" hidden="1">
          <a:extLst>
            <a:ext uri="{FF2B5EF4-FFF2-40B4-BE49-F238E27FC236}">
              <a16:creationId xmlns:a16="http://schemas.microsoft.com/office/drawing/2014/main" id="{00000000-0008-0000-1400-00002D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31" name="shapetype_202" hidden="1">
          <a:extLst>
            <a:ext uri="{FF2B5EF4-FFF2-40B4-BE49-F238E27FC236}">
              <a16:creationId xmlns:a16="http://schemas.microsoft.com/office/drawing/2014/main" id="{00000000-0008-0000-1400-00002B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29" name="shapetype_202" hidden="1">
          <a:extLst>
            <a:ext uri="{FF2B5EF4-FFF2-40B4-BE49-F238E27FC236}">
              <a16:creationId xmlns:a16="http://schemas.microsoft.com/office/drawing/2014/main" id="{00000000-0008-0000-1400-000029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27" name="shapetype_202" hidden="1">
          <a:extLst>
            <a:ext uri="{FF2B5EF4-FFF2-40B4-BE49-F238E27FC236}">
              <a16:creationId xmlns:a16="http://schemas.microsoft.com/office/drawing/2014/main" id="{00000000-0008-0000-1400-000027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25" name="shapetype_202" hidden="1">
          <a:extLst>
            <a:ext uri="{FF2B5EF4-FFF2-40B4-BE49-F238E27FC236}">
              <a16:creationId xmlns:a16="http://schemas.microsoft.com/office/drawing/2014/main" id="{00000000-0008-0000-1400-000025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23" name="shapetype_202" hidden="1">
          <a:extLst>
            <a:ext uri="{FF2B5EF4-FFF2-40B4-BE49-F238E27FC236}">
              <a16:creationId xmlns:a16="http://schemas.microsoft.com/office/drawing/2014/main" id="{00000000-0008-0000-1400-000023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21" name="shapetype_202" hidden="1">
          <a:extLst>
            <a:ext uri="{FF2B5EF4-FFF2-40B4-BE49-F238E27FC236}">
              <a16:creationId xmlns:a16="http://schemas.microsoft.com/office/drawing/2014/main" id="{00000000-0008-0000-1400-000021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19" name="shapetype_202" hidden="1">
          <a:extLst>
            <a:ext uri="{FF2B5EF4-FFF2-40B4-BE49-F238E27FC236}">
              <a16:creationId xmlns:a16="http://schemas.microsoft.com/office/drawing/2014/main" id="{00000000-0008-0000-1400-00001F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17" name="shapetype_202" hidden="1">
          <a:extLst>
            <a:ext uri="{FF2B5EF4-FFF2-40B4-BE49-F238E27FC236}">
              <a16:creationId xmlns:a16="http://schemas.microsoft.com/office/drawing/2014/main" id="{00000000-0008-0000-1400-00001D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15" name="shapetype_202" hidden="1">
          <a:extLst>
            <a:ext uri="{FF2B5EF4-FFF2-40B4-BE49-F238E27FC236}">
              <a16:creationId xmlns:a16="http://schemas.microsoft.com/office/drawing/2014/main" id="{00000000-0008-0000-1400-00001B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13" name="shapetype_202" hidden="1">
          <a:extLst>
            <a:ext uri="{FF2B5EF4-FFF2-40B4-BE49-F238E27FC236}">
              <a16:creationId xmlns:a16="http://schemas.microsoft.com/office/drawing/2014/main" id="{00000000-0008-0000-1400-000019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11" name="shapetype_202" hidden="1">
          <a:extLst>
            <a:ext uri="{FF2B5EF4-FFF2-40B4-BE49-F238E27FC236}">
              <a16:creationId xmlns:a16="http://schemas.microsoft.com/office/drawing/2014/main" id="{00000000-0008-0000-1400-000017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09" name="shapetype_202" hidden="1">
          <a:extLst>
            <a:ext uri="{FF2B5EF4-FFF2-40B4-BE49-F238E27FC236}">
              <a16:creationId xmlns:a16="http://schemas.microsoft.com/office/drawing/2014/main" id="{00000000-0008-0000-1400-000015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07" name="shapetype_202" hidden="1">
          <a:extLst>
            <a:ext uri="{FF2B5EF4-FFF2-40B4-BE49-F238E27FC236}">
              <a16:creationId xmlns:a16="http://schemas.microsoft.com/office/drawing/2014/main" id="{00000000-0008-0000-1400-000013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05" name="shapetype_202" hidden="1">
          <a:extLst>
            <a:ext uri="{FF2B5EF4-FFF2-40B4-BE49-F238E27FC236}">
              <a16:creationId xmlns:a16="http://schemas.microsoft.com/office/drawing/2014/main" id="{00000000-0008-0000-1400-000011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03" name="shapetype_202" hidden="1">
          <a:extLst>
            <a:ext uri="{FF2B5EF4-FFF2-40B4-BE49-F238E27FC236}">
              <a16:creationId xmlns:a16="http://schemas.microsoft.com/office/drawing/2014/main" id="{00000000-0008-0000-1400-00000F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101" name="shapetype_202" hidden="1">
          <a:extLst>
            <a:ext uri="{FF2B5EF4-FFF2-40B4-BE49-F238E27FC236}">
              <a16:creationId xmlns:a16="http://schemas.microsoft.com/office/drawing/2014/main" id="{00000000-0008-0000-1400-00000D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99" name="shapetype_202" hidden="1">
          <a:extLst>
            <a:ext uri="{FF2B5EF4-FFF2-40B4-BE49-F238E27FC236}">
              <a16:creationId xmlns:a16="http://schemas.microsoft.com/office/drawing/2014/main" id="{00000000-0008-0000-1400-00000B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97" name="shapetype_202" hidden="1">
          <a:extLst>
            <a:ext uri="{FF2B5EF4-FFF2-40B4-BE49-F238E27FC236}">
              <a16:creationId xmlns:a16="http://schemas.microsoft.com/office/drawing/2014/main" id="{00000000-0008-0000-1400-000009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95" name="shapetype_202" hidden="1">
          <a:extLst>
            <a:ext uri="{FF2B5EF4-FFF2-40B4-BE49-F238E27FC236}">
              <a16:creationId xmlns:a16="http://schemas.microsoft.com/office/drawing/2014/main" id="{00000000-0008-0000-1400-000007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93" name="shapetype_202" hidden="1">
          <a:extLst>
            <a:ext uri="{FF2B5EF4-FFF2-40B4-BE49-F238E27FC236}">
              <a16:creationId xmlns:a16="http://schemas.microsoft.com/office/drawing/2014/main" id="{00000000-0008-0000-1400-000005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91" name="shapetype_202" hidden="1">
          <a:extLst>
            <a:ext uri="{FF2B5EF4-FFF2-40B4-BE49-F238E27FC236}">
              <a16:creationId xmlns:a16="http://schemas.microsoft.com/office/drawing/2014/main" id="{00000000-0008-0000-1400-000003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89" name="shapetype_202" hidden="1">
          <a:extLst>
            <a:ext uri="{FF2B5EF4-FFF2-40B4-BE49-F238E27FC236}">
              <a16:creationId xmlns:a16="http://schemas.microsoft.com/office/drawing/2014/main" id="{00000000-0008-0000-1400-0000016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87" name="shapetype_202" hidden="1">
          <a:extLst>
            <a:ext uri="{FF2B5EF4-FFF2-40B4-BE49-F238E27FC236}">
              <a16:creationId xmlns:a16="http://schemas.microsoft.com/office/drawing/2014/main" id="{00000000-0008-0000-1400-0000FF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85" name="shapetype_202" hidden="1">
          <a:extLst>
            <a:ext uri="{FF2B5EF4-FFF2-40B4-BE49-F238E27FC236}">
              <a16:creationId xmlns:a16="http://schemas.microsoft.com/office/drawing/2014/main" id="{00000000-0008-0000-1400-0000FD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83" name="shapetype_202" hidden="1">
          <a:extLst>
            <a:ext uri="{FF2B5EF4-FFF2-40B4-BE49-F238E27FC236}">
              <a16:creationId xmlns:a16="http://schemas.microsoft.com/office/drawing/2014/main" id="{00000000-0008-0000-1400-0000FB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81" name="shapetype_202" hidden="1">
          <a:extLst>
            <a:ext uri="{FF2B5EF4-FFF2-40B4-BE49-F238E27FC236}">
              <a16:creationId xmlns:a16="http://schemas.microsoft.com/office/drawing/2014/main" id="{00000000-0008-0000-1400-0000F9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79" name="shapetype_202" hidden="1">
          <a:extLst>
            <a:ext uri="{FF2B5EF4-FFF2-40B4-BE49-F238E27FC236}">
              <a16:creationId xmlns:a16="http://schemas.microsoft.com/office/drawing/2014/main" id="{00000000-0008-0000-1400-0000F7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77" name="shapetype_202" hidden="1">
          <a:extLst>
            <a:ext uri="{FF2B5EF4-FFF2-40B4-BE49-F238E27FC236}">
              <a16:creationId xmlns:a16="http://schemas.microsoft.com/office/drawing/2014/main" id="{00000000-0008-0000-1400-0000F5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75" name="shapetype_202" hidden="1">
          <a:extLst>
            <a:ext uri="{FF2B5EF4-FFF2-40B4-BE49-F238E27FC236}">
              <a16:creationId xmlns:a16="http://schemas.microsoft.com/office/drawing/2014/main" id="{00000000-0008-0000-1400-0000F3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73" name="shapetype_202" hidden="1">
          <a:extLst>
            <a:ext uri="{FF2B5EF4-FFF2-40B4-BE49-F238E27FC236}">
              <a16:creationId xmlns:a16="http://schemas.microsoft.com/office/drawing/2014/main" id="{00000000-0008-0000-1400-0000F1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71" name="shapetype_202" hidden="1">
          <a:extLst>
            <a:ext uri="{FF2B5EF4-FFF2-40B4-BE49-F238E27FC236}">
              <a16:creationId xmlns:a16="http://schemas.microsoft.com/office/drawing/2014/main" id="{00000000-0008-0000-1400-0000EF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69" name="shapetype_202" hidden="1">
          <a:extLst>
            <a:ext uri="{FF2B5EF4-FFF2-40B4-BE49-F238E27FC236}">
              <a16:creationId xmlns:a16="http://schemas.microsoft.com/office/drawing/2014/main" id="{00000000-0008-0000-1400-0000ED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67" name="shapetype_202" hidden="1">
          <a:extLst>
            <a:ext uri="{FF2B5EF4-FFF2-40B4-BE49-F238E27FC236}">
              <a16:creationId xmlns:a16="http://schemas.microsoft.com/office/drawing/2014/main" id="{00000000-0008-0000-1400-0000EB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65" name="shapetype_202" hidden="1">
          <a:extLst>
            <a:ext uri="{FF2B5EF4-FFF2-40B4-BE49-F238E27FC236}">
              <a16:creationId xmlns:a16="http://schemas.microsoft.com/office/drawing/2014/main" id="{00000000-0008-0000-1400-0000E9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63" name="shapetype_202" hidden="1">
          <a:extLst>
            <a:ext uri="{FF2B5EF4-FFF2-40B4-BE49-F238E27FC236}">
              <a16:creationId xmlns:a16="http://schemas.microsoft.com/office/drawing/2014/main" id="{00000000-0008-0000-1400-0000E7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61" name="shapetype_202" hidden="1">
          <a:extLst>
            <a:ext uri="{FF2B5EF4-FFF2-40B4-BE49-F238E27FC236}">
              <a16:creationId xmlns:a16="http://schemas.microsoft.com/office/drawing/2014/main" id="{00000000-0008-0000-1400-0000E5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59" name="shapetype_202" hidden="1">
          <a:extLst>
            <a:ext uri="{FF2B5EF4-FFF2-40B4-BE49-F238E27FC236}">
              <a16:creationId xmlns:a16="http://schemas.microsoft.com/office/drawing/2014/main" id="{00000000-0008-0000-1400-0000E3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57" name="shapetype_202" hidden="1">
          <a:extLst>
            <a:ext uri="{FF2B5EF4-FFF2-40B4-BE49-F238E27FC236}">
              <a16:creationId xmlns:a16="http://schemas.microsoft.com/office/drawing/2014/main" id="{00000000-0008-0000-1400-0000E1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55" name="shapetype_202" hidden="1">
          <a:extLst>
            <a:ext uri="{FF2B5EF4-FFF2-40B4-BE49-F238E27FC236}">
              <a16:creationId xmlns:a16="http://schemas.microsoft.com/office/drawing/2014/main" id="{00000000-0008-0000-1400-0000DF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53" name="shapetype_202" hidden="1">
          <a:extLst>
            <a:ext uri="{FF2B5EF4-FFF2-40B4-BE49-F238E27FC236}">
              <a16:creationId xmlns:a16="http://schemas.microsoft.com/office/drawing/2014/main" id="{00000000-0008-0000-1400-0000DD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51" name="shapetype_202" hidden="1">
          <a:extLst>
            <a:ext uri="{FF2B5EF4-FFF2-40B4-BE49-F238E27FC236}">
              <a16:creationId xmlns:a16="http://schemas.microsoft.com/office/drawing/2014/main" id="{00000000-0008-0000-1400-0000DB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49" name="shapetype_202" hidden="1">
          <a:extLst>
            <a:ext uri="{FF2B5EF4-FFF2-40B4-BE49-F238E27FC236}">
              <a16:creationId xmlns:a16="http://schemas.microsoft.com/office/drawing/2014/main" id="{00000000-0008-0000-1400-0000D9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47" name="shapetype_202" hidden="1">
          <a:extLst>
            <a:ext uri="{FF2B5EF4-FFF2-40B4-BE49-F238E27FC236}">
              <a16:creationId xmlns:a16="http://schemas.microsoft.com/office/drawing/2014/main" id="{00000000-0008-0000-1400-0000D7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45" name="shapetype_202" hidden="1">
          <a:extLst>
            <a:ext uri="{FF2B5EF4-FFF2-40B4-BE49-F238E27FC236}">
              <a16:creationId xmlns:a16="http://schemas.microsoft.com/office/drawing/2014/main" id="{00000000-0008-0000-1400-0000D5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43" name="shapetype_202" hidden="1">
          <a:extLst>
            <a:ext uri="{FF2B5EF4-FFF2-40B4-BE49-F238E27FC236}">
              <a16:creationId xmlns:a16="http://schemas.microsoft.com/office/drawing/2014/main" id="{00000000-0008-0000-1400-0000D3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41" name="shapetype_202" hidden="1">
          <a:extLst>
            <a:ext uri="{FF2B5EF4-FFF2-40B4-BE49-F238E27FC236}">
              <a16:creationId xmlns:a16="http://schemas.microsoft.com/office/drawing/2014/main" id="{00000000-0008-0000-1400-0000D1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39" name="shapetype_202" hidden="1">
          <a:extLst>
            <a:ext uri="{FF2B5EF4-FFF2-40B4-BE49-F238E27FC236}">
              <a16:creationId xmlns:a16="http://schemas.microsoft.com/office/drawing/2014/main" id="{00000000-0008-0000-1400-0000CF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37" name="shapetype_202" hidden="1">
          <a:extLst>
            <a:ext uri="{FF2B5EF4-FFF2-40B4-BE49-F238E27FC236}">
              <a16:creationId xmlns:a16="http://schemas.microsoft.com/office/drawing/2014/main" id="{00000000-0008-0000-1400-0000CD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35" name="shapetype_202" hidden="1">
          <a:extLst>
            <a:ext uri="{FF2B5EF4-FFF2-40B4-BE49-F238E27FC236}">
              <a16:creationId xmlns:a16="http://schemas.microsoft.com/office/drawing/2014/main" id="{00000000-0008-0000-1400-0000CB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33" name="shapetype_202" hidden="1">
          <a:extLst>
            <a:ext uri="{FF2B5EF4-FFF2-40B4-BE49-F238E27FC236}">
              <a16:creationId xmlns:a16="http://schemas.microsoft.com/office/drawing/2014/main" id="{00000000-0008-0000-1400-0000C9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31" name="shapetype_202" hidden="1">
          <a:extLst>
            <a:ext uri="{FF2B5EF4-FFF2-40B4-BE49-F238E27FC236}">
              <a16:creationId xmlns:a16="http://schemas.microsoft.com/office/drawing/2014/main" id="{00000000-0008-0000-1400-0000C7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29" name="shapetype_202" hidden="1">
          <a:extLst>
            <a:ext uri="{FF2B5EF4-FFF2-40B4-BE49-F238E27FC236}">
              <a16:creationId xmlns:a16="http://schemas.microsoft.com/office/drawing/2014/main" id="{00000000-0008-0000-1400-0000C5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27" name="shapetype_202" hidden="1">
          <a:extLst>
            <a:ext uri="{FF2B5EF4-FFF2-40B4-BE49-F238E27FC236}">
              <a16:creationId xmlns:a16="http://schemas.microsoft.com/office/drawing/2014/main" id="{00000000-0008-0000-1400-0000C3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25" name="shapetype_202" hidden="1">
          <a:extLst>
            <a:ext uri="{FF2B5EF4-FFF2-40B4-BE49-F238E27FC236}">
              <a16:creationId xmlns:a16="http://schemas.microsoft.com/office/drawing/2014/main" id="{00000000-0008-0000-1400-0000C1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23" name="shapetype_202" hidden="1">
          <a:extLst>
            <a:ext uri="{FF2B5EF4-FFF2-40B4-BE49-F238E27FC236}">
              <a16:creationId xmlns:a16="http://schemas.microsoft.com/office/drawing/2014/main" id="{00000000-0008-0000-1400-0000BF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21" name="shapetype_202" hidden="1">
          <a:extLst>
            <a:ext uri="{FF2B5EF4-FFF2-40B4-BE49-F238E27FC236}">
              <a16:creationId xmlns:a16="http://schemas.microsoft.com/office/drawing/2014/main" id="{00000000-0008-0000-1400-0000BD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19" name="shapetype_202" hidden="1">
          <a:extLst>
            <a:ext uri="{FF2B5EF4-FFF2-40B4-BE49-F238E27FC236}">
              <a16:creationId xmlns:a16="http://schemas.microsoft.com/office/drawing/2014/main" id="{00000000-0008-0000-1400-0000BB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17" name="shapetype_202" hidden="1">
          <a:extLst>
            <a:ext uri="{FF2B5EF4-FFF2-40B4-BE49-F238E27FC236}">
              <a16:creationId xmlns:a16="http://schemas.microsoft.com/office/drawing/2014/main" id="{00000000-0008-0000-1400-0000B9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15" name="shapetype_202" hidden="1">
          <a:extLst>
            <a:ext uri="{FF2B5EF4-FFF2-40B4-BE49-F238E27FC236}">
              <a16:creationId xmlns:a16="http://schemas.microsoft.com/office/drawing/2014/main" id="{00000000-0008-0000-1400-0000B7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13" name="shapetype_202" hidden="1">
          <a:extLst>
            <a:ext uri="{FF2B5EF4-FFF2-40B4-BE49-F238E27FC236}">
              <a16:creationId xmlns:a16="http://schemas.microsoft.com/office/drawing/2014/main" id="{00000000-0008-0000-1400-0000B5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11" name="shapetype_202" hidden="1">
          <a:extLst>
            <a:ext uri="{FF2B5EF4-FFF2-40B4-BE49-F238E27FC236}">
              <a16:creationId xmlns:a16="http://schemas.microsoft.com/office/drawing/2014/main" id="{00000000-0008-0000-1400-0000B3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09" name="shapetype_202" hidden="1">
          <a:extLst>
            <a:ext uri="{FF2B5EF4-FFF2-40B4-BE49-F238E27FC236}">
              <a16:creationId xmlns:a16="http://schemas.microsoft.com/office/drawing/2014/main" id="{00000000-0008-0000-1400-0000B1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07" name="shapetype_202" hidden="1">
          <a:extLst>
            <a:ext uri="{FF2B5EF4-FFF2-40B4-BE49-F238E27FC236}">
              <a16:creationId xmlns:a16="http://schemas.microsoft.com/office/drawing/2014/main" id="{00000000-0008-0000-1400-0000AF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05" name="shapetype_202" hidden="1">
          <a:extLst>
            <a:ext uri="{FF2B5EF4-FFF2-40B4-BE49-F238E27FC236}">
              <a16:creationId xmlns:a16="http://schemas.microsoft.com/office/drawing/2014/main" id="{00000000-0008-0000-1400-0000AD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03" name="shapetype_202" hidden="1">
          <a:extLst>
            <a:ext uri="{FF2B5EF4-FFF2-40B4-BE49-F238E27FC236}">
              <a16:creationId xmlns:a16="http://schemas.microsoft.com/office/drawing/2014/main" id="{00000000-0008-0000-1400-0000AB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001" name="shapetype_202" hidden="1">
          <a:extLst>
            <a:ext uri="{FF2B5EF4-FFF2-40B4-BE49-F238E27FC236}">
              <a16:creationId xmlns:a16="http://schemas.microsoft.com/office/drawing/2014/main" id="{00000000-0008-0000-1400-0000A9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99" name="shapetype_202" hidden="1">
          <a:extLst>
            <a:ext uri="{FF2B5EF4-FFF2-40B4-BE49-F238E27FC236}">
              <a16:creationId xmlns:a16="http://schemas.microsoft.com/office/drawing/2014/main" id="{00000000-0008-0000-1400-0000A7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97" name="shapetype_202" hidden="1">
          <a:extLst>
            <a:ext uri="{FF2B5EF4-FFF2-40B4-BE49-F238E27FC236}">
              <a16:creationId xmlns:a16="http://schemas.microsoft.com/office/drawing/2014/main" id="{00000000-0008-0000-1400-0000A5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95" name="shapetype_202" hidden="1">
          <a:extLst>
            <a:ext uri="{FF2B5EF4-FFF2-40B4-BE49-F238E27FC236}">
              <a16:creationId xmlns:a16="http://schemas.microsoft.com/office/drawing/2014/main" id="{00000000-0008-0000-1400-0000A3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93" name="shapetype_202" hidden="1">
          <a:extLst>
            <a:ext uri="{FF2B5EF4-FFF2-40B4-BE49-F238E27FC236}">
              <a16:creationId xmlns:a16="http://schemas.microsoft.com/office/drawing/2014/main" id="{00000000-0008-0000-1400-0000A1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91" name="shapetype_202" hidden="1">
          <a:extLst>
            <a:ext uri="{FF2B5EF4-FFF2-40B4-BE49-F238E27FC236}">
              <a16:creationId xmlns:a16="http://schemas.microsoft.com/office/drawing/2014/main" id="{00000000-0008-0000-1400-00009F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89" name="shapetype_202" hidden="1">
          <a:extLst>
            <a:ext uri="{FF2B5EF4-FFF2-40B4-BE49-F238E27FC236}">
              <a16:creationId xmlns:a16="http://schemas.microsoft.com/office/drawing/2014/main" id="{00000000-0008-0000-1400-00009D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87" name="shapetype_202" hidden="1">
          <a:extLst>
            <a:ext uri="{FF2B5EF4-FFF2-40B4-BE49-F238E27FC236}">
              <a16:creationId xmlns:a16="http://schemas.microsoft.com/office/drawing/2014/main" id="{00000000-0008-0000-1400-00009B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85" name="shapetype_202" hidden="1">
          <a:extLst>
            <a:ext uri="{FF2B5EF4-FFF2-40B4-BE49-F238E27FC236}">
              <a16:creationId xmlns:a16="http://schemas.microsoft.com/office/drawing/2014/main" id="{00000000-0008-0000-1400-000099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83" name="shapetype_202" hidden="1">
          <a:extLst>
            <a:ext uri="{FF2B5EF4-FFF2-40B4-BE49-F238E27FC236}">
              <a16:creationId xmlns:a16="http://schemas.microsoft.com/office/drawing/2014/main" id="{00000000-0008-0000-1400-000097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81" name="shapetype_202" hidden="1">
          <a:extLst>
            <a:ext uri="{FF2B5EF4-FFF2-40B4-BE49-F238E27FC236}">
              <a16:creationId xmlns:a16="http://schemas.microsoft.com/office/drawing/2014/main" id="{00000000-0008-0000-1400-000095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79" name="shapetype_202" hidden="1">
          <a:extLst>
            <a:ext uri="{FF2B5EF4-FFF2-40B4-BE49-F238E27FC236}">
              <a16:creationId xmlns:a16="http://schemas.microsoft.com/office/drawing/2014/main" id="{00000000-0008-0000-1400-000093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77" name="shapetype_202" hidden="1">
          <a:extLst>
            <a:ext uri="{FF2B5EF4-FFF2-40B4-BE49-F238E27FC236}">
              <a16:creationId xmlns:a16="http://schemas.microsoft.com/office/drawing/2014/main" id="{00000000-0008-0000-1400-000091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75" name="shapetype_202" hidden="1">
          <a:extLst>
            <a:ext uri="{FF2B5EF4-FFF2-40B4-BE49-F238E27FC236}">
              <a16:creationId xmlns:a16="http://schemas.microsoft.com/office/drawing/2014/main" id="{00000000-0008-0000-1400-00008F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73" name="shapetype_202" hidden="1">
          <a:extLst>
            <a:ext uri="{FF2B5EF4-FFF2-40B4-BE49-F238E27FC236}">
              <a16:creationId xmlns:a16="http://schemas.microsoft.com/office/drawing/2014/main" id="{00000000-0008-0000-1400-00008D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71" name="shapetype_202" hidden="1">
          <a:extLst>
            <a:ext uri="{FF2B5EF4-FFF2-40B4-BE49-F238E27FC236}">
              <a16:creationId xmlns:a16="http://schemas.microsoft.com/office/drawing/2014/main" id="{00000000-0008-0000-1400-00008B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69" name="shapetype_202" hidden="1">
          <a:extLst>
            <a:ext uri="{FF2B5EF4-FFF2-40B4-BE49-F238E27FC236}">
              <a16:creationId xmlns:a16="http://schemas.microsoft.com/office/drawing/2014/main" id="{00000000-0008-0000-1400-000089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67" name="shapetype_202" hidden="1">
          <a:extLst>
            <a:ext uri="{FF2B5EF4-FFF2-40B4-BE49-F238E27FC236}">
              <a16:creationId xmlns:a16="http://schemas.microsoft.com/office/drawing/2014/main" id="{00000000-0008-0000-1400-000087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65" name="shapetype_202" hidden="1">
          <a:extLst>
            <a:ext uri="{FF2B5EF4-FFF2-40B4-BE49-F238E27FC236}">
              <a16:creationId xmlns:a16="http://schemas.microsoft.com/office/drawing/2014/main" id="{00000000-0008-0000-1400-000085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63" name="shapetype_202" hidden="1">
          <a:extLst>
            <a:ext uri="{FF2B5EF4-FFF2-40B4-BE49-F238E27FC236}">
              <a16:creationId xmlns:a16="http://schemas.microsoft.com/office/drawing/2014/main" id="{00000000-0008-0000-1400-000083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61" name="shapetype_202" hidden="1">
          <a:extLst>
            <a:ext uri="{FF2B5EF4-FFF2-40B4-BE49-F238E27FC236}">
              <a16:creationId xmlns:a16="http://schemas.microsoft.com/office/drawing/2014/main" id="{00000000-0008-0000-1400-000081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59" name="shapetype_202" hidden="1">
          <a:extLst>
            <a:ext uri="{FF2B5EF4-FFF2-40B4-BE49-F238E27FC236}">
              <a16:creationId xmlns:a16="http://schemas.microsoft.com/office/drawing/2014/main" id="{00000000-0008-0000-1400-00007F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57" name="shapetype_202" hidden="1">
          <a:extLst>
            <a:ext uri="{FF2B5EF4-FFF2-40B4-BE49-F238E27FC236}">
              <a16:creationId xmlns:a16="http://schemas.microsoft.com/office/drawing/2014/main" id="{00000000-0008-0000-1400-00007D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55" name="shapetype_202" hidden="1">
          <a:extLst>
            <a:ext uri="{FF2B5EF4-FFF2-40B4-BE49-F238E27FC236}">
              <a16:creationId xmlns:a16="http://schemas.microsoft.com/office/drawing/2014/main" id="{00000000-0008-0000-1400-00007B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53" name="shapetype_202" hidden="1">
          <a:extLst>
            <a:ext uri="{FF2B5EF4-FFF2-40B4-BE49-F238E27FC236}">
              <a16:creationId xmlns:a16="http://schemas.microsoft.com/office/drawing/2014/main" id="{00000000-0008-0000-1400-000079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51" name="shapetype_202" hidden="1">
          <a:extLst>
            <a:ext uri="{FF2B5EF4-FFF2-40B4-BE49-F238E27FC236}">
              <a16:creationId xmlns:a16="http://schemas.microsoft.com/office/drawing/2014/main" id="{00000000-0008-0000-1400-000077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49" name="shapetype_202" hidden="1">
          <a:extLst>
            <a:ext uri="{FF2B5EF4-FFF2-40B4-BE49-F238E27FC236}">
              <a16:creationId xmlns:a16="http://schemas.microsoft.com/office/drawing/2014/main" id="{00000000-0008-0000-1400-000075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47" name="shapetype_202" hidden="1">
          <a:extLst>
            <a:ext uri="{FF2B5EF4-FFF2-40B4-BE49-F238E27FC236}">
              <a16:creationId xmlns:a16="http://schemas.microsoft.com/office/drawing/2014/main" id="{00000000-0008-0000-1400-000073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45" name="shapetype_202" hidden="1">
          <a:extLst>
            <a:ext uri="{FF2B5EF4-FFF2-40B4-BE49-F238E27FC236}">
              <a16:creationId xmlns:a16="http://schemas.microsoft.com/office/drawing/2014/main" id="{00000000-0008-0000-1400-000071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43" name="shapetype_202" hidden="1">
          <a:extLst>
            <a:ext uri="{FF2B5EF4-FFF2-40B4-BE49-F238E27FC236}">
              <a16:creationId xmlns:a16="http://schemas.microsoft.com/office/drawing/2014/main" id="{00000000-0008-0000-1400-00006F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41" name="shapetype_202" hidden="1">
          <a:extLst>
            <a:ext uri="{FF2B5EF4-FFF2-40B4-BE49-F238E27FC236}">
              <a16:creationId xmlns:a16="http://schemas.microsoft.com/office/drawing/2014/main" id="{00000000-0008-0000-1400-00006D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39" name="shapetype_202" hidden="1">
          <a:extLst>
            <a:ext uri="{FF2B5EF4-FFF2-40B4-BE49-F238E27FC236}">
              <a16:creationId xmlns:a16="http://schemas.microsoft.com/office/drawing/2014/main" id="{00000000-0008-0000-1400-00006B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37" name="shapetype_202" hidden="1">
          <a:extLst>
            <a:ext uri="{FF2B5EF4-FFF2-40B4-BE49-F238E27FC236}">
              <a16:creationId xmlns:a16="http://schemas.microsoft.com/office/drawing/2014/main" id="{00000000-0008-0000-1400-000069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35" name="shapetype_202" hidden="1">
          <a:extLst>
            <a:ext uri="{FF2B5EF4-FFF2-40B4-BE49-F238E27FC236}">
              <a16:creationId xmlns:a16="http://schemas.microsoft.com/office/drawing/2014/main" id="{00000000-0008-0000-1400-000067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33" name="shapetype_202" hidden="1">
          <a:extLst>
            <a:ext uri="{FF2B5EF4-FFF2-40B4-BE49-F238E27FC236}">
              <a16:creationId xmlns:a16="http://schemas.microsoft.com/office/drawing/2014/main" id="{00000000-0008-0000-1400-000065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31" name="shapetype_202" hidden="1">
          <a:extLst>
            <a:ext uri="{FF2B5EF4-FFF2-40B4-BE49-F238E27FC236}">
              <a16:creationId xmlns:a16="http://schemas.microsoft.com/office/drawing/2014/main" id="{00000000-0008-0000-1400-000063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29" name="shapetype_202" hidden="1">
          <a:extLst>
            <a:ext uri="{FF2B5EF4-FFF2-40B4-BE49-F238E27FC236}">
              <a16:creationId xmlns:a16="http://schemas.microsoft.com/office/drawing/2014/main" id="{00000000-0008-0000-1400-000061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27" name="shapetype_202" hidden="1">
          <a:extLst>
            <a:ext uri="{FF2B5EF4-FFF2-40B4-BE49-F238E27FC236}">
              <a16:creationId xmlns:a16="http://schemas.microsoft.com/office/drawing/2014/main" id="{00000000-0008-0000-1400-00005F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25" name="shapetype_202" hidden="1">
          <a:extLst>
            <a:ext uri="{FF2B5EF4-FFF2-40B4-BE49-F238E27FC236}">
              <a16:creationId xmlns:a16="http://schemas.microsoft.com/office/drawing/2014/main" id="{00000000-0008-0000-1400-00005D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23" name="shapetype_202" hidden="1">
          <a:extLst>
            <a:ext uri="{FF2B5EF4-FFF2-40B4-BE49-F238E27FC236}">
              <a16:creationId xmlns:a16="http://schemas.microsoft.com/office/drawing/2014/main" id="{00000000-0008-0000-1400-00005B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21" name="shapetype_202" hidden="1">
          <a:extLst>
            <a:ext uri="{FF2B5EF4-FFF2-40B4-BE49-F238E27FC236}">
              <a16:creationId xmlns:a16="http://schemas.microsoft.com/office/drawing/2014/main" id="{00000000-0008-0000-1400-000059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19" name="shapetype_202" hidden="1">
          <a:extLst>
            <a:ext uri="{FF2B5EF4-FFF2-40B4-BE49-F238E27FC236}">
              <a16:creationId xmlns:a16="http://schemas.microsoft.com/office/drawing/2014/main" id="{00000000-0008-0000-1400-000057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17" name="shapetype_202" hidden="1">
          <a:extLst>
            <a:ext uri="{FF2B5EF4-FFF2-40B4-BE49-F238E27FC236}">
              <a16:creationId xmlns:a16="http://schemas.microsoft.com/office/drawing/2014/main" id="{00000000-0008-0000-1400-000055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15" name="shapetype_202" hidden="1">
          <a:extLst>
            <a:ext uri="{FF2B5EF4-FFF2-40B4-BE49-F238E27FC236}">
              <a16:creationId xmlns:a16="http://schemas.microsoft.com/office/drawing/2014/main" id="{00000000-0008-0000-1400-000053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13" name="shapetype_202" hidden="1">
          <a:extLst>
            <a:ext uri="{FF2B5EF4-FFF2-40B4-BE49-F238E27FC236}">
              <a16:creationId xmlns:a16="http://schemas.microsoft.com/office/drawing/2014/main" id="{00000000-0008-0000-1400-000051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11" name="shapetype_202" hidden="1">
          <a:extLst>
            <a:ext uri="{FF2B5EF4-FFF2-40B4-BE49-F238E27FC236}">
              <a16:creationId xmlns:a16="http://schemas.microsoft.com/office/drawing/2014/main" id="{00000000-0008-0000-1400-00004F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09" name="shapetype_202" hidden="1">
          <a:extLst>
            <a:ext uri="{FF2B5EF4-FFF2-40B4-BE49-F238E27FC236}">
              <a16:creationId xmlns:a16="http://schemas.microsoft.com/office/drawing/2014/main" id="{00000000-0008-0000-1400-00004D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07" name="shapetype_202" hidden="1">
          <a:extLst>
            <a:ext uri="{FF2B5EF4-FFF2-40B4-BE49-F238E27FC236}">
              <a16:creationId xmlns:a16="http://schemas.microsoft.com/office/drawing/2014/main" id="{00000000-0008-0000-1400-00004B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05" name="shapetype_202" hidden="1">
          <a:extLst>
            <a:ext uri="{FF2B5EF4-FFF2-40B4-BE49-F238E27FC236}">
              <a16:creationId xmlns:a16="http://schemas.microsoft.com/office/drawing/2014/main" id="{00000000-0008-0000-1400-000049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03" name="shapetype_202" hidden="1">
          <a:extLst>
            <a:ext uri="{FF2B5EF4-FFF2-40B4-BE49-F238E27FC236}">
              <a16:creationId xmlns:a16="http://schemas.microsoft.com/office/drawing/2014/main" id="{00000000-0008-0000-1400-000047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901" name="shapetype_202" hidden="1">
          <a:extLst>
            <a:ext uri="{FF2B5EF4-FFF2-40B4-BE49-F238E27FC236}">
              <a16:creationId xmlns:a16="http://schemas.microsoft.com/office/drawing/2014/main" id="{00000000-0008-0000-1400-000045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99" name="shapetype_202" hidden="1">
          <a:extLst>
            <a:ext uri="{FF2B5EF4-FFF2-40B4-BE49-F238E27FC236}">
              <a16:creationId xmlns:a16="http://schemas.microsoft.com/office/drawing/2014/main" id="{00000000-0008-0000-1400-000043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97" name="shapetype_202" hidden="1">
          <a:extLst>
            <a:ext uri="{FF2B5EF4-FFF2-40B4-BE49-F238E27FC236}">
              <a16:creationId xmlns:a16="http://schemas.microsoft.com/office/drawing/2014/main" id="{00000000-0008-0000-1400-000041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95" name="shapetype_202" hidden="1">
          <a:extLst>
            <a:ext uri="{FF2B5EF4-FFF2-40B4-BE49-F238E27FC236}">
              <a16:creationId xmlns:a16="http://schemas.microsoft.com/office/drawing/2014/main" id="{00000000-0008-0000-1400-00003F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93" name="shapetype_202" hidden="1">
          <a:extLst>
            <a:ext uri="{FF2B5EF4-FFF2-40B4-BE49-F238E27FC236}">
              <a16:creationId xmlns:a16="http://schemas.microsoft.com/office/drawing/2014/main" id="{00000000-0008-0000-1400-00003D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91" name="shapetype_202" hidden="1">
          <a:extLst>
            <a:ext uri="{FF2B5EF4-FFF2-40B4-BE49-F238E27FC236}">
              <a16:creationId xmlns:a16="http://schemas.microsoft.com/office/drawing/2014/main" id="{00000000-0008-0000-1400-00003B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89" name="shapetype_202" hidden="1">
          <a:extLst>
            <a:ext uri="{FF2B5EF4-FFF2-40B4-BE49-F238E27FC236}">
              <a16:creationId xmlns:a16="http://schemas.microsoft.com/office/drawing/2014/main" id="{00000000-0008-0000-1400-000039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87" name="shapetype_202" hidden="1">
          <a:extLst>
            <a:ext uri="{FF2B5EF4-FFF2-40B4-BE49-F238E27FC236}">
              <a16:creationId xmlns:a16="http://schemas.microsoft.com/office/drawing/2014/main" id="{00000000-0008-0000-1400-000037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85" name="shapetype_202" hidden="1">
          <a:extLst>
            <a:ext uri="{FF2B5EF4-FFF2-40B4-BE49-F238E27FC236}">
              <a16:creationId xmlns:a16="http://schemas.microsoft.com/office/drawing/2014/main" id="{00000000-0008-0000-1400-000035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83" name="shapetype_202" hidden="1">
          <a:extLst>
            <a:ext uri="{FF2B5EF4-FFF2-40B4-BE49-F238E27FC236}">
              <a16:creationId xmlns:a16="http://schemas.microsoft.com/office/drawing/2014/main" id="{00000000-0008-0000-1400-000033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81" name="shapetype_202" hidden="1">
          <a:extLst>
            <a:ext uri="{FF2B5EF4-FFF2-40B4-BE49-F238E27FC236}">
              <a16:creationId xmlns:a16="http://schemas.microsoft.com/office/drawing/2014/main" id="{00000000-0008-0000-1400-000031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79" name="shapetype_202" hidden="1">
          <a:extLst>
            <a:ext uri="{FF2B5EF4-FFF2-40B4-BE49-F238E27FC236}">
              <a16:creationId xmlns:a16="http://schemas.microsoft.com/office/drawing/2014/main" id="{00000000-0008-0000-1400-00002F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77" name="shapetype_202" hidden="1">
          <a:extLst>
            <a:ext uri="{FF2B5EF4-FFF2-40B4-BE49-F238E27FC236}">
              <a16:creationId xmlns:a16="http://schemas.microsoft.com/office/drawing/2014/main" id="{00000000-0008-0000-1400-00002D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75" name="shapetype_202" hidden="1">
          <a:extLst>
            <a:ext uri="{FF2B5EF4-FFF2-40B4-BE49-F238E27FC236}">
              <a16:creationId xmlns:a16="http://schemas.microsoft.com/office/drawing/2014/main" id="{00000000-0008-0000-1400-00002B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73" name="shapetype_202" hidden="1">
          <a:extLst>
            <a:ext uri="{FF2B5EF4-FFF2-40B4-BE49-F238E27FC236}">
              <a16:creationId xmlns:a16="http://schemas.microsoft.com/office/drawing/2014/main" id="{00000000-0008-0000-1400-000029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71" name="shapetype_202" hidden="1">
          <a:extLst>
            <a:ext uri="{FF2B5EF4-FFF2-40B4-BE49-F238E27FC236}">
              <a16:creationId xmlns:a16="http://schemas.microsoft.com/office/drawing/2014/main" id="{00000000-0008-0000-1400-000027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69" name="shapetype_202" hidden="1">
          <a:extLst>
            <a:ext uri="{FF2B5EF4-FFF2-40B4-BE49-F238E27FC236}">
              <a16:creationId xmlns:a16="http://schemas.microsoft.com/office/drawing/2014/main" id="{00000000-0008-0000-1400-000025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67" name="shapetype_202" hidden="1">
          <a:extLst>
            <a:ext uri="{FF2B5EF4-FFF2-40B4-BE49-F238E27FC236}">
              <a16:creationId xmlns:a16="http://schemas.microsoft.com/office/drawing/2014/main" id="{00000000-0008-0000-1400-000023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65" name="shapetype_202" hidden="1">
          <a:extLst>
            <a:ext uri="{FF2B5EF4-FFF2-40B4-BE49-F238E27FC236}">
              <a16:creationId xmlns:a16="http://schemas.microsoft.com/office/drawing/2014/main" id="{00000000-0008-0000-1400-000021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63" name="shapetype_202" hidden="1">
          <a:extLst>
            <a:ext uri="{FF2B5EF4-FFF2-40B4-BE49-F238E27FC236}">
              <a16:creationId xmlns:a16="http://schemas.microsoft.com/office/drawing/2014/main" id="{00000000-0008-0000-1400-00001F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61" name="shapetype_202" hidden="1">
          <a:extLst>
            <a:ext uri="{FF2B5EF4-FFF2-40B4-BE49-F238E27FC236}">
              <a16:creationId xmlns:a16="http://schemas.microsoft.com/office/drawing/2014/main" id="{00000000-0008-0000-1400-00001D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59" name="shapetype_202" hidden="1">
          <a:extLst>
            <a:ext uri="{FF2B5EF4-FFF2-40B4-BE49-F238E27FC236}">
              <a16:creationId xmlns:a16="http://schemas.microsoft.com/office/drawing/2014/main" id="{00000000-0008-0000-1400-00001B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57" name="shapetype_202" hidden="1">
          <a:extLst>
            <a:ext uri="{FF2B5EF4-FFF2-40B4-BE49-F238E27FC236}">
              <a16:creationId xmlns:a16="http://schemas.microsoft.com/office/drawing/2014/main" id="{00000000-0008-0000-1400-000019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55" name="shapetype_202" hidden="1">
          <a:extLst>
            <a:ext uri="{FF2B5EF4-FFF2-40B4-BE49-F238E27FC236}">
              <a16:creationId xmlns:a16="http://schemas.microsoft.com/office/drawing/2014/main" id="{00000000-0008-0000-1400-000017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53" name="shapetype_202" hidden="1">
          <a:extLst>
            <a:ext uri="{FF2B5EF4-FFF2-40B4-BE49-F238E27FC236}">
              <a16:creationId xmlns:a16="http://schemas.microsoft.com/office/drawing/2014/main" id="{00000000-0008-0000-1400-000015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51" name="shapetype_202" hidden="1">
          <a:extLst>
            <a:ext uri="{FF2B5EF4-FFF2-40B4-BE49-F238E27FC236}">
              <a16:creationId xmlns:a16="http://schemas.microsoft.com/office/drawing/2014/main" id="{00000000-0008-0000-1400-000013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49" name="shapetype_202" hidden="1">
          <a:extLst>
            <a:ext uri="{FF2B5EF4-FFF2-40B4-BE49-F238E27FC236}">
              <a16:creationId xmlns:a16="http://schemas.microsoft.com/office/drawing/2014/main" id="{00000000-0008-0000-1400-000011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47" name="shapetype_202" hidden="1">
          <a:extLst>
            <a:ext uri="{FF2B5EF4-FFF2-40B4-BE49-F238E27FC236}">
              <a16:creationId xmlns:a16="http://schemas.microsoft.com/office/drawing/2014/main" id="{00000000-0008-0000-1400-00000F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45" name="shapetype_202" hidden="1">
          <a:extLst>
            <a:ext uri="{FF2B5EF4-FFF2-40B4-BE49-F238E27FC236}">
              <a16:creationId xmlns:a16="http://schemas.microsoft.com/office/drawing/2014/main" id="{00000000-0008-0000-1400-00000D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43" name="shapetype_202" hidden="1">
          <a:extLst>
            <a:ext uri="{FF2B5EF4-FFF2-40B4-BE49-F238E27FC236}">
              <a16:creationId xmlns:a16="http://schemas.microsoft.com/office/drawing/2014/main" id="{00000000-0008-0000-1400-00000B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41" name="shapetype_202" hidden="1">
          <a:extLst>
            <a:ext uri="{FF2B5EF4-FFF2-40B4-BE49-F238E27FC236}">
              <a16:creationId xmlns:a16="http://schemas.microsoft.com/office/drawing/2014/main" id="{00000000-0008-0000-1400-000009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39" name="shapetype_202" hidden="1">
          <a:extLst>
            <a:ext uri="{FF2B5EF4-FFF2-40B4-BE49-F238E27FC236}">
              <a16:creationId xmlns:a16="http://schemas.microsoft.com/office/drawing/2014/main" id="{00000000-0008-0000-1400-000007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37" name="shapetype_202" hidden="1">
          <a:extLst>
            <a:ext uri="{FF2B5EF4-FFF2-40B4-BE49-F238E27FC236}">
              <a16:creationId xmlns:a16="http://schemas.microsoft.com/office/drawing/2014/main" id="{00000000-0008-0000-1400-000005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35" name="shapetype_202" hidden="1">
          <a:extLst>
            <a:ext uri="{FF2B5EF4-FFF2-40B4-BE49-F238E27FC236}">
              <a16:creationId xmlns:a16="http://schemas.microsoft.com/office/drawing/2014/main" id="{00000000-0008-0000-1400-000003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33" name="shapetype_202" hidden="1">
          <a:extLst>
            <a:ext uri="{FF2B5EF4-FFF2-40B4-BE49-F238E27FC236}">
              <a16:creationId xmlns:a16="http://schemas.microsoft.com/office/drawing/2014/main" id="{00000000-0008-0000-1400-0000016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31" name="shapetype_202" hidden="1">
          <a:extLst>
            <a:ext uri="{FF2B5EF4-FFF2-40B4-BE49-F238E27FC236}">
              <a16:creationId xmlns:a16="http://schemas.microsoft.com/office/drawing/2014/main" id="{00000000-0008-0000-1400-0000FF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29" name="shapetype_202" hidden="1">
          <a:extLst>
            <a:ext uri="{FF2B5EF4-FFF2-40B4-BE49-F238E27FC236}">
              <a16:creationId xmlns:a16="http://schemas.microsoft.com/office/drawing/2014/main" id="{00000000-0008-0000-1400-0000FD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27" name="shapetype_202" hidden="1">
          <a:extLst>
            <a:ext uri="{FF2B5EF4-FFF2-40B4-BE49-F238E27FC236}">
              <a16:creationId xmlns:a16="http://schemas.microsoft.com/office/drawing/2014/main" id="{00000000-0008-0000-1400-0000FB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25" name="shapetype_202" hidden="1">
          <a:extLst>
            <a:ext uri="{FF2B5EF4-FFF2-40B4-BE49-F238E27FC236}">
              <a16:creationId xmlns:a16="http://schemas.microsoft.com/office/drawing/2014/main" id="{00000000-0008-0000-1400-0000F9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23" name="shapetype_202" hidden="1">
          <a:extLst>
            <a:ext uri="{FF2B5EF4-FFF2-40B4-BE49-F238E27FC236}">
              <a16:creationId xmlns:a16="http://schemas.microsoft.com/office/drawing/2014/main" id="{00000000-0008-0000-1400-0000F7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21" name="shapetype_202" hidden="1">
          <a:extLst>
            <a:ext uri="{FF2B5EF4-FFF2-40B4-BE49-F238E27FC236}">
              <a16:creationId xmlns:a16="http://schemas.microsoft.com/office/drawing/2014/main" id="{00000000-0008-0000-1400-0000F5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19" name="shapetype_202" hidden="1">
          <a:extLst>
            <a:ext uri="{FF2B5EF4-FFF2-40B4-BE49-F238E27FC236}">
              <a16:creationId xmlns:a16="http://schemas.microsoft.com/office/drawing/2014/main" id="{00000000-0008-0000-1400-0000F3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17" name="shapetype_202" hidden="1">
          <a:extLst>
            <a:ext uri="{FF2B5EF4-FFF2-40B4-BE49-F238E27FC236}">
              <a16:creationId xmlns:a16="http://schemas.microsoft.com/office/drawing/2014/main" id="{00000000-0008-0000-1400-0000F1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15" name="shapetype_202" hidden="1">
          <a:extLst>
            <a:ext uri="{FF2B5EF4-FFF2-40B4-BE49-F238E27FC236}">
              <a16:creationId xmlns:a16="http://schemas.microsoft.com/office/drawing/2014/main" id="{00000000-0008-0000-1400-0000EF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13" name="shapetype_202" hidden="1">
          <a:extLst>
            <a:ext uri="{FF2B5EF4-FFF2-40B4-BE49-F238E27FC236}">
              <a16:creationId xmlns:a16="http://schemas.microsoft.com/office/drawing/2014/main" id="{00000000-0008-0000-1400-0000ED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11" name="shapetype_202" hidden="1">
          <a:extLst>
            <a:ext uri="{FF2B5EF4-FFF2-40B4-BE49-F238E27FC236}">
              <a16:creationId xmlns:a16="http://schemas.microsoft.com/office/drawing/2014/main" id="{00000000-0008-0000-1400-0000EB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09" name="shapetype_202" hidden="1">
          <a:extLst>
            <a:ext uri="{FF2B5EF4-FFF2-40B4-BE49-F238E27FC236}">
              <a16:creationId xmlns:a16="http://schemas.microsoft.com/office/drawing/2014/main" id="{00000000-0008-0000-1400-0000E9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07" name="shapetype_202" hidden="1">
          <a:extLst>
            <a:ext uri="{FF2B5EF4-FFF2-40B4-BE49-F238E27FC236}">
              <a16:creationId xmlns:a16="http://schemas.microsoft.com/office/drawing/2014/main" id="{00000000-0008-0000-1400-0000E7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05" name="shapetype_202" hidden="1">
          <a:extLst>
            <a:ext uri="{FF2B5EF4-FFF2-40B4-BE49-F238E27FC236}">
              <a16:creationId xmlns:a16="http://schemas.microsoft.com/office/drawing/2014/main" id="{00000000-0008-0000-1400-0000E5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03" name="shapetype_202" hidden="1">
          <a:extLst>
            <a:ext uri="{FF2B5EF4-FFF2-40B4-BE49-F238E27FC236}">
              <a16:creationId xmlns:a16="http://schemas.microsoft.com/office/drawing/2014/main" id="{00000000-0008-0000-1400-0000E3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801" name="shapetype_202" hidden="1">
          <a:extLst>
            <a:ext uri="{FF2B5EF4-FFF2-40B4-BE49-F238E27FC236}">
              <a16:creationId xmlns:a16="http://schemas.microsoft.com/office/drawing/2014/main" id="{00000000-0008-0000-1400-0000E1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99" name="shapetype_202" hidden="1">
          <a:extLst>
            <a:ext uri="{FF2B5EF4-FFF2-40B4-BE49-F238E27FC236}">
              <a16:creationId xmlns:a16="http://schemas.microsoft.com/office/drawing/2014/main" id="{00000000-0008-0000-1400-0000DF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97" name="shapetype_202" hidden="1">
          <a:extLst>
            <a:ext uri="{FF2B5EF4-FFF2-40B4-BE49-F238E27FC236}">
              <a16:creationId xmlns:a16="http://schemas.microsoft.com/office/drawing/2014/main" id="{00000000-0008-0000-1400-0000DD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95" name="shapetype_202" hidden="1">
          <a:extLst>
            <a:ext uri="{FF2B5EF4-FFF2-40B4-BE49-F238E27FC236}">
              <a16:creationId xmlns:a16="http://schemas.microsoft.com/office/drawing/2014/main" id="{00000000-0008-0000-1400-0000DB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93" name="shapetype_202" hidden="1">
          <a:extLst>
            <a:ext uri="{FF2B5EF4-FFF2-40B4-BE49-F238E27FC236}">
              <a16:creationId xmlns:a16="http://schemas.microsoft.com/office/drawing/2014/main" id="{00000000-0008-0000-1400-0000D9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91" name="shapetype_202" hidden="1">
          <a:extLst>
            <a:ext uri="{FF2B5EF4-FFF2-40B4-BE49-F238E27FC236}">
              <a16:creationId xmlns:a16="http://schemas.microsoft.com/office/drawing/2014/main" id="{00000000-0008-0000-1400-0000D7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89" name="shapetype_202" hidden="1">
          <a:extLst>
            <a:ext uri="{FF2B5EF4-FFF2-40B4-BE49-F238E27FC236}">
              <a16:creationId xmlns:a16="http://schemas.microsoft.com/office/drawing/2014/main" id="{00000000-0008-0000-1400-0000D5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87" name="shapetype_202" hidden="1">
          <a:extLst>
            <a:ext uri="{FF2B5EF4-FFF2-40B4-BE49-F238E27FC236}">
              <a16:creationId xmlns:a16="http://schemas.microsoft.com/office/drawing/2014/main" id="{00000000-0008-0000-1400-0000D3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85" name="shapetype_202" hidden="1">
          <a:extLst>
            <a:ext uri="{FF2B5EF4-FFF2-40B4-BE49-F238E27FC236}">
              <a16:creationId xmlns:a16="http://schemas.microsoft.com/office/drawing/2014/main" id="{00000000-0008-0000-1400-0000D1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83" name="shapetype_202" hidden="1">
          <a:extLst>
            <a:ext uri="{FF2B5EF4-FFF2-40B4-BE49-F238E27FC236}">
              <a16:creationId xmlns:a16="http://schemas.microsoft.com/office/drawing/2014/main" id="{00000000-0008-0000-1400-0000CF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81" name="shapetype_202" hidden="1">
          <a:extLst>
            <a:ext uri="{FF2B5EF4-FFF2-40B4-BE49-F238E27FC236}">
              <a16:creationId xmlns:a16="http://schemas.microsoft.com/office/drawing/2014/main" id="{00000000-0008-0000-1400-0000CD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79" name="shapetype_202" hidden="1">
          <a:extLst>
            <a:ext uri="{FF2B5EF4-FFF2-40B4-BE49-F238E27FC236}">
              <a16:creationId xmlns:a16="http://schemas.microsoft.com/office/drawing/2014/main" id="{00000000-0008-0000-1400-0000CB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77" name="shapetype_202" hidden="1">
          <a:extLst>
            <a:ext uri="{FF2B5EF4-FFF2-40B4-BE49-F238E27FC236}">
              <a16:creationId xmlns:a16="http://schemas.microsoft.com/office/drawing/2014/main" id="{00000000-0008-0000-1400-0000C9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75" name="shapetype_202" hidden="1">
          <a:extLst>
            <a:ext uri="{FF2B5EF4-FFF2-40B4-BE49-F238E27FC236}">
              <a16:creationId xmlns:a16="http://schemas.microsoft.com/office/drawing/2014/main" id="{00000000-0008-0000-1400-0000C7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73" name="shapetype_202" hidden="1">
          <a:extLst>
            <a:ext uri="{FF2B5EF4-FFF2-40B4-BE49-F238E27FC236}">
              <a16:creationId xmlns:a16="http://schemas.microsoft.com/office/drawing/2014/main" id="{00000000-0008-0000-1400-0000C5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71" name="shapetype_202" hidden="1">
          <a:extLst>
            <a:ext uri="{FF2B5EF4-FFF2-40B4-BE49-F238E27FC236}">
              <a16:creationId xmlns:a16="http://schemas.microsoft.com/office/drawing/2014/main" id="{00000000-0008-0000-1400-0000C3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69" name="shapetype_202" hidden="1">
          <a:extLst>
            <a:ext uri="{FF2B5EF4-FFF2-40B4-BE49-F238E27FC236}">
              <a16:creationId xmlns:a16="http://schemas.microsoft.com/office/drawing/2014/main" id="{00000000-0008-0000-1400-0000C1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67" name="shapetype_202" hidden="1">
          <a:extLst>
            <a:ext uri="{FF2B5EF4-FFF2-40B4-BE49-F238E27FC236}">
              <a16:creationId xmlns:a16="http://schemas.microsoft.com/office/drawing/2014/main" id="{00000000-0008-0000-1400-0000BF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65" name="shapetype_202" hidden="1">
          <a:extLst>
            <a:ext uri="{FF2B5EF4-FFF2-40B4-BE49-F238E27FC236}">
              <a16:creationId xmlns:a16="http://schemas.microsoft.com/office/drawing/2014/main" id="{00000000-0008-0000-1400-0000BD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63" name="shapetype_202" hidden="1">
          <a:extLst>
            <a:ext uri="{FF2B5EF4-FFF2-40B4-BE49-F238E27FC236}">
              <a16:creationId xmlns:a16="http://schemas.microsoft.com/office/drawing/2014/main" id="{00000000-0008-0000-1400-0000BB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61" name="shapetype_202" hidden="1">
          <a:extLst>
            <a:ext uri="{FF2B5EF4-FFF2-40B4-BE49-F238E27FC236}">
              <a16:creationId xmlns:a16="http://schemas.microsoft.com/office/drawing/2014/main" id="{00000000-0008-0000-1400-0000B9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59" name="shapetype_202" hidden="1">
          <a:extLst>
            <a:ext uri="{FF2B5EF4-FFF2-40B4-BE49-F238E27FC236}">
              <a16:creationId xmlns:a16="http://schemas.microsoft.com/office/drawing/2014/main" id="{00000000-0008-0000-1400-0000B7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57" name="shapetype_202" hidden="1">
          <a:extLst>
            <a:ext uri="{FF2B5EF4-FFF2-40B4-BE49-F238E27FC236}">
              <a16:creationId xmlns:a16="http://schemas.microsoft.com/office/drawing/2014/main" id="{00000000-0008-0000-1400-0000B5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55" name="shapetype_202" hidden="1">
          <a:extLst>
            <a:ext uri="{FF2B5EF4-FFF2-40B4-BE49-F238E27FC236}">
              <a16:creationId xmlns:a16="http://schemas.microsoft.com/office/drawing/2014/main" id="{00000000-0008-0000-1400-0000B3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53" name="shapetype_202" hidden="1">
          <a:extLst>
            <a:ext uri="{FF2B5EF4-FFF2-40B4-BE49-F238E27FC236}">
              <a16:creationId xmlns:a16="http://schemas.microsoft.com/office/drawing/2014/main" id="{00000000-0008-0000-1400-0000B1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51" name="shapetype_202" hidden="1">
          <a:extLst>
            <a:ext uri="{FF2B5EF4-FFF2-40B4-BE49-F238E27FC236}">
              <a16:creationId xmlns:a16="http://schemas.microsoft.com/office/drawing/2014/main" id="{00000000-0008-0000-1400-0000AF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49" name="shapetype_202" hidden="1">
          <a:extLst>
            <a:ext uri="{FF2B5EF4-FFF2-40B4-BE49-F238E27FC236}">
              <a16:creationId xmlns:a16="http://schemas.microsoft.com/office/drawing/2014/main" id="{00000000-0008-0000-1400-0000AD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47" name="shapetype_202" hidden="1">
          <a:extLst>
            <a:ext uri="{FF2B5EF4-FFF2-40B4-BE49-F238E27FC236}">
              <a16:creationId xmlns:a16="http://schemas.microsoft.com/office/drawing/2014/main" id="{00000000-0008-0000-1400-0000AB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45" name="shapetype_202" hidden="1">
          <a:extLst>
            <a:ext uri="{FF2B5EF4-FFF2-40B4-BE49-F238E27FC236}">
              <a16:creationId xmlns:a16="http://schemas.microsoft.com/office/drawing/2014/main" id="{00000000-0008-0000-1400-0000A9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43" name="shapetype_202" hidden="1">
          <a:extLst>
            <a:ext uri="{FF2B5EF4-FFF2-40B4-BE49-F238E27FC236}">
              <a16:creationId xmlns:a16="http://schemas.microsoft.com/office/drawing/2014/main" id="{00000000-0008-0000-1400-0000A7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41" name="shapetype_202" hidden="1">
          <a:extLst>
            <a:ext uri="{FF2B5EF4-FFF2-40B4-BE49-F238E27FC236}">
              <a16:creationId xmlns:a16="http://schemas.microsoft.com/office/drawing/2014/main" id="{00000000-0008-0000-1400-0000A5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39" name="shapetype_202" hidden="1">
          <a:extLst>
            <a:ext uri="{FF2B5EF4-FFF2-40B4-BE49-F238E27FC236}">
              <a16:creationId xmlns:a16="http://schemas.microsoft.com/office/drawing/2014/main" id="{00000000-0008-0000-1400-0000A3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37" name="shapetype_202" hidden="1">
          <a:extLst>
            <a:ext uri="{FF2B5EF4-FFF2-40B4-BE49-F238E27FC236}">
              <a16:creationId xmlns:a16="http://schemas.microsoft.com/office/drawing/2014/main" id="{00000000-0008-0000-1400-0000A1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35" name="shapetype_202" hidden="1">
          <a:extLst>
            <a:ext uri="{FF2B5EF4-FFF2-40B4-BE49-F238E27FC236}">
              <a16:creationId xmlns:a16="http://schemas.microsoft.com/office/drawing/2014/main" id="{00000000-0008-0000-1400-00009F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33" name="shapetype_202" hidden="1">
          <a:extLst>
            <a:ext uri="{FF2B5EF4-FFF2-40B4-BE49-F238E27FC236}">
              <a16:creationId xmlns:a16="http://schemas.microsoft.com/office/drawing/2014/main" id="{00000000-0008-0000-1400-00009D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4731" name="shapetype_202" hidden="1">
          <a:extLst>
            <a:ext uri="{FF2B5EF4-FFF2-40B4-BE49-F238E27FC236}">
              <a16:creationId xmlns:a16="http://schemas.microsoft.com/office/drawing/2014/main" id="{00000000-0008-0000-1400-00009B6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19</xdr:col>
      <xdr:colOff>1034143</xdr:colOff>
      <xdr:row>37</xdr:row>
      <xdr:rowOff>13607</xdr:rowOff>
    </xdr:from>
    <xdr:ext cx="24288750" cy="1624932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/>
      </xdr:nvSpPr>
      <xdr:spPr>
        <a:xfrm>
          <a:off x="19607893" y="12423321"/>
          <a:ext cx="24288750" cy="162493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Eastern Europe (Poland, Czech Republic, Hungary, Slovenia, Slovakia, Croatia, Bulgaria, Romania)</a:t>
          </a: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TILES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/>
        </a:p>
      </xdr:txBody>
    </xdr:sp>
    <xdr:clientData/>
  </xdr:oneCellAnchor>
  <xdr:oneCellAnchor>
    <xdr:from>
      <xdr:col>55</xdr:col>
      <xdr:colOff>0</xdr:colOff>
      <xdr:row>37</xdr:row>
      <xdr:rowOff>0</xdr:rowOff>
    </xdr:from>
    <xdr:ext cx="19186070" cy="11239487"/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1400-00004B010000}"/>
            </a:ext>
          </a:extLst>
        </xdr:cNvPr>
        <xdr:cNvSpPr txBox="1"/>
      </xdr:nvSpPr>
      <xdr:spPr>
        <a:xfrm>
          <a:off x="100597607" y="12409714"/>
          <a:ext cx="19186070" cy="112394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Eastern Europe (Poland, Czech Republic, Hungary, Slovenia, Slovakia, Croatia, Bulgaria, Romania)</a:t>
          </a:r>
          <a:endParaRPr lang="en-US" sz="1200">
            <a:effectLst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fuel used is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>
            <a:effectLst/>
          </a:endParaRPr>
        </a:p>
      </xdr:txBody>
    </xdr:sp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69" name="shapetype_202" hidden="1">
          <a:extLst>
            <a:ext uri="{FF2B5EF4-FFF2-40B4-BE49-F238E27FC236}">
              <a16:creationId xmlns:a16="http://schemas.microsoft.com/office/drawing/2014/main" id="{00000000-0008-0000-1500-00009D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68" name="shapetype_202" hidden="1">
          <a:extLst>
            <a:ext uri="{FF2B5EF4-FFF2-40B4-BE49-F238E27FC236}">
              <a16:creationId xmlns:a16="http://schemas.microsoft.com/office/drawing/2014/main" id="{00000000-0008-0000-1500-00009C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67" name="shapetype_202" hidden="1">
          <a:extLst>
            <a:ext uri="{FF2B5EF4-FFF2-40B4-BE49-F238E27FC236}">
              <a16:creationId xmlns:a16="http://schemas.microsoft.com/office/drawing/2014/main" id="{00000000-0008-0000-1500-00009B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66" name="shapetype_202" hidden="1">
          <a:extLst>
            <a:ext uri="{FF2B5EF4-FFF2-40B4-BE49-F238E27FC236}">
              <a16:creationId xmlns:a16="http://schemas.microsoft.com/office/drawing/2014/main" id="{00000000-0008-0000-1500-00009A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65" name="shapetype_202" hidden="1">
          <a:extLst>
            <a:ext uri="{FF2B5EF4-FFF2-40B4-BE49-F238E27FC236}">
              <a16:creationId xmlns:a16="http://schemas.microsoft.com/office/drawing/2014/main" id="{00000000-0008-0000-1500-000099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64" name="shapetype_202" hidden="1">
          <a:extLst>
            <a:ext uri="{FF2B5EF4-FFF2-40B4-BE49-F238E27FC236}">
              <a16:creationId xmlns:a16="http://schemas.microsoft.com/office/drawing/2014/main" id="{00000000-0008-0000-1500-000098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63" name="shapetype_202" hidden="1">
          <a:extLst>
            <a:ext uri="{FF2B5EF4-FFF2-40B4-BE49-F238E27FC236}">
              <a16:creationId xmlns:a16="http://schemas.microsoft.com/office/drawing/2014/main" id="{00000000-0008-0000-1500-000097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61" name="shapetype_202" hidden="1">
          <a:extLst>
            <a:ext uri="{FF2B5EF4-FFF2-40B4-BE49-F238E27FC236}">
              <a16:creationId xmlns:a16="http://schemas.microsoft.com/office/drawing/2014/main" id="{00000000-0008-0000-1500-000095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59" name="shapetype_202" hidden="1">
          <a:extLst>
            <a:ext uri="{FF2B5EF4-FFF2-40B4-BE49-F238E27FC236}">
              <a16:creationId xmlns:a16="http://schemas.microsoft.com/office/drawing/2014/main" id="{00000000-0008-0000-1500-000093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57" name="shapetype_202" hidden="1">
          <a:extLst>
            <a:ext uri="{FF2B5EF4-FFF2-40B4-BE49-F238E27FC236}">
              <a16:creationId xmlns:a16="http://schemas.microsoft.com/office/drawing/2014/main" id="{00000000-0008-0000-1500-000091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55" name="shapetype_202" hidden="1">
          <a:extLst>
            <a:ext uri="{FF2B5EF4-FFF2-40B4-BE49-F238E27FC236}">
              <a16:creationId xmlns:a16="http://schemas.microsoft.com/office/drawing/2014/main" id="{00000000-0008-0000-1500-00008F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53" name="shapetype_202" hidden="1">
          <a:extLst>
            <a:ext uri="{FF2B5EF4-FFF2-40B4-BE49-F238E27FC236}">
              <a16:creationId xmlns:a16="http://schemas.microsoft.com/office/drawing/2014/main" id="{00000000-0008-0000-1500-00008D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51" name="shapetype_202" hidden="1">
          <a:extLst>
            <a:ext uri="{FF2B5EF4-FFF2-40B4-BE49-F238E27FC236}">
              <a16:creationId xmlns:a16="http://schemas.microsoft.com/office/drawing/2014/main" id="{00000000-0008-0000-1500-00008B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49" name="shapetype_202" hidden="1">
          <a:extLst>
            <a:ext uri="{FF2B5EF4-FFF2-40B4-BE49-F238E27FC236}">
              <a16:creationId xmlns:a16="http://schemas.microsoft.com/office/drawing/2014/main" id="{00000000-0008-0000-1500-000089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47" name="shapetype_202" hidden="1">
          <a:extLst>
            <a:ext uri="{FF2B5EF4-FFF2-40B4-BE49-F238E27FC236}">
              <a16:creationId xmlns:a16="http://schemas.microsoft.com/office/drawing/2014/main" id="{00000000-0008-0000-1500-000087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45" name="shapetype_202" hidden="1">
          <a:extLst>
            <a:ext uri="{FF2B5EF4-FFF2-40B4-BE49-F238E27FC236}">
              <a16:creationId xmlns:a16="http://schemas.microsoft.com/office/drawing/2014/main" id="{00000000-0008-0000-1500-000085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43" name="shapetype_202" hidden="1">
          <a:extLst>
            <a:ext uri="{FF2B5EF4-FFF2-40B4-BE49-F238E27FC236}">
              <a16:creationId xmlns:a16="http://schemas.microsoft.com/office/drawing/2014/main" id="{00000000-0008-0000-1500-000083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41" name="shapetype_202" hidden="1">
          <a:extLst>
            <a:ext uri="{FF2B5EF4-FFF2-40B4-BE49-F238E27FC236}">
              <a16:creationId xmlns:a16="http://schemas.microsoft.com/office/drawing/2014/main" id="{00000000-0008-0000-1500-000081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39" name="shapetype_202" hidden="1">
          <a:extLst>
            <a:ext uri="{FF2B5EF4-FFF2-40B4-BE49-F238E27FC236}">
              <a16:creationId xmlns:a16="http://schemas.microsoft.com/office/drawing/2014/main" id="{00000000-0008-0000-1500-00007F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37" name="shapetype_202" hidden="1">
          <a:extLst>
            <a:ext uri="{FF2B5EF4-FFF2-40B4-BE49-F238E27FC236}">
              <a16:creationId xmlns:a16="http://schemas.microsoft.com/office/drawing/2014/main" id="{00000000-0008-0000-1500-00007D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35" name="shapetype_202" hidden="1">
          <a:extLst>
            <a:ext uri="{FF2B5EF4-FFF2-40B4-BE49-F238E27FC236}">
              <a16:creationId xmlns:a16="http://schemas.microsoft.com/office/drawing/2014/main" id="{00000000-0008-0000-1500-00007B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33" name="shapetype_202" hidden="1">
          <a:extLst>
            <a:ext uri="{FF2B5EF4-FFF2-40B4-BE49-F238E27FC236}">
              <a16:creationId xmlns:a16="http://schemas.microsoft.com/office/drawing/2014/main" id="{00000000-0008-0000-1500-000079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31" name="shapetype_202" hidden="1">
          <a:extLst>
            <a:ext uri="{FF2B5EF4-FFF2-40B4-BE49-F238E27FC236}">
              <a16:creationId xmlns:a16="http://schemas.microsoft.com/office/drawing/2014/main" id="{00000000-0008-0000-1500-000077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29" name="shapetype_202" hidden="1">
          <a:extLst>
            <a:ext uri="{FF2B5EF4-FFF2-40B4-BE49-F238E27FC236}">
              <a16:creationId xmlns:a16="http://schemas.microsoft.com/office/drawing/2014/main" id="{00000000-0008-0000-1500-000075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27" name="shapetype_202" hidden="1">
          <a:extLst>
            <a:ext uri="{FF2B5EF4-FFF2-40B4-BE49-F238E27FC236}">
              <a16:creationId xmlns:a16="http://schemas.microsoft.com/office/drawing/2014/main" id="{00000000-0008-0000-1500-000073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25" name="shapetype_202" hidden="1">
          <a:extLst>
            <a:ext uri="{FF2B5EF4-FFF2-40B4-BE49-F238E27FC236}">
              <a16:creationId xmlns:a16="http://schemas.microsoft.com/office/drawing/2014/main" id="{00000000-0008-0000-1500-000071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23" name="shapetype_202" hidden="1">
          <a:extLst>
            <a:ext uri="{FF2B5EF4-FFF2-40B4-BE49-F238E27FC236}">
              <a16:creationId xmlns:a16="http://schemas.microsoft.com/office/drawing/2014/main" id="{00000000-0008-0000-1500-00006F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21" name="shapetype_202" hidden="1">
          <a:extLst>
            <a:ext uri="{FF2B5EF4-FFF2-40B4-BE49-F238E27FC236}">
              <a16:creationId xmlns:a16="http://schemas.microsoft.com/office/drawing/2014/main" id="{00000000-0008-0000-1500-00006D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19" name="shapetype_202" hidden="1">
          <a:extLst>
            <a:ext uri="{FF2B5EF4-FFF2-40B4-BE49-F238E27FC236}">
              <a16:creationId xmlns:a16="http://schemas.microsoft.com/office/drawing/2014/main" id="{00000000-0008-0000-1500-00006B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17" name="shapetype_202" hidden="1">
          <a:extLst>
            <a:ext uri="{FF2B5EF4-FFF2-40B4-BE49-F238E27FC236}">
              <a16:creationId xmlns:a16="http://schemas.microsoft.com/office/drawing/2014/main" id="{00000000-0008-0000-1500-000069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15" name="shapetype_202" hidden="1">
          <a:extLst>
            <a:ext uri="{FF2B5EF4-FFF2-40B4-BE49-F238E27FC236}">
              <a16:creationId xmlns:a16="http://schemas.microsoft.com/office/drawing/2014/main" id="{00000000-0008-0000-1500-000067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13" name="shapetype_202" hidden="1">
          <a:extLst>
            <a:ext uri="{FF2B5EF4-FFF2-40B4-BE49-F238E27FC236}">
              <a16:creationId xmlns:a16="http://schemas.microsoft.com/office/drawing/2014/main" id="{00000000-0008-0000-1500-000065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11" name="shapetype_202" hidden="1">
          <a:extLst>
            <a:ext uri="{FF2B5EF4-FFF2-40B4-BE49-F238E27FC236}">
              <a16:creationId xmlns:a16="http://schemas.microsoft.com/office/drawing/2014/main" id="{00000000-0008-0000-1500-000063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09" name="shapetype_202" hidden="1">
          <a:extLst>
            <a:ext uri="{FF2B5EF4-FFF2-40B4-BE49-F238E27FC236}">
              <a16:creationId xmlns:a16="http://schemas.microsoft.com/office/drawing/2014/main" id="{00000000-0008-0000-1500-000061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07" name="shapetype_202" hidden="1">
          <a:extLst>
            <a:ext uri="{FF2B5EF4-FFF2-40B4-BE49-F238E27FC236}">
              <a16:creationId xmlns:a16="http://schemas.microsoft.com/office/drawing/2014/main" id="{00000000-0008-0000-1500-00005F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05" name="shapetype_202" hidden="1">
          <a:extLst>
            <a:ext uri="{FF2B5EF4-FFF2-40B4-BE49-F238E27FC236}">
              <a16:creationId xmlns:a16="http://schemas.microsoft.com/office/drawing/2014/main" id="{00000000-0008-0000-1500-00005D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03" name="shapetype_202" hidden="1">
          <a:extLst>
            <a:ext uri="{FF2B5EF4-FFF2-40B4-BE49-F238E27FC236}">
              <a16:creationId xmlns:a16="http://schemas.microsoft.com/office/drawing/2014/main" id="{00000000-0008-0000-1500-00005B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201" name="shapetype_202" hidden="1">
          <a:extLst>
            <a:ext uri="{FF2B5EF4-FFF2-40B4-BE49-F238E27FC236}">
              <a16:creationId xmlns:a16="http://schemas.microsoft.com/office/drawing/2014/main" id="{00000000-0008-0000-1500-000059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99" name="shapetype_202" hidden="1">
          <a:extLst>
            <a:ext uri="{FF2B5EF4-FFF2-40B4-BE49-F238E27FC236}">
              <a16:creationId xmlns:a16="http://schemas.microsoft.com/office/drawing/2014/main" id="{00000000-0008-0000-1500-000057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97" name="shapetype_202" hidden="1">
          <a:extLst>
            <a:ext uri="{FF2B5EF4-FFF2-40B4-BE49-F238E27FC236}">
              <a16:creationId xmlns:a16="http://schemas.microsoft.com/office/drawing/2014/main" id="{00000000-0008-0000-1500-000055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95" name="shapetype_202" hidden="1">
          <a:extLst>
            <a:ext uri="{FF2B5EF4-FFF2-40B4-BE49-F238E27FC236}">
              <a16:creationId xmlns:a16="http://schemas.microsoft.com/office/drawing/2014/main" id="{00000000-0008-0000-1500-000053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93" name="shapetype_202" hidden="1">
          <a:extLst>
            <a:ext uri="{FF2B5EF4-FFF2-40B4-BE49-F238E27FC236}">
              <a16:creationId xmlns:a16="http://schemas.microsoft.com/office/drawing/2014/main" id="{00000000-0008-0000-1500-000051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91" name="shapetype_202" hidden="1">
          <a:extLst>
            <a:ext uri="{FF2B5EF4-FFF2-40B4-BE49-F238E27FC236}">
              <a16:creationId xmlns:a16="http://schemas.microsoft.com/office/drawing/2014/main" id="{00000000-0008-0000-1500-00004F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89" name="shapetype_202" hidden="1">
          <a:extLst>
            <a:ext uri="{FF2B5EF4-FFF2-40B4-BE49-F238E27FC236}">
              <a16:creationId xmlns:a16="http://schemas.microsoft.com/office/drawing/2014/main" id="{00000000-0008-0000-1500-00004D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87" name="shapetype_202" hidden="1">
          <a:extLst>
            <a:ext uri="{FF2B5EF4-FFF2-40B4-BE49-F238E27FC236}">
              <a16:creationId xmlns:a16="http://schemas.microsoft.com/office/drawing/2014/main" id="{00000000-0008-0000-1500-00004B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85" name="shapetype_202" hidden="1">
          <a:extLst>
            <a:ext uri="{FF2B5EF4-FFF2-40B4-BE49-F238E27FC236}">
              <a16:creationId xmlns:a16="http://schemas.microsoft.com/office/drawing/2014/main" id="{00000000-0008-0000-1500-000049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83" name="shapetype_202" hidden="1">
          <a:extLst>
            <a:ext uri="{FF2B5EF4-FFF2-40B4-BE49-F238E27FC236}">
              <a16:creationId xmlns:a16="http://schemas.microsoft.com/office/drawing/2014/main" id="{00000000-0008-0000-1500-000047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81" name="shapetype_202" hidden="1">
          <a:extLst>
            <a:ext uri="{FF2B5EF4-FFF2-40B4-BE49-F238E27FC236}">
              <a16:creationId xmlns:a16="http://schemas.microsoft.com/office/drawing/2014/main" id="{00000000-0008-0000-1500-000045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79" name="shapetype_202" hidden="1">
          <a:extLst>
            <a:ext uri="{FF2B5EF4-FFF2-40B4-BE49-F238E27FC236}">
              <a16:creationId xmlns:a16="http://schemas.microsoft.com/office/drawing/2014/main" id="{00000000-0008-0000-1500-000043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77" name="shapetype_202" hidden="1">
          <a:extLst>
            <a:ext uri="{FF2B5EF4-FFF2-40B4-BE49-F238E27FC236}">
              <a16:creationId xmlns:a16="http://schemas.microsoft.com/office/drawing/2014/main" id="{00000000-0008-0000-1500-000041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75" name="shapetype_202" hidden="1">
          <a:extLst>
            <a:ext uri="{FF2B5EF4-FFF2-40B4-BE49-F238E27FC236}">
              <a16:creationId xmlns:a16="http://schemas.microsoft.com/office/drawing/2014/main" id="{00000000-0008-0000-1500-00003F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73" name="shapetype_202" hidden="1">
          <a:extLst>
            <a:ext uri="{FF2B5EF4-FFF2-40B4-BE49-F238E27FC236}">
              <a16:creationId xmlns:a16="http://schemas.microsoft.com/office/drawing/2014/main" id="{00000000-0008-0000-1500-00003D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71" name="shapetype_202" hidden="1">
          <a:extLst>
            <a:ext uri="{FF2B5EF4-FFF2-40B4-BE49-F238E27FC236}">
              <a16:creationId xmlns:a16="http://schemas.microsoft.com/office/drawing/2014/main" id="{00000000-0008-0000-1500-00003B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69" name="shapetype_202" hidden="1">
          <a:extLst>
            <a:ext uri="{FF2B5EF4-FFF2-40B4-BE49-F238E27FC236}">
              <a16:creationId xmlns:a16="http://schemas.microsoft.com/office/drawing/2014/main" id="{00000000-0008-0000-1500-000039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67" name="shapetype_202" hidden="1">
          <a:extLst>
            <a:ext uri="{FF2B5EF4-FFF2-40B4-BE49-F238E27FC236}">
              <a16:creationId xmlns:a16="http://schemas.microsoft.com/office/drawing/2014/main" id="{00000000-0008-0000-1500-000037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65" name="shapetype_202" hidden="1">
          <a:extLst>
            <a:ext uri="{FF2B5EF4-FFF2-40B4-BE49-F238E27FC236}">
              <a16:creationId xmlns:a16="http://schemas.microsoft.com/office/drawing/2014/main" id="{00000000-0008-0000-1500-000035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63" name="shapetype_202" hidden="1">
          <a:extLst>
            <a:ext uri="{FF2B5EF4-FFF2-40B4-BE49-F238E27FC236}">
              <a16:creationId xmlns:a16="http://schemas.microsoft.com/office/drawing/2014/main" id="{00000000-0008-0000-1500-000033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62" name="shapetype_202" hidden="1">
          <a:extLst>
            <a:ext uri="{FF2B5EF4-FFF2-40B4-BE49-F238E27FC236}">
              <a16:creationId xmlns:a16="http://schemas.microsoft.com/office/drawing/2014/main" id="{00000000-0008-0000-1500-000032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60" name="shapetype_202" hidden="1">
          <a:extLst>
            <a:ext uri="{FF2B5EF4-FFF2-40B4-BE49-F238E27FC236}">
              <a16:creationId xmlns:a16="http://schemas.microsoft.com/office/drawing/2014/main" id="{00000000-0008-0000-1500-000030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58" name="shapetype_202" hidden="1">
          <a:extLst>
            <a:ext uri="{FF2B5EF4-FFF2-40B4-BE49-F238E27FC236}">
              <a16:creationId xmlns:a16="http://schemas.microsoft.com/office/drawing/2014/main" id="{00000000-0008-0000-1500-00002E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56" name="shapetype_202" hidden="1">
          <a:extLst>
            <a:ext uri="{FF2B5EF4-FFF2-40B4-BE49-F238E27FC236}">
              <a16:creationId xmlns:a16="http://schemas.microsoft.com/office/drawing/2014/main" id="{00000000-0008-0000-1500-00002C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54" name="shapetype_202" hidden="1">
          <a:extLst>
            <a:ext uri="{FF2B5EF4-FFF2-40B4-BE49-F238E27FC236}">
              <a16:creationId xmlns:a16="http://schemas.microsoft.com/office/drawing/2014/main" id="{00000000-0008-0000-1500-00002A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52" name="shapetype_202" hidden="1">
          <a:extLst>
            <a:ext uri="{FF2B5EF4-FFF2-40B4-BE49-F238E27FC236}">
              <a16:creationId xmlns:a16="http://schemas.microsoft.com/office/drawing/2014/main" id="{00000000-0008-0000-1500-000028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50" name="shapetype_202" hidden="1">
          <a:extLst>
            <a:ext uri="{FF2B5EF4-FFF2-40B4-BE49-F238E27FC236}">
              <a16:creationId xmlns:a16="http://schemas.microsoft.com/office/drawing/2014/main" id="{00000000-0008-0000-1500-000026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48" name="shapetype_202" hidden="1">
          <a:extLst>
            <a:ext uri="{FF2B5EF4-FFF2-40B4-BE49-F238E27FC236}">
              <a16:creationId xmlns:a16="http://schemas.microsoft.com/office/drawing/2014/main" id="{00000000-0008-0000-1500-000024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46" name="shapetype_202" hidden="1">
          <a:extLst>
            <a:ext uri="{FF2B5EF4-FFF2-40B4-BE49-F238E27FC236}">
              <a16:creationId xmlns:a16="http://schemas.microsoft.com/office/drawing/2014/main" id="{00000000-0008-0000-1500-000022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44" name="shapetype_202" hidden="1">
          <a:extLst>
            <a:ext uri="{FF2B5EF4-FFF2-40B4-BE49-F238E27FC236}">
              <a16:creationId xmlns:a16="http://schemas.microsoft.com/office/drawing/2014/main" id="{00000000-0008-0000-1500-000020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42" name="shapetype_202" hidden="1">
          <a:extLst>
            <a:ext uri="{FF2B5EF4-FFF2-40B4-BE49-F238E27FC236}">
              <a16:creationId xmlns:a16="http://schemas.microsoft.com/office/drawing/2014/main" id="{00000000-0008-0000-1500-00001E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40" name="shapetype_202" hidden="1">
          <a:extLst>
            <a:ext uri="{FF2B5EF4-FFF2-40B4-BE49-F238E27FC236}">
              <a16:creationId xmlns:a16="http://schemas.microsoft.com/office/drawing/2014/main" id="{00000000-0008-0000-1500-00001C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38" name="shapetype_202" hidden="1">
          <a:extLst>
            <a:ext uri="{FF2B5EF4-FFF2-40B4-BE49-F238E27FC236}">
              <a16:creationId xmlns:a16="http://schemas.microsoft.com/office/drawing/2014/main" id="{00000000-0008-0000-1500-00001A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36" name="shapetype_202" hidden="1">
          <a:extLst>
            <a:ext uri="{FF2B5EF4-FFF2-40B4-BE49-F238E27FC236}">
              <a16:creationId xmlns:a16="http://schemas.microsoft.com/office/drawing/2014/main" id="{00000000-0008-0000-1500-000018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34" name="shapetype_202" hidden="1">
          <a:extLst>
            <a:ext uri="{FF2B5EF4-FFF2-40B4-BE49-F238E27FC236}">
              <a16:creationId xmlns:a16="http://schemas.microsoft.com/office/drawing/2014/main" id="{00000000-0008-0000-1500-000016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32" name="shapetype_202" hidden="1">
          <a:extLst>
            <a:ext uri="{FF2B5EF4-FFF2-40B4-BE49-F238E27FC236}">
              <a16:creationId xmlns:a16="http://schemas.microsoft.com/office/drawing/2014/main" id="{00000000-0008-0000-1500-000014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31" name="shapetype_202" hidden="1">
          <a:extLst>
            <a:ext uri="{FF2B5EF4-FFF2-40B4-BE49-F238E27FC236}">
              <a16:creationId xmlns:a16="http://schemas.microsoft.com/office/drawing/2014/main" id="{00000000-0008-0000-1500-000013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29" name="shapetype_202" hidden="1">
          <a:extLst>
            <a:ext uri="{FF2B5EF4-FFF2-40B4-BE49-F238E27FC236}">
              <a16:creationId xmlns:a16="http://schemas.microsoft.com/office/drawing/2014/main" id="{00000000-0008-0000-1500-000011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27" name="shapetype_202" hidden="1">
          <a:extLst>
            <a:ext uri="{FF2B5EF4-FFF2-40B4-BE49-F238E27FC236}">
              <a16:creationId xmlns:a16="http://schemas.microsoft.com/office/drawing/2014/main" id="{00000000-0008-0000-1500-00000F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25" name="shapetype_202" hidden="1">
          <a:extLst>
            <a:ext uri="{FF2B5EF4-FFF2-40B4-BE49-F238E27FC236}">
              <a16:creationId xmlns:a16="http://schemas.microsoft.com/office/drawing/2014/main" id="{00000000-0008-0000-1500-00000D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23" name="shapetype_202" hidden="1">
          <a:extLst>
            <a:ext uri="{FF2B5EF4-FFF2-40B4-BE49-F238E27FC236}">
              <a16:creationId xmlns:a16="http://schemas.microsoft.com/office/drawing/2014/main" id="{00000000-0008-0000-1500-00000B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21" name="shapetype_202" hidden="1">
          <a:extLst>
            <a:ext uri="{FF2B5EF4-FFF2-40B4-BE49-F238E27FC236}">
              <a16:creationId xmlns:a16="http://schemas.microsoft.com/office/drawing/2014/main" id="{00000000-0008-0000-1500-000009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19" name="shapetype_202" hidden="1">
          <a:extLst>
            <a:ext uri="{FF2B5EF4-FFF2-40B4-BE49-F238E27FC236}">
              <a16:creationId xmlns:a16="http://schemas.microsoft.com/office/drawing/2014/main" id="{00000000-0008-0000-1500-000007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17" name="shapetype_202" hidden="1">
          <a:extLst>
            <a:ext uri="{FF2B5EF4-FFF2-40B4-BE49-F238E27FC236}">
              <a16:creationId xmlns:a16="http://schemas.microsoft.com/office/drawing/2014/main" id="{00000000-0008-0000-1500-000005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15" name="shapetype_202" hidden="1">
          <a:extLst>
            <a:ext uri="{FF2B5EF4-FFF2-40B4-BE49-F238E27FC236}">
              <a16:creationId xmlns:a16="http://schemas.microsoft.com/office/drawing/2014/main" id="{00000000-0008-0000-1500-000003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13" name="shapetype_202" hidden="1">
          <a:extLst>
            <a:ext uri="{FF2B5EF4-FFF2-40B4-BE49-F238E27FC236}">
              <a16:creationId xmlns:a16="http://schemas.microsoft.com/office/drawing/2014/main" id="{00000000-0008-0000-1500-0000016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11" name="shapetype_202" hidden="1">
          <a:extLst>
            <a:ext uri="{FF2B5EF4-FFF2-40B4-BE49-F238E27FC236}">
              <a16:creationId xmlns:a16="http://schemas.microsoft.com/office/drawing/2014/main" id="{00000000-0008-0000-1500-0000FF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09" name="shapetype_202" hidden="1">
          <a:extLst>
            <a:ext uri="{FF2B5EF4-FFF2-40B4-BE49-F238E27FC236}">
              <a16:creationId xmlns:a16="http://schemas.microsoft.com/office/drawing/2014/main" id="{00000000-0008-0000-1500-0000FD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07" name="shapetype_202" hidden="1">
          <a:extLst>
            <a:ext uri="{FF2B5EF4-FFF2-40B4-BE49-F238E27FC236}">
              <a16:creationId xmlns:a16="http://schemas.microsoft.com/office/drawing/2014/main" id="{00000000-0008-0000-1500-0000FB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05" name="shapetype_202" hidden="1">
          <a:extLst>
            <a:ext uri="{FF2B5EF4-FFF2-40B4-BE49-F238E27FC236}">
              <a16:creationId xmlns:a16="http://schemas.microsoft.com/office/drawing/2014/main" id="{00000000-0008-0000-1500-0000F9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03" name="shapetype_202" hidden="1">
          <a:extLst>
            <a:ext uri="{FF2B5EF4-FFF2-40B4-BE49-F238E27FC236}">
              <a16:creationId xmlns:a16="http://schemas.microsoft.com/office/drawing/2014/main" id="{00000000-0008-0000-1500-0000F7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101" name="shapetype_202" hidden="1">
          <a:extLst>
            <a:ext uri="{FF2B5EF4-FFF2-40B4-BE49-F238E27FC236}">
              <a16:creationId xmlns:a16="http://schemas.microsoft.com/office/drawing/2014/main" id="{00000000-0008-0000-1500-0000F5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99" name="shapetype_202" hidden="1">
          <a:extLst>
            <a:ext uri="{FF2B5EF4-FFF2-40B4-BE49-F238E27FC236}">
              <a16:creationId xmlns:a16="http://schemas.microsoft.com/office/drawing/2014/main" id="{00000000-0008-0000-1500-0000F3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97" name="shapetype_202" hidden="1">
          <a:extLst>
            <a:ext uri="{FF2B5EF4-FFF2-40B4-BE49-F238E27FC236}">
              <a16:creationId xmlns:a16="http://schemas.microsoft.com/office/drawing/2014/main" id="{00000000-0008-0000-1500-0000F1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95" name="shapetype_202" hidden="1">
          <a:extLst>
            <a:ext uri="{FF2B5EF4-FFF2-40B4-BE49-F238E27FC236}">
              <a16:creationId xmlns:a16="http://schemas.microsoft.com/office/drawing/2014/main" id="{00000000-0008-0000-1500-0000EF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93" name="shapetype_202" hidden="1">
          <a:extLst>
            <a:ext uri="{FF2B5EF4-FFF2-40B4-BE49-F238E27FC236}">
              <a16:creationId xmlns:a16="http://schemas.microsoft.com/office/drawing/2014/main" id="{00000000-0008-0000-1500-0000ED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91" name="shapetype_202" hidden="1">
          <a:extLst>
            <a:ext uri="{FF2B5EF4-FFF2-40B4-BE49-F238E27FC236}">
              <a16:creationId xmlns:a16="http://schemas.microsoft.com/office/drawing/2014/main" id="{00000000-0008-0000-1500-0000EB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89" name="shapetype_202" hidden="1">
          <a:extLst>
            <a:ext uri="{FF2B5EF4-FFF2-40B4-BE49-F238E27FC236}">
              <a16:creationId xmlns:a16="http://schemas.microsoft.com/office/drawing/2014/main" id="{00000000-0008-0000-1500-0000E9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87" name="shapetype_202" hidden="1">
          <a:extLst>
            <a:ext uri="{FF2B5EF4-FFF2-40B4-BE49-F238E27FC236}">
              <a16:creationId xmlns:a16="http://schemas.microsoft.com/office/drawing/2014/main" id="{00000000-0008-0000-1500-0000E7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85" name="shapetype_202" hidden="1">
          <a:extLst>
            <a:ext uri="{FF2B5EF4-FFF2-40B4-BE49-F238E27FC236}">
              <a16:creationId xmlns:a16="http://schemas.microsoft.com/office/drawing/2014/main" id="{00000000-0008-0000-1500-0000E5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83" name="shapetype_202" hidden="1">
          <a:extLst>
            <a:ext uri="{FF2B5EF4-FFF2-40B4-BE49-F238E27FC236}">
              <a16:creationId xmlns:a16="http://schemas.microsoft.com/office/drawing/2014/main" id="{00000000-0008-0000-1500-0000E3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81" name="shapetype_202" hidden="1">
          <a:extLst>
            <a:ext uri="{FF2B5EF4-FFF2-40B4-BE49-F238E27FC236}">
              <a16:creationId xmlns:a16="http://schemas.microsoft.com/office/drawing/2014/main" id="{00000000-0008-0000-1500-0000E1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79" name="shapetype_202" hidden="1">
          <a:extLst>
            <a:ext uri="{FF2B5EF4-FFF2-40B4-BE49-F238E27FC236}">
              <a16:creationId xmlns:a16="http://schemas.microsoft.com/office/drawing/2014/main" id="{00000000-0008-0000-1500-0000DF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77" name="shapetype_202" hidden="1">
          <a:extLst>
            <a:ext uri="{FF2B5EF4-FFF2-40B4-BE49-F238E27FC236}">
              <a16:creationId xmlns:a16="http://schemas.microsoft.com/office/drawing/2014/main" id="{00000000-0008-0000-1500-0000DD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75" name="shapetype_202" hidden="1">
          <a:extLst>
            <a:ext uri="{FF2B5EF4-FFF2-40B4-BE49-F238E27FC236}">
              <a16:creationId xmlns:a16="http://schemas.microsoft.com/office/drawing/2014/main" id="{00000000-0008-0000-1500-0000DB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73" name="shapetype_202" hidden="1">
          <a:extLst>
            <a:ext uri="{FF2B5EF4-FFF2-40B4-BE49-F238E27FC236}">
              <a16:creationId xmlns:a16="http://schemas.microsoft.com/office/drawing/2014/main" id="{00000000-0008-0000-1500-0000D9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71" name="shapetype_202" hidden="1">
          <a:extLst>
            <a:ext uri="{FF2B5EF4-FFF2-40B4-BE49-F238E27FC236}">
              <a16:creationId xmlns:a16="http://schemas.microsoft.com/office/drawing/2014/main" id="{00000000-0008-0000-1500-0000D7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69" name="shapetype_202" hidden="1">
          <a:extLst>
            <a:ext uri="{FF2B5EF4-FFF2-40B4-BE49-F238E27FC236}">
              <a16:creationId xmlns:a16="http://schemas.microsoft.com/office/drawing/2014/main" id="{00000000-0008-0000-1500-0000D5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67" name="shapetype_202" hidden="1">
          <a:extLst>
            <a:ext uri="{FF2B5EF4-FFF2-40B4-BE49-F238E27FC236}">
              <a16:creationId xmlns:a16="http://schemas.microsoft.com/office/drawing/2014/main" id="{00000000-0008-0000-1500-0000D3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65" name="shapetype_202" hidden="1">
          <a:extLst>
            <a:ext uri="{FF2B5EF4-FFF2-40B4-BE49-F238E27FC236}">
              <a16:creationId xmlns:a16="http://schemas.microsoft.com/office/drawing/2014/main" id="{00000000-0008-0000-1500-0000D1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63" name="shapetype_202" hidden="1">
          <a:extLst>
            <a:ext uri="{FF2B5EF4-FFF2-40B4-BE49-F238E27FC236}">
              <a16:creationId xmlns:a16="http://schemas.microsoft.com/office/drawing/2014/main" id="{00000000-0008-0000-1500-0000CF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61" name="shapetype_202" hidden="1">
          <a:extLst>
            <a:ext uri="{FF2B5EF4-FFF2-40B4-BE49-F238E27FC236}">
              <a16:creationId xmlns:a16="http://schemas.microsoft.com/office/drawing/2014/main" id="{00000000-0008-0000-1500-0000CD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59" name="shapetype_202" hidden="1">
          <a:extLst>
            <a:ext uri="{FF2B5EF4-FFF2-40B4-BE49-F238E27FC236}">
              <a16:creationId xmlns:a16="http://schemas.microsoft.com/office/drawing/2014/main" id="{00000000-0008-0000-1500-0000CB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57" name="shapetype_202" hidden="1">
          <a:extLst>
            <a:ext uri="{FF2B5EF4-FFF2-40B4-BE49-F238E27FC236}">
              <a16:creationId xmlns:a16="http://schemas.microsoft.com/office/drawing/2014/main" id="{00000000-0008-0000-1500-0000C9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55" name="shapetype_202" hidden="1">
          <a:extLst>
            <a:ext uri="{FF2B5EF4-FFF2-40B4-BE49-F238E27FC236}">
              <a16:creationId xmlns:a16="http://schemas.microsoft.com/office/drawing/2014/main" id="{00000000-0008-0000-1500-0000C7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53" name="shapetype_202" hidden="1">
          <a:extLst>
            <a:ext uri="{FF2B5EF4-FFF2-40B4-BE49-F238E27FC236}">
              <a16:creationId xmlns:a16="http://schemas.microsoft.com/office/drawing/2014/main" id="{00000000-0008-0000-1500-0000C5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51" name="shapetype_202" hidden="1">
          <a:extLst>
            <a:ext uri="{FF2B5EF4-FFF2-40B4-BE49-F238E27FC236}">
              <a16:creationId xmlns:a16="http://schemas.microsoft.com/office/drawing/2014/main" id="{00000000-0008-0000-1500-0000C3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49" name="shapetype_202" hidden="1">
          <a:extLst>
            <a:ext uri="{FF2B5EF4-FFF2-40B4-BE49-F238E27FC236}">
              <a16:creationId xmlns:a16="http://schemas.microsoft.com/office/drawing/2014/main" id="{00000000-0008-0000-1500-0000C1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47" name="shapetype_202" hidden="1">
          <a:extLst>
            <a:ext uri="{FF2B5EF4-FFF2-40B4-BE49-F238E27FC236}">
              <a16:creationId xmlns:a16="http://schemas.microsoft.com/office/drawing/2014/main" id="{00000000-0008-0000-1500-0000BF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45" name="shapetype_202" hidden="1">
          <a:extLst>
            <a:ext uri="{FF2B5EF4-FFF2-40B4-BE49-F238E27FC236}">
              <a16:creationId xmlns:a16="http://schemas.microsoft.com/office/drawing/2014/main" id="{00000000-0008-0000-1500-0000BD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43" name="shapetype_202" hidden="1">
          <a:extLst>
            <a:ext uri="{FF2B5EF4-FFF2-40B4-BE49-F238E27FC236}">
              <a16:creationId xmlns:a16="http://schemas.microsoft.com/office/drawing/2014/main" id="{00000000-0008-0000-1500-0000BB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41" name="shapetype_202" hidden="1">
          <a:extLst>
            <a:ext uri="{FF2B5EF4-FFF2-40B4-BE49-F238E27FC236}">
              <a16:creationId xmlns:a16="http://schemas.microsoft.com/office/drawing/2014/main" id="{00000000-0008-0000-1500-0000B9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39" name="shapetype_202" hidden="1">
          <a:extLst>
            <a:ext uri="{FF2B5EF4-FFF2-40B4-BE49-F238E27FC236}">
              <a16:creationId xmlns:a16="http://schemas.microsoft.com/office/drawing/2014/main" id="{00000000-0008-0000-1500-0000B7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37" name="shapetype_202" hidden="1">
          <a:extLst>
            <a:ext uri="{FF2B5EF4-FFF2-40B4-BE49-F238E27FC236}">
              <a16:creationId xmlns:a16="http://schemas.microsoft.com/office/drawing/2014/main" id="{00000000-0008-0000-1500-0000B5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35" name="shapetype_202" hidden="1">
          <a:extLst>
            <a:ext uri="{FF2B5EF4-FFF2-40B4-BE49-F238E27FC236}">
              <a16:creationId xmlns:a16="http://schemas.microsoft.com/office/drawing/2014/main" id="{00000000-0008-0000-1500-0000B3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33" name="shapetype_202" hidden="1">
          <a:extLst>
            <a:ext uri="{FF2B5EF4-FFF2-40B4-BE49-F238E27FC236}">
              <a16:creationId xmlns:a16="http://schemas.microsoft.com/office/drawing/2014/main" id="{00000000-0008-0000-1500-0000B1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31" name="shapetype_202" hidden="1">
          <a:extLst>
            <a:ext uri="{FF2B5EF4-FFF2-40B4-BE49-F238E27FC236}">
              <a16:creationId xmlns:a16="http://schemas.microsoft.com/office/drawing/2014/main" id="{00000000-0008-0000-1500-0000AF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29" name="shapetype_202" hidden="1">
          <a:extLst>
            <a:ext uri="{FF2B5EF4-FFF2-40B4-BE49-F238E27FC236}">
              <a16:creationId xmlns:a16="http://schemas.microsoft.com/office/drawing/2014/main" id="{00000000-0008-0000-1500-0000AD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27" name="shapetype_202" hidden="1">
          <a:extLst>
            <a:ext uri="{FF2B5EF4-FFF2-40B4-BE49-F238E27FC236}">
              <a16:creationId xmlns:a16="http://schemas.microsoft.com/office/drawing/2014/main" id="{00000000-0008-0000-1500-0000AB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25" name="shapetype_202" hidden="1">
          <a:extLst>
            <a:ext uri="{FF2B5EF4-FFF2-40B4-BE49-F238E27FC236}">
              <a16:creationId xmlns:a16="http://schemas.microsoft.com/office/drawing/2014/main" id="{00000000-0008-0000-1500-0000A9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23" name="shapetype_202" hidden="1">
          <a:extLst>
            <a:ext uri="{FF2B5EF4-FFF2-40B4-BE49-F238E27FC236}">
              <a16:creationId xmlns:a16="http://schemas.microsoft.com/office/drawing/2014/main" id="{00000000-0008-0000-1500-0000A7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21" name="shapetype_202" hidden="1">
          <a:extLst>
            <a:ext uri="{FF2B5EF4-FFF2-40B4-BE49-F238E27FC236}">
              <a16:creationId xmlns:a16="http://schemas.microsoft.com/office/drawing/2014/main" id="{00000000-0008-0000-1500-0000A5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19" name="shapetype_202" hidden="1">
          <a:extLst>
            <a:ext uri="{FF2B5EF4-FFF2-40B4-BE49-F238E27FC236}">
              <a16:creationId xmlns:a16="http://schemas.microsoft.com/office/drawing/2014/main" id="{00000000-0008-0000-1500-0000A3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17" name="shapetype_202" hidden="1">
          <a:extLst>
            <a:ext uri="{FF2B5EF4-FFF2-40B4-BE49-F238E27FC236}">
              <a16:creationId xmlns:a16="http://schemas.microsoft.com/office/drawing/2014/main" id="{00000000-0008-0000-1500-0000A1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15" name="shapetype_202" hidden="1">
          <a:extLst>
            <a:ext uri="{FF2B5EF4-FFF2-40B4-BE49-F238E27FC236}">
              <a16:creationId xmlns:a16="http://schemas.microsoft.com/office/drawing/2014/main" id="{00000000-0008-0000-1500-00009F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13" name="shapetype_202" hidden="1">
          <a:extLst>
            <a:ext uri="{FF2B5EF4-FFF2-40B4-BE49-F238E27FC236}">
              <a16:creationId xmlns:a16="http://schemas.microsoft.com/office/drawing/2014/main" id="{00000000-0008-0000-1500-00009D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11" name="shapetype_202" hidden="1">
          <a:extLst>
            <a:ext uri="{FF2B5EF4-FFF2-40B4-BE49-F238E27FC236}">
              <a16:creationId xmlns:a16="http://schemas.microsoft.com/office/drawing/2014/main" id="{00000000-0008-0000-1500-00009B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09" name="shapetype_202" hidden="1">
          <a:extLst>
            <a:ext uri="{FF2B5EF4-FFF2-40B4-BE49-F238E27FC236}">
              <a16:creationId xmlns:a16="http://schemas.microsoft.com/office/drawing/2014/main" id="{00000000-0008-0000-1500-000099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07" name="shapetype_202" hidden="1">
          <a:extLst>
            <a:ext uri="{FF2B5EF4-FFF2-40B4-BE49-F238E27FC236}">
              <a16:creationId xmlns:a16="http://schemas.microsoft.com/office/drawing/2014/main" id="{00000000-0008-0000-1500-000097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05" name="shapetype_202" hidden="1">
          <a:extLst>
            <a:ext uri="{FF2B5EF4-FFF2-40B4-BE49-F238E27FC236}">
              <a16:creationId xmlns:a16="http://schemas.microsoft.com/office/drawing/2014/main" id="{00000000-0008-0000-1500-000095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03" name="shapetype_202" hidden="1">
          <a:extLst>
            <a:ext uri="{FF2B5EF4-FFF2-40B4-BE49-F238E27FC236}">
              <a16:creationId xmlns:a16="http://schemas.microsoft.com/office/drawing/2014/main" id="{00000000-0008-0000-1500-000093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6001" name="shapetype_202" hidden="1">
          <a:extLst>
            <a:ext uri="{FF2B5EF4-FFF2-40B4-BE49-F238E27FC236}">
              <a16:creationId xmlns:a16="http://schemas.microsoft.com/office/drawing/2014/main" id="{00000000-0008-0000-1500-000091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99" name="shapetype_202" hidden="1">
          <a:extLst>
            <a:ext uri="{FF2B5EF4-FFF2-40B4-BE49-F238E27FC236}">
              <a16:creationId xmlns:a16="http://schemas.microsoft.com/office/drawing/2014/main" id="{00000000-0008-0000-1500-00008F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97" name="shapetype_202" hidden="1">
          <a:extLst>
            <a:ext uri="{FF2B5EF4-FFF2-40B4-BE49-F238E27FC236}">
              <a16:creationId xmlns:a16="http://schemas.microsoft.com/office/drawing/2014/main" id="{00000000-0008-0000-1500-00008D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95" name="shapetype_202" hidden="1">
          <a:extLst>
            <a:ext uri="{FF2B5EF4-FFF2-40B4-BE49-F238E27FC236}">
              <a16:creationId xmlns:a16="http://schemas.microsoft.com/office/drawing/2014/main" id="{00000000-0008-0000-1500-00008B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93" name="shapetype_202" hidden="1">
          <a:extLst>
            <a:ext uri="{FF2B5EF4-FFF2-40B4-BE49-F238E27FC236}">
              <a16:creationId xmlns:a16="http://schemas.microsoft.com/office/drawing/2014/main" id="{00000000-0008-0000-1500-000089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91" name="shapetype_202" hidden="1">
          <a:extLst>
            <a:ext uri="{FF2B5EF4-FFF2-40B4-BE49-F238E27FC236}">
              <a16:creationId xmlns:a16="http://schemas.microsoft.com/office/drawing/2014/main" id="{00000000-0008-0000-1500-000087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89" name="shapetype_202" hidden="1">
          <a:extLst>
            <a:ext uri="{FF2B5EF4-FFF2-40B4-BE49-F238E27FC236}">
              <a16:creationId xmlns:a16="http://schemas.microsoft.com/office/drawing/2014/main" id="{00000000-0008-0000-1500-000085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87" name="shapetype_202" hidden="1">
          <a:extLst>
            <a:ext uri="{FF2B5EF4-FFF2-40B4-BE49-F238E27FC236}">
              <a16:creationId xmlns:a16="http://schemas.microsoft.com/office/drawing/2014/main" id="{00000000-0008-0000-1500-000083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85" name="shapetype_202" hidden="1">
          <a:extLst>
            <a:ext uri="{FF2B5EF4-FFF2-40B4-BE49-F238E27FC236}">
              <a16:creationId xmlns:a16="http://schemas.microsoft.com/office/drawing/2014/main" id="{00000000-0008-0000-1500-000081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83" name="shapetype_202" hidden="1">
          <a:extLst>
            <a:ext uri="{FF2B5EF4-FFF2-40B4-BE49-F238E27FC236}">
              <a16:creationId xmlns:a16="http://schemas.microsoft.com/office/drawing/2014/main" id="{00000000-0008-0000-1500-00007F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81" name="shapetype_202" hidden="1">
          <a:extLst>
            <a:ext uri="{FF2B5EF4-FFF2-40B4-BE49-F238E27FC236}">
              <a16:creationId xmlns:a16="http://schemas.microsoft.com/office/drawing/2014/main" id="{00000000-0008-0000-1500-00007D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79" name="shapetype_202" hidden="1">
          <a:extLst>
            <a:ext uri="{FF2B5EF4-FFF2-40B4-BE49-F238E27FC236}">
              <a16:creationId xmlns:a16="http://schemas.microsoft.com/office/drawing/2014/main" id="{00000000-0008-0000-1500-00007B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77" name="shapetype_202" hidden="1">
          <a:extLst>
            <a:ext uri="{FF2B5EF4-FFF2-40B4-BE49-F238E27FC236}">
              <a16:creationId xmlns:a16="http://schemas.microsoft.com/office/drawing/2014/main" id="{00000000-0008-0000-1500-000079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75" name="shapetype_202" hidden="1">
          <a:extLst>
            <a:ext uri="{FF2B5EF4-FFF2-40B4-BE49-F238E27FC236}">
              <a16:creationId xmlns:a16="http://schemas.microsoft.com/office/drawing/2014/main" id="{00000000-0008-0000-1500-000077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73" name="shapetype_202" hidden="1">
          <a:extLst>
            <a:ext uri="{FF2B5EF4-FFF2-40B4-BE49-F238E27FC236}">
              <a16:creationId xmlns:a16="http://schemas.microsoft.com/office/drawing/2014/main" id="{00000000-0008-0000-1500-000075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71" name="shapetype_202" hidden="1">
          <a:extLst>
            <a:ext uri="{FF2B5EF4-FFF2-40B4-BE49-F238E27FC236}">
              <a16:creationId xmlns:a16="http://schemas.microsoft.com/office/drawing/2014/main" id="{00000000-0008-0000-1500-000073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69" name="shapetype_202" hidden="1">
          <a:extLst>
            <a:ext uri="{FF2B5EF4-FFF2-40B4-BE49-F238E27FC236}">
              <a16:creationId xmlns:a16="http://schemas.microsoft.com/office/drawing/2014/main" id="{00000000-0008-0000-1500-000071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67" name="shapetype_202" hidden="1">
          <a:extLst>
            <a:ext uri="{FF2B5EF4-FFF2-40B4-BE49-F238E27FC236}">
              <a16:creationId xmlns:a16="http://schemas.microsoft.com/office/drawing/2014/main" id="{00000000-0008-0000-1500-00006F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65" name="shapetype_202" hidden="1">
          <a:extLst>
            <a:ext uri="{FF2B5EF4-FFF2-40B4-BE49-F238E27FC236}">
              <a16:creationId xmlns:a16="http://schemas.microsoft.com/office/drawing/2014/main" id="{00000000-0008-0000-1500-00006D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63" name="shapetype_202" hidden="1">
          <a:extLst>
            <a:ext uri="{FF2B5EF4-FFF2-40B4-BE49-F238E27FC236}">
              <a16:creationId xmlns:a16="http://schemas.microsoft.com/office/drawing/2014/main" id="{00000000-0008-0000-1500-00006B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61" name="shapetype_202" hidden="1">
          <a:extLst>
            <a:ext uri="{FF2B5EF4-FFF2-40B4-BE49-F238E27FC236}">
              <a16:creationId xmlns:a16="http://schemas.microsoft.com/office/drawing/2014/main" id="{00000000-0008-0000-1500-000069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59" name="shapetype_202" hidden="1">
          <a:extLst>
            <a:ext uri="{FF2B5EF4-FFF2-40B4-BE49-F238E27FC236}">
              <a16:creationId xmlns:a16="http://schemas.microsoft.com/office/drawing/2014/main" id="{00000000-0008-0000-1500-000067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57" name="shapetype_202" hidden="1">
          <a:extLst>
            <a:ext uri="{FF2B5EF4-FFF2-40B4-BE49-F238E27FC236}">
              <a16:creationId xmlns:a16="http://schemas.microsoft.com/office/drawing/2014/main" id="{00000000-0008-0000-1500-000065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55" name="shapetype_202" hidden="1">
          <a:extLst>
            <a:ext uri="{FF2B5EF4-FFF2-40B4-BE49-F238E27FC236}">
              <a16:creationId xmlns:a16="http://schemas.microsoft.com/office/drawing/2014/main" id="{00000000-0008-0000-1500-000063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53" name="shapetype_202" hidden="1">
          <a:extLst>
            <a:ext uri="{FF2B5EF4-FFF2-40B4-BE49-F238E27FC236}">
              <a16:creationId xmlns:a16="http://schemas.microsoft.com/office/drawing/2014/main" id="{00000000-0008-0000-1500-000061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51" name="shapetype_202" hidden="1">
          <a:extLst>
            <a:ext uri="{FF2B5EF4-FFF2-40B4-BE49-F238E27FC236}">
              <a16:creationId xmlns:a16="http://schemas.microsoft.com/office/drawing/2014/main" id="{00000000-0008-0000-1500-00005F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49" name="shapetype_202" hidden="1">
          <a:extLst>
            <a:ext uri="{FF2B5EF4-FFF2-40B4-BE49-F238E27FC236}">
              <a16:creationId xmlns:a16="http://schemas.microsoft.com/office/drawing/2014/main" id="{00000000-0008-0000-1500-00005D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47" name="shapetype_202" hidden="1">
          <a:extLst>
            <a:ext uri="{FF2B5EF4-FFF2-40B4-BE49-F238E27FC236}">
              <a16:creationId xmlns:a16="http://schemas.microsoft.com/office/drawing/2014/main" id="{00000000-0008-0000-1500-00005B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45" name="shapetype_202" hidden="1">
          <a:extLst>
            <a:ext uri="{FF2B5EF4-FFF2-40B4-BE49-F238E27FC236}">
              <a16:creationId xmlns:a16="http://schemas.microsoft.com/office/drawing/2014/main" id="{00000000-0008-0000-1500-000059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43" name="shapetype_202" hidden="1">
          <a:extLst>
            <a:ext uri="{FF2B5EF4-FFF2-40B4-BE49-F238E27FC236}">
              <a16:creationId xmlns:a16="http://schemas.microsoft.com/office/drawing/2014/main" id="{00000000-0008-0000-1500-000057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41" name="shapetype_202" hidden="1">
          <a:extLst>
            <a:ext uri="{FF2B5EF4-FFF2-40B4-BE49-F238E27FC236}">
              <a16:creationId xmlns:a16="http://schemas.microsoft.com/office/drawing/2014/main" id="{00000000-0008-0000-1500-000055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39" name="shapetype_202" hidden="1">
          <a:extLst>
            <a:ext uri="{FF2B5EF4-FFF2-40B4-BE49-F238E27FC236}">
              <a16:creationId xmlns:a16="http://schemas.microsoft.com/office/drawing/2014/main" id="{00000000-0008-0000-1500-000053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37" name="shapetype_202" hidden="1">
          <a:extLst>
            <a:ext uri="{FF2B5EF4-FFF2-40B4-BE49-F238E27FC236}">
              <a16:creationId xmlns:a16="http://schemas.microsoft.com/office/drawing/2014/main" id="{00000000-0008-0000-1500-000051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35" name="shapetype_202" hidden="1">
          <a:extLst>
            <a:ext uri="{FF2B5EF4-FFF2-40B4-BE49-F238E27FC236}">
              <a16:creationId xmlns:a16="http://schemas.microsoft.com/office/drawing/2014/main" id="{00000000-0008-0000-1500-00004F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33" name="shapetype_202" hidden="1">
          <a:extLst>
            <a:ext uri="{FF2B5EF4-FFF2-40B4-BE49-F238E27FC236}">
              <a16:creationId xmlns:a16="http://schemas.microsoft.com/office/drawing/2014/main" id="{00000000-0008-0000-1500-00004D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31" name="shapetype_202" hidden="1">
          <a:extLst>
            <a:ext uri="{FF2B5EF4-FFF2-40B4-BE49-F238E27FC236}">
              <a16:creationId xmlns:a16="http://schemas.microsoft.com/office/drawing/2014/main" id="{00000000-0008-0000-1500-00004B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29" name="shapetype_202" hidden="1">
          <a:extLst>
            <a:ext uri="{FF2B5EF4-FFF2-40B4-BE49-F238E27FC236}">
              <a16:creationId xmlns:a16="http://schemas.microsoft.com/office/drawing/2014/main" id="{00000000-0008-0000-1500-000049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27" name="shapetype_202" hidden="1">
          <a:extLst>
            <a:ext uri="{FF2B5EF4-FFF2-40B4-BE49-F238E27FC236}">
              <a16:creationId xmlns:a16="http://schemas.microsoft.com/office/drawing/2014/main" id="{00000000-0008-0000-1500-000047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25" name="shapetype_202" hidden="1">
          <a:extLst>
            <a:ext uri="{FF2B5EF4-FFF2-40B4-BE49-F238E27FC236}">
              <a16:creationId xmlns:a16="http://schemas.microsoft.com/office/drawing/2014/main" id="{00000000-0008-0000-1500-000045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23" name="shapetype_202" hidden="1">
          <a:extLst>
            <a:ext uri="{FF2B5EF4-FFF2-40B4-BE49-F238E27FC236}">
              <a16:creationId xmlns:a16="http://schemas.microsoft.com/office/drawing/2014/main" id="{00000000-0008-0000-1500-000043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21" name="shapetype_202" hidden="1">
          <a:extLst>
            <a:ext uri="{FF2B5EF4-FFF2-40B4-BE49-F238E27FC236}">
              <a16:creationId xmlns:a16="http://schemas.microsoft.com/office/drawing/2014/main" id="{00000000-0008-0000-1500-000041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19" name="shapetype_202" hidden="1">
          <a:extLst>
            <a:ext uri="{FF2B5EF4-FFF2-40B4-BE49-F238E27FC236}">
              <a16:creationId xmlns:a16="http://schemas.microsoft.com/office/drawing/2014/main" id="{00000000-0008-0000-1500-00003F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17" name="shapetype_202" hidden="1">
          <a:extLst>
            <a:ext uri="{FF2B5EF4-FFF2-40B4-BE49-F238E27FC236}">
              <a16:creationId xmlns:a16="http://schemas.microsoft.com/office/drawing/2014/main" id="{00000000-0008-0000-1500-00003D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15" name="shapetype_202" hidden="1">
          <a:extLst>
            <a:ext uri="{FF2B5EF4-FFF2-40B4-BE49-F238E27FC236}">
              <a16:creationId xmlns:a16="http://schemas.microsoft.com/office/drawing/2014/main" id="{00000000-0008-0000-1500-00003B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13" name="shapetype_202" hidden="1">
          <a:extLst>
            <a:ext uri="{FF2B5EF4-FFF2-40B4-BE49-F238E27FC236}">
              <a16:creationId xmlns:a16="http://schemas.microsoft.com/office/drawing/2014/main" id="{00000000-0008-0000-1500-000039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11" name="shapetype_202" hidden="1">
          <a:extLst>
            <a:ext uri="{FF2B5EF4-FFF2-40B4-BE49-F238E27FC236}">
              <a16:creationId xmlns:a16="http://schemas.microsoft.com/office/drawing/2014/main" id="{00000000-0008-0000-1500-000037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09" name="shapetype_202" hidden="1">
          <a:extLst>
            <a:ext uri="{FF2B5EF4-FFF2-40B4-BE49-F238E27FC236}">
              <a16:creationId xmlns:a16="http://schemas.microsoft.com/office/drawing/2014/main" id="{00000000-0008-0000-1500-000035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07" name="shapetype_202" hidden="1">
          <a:extLst>
            <a:ext uri="{FF2B5EF4-FFF2-40B4-BE49-F238E27FC236}">
              <a16:creationId xmlns:a16="http://schemas.microsoft.com/office/drawing/2014/main" id="{00000000-0008-0000-1500-000033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05" name="shapetype_202" hidden="1">
          <a:extLst>
            <a:ext uri="{FF2B5EF4-FFF2-40B4-BE49-F238E27FC236}">
              <a16:creationId xmlns:a16="http://schemas.microsoft.com/office/drawing/2014/main" id="{00000000-0008-0000-1500-000031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03" name="shapetype_202" hidden="1">
          <a:extLst>
            <a:ext uri="{FF2B5EF4-FFF2-40B4-BE49-F238E27FC236}">
              <a16:creationId xmlns:a16="http://schemas.microsoft.com/office/drawing/2014/main" id="{00000000-0008-0000-1500-00002F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901" name="shapetype_202" hidden="1">
          <a:extLst>
            <a:ext uri="{FF2B5EF4-FFF2-40B4-BE49-F238E27FC236}">
              <a16:creationId xmlns:a16="http://schemas.microsoft.com/office/drawing/2014/main" id="{00000000-0008-0000-1500-00002D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99" name="shapetype_202" hidden="1">
          <a:extLst>
            <a:ext uri="{FF2B5EF4-FFF2-40B4-BE49-F238E27FC236}">
              <a16:creationId xmlns:a16="http://schemas.microsoft.com/office/drawing/2014/main" id="{00000000-0008-0000-1500-00002B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97" name="shapetype_202" hidden="1">
          <a:extLst>
            <a:ext uri="{FF2B5EF4-FFF2-40B4-BE49-F238E27FC236}">
              <a16:creationId xmlns:a16="http://schemas.microsoft.com/office/drawing/2014/main" id="{00000000-0008-0000-1500-000029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95" name="shapetype_202" hidden="1">
          <a:extLst>
            <a:ext uri="{FF2B5EF4-FFF2-40B4-BE49-F238E27FC236}">
              <a16:creationId xmlns:a16="http://schemas.microsoft.com/office/drawing/2014/main" id="{00000000-0008-0000-1500-000027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93" name="shapetype_202" hidden="1">
          <a:extLst>
            <a:ext uri="{FF2B5EF4-FFF2-40B4-BE49-F238E27FC236}">
              <a16:creationId xmlns:a16="http://schemas.microsoft.com/office/drawing/2014/main" id="{00000000-0008-0000-1500-000025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91" name="shapetype_202" hidden="1">
          <a:extLst>
            <a:ext uri="{FF2B5EF4-FFF2-40B4-BE49-F238E27FC236}">
              <a16:creationId xmlns:a16="http://schemas.microsoft.com/office/drawing/2014/main" id="{00000000-0008-0000-1500-000023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89" name="shapetype_202" hidden="1">
          <a:extLst>
            <a:ext uri="{FF2B5EF4-FFF2-40B4-BE49-F238E27FC236}">
              <a16:creationId xmlns:a16="http://schemas.microsoft.com/office/drawing/2014/main" id="{00000000-0008-0000-1500-000021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87" name="shapetype_202" hidden="1">
          <a:extLst>
            <a:ext uri="{FF2B5EF4-FFF2-40B4-BE49-F238E27FC236}">
              <a16:creationId xmlns:a16="http://schemas.microsoft.com/office/drawing/2014/main" id="{00000000-0008-0000-1500-00001F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85" name="shapetype_202" hidden="1">
          <a:extLst>
            <a:ext uri="{FF2B5EF4-FFF2-40B4-BE49-F238E27FC236}">
              <a16:creationId xmlns:a16="http://schemas.microsoft.com/office/drawing/2014/main" id="{00000000-0008-0000-1500-00001D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83" name="shapetype_202" hidden="1">
          <a:extLst>
            <a:ext uri="{FF2B5EF4-FFF2-40B4-BE49-F238E27FC236}">
              <a16:creationId xmlns:a16="http://schemas.microsoft.com/office/drawing/2014/main" id="{00000000-0008-0000-1500-00001B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81" name="shapetype_202" hidden="1">
          <a:extLst>
            <a:ext uri="{FF2B5EF4-FFF2-40B4-BE49-F238E27FC236}">
              <a16:creationId xmlns:a16="http://schemas.microsoft.com/office/drawing/2014/main" id="{00000000-0008-0000-1500-000019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79" name="shapetype_202" hidden="1">
          <a:extLst>
            <a:ext uri="{FF2B5EF4-FFF2-40B4-BE49-F238E27FC236}">
              <a16:creationId xmlns:a16="http://schemas.microsoft.com/office/drawing/2014/main" id="{00000000-0008-0000-1500-000017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77" name="shapetype_202" hidden="1">
          <a:extLst>
            <a:ext uri="{FF2B5EF4-FFF2-40B4-BE49-F238E27FC236}">
              <a16:creationId xmlns:a16="http://schemas.microsoft.com/office/drawing/2014/main" id="{00000000-0008-0000-1500-000015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75" name="shapetype_202" hidden="1">
          <a:extLst>
            <a:ext uri="{FF2B5EF4-FFF2-40B4-BE49-F238E27FC236}">
              <a16:creationId xmlns:a16="http://schemas.microsoft.com/office/drawing/2014/main" id="{00000000-0008-0000-1500-000013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73" name="shapetype_202" hidden="1">
          <a:extLst>
            <a:ext uri="{FF2B5EF4-FFF2-40B4-BE49-F238E27FC236}">
              <a16:creationId xmlns:a16="http://schemas.microsoft.com/office/drawing/2014/main" id="{00000000-0008-0000-1500-000011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71" name="shapetype_202" hidden="1">
          <a:extLst>
            <a:ext uri="{FF2B5EF4-FFF2-40B4-BE49-F238E27FC236}">
              <a16:creationId xmlns:a16="http://schemas.microsoft.com/office/drawing/2014/main" id="{00000000-0008-0000-1500-00000F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69" name="shapetype_202" hidden="1">
          <a:extLst>
            <a:ext uri="{FF2B5EF4-FFF2-40B4-BE49-F238E27FC236}">
              <a16:creationId xmlns:a16="http://schemas.microsoft.com/office/drawing/2014/main" id="{00000000-0008-0000-1500-00000D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67" name="shapetype_202" hidden="1">
          <a:extLst>
            <a:ext uri="{FF2B5EF4-FFF2-40B4-BE49-F238E27FC236}">
              <a16:creationId xmlns:a16="http://schemas.microsoft.com/office/drawing/2014/main" id="{00000000-0008-0000-1500-00000B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65" name="shapetype_202" hidden="1">
          <a:extLst>
            <a:ext uri="{FF2B5EF4-FFF2-40B4-BE49-F238E27FC236}">
              <a16:creationId xmlns:a16="http://schemas.microsoft.com/office/drawing/2014/main" id="{00000000-0008-0000-1500-000009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63" name="shapetype_202" hidden="1">
          <a:extLst>
            <a:ext uri="{FF2B5EF4-FFF2-40B4-BE49-F238E27FC236}">
              <a16:creationId xmlns:a16="http://schemas.microsoft.com/office/drawing/2014/main" id="{00000000-0008-0000-1500-000007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61" name="shapetype_202" hidden="1">
          <a:extLst>
            <a:ext uri="{FF2B5EF4-FFF2-40B4-BE49-F238E27FC236}">
              <a16:creationId xmlns:a16="http://schemas.microsoft.com/office/drawing/2014/main" id="{00000000-0008-0000-1500-000005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59" name="shapetype_202" hidden="1">
          <a:extLst>
            <a:ext uri="{FF2B5EF4-FFF2-40B4-BE49-F238E27FC236}">
              <a16:creationId xmlns:a16="http://schemas.microsoft.com/office/drawing/2014/main" id="{00000000-0008-0000-1500-000003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57" name="shapetype_202" hidden="1">
          <a:extLst>
            <a:ext uri="{FF2B5EF4-FFF2-40B4-BE49-F238E27FC236}">
              <a16:creationId xmlns:a16="http://schemas.microsoft.com/office/drawing/2014/main" id="{00000000-0008-0000-1500-0000016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55" name="shapetype_202" hidden="1">
          <a:extLst>
            <a:ext uri="{FF2B5EF4-FFF2-40B4-BE49-F238E27FC236}">
              <a16:creationId xmlns:a16="http://schemas.microsoft.com/office/drawing/2014/main" id="{00000000-0008-0000-1500-0000FF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53" name="shapetype_202" hidden="1">
          <a:extLst>
            <a:ext uri="{FF2B5EF4-FFF2-40B4-BE49-F238E27FC236}">
              <a16:creationId xmlns:a16="http://schemas.microsoft.com/office/drawing/2014/main" id="{00000000-0008-0000-1500-0000FD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51" name="shapetype_202" hidden="1">
          <a:extLst>
            <a:ext uri="{FF2B5EF4-FFF2-40B4-BE49-F238E27FC236}">
              <a16:creationId xmlns:a16="http://schemas.microsoft.com/office/drawing/2014/main" id="{00000000-0008-0000-1500-0000FB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49" name="shapetype_202" hidden="1">
          <a:extLst>
            <a:ext uri="{FF2B5EF4-FFF2-40B4-BE49-F238E27FC236}">
              <a16:creationId xmlns:a16="http://schemas.microsoft.com/office/drawing/2014/main" id="{00000000-0008-0000-1500-0000F9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47" name="shapetype_202" hidden="1">
          <a:extLst>
            <a:ext uri="{FF2B5EF4-FFF2-40B4-BE49-F238E27FC236}">
              <a16:creationId xmlns:a16="http://schemas.microsoft.com/office/drawing/2014/main" id="{00000000-0008-0000-1500-0000F7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45" name="shapetype_202" hidden="1">
          <a:extLst>
            <a:ext uri="{FF2B5EF4-FFF2-40B4-BE49-F238E27FC236}">
              <a16:creationId xmlns:a16="http://schemas.microsoft.com/office/drawing/2014/main" id="{00000000-0008-0000-1500-0000F5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43" name="shapetype_202" hidden="1">
          <a:extLst>
            <a:ext uri="{FF2B5EF4-FFF2-40B4-BE49-F238E27FC236}">
              <a16:creationId xmlns:a16="http://schemas.microsoft.com/office/drawing/2014/main" id="{00000000-0008-0000-1500-0000F3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41" name="shapetype_202" hidden="1">
          <a:extLst>
            <a:ext uri="{FF2B5EF4-FFF2-40B4-BE49-F238E27FC236}">
              <a16:creationId xmlns:a16="http://schemas.microsoft.com/office/drawing/2014/main" id="{00000000-0008-0000-1500-0000F1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39" name="shapetype_202" hidden="1">
          <a:extLst>
            <a:ext uri="{FF2B5EF4-FFF2-40B4-BE49-F238E27FC236}">
              <a16:creationId xmlns:a16="http://schemas.microsoft.com/office/drawing/2014/main" id="{00000000-0008-0000-1500-0000EF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37" name="shapetype_202" hidden="1">
          <a:extLst>
            <a:ext uri="{FF2B5EF4-FFF2-40B4-BE49-F238E27FC236}">
              <a16:creationId xmlns:a16="http://schemas.microsoft.com/office/drawing/2014/main" id="{00000000-0008-0000-1500-0000ED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35" name="shapetype_202" hidden="1">
          <a:extLst>
            <a:ext uri="{FF2B5EF4-FFF2-40B4-BE49-F238E27FC236}">
              <a16:creationId xmlns:a16="http://schemas.microsoft.com/office/drawing/2014/main" id="{00000000-0008-0000-1500-0000EB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33" name="shapetype_202" hidden="1">
          <a:extLst>
            <a:ext uri="{FF2B5EF4-FFF2-40B4-BE49-F238E27FC236}">
              <a16:creationId xmlns:a16="http://schemas.microsoft.com/office/drawing/2014/main" id="{00000000-0008-0000-1500-0000E9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31" name="shapetype_202" hidden="1">
          <a:extLst>
            <a:ext uri="{FF2B5EF4-FFF2-40B4-BE49-F238E27FC236}">
              <a16:creationId xmlns:a16="http://schemas.microsoft.com/office/drawing/2014/main" id="{00000000-0008-0000-1500-0000E7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29" name="shapetype_202" hidden="1">
          <a:extLst>
            <a:ext uri="{FF2B5EF4-FFF2-40B4-BE49-F238E27FC236}">
              <a16:creationId xmlns:a16="http://schemas.microsoft.com/office/drawing/2014/main" id="{00000000-0008-0000-1500-0000E5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27" name="shapetype_202" hidden="1">
          <a:extLst>
            <a:ext uri="{FF2B5EF4-FFF2-40B4-BE49-F238E27FC236}">
              <a16:creationId xmlns:a16="http://schemas.microsoft.com/office/drawing/2014/main" id="{00000000-0008-0000-1500-0000E3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25" name="shapetype_202" hidden="1">
          <a:extLst>
            <a:ext uri="{FF2B5EF4-FFF2-40B4-BE49-F238E27FC236}">
              <a16:creationId xmlns:a16="http://schemas.microsoft.com/office/drawing/2014/main" id="{00000000-0008-0000-1500-0000E1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23" name="shapetype_202" hidden="1">
          <a:extLst>
            <a:ext uri="{FF2B5EF4-FFF2-40B4-BE49-F238E27FC236}">
              <a16:creationId xmlns:a16="http://schemas.microsoft.com/office/drawing/2014/main" id="{00000000-0008-0000-1500-0000DF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21" name="shapetype_202" hidden="1">
          <a:extLst>
            <a:ext uri="{FF2B5EF4-FFF2-40B4-BE49-F238E27FC236}">
              <a16:creationId xmlns:a16="http://schemas.microsoft.com/office/drawing/2014/main" id="{00000000-0008-0000-1500-0000DD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19" name="shapetype_202" hidden="1">
          <a:extLst>
            <a:ext uri="{FF2B5EF4-FFF2-40B4-BE49-F238E27FC236}">
              <a16:creationId xmlns:a16="http://schemas.microsoft.com/office/drawing/2014/main" id="{00000000-0008-0000-1500-0000DB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17" name="shapetype_202" hidden="1">
          <a:extLst>
            <a:ext uri="{FF2B5EF4-FFF2-40B4-BE49-F238E27FC236}">
              <a16:creationId xmlns:a16="http://schemas.microsoft.com/office/drawing/2014/main" id="{00000000-0008-0000-1500-0000D9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15" name="shapetype_202" hidden="1">
          <a:extLst>
            <a:ext uri="{FF2B5EF4-FFF2-40B4-BE49-F238E27FC236}">
              <a16:creationId xmlns:a16="http://schemas.microsoft.com/office/drawing/2014/main" id="{00000000-0008-0000-1500-0000D7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13" name="shapetype_202" hidden="1">
          <a:extLst>
            <a:ext uri="{FF2B5EF4-FFF2-40B4-BE49-F238E27FC236}">
              <a16:creationId xmlns:a16="http://schemas.microsoft.com/office/drawing/2014/main" id="{00000000-0008-0000-1500-0000D5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11" name="shapetype_202" hidden="1">
          <a:extLst>
            <a:ext uri="{FF2B5EF4-FFF2-40B4-BE49-F238E27FC236}">
              <a16:creationId xmlns:a16="http://schemas.microsoft.com/office/drawing/2014/main" id="{00000000-0008-0000-1500-0000D3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09" name="shapetype_202" hidden="1">
          <a:extLst>
            <a:ext uri="{FF2B5EF4-FFF2-40B4-BE49-F238E27FC236}">
              <a16:creationId xmlns:a16="http://schemas.microsoft.com/office/drawing/2014/main" id="{00000000-0008-0000-1500-0000D1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07" name="shapetype_202" hidden="1">
          <a:extLst>
            <a:ext uri="{FF2B5EF4-FFF2-40B4-BE49-F238E27FC236}">
              <a16:creationId xmlns:a16="http://schemas.microsoft.com/office/drawing/2014/main" id="{00000000-0008-0000-1500-0000CF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05" name="shapetype_202" hidden="1">
          <a:extLst>
            <a:ext uri="{FF2B5EF4-FFF2-40B4-BE49-F238E27FC236}">
              <a16:creationId xmlns:a16="http://schemas.microsoft.com/office/drawing/2014/main" id="{00000000-0008-0000-1500-0000CD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03" name="shapetype_202" hidden="1">
          <a:extLst>
            <a:ext uri="{FF2B5EF4-FFF2-40B4-BE49-F238E27FC236}">
              <a16:creationId xmlns:a16="http://schemas.microsoft.com/office/drawing/2014/main" id="{00000000-0008-0000-1500-0000CB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801" name="shapetype_202" hidden="1">
          <a:extLst>
            <a:ext uri="{FF2B5EF4-FFF2-40B4-BE49-F238E27FC236}">
              <a16:creationId xmlns:a16="http://schemas.microsoft.com/office/drawing/2014/main" id="{00000000-0008-0000-1500-0000C9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799" name="shapetype_202" hidden="1">
          <a:extLst>
            <a:ext uri="{FF2B5EF4-FFF2-40B4-BE49-F238E27FC236}">
              <a16:creationId xmlns:a16="http://schemas.microsoft.com/office/drawing/2014/main" id="{00000000-0008-0000-1500-0000C7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797" name="shapetype_202" hidden="1">
          <a:extLst>
            <a:ext uri="{FF2B5EF4-FFF2-40B4-BE49-F238E27FC236}">
              <a16:creationId xmlns:a16="http://schemas.microsoft.com/office/drawing/2014/main" id="{00000000-0008-0000-1500-0000C5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795" name="shapetype_202" hidden="1">
          <a:extLst>
            <a:ext uri="{FF2B5EF4-FFF2-40B4-BE49-F238E27FC236}">
              <a16:creationId xmlns:a16="http://schemas.microsoft.com/office/drawing/2014/main" id="{00000000-0008-0000-1500-0000C3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793" name="shapetype_202" hidden="1">
          <a:extLst>
            <a:ext uri="{FF2B5EF4-FFF2-40B4-BE49-F238E27FC236}">
              <a16:creationId xmlns:a16="http://schemas.microsoft.com/office/drawing/2014/main" id="{00000000-0008-0000-1500-0000C1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791" name="shapetype_202" hidden="1">
          <a:extLst>
            <a:ext uri="{FF2B5EF4-FFF2-40B4-BE49-F238E27FC236}">
              <a16:creationId xmlns:a16="http://schemas.microsoft.com/office/drawing/2014/main" id="{00000000-0008-0000-1500-0000BF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789" name="shapetype_202" hidden="1">
          <a:extLst>
            <a:ext uri="{FF2B5EF4-FFF2-40B4-BE49-F238E27FC236}">
              <a16:creationId xmlns:a16="http://schemas.microsoft.com/office/drawing/2014/main" id="{00000000-0008-0000-1500-0000BD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787" name="shapetype_202" hidden="1">
          <a:extLst>
            <a:ext uri="{FF2B5EF4-FFF2-40B4-BE49-F238E27FC236}">
              <a16:creationId xmlns:a16="http://schemas.microsoft.com/office/drawing/2014/main" id="{00000000-0008-0000-1500-0000BB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785" name="shapetype_202" hidden="1">
          <a:extLst>
            <a:ext uri="{FF2B5EF4-FFF2-40B4-BE49-F238E27FC236}">
              <a16:creationId xmlns:a16="http://schemas.microsoft.com/office/drawing/2014/main" id="{00000000-0008-0000-1500-0000B9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783" name="shapetype_202" hidden="1">
          <a:extLst>
            <a:ext uri="{FF2B5EF4-FFF2-40B4-BE49-F238E27FC236}">
              <a16:creationId xmlns:a16="http://schemas.microsoft.com/office/drawing/2014/main" id="{00000000-0008-0000-1500-0000B7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781" name="shapetype_202" hidden="1">
          <a:extLst>
            <a:ext uri="{FF2B5EF4-FFF2-40B4-BE49-F238E27FC236}">
              <a16:creationId xmlns:a16="http://schemas.microsoft.com/office/drawing/2014/main" id="{00000000-0008-0000-1500-0000B5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779" name="shapetype_202" hidden="1">
          <a:extLst>
            <a:ext uri="{FF2B5EF4-FFF2-40B4-BE49-F238E27FC236}">
              <a16:creationId xmlns:a16="http://schemas.microsoft.com/office/drawing/2014/main" id="{00000000-0008-0000-1500-0000B3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777" name="shapetype_202" hidden="1">
          <a:extLst>
            <a:ext uri="{FF2B5EF4-FFF2-40B4-BE49-F238E27FC236}">
              <a16:creationId xmlns:a16="http://schemas.microsoft.com/office/drawing/2014/main" id="{00000000-0008-0000-1500-0000B1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775" name="shapetype_202" hidden="1">
          <a:extLst>
            <a:ext uri="{FF2B5EF4-FFF2-40B4-BE49-F238E27FC236}">
              <a16:creationId xmlns:a16="http://schemas.microsoft.com/office/drawing/2014/main" id="{00000000-0008-0000-1500-0000AF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773" name="shapetype_202" hidden="1">
          <a:extLst>
            <a:ext uri="{FF2B5EF4-FFF2-40B4-BE49-F238E27FC236}">
              <a16:creationId xmlns:a16="http://schemas.microsoft.com/office/drawing/2014/main" id="{00000000-0008-0000-1500-0000AD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771" name="shapetype_202" hidden="1">
          <a:extLst>
            <a:ext uri="{FF2B5EF4-FFF2-40B4-BE49-F238E27FC236}">
              <a16:creationId xmlns:a16="http://schemas.microsoft.com/office/drawing/2014/main" id="{00000000-0008-0000-1500-0000AB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769" name="shapetype_202" hidden="1">
          <a:extLst>
            <a:ext uri="{FF2B5EF4-FFF2-40B4-BE49-F238E27FC236}">
              <a16:creationId xmlns:a16="http://schemas.microsoft.com/office/drawing/2014/main" id="{00000000-0008-0000-1500-0000A9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767" name="shapetype_202" hidden="1">
          <a:extLst>
            <a:ext uri="{FF2B5EF4-FFF2-40B4-BE49-F238E27FC236}">
              <a16:creationId xmlns:a16="http://schemas.microsoft.com/office/drawing/2014/main" id="{00000000-0008-0000-1500-0000A7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765" name="shapetype_202" hidden="1">
          <a:extLst>
            <a:ext uri="{FF2B5EF4-FFF2-40B4-BE49-F238E27FC236}">
              <a16:creationId xmlns:a16="http://schemas.microsoft.com/office/drawing/2014/main" id="{00000000-0008-0000-1500-0000A5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763" name="shapetype_202" hidden="1">
          <a:extLst>
            <a:ext uri="{FF2B5EF4-FFF2-40B4-BE49-F238E27FC236}">
              <a16:creationId xmlns:a16="http://schemas.microsoft.com/office/drawing/2014/main" id="{00000000-0008-0000-1500-0000A3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5761" name="shapetype_202" hidden="1">
          <a:extLst>
            <a:ext uri="{FF2B5EF4-FFF2-40B4-BE49-F238E27FC236}">
              <a16:creationId xmlns:a16="http://schemas.microsoft.com/office/drawing/2014/main" id="{00000000-0008-0000-1500-0000A16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20</xdr:col>
      <xdr:colOff>13609</xdr:colOff>
      <xdr:row>37</xdr:row>
      <xdr:rowOff>68035</xdr:rowOff>
    </xdr:from>
    <xdr:ext cx="20669250" cy="1510644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SpPr txBox="1"/>
      </xdr:nvSpPr>
      <xdr:spPr>
        <a:xfrm>
          <a:off x="19349359" y="12396106"/>
          <a:ext cx="20669250" cy="1510644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Southern Europe (Spain, Italy, Greece, Cyprus, Malta and  Portugal)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Constrcuction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Constrcuction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/>
        </a:p>
      </xdr:txBody>
    </xdr:sp>
    <xdr:clientData/>
  </xdr:oneCellAnchor>
  <xdr:oneCellAnchor>
    <xdr:from>
      <xdr:col>55</xdr:col>
      <xdr:colOff>0</xdr:colOff>
      <xdr:row>37</xdr:row>
      <xdr:rowOff>0</xdr:rowOff>
    </xdr:from>
    <xdr:ext cx="21118285" cy="13196433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0000000-0008-0000-1500-000007010000}"/>
            </a:ext>
          </a:extLst>
        </xdr:cNvPr>
        <xdr:cNvSpPr txBox="1"/>
      </xdr:nvSpPr>
      <xdr:spPr>
        <a:xfrm>
          <a:off x="100298250" y="12328071"/>
          <a:ext cx="21118285" cy="131964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Southern Europe (Spain, Italy, Greece, Cyprus, Malta and  Portugal)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individual,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 of the cases.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 b="0" i="1" u="sng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individual,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thechnologies are:</a:t>
          </a: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gas</a:t>
          </a: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electric heating.</a:t>
          </a:r>
          <a:endParaRPr lang="en-US" sz="1200" b="0" i="0" u="sng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individual,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</a:p>
        <a:p>
          <a:pPr eaLnBrk="1" fontAlgn="auto" latinLnBrk="0" hangingPunct="1"/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306" name="shapetype_202" hidden="1">
          <a:extLst>
            <a:ext uri="{FF2B5EF4-FFF2-40B4-BE49-F238E27FC236}">
              <a16:creationId xmlns:a16="http://schemas.microsoft.com/office/drawing/2014/main" id="{00000000-0008-0000-1600-0000AA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305" name="shapetype_202" hidden="1">
          <a:extLst>
            <a:ext uri="{FF2B5EF4-FFF2-40B4-BE49-F238E27FC236}">
              <a16:creationId xmlns:a16="http://schemas.microsoft.com/office/drawing/2014/main" id="{00000000-0008-0000-1600-0000A9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304" name="shapetype_202" hidden="1">
          <a:extLst>
            <a:ext uri="{FF2B5EF4-FFF2-40B4-BE49-F238E27FC236}">
              <a16:creationId xmlns:a16="http://schemas.microsoft.com/office/drawing/2014/main" id="{00000000-0008-0000-1600-0000A8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303" name="shapetype_202" hidden="1">
          <a:extLst>
            <a:ext uri="{FF2B5EF4-FFF2-40B4-BE49-F238E27FC236}">
              <a16:creationId xmlns:a16="http://schemas.microsoft.com/office/drawing/2014/main" id="{00000000-0008-0000-1600-0000A7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302" name="shapetype_202" hidden="1">
          <a:extLst>
            <a:ext uri="{FF2B5EF4-FFF2-40B4-BE49-F238E27FC236}">
              <a16:creationId xmlns:a16="http://schemas.microsoft.com/office/drawing/2014/main" id="{00000000-0008-0000-1600-0000A6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301" name="shapetype_202" hidden="1">
          <a:extLst>
            <a:ext uri="{FF2B5EF4-FFF2-40B4-BE49-F238E27FC236}">
              <a16:creationId xmlns:a16="http://schemas.microsoft.com/office/drawing/2014/main" id="{00000000-0008-0000-1600-0000A5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300" name="shapetype_202" hidden="1">
          <a:extLst>
            <a:ext uri="{FF2B5EF4-FFF2-40B4-BE49-F238E27FC236}">
              <a16:creationId xmlns:a16="http://schemas.microsoft.com/office/drawing/2014/main" id="{00000000-0008-0000-1600-0000A4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98" name="shapetype_202" hidden="1">
          <a:extLst>
            <a:ext uri="{FF2B5EF4-FFF2-40B4-BE49-F238E27FC236}">
              <a16:creationId xmlns:a16="http://schemas.microsoft.com/office/drawing/2014/main" id="{00000000-0008-0000-1600-0000A2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96" name="shapetype_202" hidden="1">
          <a:extLst>
            <a:ext uri="{FF2B5EF4-FFF2-40B4-BE49-F238E27FC236}">
              <a16:creationId xmlns:a16="http://schemas.microsoft.com/office/drawing/2014/main" id="{00000000-0008-0000-1600-0000A0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94" name="shapetype_202" hidden="1">
          <a:extLst>
            <a:ext uri="{FF2B5EF4-FFF2-40B4-BE49-F238E27FC236}">
              <a16:creationId xmlns:a16="http://schemas.microsoft.com/office/drawing/2014/main" id="{00000000-0008-0000-1600-00009E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92" name="shapetype_202" hidden="1">
          <a:extLst>
            <a:ext uri="{FF2B5EF4-FFF2-40B4-BE49-F238E27FC236}">
              <a16:creationId xmlns:a16="http://schemas.microsoft.com/office/drawing/2014/main" id="{00000000-0008-0000-1600-00009C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90" name="shapetype_202" hidden="1">
          <a:extLst>
            <a:ext uri="{FF2B5EF4-FFF2-40B4-BE49-F238E27FC236}">
              <a16:creationId xmlns:a16="http://schemas.microsoft.com/office/drawing/2014/main" id="{00000000-0008-0000-1600-00009A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88" name="shapetype_202" hidden="1">
          <a:extLst>
            <a:ext uri="{FF2B5EF4-FFF2-40B4-BE49-F238E27FC236}">
              <a16:creationId xmlns:a16="http://schemas.microsoft.com/office/drawing/2014/main" id="{00000000-0008-0000-1600-000098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86" name="shapetype_202" hidden="1">
          <a:extLst>
            <a:ext uri="{FF2B5EF4-FFF2-40B4-BE49-F238E27FC236}">
              <a16:creationId xmlns:a16="http://schemas.microsoft.com/office/drawing/2014/main" id="{00000000-0008-0000-1600-000096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84" name="shapetype_202" hidden="1">
          <a:extLst>
            <a:ext uri="{FF2B5EF4-FFF2-40B4-BE49-F238E27FC236}">
              <a16:creationId xmlns:a16="http://schemas.microsoft.com/office/drawing/2014/main" id="{00000000-0008-0000-1600-000094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82" name="shapetype_202" hidden="1">
          <a:extLst>
            <a:ext uri="{FF2B5EF4-FFF2-40B4-BE49-F238E27FC236}">
              <a16:creationId xmlns:a16="http://schemas.microsoft.com/office/drawing/2014/main" id="{00000000-0008-0000-1600-000092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80" name="shapetype_202" hidden="1">
          <a:extLst>
            <a:ext uri="{FF2B5EF4-FFF2-40B4-BE49-F238E27FC236}">
              <a16:creationId xmlns:a16="http://schemas.microsoft.com/office/drawing/2014/main" id="{00000000-0008-0000-1600-000090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78" name="shapetype_202" hidden="1">
          <a:extLst>
            <a:ext uri="{FF2B5EF4-FFF2-40B4-BE49-F238E27FC236}">
              <a16:creationId xmlns:a16="http://schemas.microsoft.com/office/drawing/2014/main" id="{00000000-0008-0000-1600-00008E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76" name="shapetype_202" hidden="1">
          <a:extLst>
            <a:ext uri="{FF2B5EF4-FFF2-40B4-BE49-F238E27FC236}">
              <a16:creationId xmlns:a16="http://schemas.microsoft.com/office/drawing/2014/main" id="{00000000-0008-0000-1600-00008C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74" name="shapetype_202" hidden="1">
          <a:extLst>
            <a:ext uri="{FF2B5EF4-FFF2-40B4-BE49-F238E27FC236}">
              <a16:creationId xmlns:a16="http://schemas.microsoft.com/office/drawing/2014/main" id="{00000000-0008-0000-1600-00008A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72" name="shapetype_202" hidden="1">
          <a:extLst>
            <a:ext uri="{FF2B5EF4-FFF2-40B4-BE49-F238E27FC236}">
              <a16:creationId xmlns:a16="http://schemas.microsoft.com/office/drawing/2014/main" id="{00000000-0008-0000-1600-000088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70" name="shapetype_202" hidden="1">
          <a:extLst>
            <a:ext uri="{FF2B5EF4-FFF2-40B4-BE49-F238E27FC236}">
              <a16:creationId xmlns:a16="http://schemas.microsoft.com/office/drawing/2014/main" id="{00000000-0008-0000-1600-000086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68" name="shapetype_202" hidden="1">
          <a:extLst>
            <a:ext uri="{FF2B5EF4-FFF2-40B4-BE49-F238E27FC236}">
              <a16:creationId xmlns:a16="http://schemas.microsoft.com/office/drawing/2014/main" id="{00000000-0008-0000-1600-000084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66" name="shapetype_202" hidden="1">
          <a:extLst>
            <a:ext uri="{FF2B5EF4-FFF2-40B4-BE49-F238E27FC236}">
              <a16:creationId xmlns:a16="http://schemas.microsoft.com/office/drawing/2014/main" id="{00000000-0008-0000-1600-000082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64" name="shapetype_202" hidden="1">
          <a:extLst>
            <a:ext uri="{FF2B5EF4-FFF2-40B4-BE49-F238E27FC236}">
              <a16:creationId xmlns:a16="http://schemas.microsoft.com/office/drawing/2014/main" id="{00000000-0008-0000-1600-000080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62" name="shapetype_202" hidden="1">
          <a:extLst>
            <a:ext uri="{FF2B5EF4-FFF2-40B4-BE49-F238E27FC236}">
              <a16:creationId xmlns:a16="http://schemas.microsoft.com/office/drawing/2014/main" id="{00000000-0008-0000-1600-00007E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60" name="shapetype_202" hidden="1">
          <a:extLst>
            <a:ext uri="{FF2B5EF4-FFF2-40B4-BE49-F238E27FC236}">
              <a16:creationId xmlns:a16="http://schemas.microsoft.com/office/drawing/2014/main" id="{00000000-0008-0000-1600-00007C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58" name="shapetype_202" hidden="1">
          <a:extLst>
            <a:ext uri="{FF2B5EF4-FFF2-40B4-BE49-F238E27FC236}">
              <a16:creationId xmlns:a16="http://schemas.microsoft.com/office/drawing/2014/main" id="{00000000-0008-0000-1600-00007A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56" name="shapetype_202" hidden="1">
          <a:extLst>
            <a:ext uri="{FF2B5EF4-FFF2-40B4-BE49-F238E27FC236}">
              <a16:creationId xmlns:a16="http://schemas.microsoft.com/office/drawing/2014/main" id="{00000000-0008-0000-1600-000078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54" name="shapetype_202" hidden="1">
          <a:extLst>
            <a:ext uri="{FF2B5EF4-FFF2-40B4-BE49-F238E27FC236}">
              <a16:creationId xmlns:a16="http://schemas.microsoft.com/office/drawing/2014/main" id="{00000000-0008-0000-1600-000076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52" name="shapetype_202" hidden="1">
          <a:extLst>
            <a:ext uri="{FF2B5EF4-FFF2-40B4-BE49-F238E27FC236}">
              <a16:creationId xmlns:a16="http://schemas.microsoft.com/office/drawing/2014/main" id="{00000000-0008-0000-1600-000074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50" name="shapetype_202" hidden="1">
          <a:extLst>
            <a:ext uri="{FF2B5EF4-FFF2-40B4-BE49-F238E27FC236}">
              <a16:creationId xmlns:a16="http://schemas.microsoft.com/office/drawing/2014/main" id="{00000000-0008-0000-1600-000072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48" name="shapetype_202" hidden="1">
          <a:extLst>
            <a:ext uri="{FF2B5EF4-FFF2-40B4-BE49-F238E27FC236}">
              <a16:creationId xmlns:a16="http://schemas.microsoft.com/office/drawing/2014/main" id="{00000000-0008-0000-1600-000070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46" name="shapetype_202" hidden="1">
          <a:extLst>
            <a:ext uri="{FF2B5EF4-FFF2-40B4-BE49-F238E27FC236}">
              <a16:creationId xmlns:a16="http://schemas.microsoft.com/office/drawing/2014/main" id="{00000000-0008-0000-1600-00006E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44" name="shapetype_202" hidden="1">
          <a:extLst>
            <a:ext uri="{FF2B5EF4-FFF2-40B4-BE49-F238E27FC236}">
              <a16:creationId xmlns:a16="http://schemas.microsoft.com/office/drawing/2014/main" id="{00000000-0008-0000-1600-00006C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42" name="shapetype_202" hidden="1">
          <a:extLst>
            <a:ext uri="{FF2B5EF4-FFF2-40B4-BE49-F238E27FC236}">
              <a16:creationId xmlns:a16="http://schemas.microsoft.com/office/drawing/2014/main" id="{00000000-0008-0000-1600-00006A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40" name="shapetype_202" hidden="1">
          <a:extLst>
            <a:ext uri="{FF2B5EF4-FFF2-40B4-BE49-F238E27FC236}">
              <a16:creationId xmlns:a16="http://schemas.microsoft.com/office/drawing/2014/main" id="{00000000-0008-0000-1600-000068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38" name="shapetype_202" hidden="1">
          <a:extLst>
            <a:ext uri="{FF2B5EF4-FFF2-40B4-BE49-F238E27FC236}">
              <a16:creationId xmlns:a16="http://schemas.microsoft.com/office/drawing/2014/main" id="{00000000-0008-0000-1600-000066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36" name="shapetype_202" hidden="1">
          <a:extLst>
            <a:ext uri="{FF2B5EF4-FFF2-40B4-BE49-F238E27FC236}">
              <a16:creationId xmlns:a16="http://schemas.microsoft.com/office/drawing/2014/main" id="{00000000-0008-0000-1600-000064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34" name="shapetype_202" hidden="1">
          <a:extLst>
            <a:ext uri="{FF2B5EF4-FFF2-40B4-BE49-F238E27FC236}">
              <a16:creationId xmlns:a16="http://schemas.microsoft.com/office/drawing/2014/main" id="{00000000-0008-0000-1600-000062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32" name="shapetype_202" hidden="1">
          <a:extLst>
            <a:ext uri="{FF2B5EF4-FFF2-40B4-BE49-F238E27FC236}">
              <a16:creationId xmlns:a16="http://schemas.microsoft.com/office/drawing/2014/main" id="{00000000-0008-0000-1600-000060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30" name="shapetype_202" hidden="1">
          <a:extLst>
            <a:ext uri="{FF2B5EF4-FFF2-40B4-BE49-F238E27FC236}">
              <a16:creationId xmlns:a16="http://schemas.microsoft.com/office/drawing/2014/main" id="{00000000-0008-0000-1600-00005E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28" name="shapetype_202" hidden="1">
          <a:extLst>
            <a:ext uri="{FF2B5EF4-FFF2-40B4-BE49-F238E27FC236}">
              <a16:creationId xmlns:a16="http://schemas.microsoft.com/office/drawing/2014/main" id="{00000000-0008-0000-1600-00005C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26" name="shapetype_202" hidden="1">
          <a:extLst>
            <a:ext uri="{FF2B5EF4-FFF2-40B4-BE49-F238E27FC236}">
              <a16:creationId xmlns:a16="http://schemas.microsoft.com/office/drawing/2014/main" id="{00000000-0008-0000-1600-00005A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24" name="shapetype_202" hidden="1">
          <a:extLst>
            <a:ext uri="{FF2B5EF4-FFF2-40B4-BE49-F238E27FC236}">
              <a16:creationId xmlns:a16="http://schemas.microsoft.com/office/drawing/2014/main" id="{00000000-0008-0000-1600-000058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22" name="shapetype_202" hidden="1">
          <a:extLst>
            <a:ext uri="{FF2B5EF4-FFF2-40B4-BE49-F238E27FC236}">
              <a16:creationId xmlns:a16="http://schemas.microsoft.com/office/drawing/2014/main" id="{00000000-0008-0000-1600-000056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20" name="shapetype_202" hidden="1">
          <a:extLst>
            <a:ext uri="{FF2B5EF4-FFF2-40B4-BE49-F238E27FC236}">
              <a16:creationId xmlns:a16="http://schemas.microsoft.com/office/drawing/2014/main" id="{00000000-0008-0000-1600-000054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18" name="shapetype_202" hidden="1">
          <a:extLst>
            <a:ext uri="{FF2B5EF4-FFF2-40B4-BE49-F238E27FC236}">
              <a16:creationId xmlns:a16="http://schemas.microsoft.com/office/drawing/2014/main" id="{00000000-0008-0000-1600-000052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16" name="shapetype_202" hidden="1">
          <a:extLst>
            <a:ext uri="{FF2B5EF4-FFF2-40B4-BE49-F238E27FC236}">
              <a16:creationId xmlns:a16="http://schemas.microsoft.com/office/drawing/2014/main" id="{00000000-0008-0000-1600-000050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14" name="shapetype_202" hidden="1">
          <a:extLst>
            <a:ext uri="{FF2B5EF4-FFF2-40B4-BE49-F238E27FC236}">
              <a16:creationId xmlns:a16="http://schemas.microsoft.com/office/drawing/2014/main" id="{00000000-0008-0000-1600-00004E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12" name="shapetype_202" hidden="1">
          <a:extLst>
            <a:ext uri="{FF2B5EF4-FFF2-40B4-BE49-F238E27FC236}">
              <a16:creationId xmlns:a16="http://schemas.microsoft.com/office/drawing/2014/main" id="{00000000-0008-0000-1600-00004C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10" name="shapetype_202" hidden="1">
          <a:extLst>
            <a:ext uri="{FF2B5EF4-FFF2-40B4-BE49-F238E27FC236}">
              <a16:creationId xmlns:a16="http://schemas.microsoft.com/office/drawing/2014/main" id="{00000000-0008-0000-1600-00004A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08" name="shapetype_202" hidden="1">
          <a:extLst>
            <a:ext uri="{FF2B5EF4-FFF2-40B4-BE49-F238E27FC236}">
              <a16:creationId xmlns:a16="http://schemas.microsoft.com/office/drawing/2014/main" id="{00000000-0008-0000-1600-000048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06" name="shapetype_202" hidden="1">
          <a:extLst>
            <a:ext uri="{FF2B5EF4-FFF2-40B4-BE49-F238E27FC236}">
              <a16:creationId xmlns:a16="http://schemas.microsoft.com/office/drawing/2014/main" id="{00000000-0008-0000-1600-000046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04" name="shapetype_202" hidden="1">
          <a:extLst>
            <a:ext uri="{FF2B5EF4-FFF2-40B4-BE49-F238E27FC236}">
              <a16:creationId xmlns:a16="http://schemas.microsoft.com/office/drawing/2014/main" id="{00000000-0008-0000-1600-000044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02" name="shapetype_202" hidden="1">
          <a:extLst>
            <a:ext uri="{FF2B5EF4-FFF2-40B4-BE49-F238E27FC236}">
              <a16:creationId xmlns:a16="http://schemas.microsoft.com/office/drawing/2014/main" id="{00000000-0008-0000-1600-000042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200" name="shapetype_202" hidden="1">
          <a:extLst>
            <a:ext uri="{FF2B5EF4-FFF2-40B4-BE49-F238E27FC236}">
              <a16:creationId xmlns:a16="http://schemas.microsoft.com/office/drawing/2014/main" id="{00000000-0008-0000-1600-000040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99" name="shapetype_202" hidden="1">
          <a:extLst>
            <a:ext uri="{FF2B5EF4-FFF2-40B4-BE49-F238E27FC236}">
              <a16:creationId xmlns:a16="http://schemas.microsoft.com/office/drawing/2014/main" id="{00000000-0008-0000-1600-00003F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97" name="shapetype_202" hidden="1">
          <a:extLst>
            <a:ext uri="{FF2B5EF4-FFF2-40B4-BE49-F238E27FC236}">
              <a16:creationId xmlns:a16="http://schemas.microsoft.com/office/drawing/2014/main" id="{00000000-0008-0000-1600-00003D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95" name="shapetype_202" hidden="1">
          <a:extLst>
            <a:ext uri="{FF2B5EF4-FFF2-40B4-BE49-F238E27FC236}">
              <a16:creationId xmlns:a16="http://schemas.microsoft.com/office/drawing/2014/main" id="{00000000-0008-0000-1600-00003B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93" name="shapetype_202" hidden="1">
          <a:extLst>
            <a:ext uri="{FF2B5EF4-FFF2-40B4-BE49-F238E27FC236}">
              <a16:creationId xmlns:a16="http://schemas.microsoft.com/office/drawing/2014/main" id="{00000000-0008-0000-1600-000039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91" name="shapetype_202" hidden="1">
          <a:extLst>
            <a:ext uri="{FF2B5EF4-FFF2-40B4-BE49-F238E27FC236}">
              <a16:creationId xmlns:a16="http://schemas.microsoft.com/office/drawing/2014/main" id="{00000000-0008-0000-1600-000037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89" name="shapetype_202" hidden="1">
          <a:extLst>
            <a:ext uri="{FF2B5EF4-FFF2-40B4-BE49-F238E27FC236}">
              <a16:creationId xmlns:a16="http://schemas.microsoft.com/office/drawing/2014/main" id="{00000000-0008-0000-1600-000035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87" name="shapetype_202" hidden="1">
          <a:extLst>
            <a:ext uri="{FF2B5EF4-FFF2-40B4-BE49-F238E27FC236}">
              <a16:creationId xmlns:a16="http://schemas.microsoft.com/office/drawing/2014/main" id="{00000000-0008-0000-1600-000033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85" name="shapetype_202" hidden="1">
          <a:extLst>
            <a:ext uri="{FF2B5EF4-FFF2-40B4-BE49-F238E27FC236}">
              <a16:creationId xmlns:a16="http://schemas.microsoft.com/office/drawing/2014/main" id="{00000000-0008-0000-1600-000031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83" name="shapetype_202" hidden="1">
          <a:extLst>
            <a:ext uri="{FF2B5EF4-FFF2-40B4-BE49-F238E27FC236}">
              <a16:creationId xmlns:a16="http://schemas.microsoft.com/office/drawing/2014/main" id="{00000000-0008-0000-1600-00002F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81" name="shapetype_202" hidden="1">
          <a:extLst>
            <a:ext uri="{FF2B5EF4-FFF2-40B4-BE49-F238E27FC236}">
              <a16:creationId xmlns:a16="http://schemas.microsoft.com/office/drawing/2014/main" id="{00000000-0008-0000-1600-00002D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79" name="shapetype_202" hidden="1">
          <a:extLst>
            <a:ext uri="{FF2B5EF4-FFF2-40B4-BE49-F238E27FC236}">
              <a16:creationId xmlns:a16="http://schemas.microsoft.com/office/drawing/2014/main" id="{00000000-0008-0000-1600-00002B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77" name="shapetype_202" hidden="1">
          <a:extLst>
            <a:ext uri="{FF2B5EF4-FFF2-40B4-BE49-F238E27FC236}">
              <a16:creationId xmlns:a16="http://schemas.microsoft.com/office/drawing/2014/main" id="{00000000-0008-0000-1600-000029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75" name="shapetype_202" hidden="1">
          <a:extLst>
            <a:ext uri="{FF2B5EF4-FFF2-40B4-BE49-F238E27FC236}">
              <a16:creationId xmlns:a16="http://schemas.microsoft.com/office/drawing/2014/main" id="{00000000-0008-0000-1600-000027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73" name="shapetype_202" hidden="1">
          <a:extLst>
            <a:ext uri="{FF2B5EF4-FFF2-40B4-BE49-F238E27FC236}">
              <a16:creationId xmlns:a16="http://schemas.microsoft.com/office/drawing/2014/main" id="{00000000-0008-0000-1600-000025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71" name="shapetype_202" hidden="1">
          <a:extLst>
            <a:ext uri="{FF2B5EF4-FFF2-40B4-BE49-F238E27FC236}">
              <a16:creationId xmlns:a16="http://schemas.microsoft.com/office/drawing/2014/main" id="{00000000-0008-0000-1600-000023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69" name="shapetype_202" hidden="1">
          <a:extLst>
            <a:ext uri="{FF2B5EF4-FFF2-40B4-BE49-F238E27FC236}">
              <a16:creationId xmlns:a16="http://schemas.microsoft.com/office/drawing/2014/main" id="{00000000-0008-0000-1600-000021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68" name="shapetype_202" hidden="1">
          <a:extLst>
            <a:ext uri="{FF2B5EF4-FFF2-40B4-BE49-F238E27FC236}">
              <a16:creationId xmlns:a16="http://schemas.microsoft.com/office/drawing/2014/main" id="{00000000-0008-0000-1600-000020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66" name="shapetype_202" hidden="1">
          <a:extLst>
            <a:ext uri="{FF2B5EF4-FFF2-40B4-BE49-F238E27FC236}">
              <a16:creationId xmlns:a16="http://schemas.microsoft.com/office/drawing/2014/main" id="{00000000-0008-0000-1600-00001E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64" name="shapetype_202" hidden="1">
          <a:extLst>
            <a:ext uri="{FF2B5EF4-FFF2-40B4-BE49-F238E27FC236}">
              <a16:creationId xmlns:a16="http://schemas.microsoft.com/office/drawing/2014/main" id="{00000000-0008-0000-1600-00001C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62" name="shapetype_202" hidden="1">
          <a:extLst>
            <a:ext uri="{FF2B5EF4-FFF2-40B4-BE49-F238E27FC236}">
              <a16:creationId xmlns:a16="http://schemas.microsoft.com/office/drawing/2014/main" id="{00000000-0008-0000-1600-00001A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60" name="shapetype_202" hidden="1">
          <a:extLst>
            <a:ext uri="{FF2B5EF4-FFF2-40B4-BE49-F238E27FC236}">
              <a16:creationId xmlns:a16="http://schemas.microsoft.com/office/drawing/2014/main" id="{00000000-0008-0000-1600-000018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58" name="shapetype_202" hidden="1">
          <a:extLst>
            <a:ext uri="{FF2B5EF4-FFF2-40B4-BE49-F238E27FC236}">
              <a16:creationId xmlns:a16="http://schemas.microsoft.com/office/drawing/2014/main" id="{00000000-0008-0000-1600-000016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56" name="shapetype_202" hidden="1">
          <a:extLst>
            <a:ext uri="{FF2B5EF4-FFF2-40B4-BE49-F238E27FC236}">
              <a16:creationId xmlns:a16="http://schemas.microsoft.com/office/drawing/2014/main" id="{00000000-0008-0000-1600-000014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54" name="shapetype_202" hidden="1">
          <a:extLst>
            <a:ext uri="{FF2B5EF4-FFF2-40B4-BE49-F238E27FC236}">
              <a16:creationId xmlns:a16="http://schemas.microsoft.com/office/drawing/2014/main" id="{00000000-0008-0000-1600-000012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52" name="shapetype_202" hidden="1">
          <a:extLst>
            <a:ext uri="{FF2B5EF4-FFF2-40B4-BE49-F238E27FC236}">
              <a16:creationId xmlns:a16="http://schemas.microsoft.com/office/drawing/2014/main" id="{00000000-0008-0000-1600-000010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50" name="shapetype_202" hidden="1">
          <a:extLst>
            <a:ext uri="{FF2B5EF4-FFF2-40B4-BE49-F238E27FC236}">
              <a16:creationId xmlns:a16="http://schemas.microsoft.com/office/drawing/2014/main" id="{00000000-0008-0000-1600-00000E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48" name="shapetype_202" hidden="1">
          <a:extLst>
            <a:ext uri="{FF2B5EF4-FFF2-40B4-BE49-F238E27FC236}">
              <a16:creationId xmlns:a16="http://schemas.microsoft.com/office/drawing/2014/main" id="{00000000-0008-0000-1600-00000C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46" name="shapetype_202" hidden="1">
          <a:extLst>
            <a:ext uri="{FF2B5EF4-FFF2-40B4-BE49-F238E27FC236}">
              <a16:creationId xmlns:a16="http://schemas.microsoft.com/office/drawing/2014/main" id="{00000000-0008-0000-1600-00000A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44" name="shapetype_202" hidden="1">
          <a:extLst>
            <a:ext uri="{FF2B5EF4-FFF2-40B4-BE49-F238E27FC236}">
              <a16:creationId xmlns:a16="http://schemas.microsoft.com/office/drawing/2014/main" id="{00000000-0008-0000-1600-000008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42" name="shapetype_202" hidden="1">
          <a:extLst>
            <a:ext uri="{FF2B5EF4-FFF2-40B4-BE49-F238E27FC236}">
              <a16:creationId xmlns:a16="http://schemas.microsoft.com/office/drawing/2014/main" id="{00000000-0008-0000-1600-000006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40" name="shapetype_202" hidden="1">
          <a:extLst>
            <a:ext uri="{FF2B5EF4-FFF2-40B4-BE49-F238E27FC236}">
              <a16:creationId xmlns:a16="http://schemas.microsoft.com/office/drawing/2014/main" id="{00000000-0008-0000-1600-000004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38" name="shapetype_202" hidden="1">
          <a:extLst>
            <a:ext uri="{FF2B5EF4-FFF2-40B4-BE49-F238E27FC236}">
              <a16:creationId xmlns:a16="http://schemas.microsoft.com/office/drawing/2014/main" id="{00000000-0008-0000-1600-000002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36" name="shapetype_202" hidden="1">
          <a:extLst>
            <a:ext uri="{FF2B5EF4-FFF2-40B4-BE49-F238E27FC236}">
              <a16:creationId xmlns:a16="http://schemas.microsoft.com/office/drawing/2014/main" id="{00000000-0008-0000-1600-0000006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34" name="shapetype_202" hidden="1">
          <a:extLst>
            <a:ext uri="{FF2B5EF4-FFF2-40B4-BE49-F238E27FC236}">
              <a16:creationId xmlns:a16="http://schemas.microsoft.com/office/drawing/2014/main" id="{00000000-0008-0000-1600-0000FE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32" name="shapetype_202" hidden="1">
          <a:extLst>
            <a:ext uri="{FF2B5EF4-FFF2-40B4-BE49-F238E27FC236}">
              <a16:creationId xmlns:a16="http://schemas.microsoft.com/office/drawing/2014/main" id="{00000000-0008-0000-1600-0000FC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30" name="shapetype_202" hidden="1">
          <a:extLst>
            <a:ext uri="{FF2B5EF4-FFF2-40B4-BE49-F238E27FC236}">
              <a16:creationId xmlns:a16="http://schemas.microsoft.com/office/drawing/2014/main" id="{00000000-0008-0000-1600-0000FA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28" name="shapetype_202" hidden="1">
          <a:extLst>
            <a:ext uri="{FF2B5EF4-FFF2-40B4-BE49-F238E27FC236}">
              <a16:creationId xmlns:a16="http://schemas.microsoft.com/office/drawing/2014/main" id="{00000000-0008-0000-1600-0000F8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26" name="shapetype_202" hidden="1">
          <a:extLst>
            <a:ext uri="{FF2B5EF4-FFF2-40B4-BE49-F238E27FC236}">
              <a16:creationId xmlns:a16="http://schemas.microsoft.com/office/drawing/2014/main" id="{00000000-0008-0000-1600-0000F6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24" name="shapetype_202" hidden="1">
          <a:extLst>
            <a:ext uri="{FF2B5EF4-FFF2-40B4-BE49-F238E27FC236}">
              <a16:creationId xmlns:a16="http://schemas.microsoft.com/office/drawing/2014/main" id="{00000000-0008-0000-1600-0000F4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22" name="shapetype_202" hidden="1">
          <a:extLst>
            <a:ext uri="{FF2B5EF4-FFF2-40B4-BE49-F238E27FC236}">
              <a16:creationId xmlns:a16="http://schemas.microsoft.com/office/drawing/2014/main" id="{00000000-0008-0000-1600-0000F2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20" name="shapetype_202" hidden="1">
          <a:extLst>
            <a:ext uri="{FF2B5EF4-FFF2-40B4-BE49-F238E27FC236}">
              <a16:creationId xmlns:a16="http://schemas.microsoft.com/office/drawing/2014/main" id="{00000000-0008-0000-1600-0000F0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18" name="shapetype_202" hidden="1">
          <a:extLst>
            <a:ext uri="{FF2B5EF4-FFF2-40B4-BE49-F238E27FC236}">
              <a16:creationId xmlns:a16="http://schemas.microsoft.com/office/drawing/2014/main" id="{00000000-0008-0000-1600-0000EE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16" name="shapetype_202" hidden="1">
          <a:extLst>
            <a:ext uri="{FF2B5EF4-FFF2-40B4-BE49-F238E27FC236}">
              <a16:creationId xmlns:a16="http://schemas.microsoft.com/office/drawing/2014/main" id="{00000000-0008-0000-1600-0000EC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14" name="shapetype_202" hidden="1">
          <a:extLst>
            <a:ext uri="{FF2B5EF4-FFF2-40B4-BE49-F238E27FC236}">
              <a16:creationId xmlns:a16="http://schemas.microsoft.com/office/drawing/2014/main" id="{00000000-0008-0000-1600-0000EA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12" name="shapetype_202" hidden="1">
          <a:extLst>
            <a:ext uri="{FF2B5EF4-FFF2-40B4-BE49-F238E27FC236}">
              <a16:creationId xmlns:a16="http://schemas.microsoft.com/office/drawing/2014/main" id="{00000000-0008-0000-1600-0000E8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10" name="shapetype_202" hidden="1">
          <a:extLst>
            <a:ext uri="{FF2B5EF4-FFF2-40B4-BE49-F238E27FC236}">
              <a16:creationId xmlns:a16="http://schemas.microsoft.com/office/drawing/2014/main" id="{00000000-0008-0000-1600-0000E6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08" name="shapetype_202" hidden="1">
          <a:extLst>
            <a:ext uri="{FF2B5EF4-FFF2-40B4-BE49-F238E27FC236}">
              <a16:creationId xmlns:a16="http://schemas.microsoft.com/office/drawing/2014/main" id="{00000000-0008-0000-1600-0000E4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06" name="shapetype_202" hidden="1">
          <a:extLst>
            <a:ext uri="{FF2B5EF4-FFF2-40B4-BE49-F238E27FC236}">
              <a16:creationId xmlns:a16="http://schemas.microsoft.com/office/drawing/2014/main" id="{00000000-0008-0000-1600-0000E2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04" name="shapetype_202" hidden="1">
          <a:extLst>
            <a:ext uri="{FF2B5EF4-FFF2-40B4-BE49-F238E27FC236}">
              <a16:creationId xmlns:a16="http://schemas.microsoft.com/office/drawing/2014/main" id="{00000000-0008-0000-1600-0000E0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02" name="shapetype_202" hidden="1">
          <a:extLst>
            <a:ext uri="{FF2B5EF4-FFF2-40B4-BE49-F238E27FC236}">
              <a16:creationId xmlns:a16="http://schemas.microsoft.com/office/drawing/2014/main" id="{00000000-0008-0000-1600-0000DE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100" name="shapetype_202" hidden="1">
          <a:extLst>
            <a:ext uri="{FF2B5EF4-FFF2-40B4-BE49-F238E27FC236}">
              <a16:creationId xmlns:a16="http://schemas.microsoft.com/office/drawing/2014/main" id="{00000000-0008-0000-1600-0000DC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98" name="shapetype_202" hidden="1">
          <a:extLst>
            <a:ext uri="{FF2B5EF4-FFF2-40B4-BE49-F238E27FC236}">
              <a16:creationId xmlns:a16="http://schemas.microsoft.com/office/drawing/2014/main" id="{00000000-0008-0000-1600-0000DA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96" name="shapetype_202" hidden="1">
          <a:extLst>
            <a:ext uri="{FF2B5EF4-FFF2-40B4-BE49-F238E27FC236}">
              <a16:creationId xmlns:a16="http://schemas.microsoft.com/office/drawing/2014/main" id="{00000000-0008-0000-1600-0000D8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94" name="shapetype_202" hidden="1">
          <a:extLst>
            <a:ext uri="{FF2B5EF4-FFF2-40B4-BE49-F238E27FC236}">
              <a16:creationId xmlns:a16="http://schemas.microsoft.com/office/drawing/2014/main" id="{00000000-0008-0000-1600-0000D6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92" name="shapetype_202" hidden="1">
          <a:extLst>
            <a:ext uri="{FF2B5EF4-FFF2-40B4-BE49-F238E27FC236}">
              <a16:creationId xmlns:a16="http://schemas.microsoft.com/office/drawing/2014/main" id="{00000000-0008-0000-1600-0000D4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90" name="shapetype_202" hidden="1">
          <a:extLst>
            <a:ext uri="{FF2B5EF4-FFF2-40B4-BE49-F238E27FC236}">
              <a16:creationId xmlns:a16="http://schemas.microsoft.com/office/drawing/2014/main" id="{00000000-0008-0000-1600-0000D2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88" name="shapetype_202" hidden="1">
          <a:extLst>
            <a:ext uri="{FF2B5EF4-FFF2-40B4-BE49-F238E27FC236}">
              <a16:creationId xmlns:a16="http://schemas.microsoft.com/office/drawing/2014/main" id="{00000000-0008-0000-1600-0000D0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86" name="shapetype_202" hidden="1">
          <a:extLst>
            <a:ext uri="{FF2B5EF4-FFF2-40B4-BE49-F238E27FC236}">
              <a16:creationId xmlns:a16="http://schemas.microsoft.com/office/drawing/2014/main" id="{00000000-0008-0000-1600-0000CE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84" name="shapetype_202" hidden="1">
          <a:extLst>
            <a:ext uri="{FF2B5EF4-FFF2-40B4-BE49-F238E27FC236}">
              <a16:creationId xmlns:a16="http://schemas.microsoft.com/office/drawing/2014/main" id="{00000000-0008-0000-1600-0000CC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82" name="shapetype_202" hidden="1">
          <a:extLst>
            <a:ext uri="{FF2B5EF4-FFF2-40B4-BE49-F238E27FC236}">
              <a16:creationId xmlns:a16="http://schemas.microsoft.com/office/drawing/2014/main" id="{00000000-0008-0000-1600-0000CA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80" name="shapetype_202" hidden="1">
          <a:extLst>
            <a:ext uri="{FF2B5EF4-FFF2-40B4-BE49-F238E27FC236}">
              <a16:creationId xmlns:a16="http://schemas.microsoft.com/office/drawing/2014/main" id="{00000000-0008-0000-1600-0000C8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78" name="shapetype_202" hidden="1">
          <a:extLst>
            <a:ext uri="{FF2B5EF4-FFF2-40B4-BE49-F238E27FC236}">
              <a16:creationId xmlns:a16="http://schemas.microsoft.com/office/drawing/2014/main" id="{00000000-0008-0000-1600-0000C6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76" name="shapetype_202" hidden="1">
          <a:extLst>
            <a:ext uri="{FF2B5EF4-FFF2-40B4-BE49-F238E27FC236}">
              <a16:creationId xmlns:a16="http://schemas.microsoft.com/office/drawing/2014/main" id="{00000000-0008-0000-1600-0000C4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74" name="shapetype_202" hidden="1">
          <a:extLst>
            <a:ext uri="{FF2B5EF4-FFF2-40B4-BE49-F238E27FC236}">
              <a16:creationId xmlns:a16="http://schemas.microsoft.com/office/drawing/2014/main" id="{00000000-0008-0000-1600-0000C2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72" name="shapetype_202" hidden="1">
          <a:extLst>
            <a:ext uri="{FF2B5EF4-FFF2-40B4-BE49-F238E27FC236}">
              <a16:creationId xmlns:a16="http://schemas.microsoft.com/office/drawing/2014/main" id="{00000000-0008-0000-1600-0000C0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70" name="shapetype_202" hidden="1">
          <a:extLst>
            <a:ext uri="{FF2B5EF4-FFF2-40B4-BE49-F238E27FC236}">
              <a16:creationId xmlns:a16="http://schemas.microsoft.com/office/drawing/2014/main" id="{00000000-0008-0000-1600-0000BE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68" name="shapetype_202" hidden="1">
          <a:extLst>
            <a:ext uri="{FF2B5EF4-FFF2-40B4-BE49-F238E27FC236}">
              <a16:creationId xmlns:a16="http://schemas.microsoft.com/office/drawing/2014/main" id="{00000000-0008-0000-1600-0000BC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66" name="shapetype_202" hidden="1">
          <a:extLst>
            <a:ext uri="{FF2B5EF4-FFF2-40B4-BE49-F238E27FC236}">
              <a16:creationId xmlns:a16="http://schemas.microsoft.com/office/drawing/2014/main" id="{00000000-0008-0000-1600-0000BA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64" name="shapetype_202" hidden="1">
          <a:extLst>
            <a:ext uri="{FF2B5EF4-FFF2-40B4-BE49-F238E27FC236}">
              <a16:creationId xmlns:a16="http://schemas.microsoft.com/office/drawing/2014/main" id="{00000000-0008-0000-1600-0000B8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62" name="shapetype_202" hidden="1">
          <a:extLst>
            <a:ext uri="{FF2B5EF4-FFF2-40B4-BE49-F238E27FC236}">
              <a16:creationId xmlns:a16="http://schemas.microsoft.com/office/drawing/2014/main" id="{00000000-0008-0000-1600-0000B6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60" name="shapetype_202" hidden="1">
          <a:extLst>
            <a:ext uri="{FF2B5EF4-FFF2-40B4-BE49-F238E27FC236}">
              <a16:creationId xmlns:a16="http://schemas.microsoft.com/office/drawing/2014/main" id="{00000000-0008-0000-1600-0000B4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58" name="shapetype_202" hidden="1">
          <a:extLst>
            <a:ext uri="{FF2B5EF4-FFF2-40B4-BE49-F238E27FC236}">
              <a16:creationId xmlns:a16="http://schemas.microsoft.com/office/drawing/2014/main" id="{00000000-0008-0000-1600-0000B2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56" name="shapetype_202" hidden="1">
          <a:extLst>
            <a:ext uri="{FF2B5EF4-FFF2-40B4-BE49-F238E27FC236}">
              <a16:creationId xmlns:a16="http://schemas.microsoft.com/office/drawing/2014/main" id="{00000000-0008-0000-1600-0000B0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54" name="shapetype_202" hidden="1">
          <a:extLst>
            <a:ext uri="{FF2B5EF4-FFF2-40B4-BE49-F238E27FC236}">
              <a16:creationId xmlns:a16="http://schemas.microsoft.com/office/drawing/2014/main" id="{00000000-0008-0000-1600-0000AE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52" name="shapetype_202" hidden="1">
          <a:extLst>
            <a:ext uri="{FF2B5EF4-FFF2-40B4-BE49-F238E27FC236}">
              <a16:creationId xmlns:a16="http://schemas.microsoft.com/office/drawing/2014/main" id="{00000000-0008-0000-1600-0000AC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50" name="shapetype_202" hidden="1">
          <a:extLst>
            <a:ext uri="{FF2B5EF4-FFF2-40B4-BE49-F238E27FC236}">
              <a16:creationId xmlns:a16="http://schemas.microsoft.com/office/drawing/2014/main" id="{00000000-0008-0000-1600-0000AA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48" name="shapetype_202" hidden="1">
          <a:extLst>
            <a:ext uri="{FF2B5EF4-FFF2-40B4-BE49-F238E27FC236}">
              <a16:creationId xmlns:a16="http://schemas.microsoft.com/office/drawing/2014/main" id="{00000000-0008-0000-1600-0000A8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46" name="shapetype_202" hidden="1">
          <a:extLst>
            <a:ext uri="{FF2B5EF4-FFF2-40B4-BE49-F238E27FC236}">
              <a16:creationId xmlns:a16="http://schemas.microsoft.com/office/drawing/2014/main" id="{00000000-0008-0000-1600-0000A6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44" name="shapetype_202" hidden="1">
          <a:extLst>
            <a:ext uri="{FF2B5EF4-FFF2-40B4-BE49-F238E27FC236}">
              <a16:creationId xmlns:a16="http://schemas.microsoft.com/office/drawing/2014/main" id="{00000000-0008-0000-1600-0000A4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42" name="shapetype_202" hidden="1">
          <a:extLst>
            <a:ext uri="{FF2B5EF4-FFF2-40B4-BE49-F238E27FC236}">
              <a16:creationId xmlns:a16="http://schemas.microsoft.com/office/drawing/2014/main" id="{00000000-0008-0000-1600-0000A2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40" name="shapetype_202" hidden="1">
          <a:extLst>
            <a:ext uri="{FF2B5EF4-FFF2-40B4-BE49-F238E27FC236}">
              <a16:creationId xmlns:a16="http://schemas.microsoft.com/office/drawing/2014/main" id="{00000000-0008-0000-1600-0000A0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38" name="shapetype_202" hidden="1">
          <a:extLst>
            <a:ext uri="{FF2B5EF4-FFF2-40B4-BE49-F238E27FC236}">
              <a16:creationId xmlns:a16="http://schemas.microsoft.com/office/drawing/2014/main" id="{00000000-0008-0000-1600-00009E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36" name="shapetype_202" hidden="1">
          <a:extLst>
            <a:ext uri="{FF2B5EF4-FFF2-40B4-BE49-F238E27FC236}">
              <a16:creationId xmlns:a16="http://schemas.microsoft.com/office/drawing/2014/main" id="{00000000-0008-0000-1600-00009C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34" name="shapetype_202" hidden="1">
          <a:extLst>
            <a:ext uri="{FF2B5EF4-FFF2-40B4-BE49-F238E27FC236}">
              <a16:creationId xmlns:a16="http://schemas.microsoft.com/office/drawing/2014/main" id="{00000000-0008-0000-1600-00009A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32" name="shapetype_202" hidden="1">
          <a:extLst>
            <a:ext uri="{FF2B5EF4-FFF2-40B4-BE49-F238E27FC236}">
              <a16:creationId xmlns:a16="http://schemas.microsoft.com/office/drawing/2014/main" id="{00000000-0008-0000-1600-000098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30" name="shapetype_202" hidden="1">
          <a:extLst>
            <a:ext uri="{FF2B5EF4-FFF2-40B4-BE49-F238E27FC236}">
              <a16:creationId xmlns:a16="http://schemas.microsoft.com/office/drawing/2014/main" id="{00000000-0008-0000-1600-000096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28" name="shapetype_202" hidden="1">
          <a:extLst>
            <a:ext uri="{FF2B5EF4-FFF2-40B4-BE49-F238E27FC236}">
              <a16:creationId xmlns:a16="http://schemas.microsoft.com/office/drawing/2014/main" id="{00000000-0008-0000-1600-000094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26" name="shapetype_202" hidden="1">
          <a:extLst>
            <a:ext uri="{FF2B5EF4-FFF2-40B4-BE49-F238E27FC236}">
              <a16:creationId xmlns:a16="http://schemas.microsoft.com/office/drawing/2014/main" id="{00000000-0008-0000-1600-000092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24" name="shapetype_202" hidden="1">
          <a:extLst>
            <a:ext uri="{FF2B5EF4-FFF2-40B4-BE49-F238E27FC236}">
              <a16:creationId xmlns:a16="http://schemas.microsoft.com/office/drawing/2014/main" id="{00000000-0008-0000-1600-000090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22" name="shapetype_202" hidden="1">
          <a:extLst>
            <a:ext uri="{FF2B5EF4-FFF2-40B4-BE49-F238E27FC236}">
              <a16:creationId xmlns:a16="http://schemas.microsoft.com/office/drawing/2014/main" id="{00000000-0008-0000-1600-00008E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20" name="shapetype_202" hidden="1">
          <a:extLst>
            <a:ext uri="{FF2B5EF4-FFF2-40B4-BE49-F238E27FC236}">
              <a16:creationId xmlns:a16="http://schemas.microsoft.com/office/drawing/2014/main" id="{00000000-0008-0000-1600-00008C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18" name="shapetype_202" hidden="1">
          <a:extLst>
            <a:ext uri="{FF2B5EF4-FFF2-40B4-BE49-F238E27FC236}">
              <a16:creationId xmlns:a16="http://schemas.microsoft.com/office/drawing/2014/main" id="{00000000-0008-0000-1600-00008A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16" name="shapetype_202" hidden="1">
          <a:extLst>
            <a:ext uri="{FF2B5EF4-FFF2-40B4-BE49-F238E27FC236}">
              <a16:creationId xmlns:a16="http://schemas.microsoft.com/office/drawing/2014/main" id="{00000000-0008-0000-1600-000088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14" name="shapetype_202" hidden="1">
          <a:extLst>
            <a:ext uri="{FF2B5EF4-FFF2-40B4-BE49-F238E27FC236}">
              <a16:creationId xmlns:a16="http://schemas.microsoft.com/office/drawing/2014/main" id="{00000000-0008-0000-1600-000086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12" name="shapetype_202" hidden="1">
          <a:extLst>
            <a:ext uri="{FF2B5EF4-FFF2-40B4-BE49-F238E27FC236}">
              <a16:creationId xmlns:a16="http://schemas.microsoft.com/office/drawing/2014/main" id="{00000000-0008-0000-1600-000084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10" name="shapetype_202" hidden="1">
          <a:extLst>
            <a:ext uri="{FF2B5EF4-FFF2-40B4-BE49-F238E27FC236}">
              <a16:creationId xmlns:a16="http://schemas.microsoft.com/office/drawing/2014/main" id="{00000000-0008-0000-1600-000082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08" name="shapetype_202" hidden="1">
          <a:extLst>
            <a:ext uri="{FF2B5EF4-FFF2-40B4-BE49-F238E27FC236}">
              <a16:creationId xmlns:a16="http://schemas.microsoft.com/office/drawing/2014/main" id="{00000000-0008-0000-1600-000080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06" name="shapetype_202" hidden="1">
          <a:extLst>
            <a:ext uri="{FF2B5EF4-FFF2-40B4-BE49-F238E27FC236}">
              <a16:creationId xmlns:a16="http://schemas.microsoft.com/office/drawing/2014/main" id="{00000000-0008-0000-1600-00007E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04" name="shapetype_202" hidden="1">
          <a:extLst>
            <a:ext uri="{FF2B5EF4-FFF2-40B4-BE49-F238E27FC236}">
              <a16:creationId xmlns:a16="http://schemas.microsoft.com/office/drawing/2014/main" id="{00000000-0008-0000-1600-00007C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02" name="shapetype_202" hidden="1">
          <a:extLst>
            <a:ext uri="{FF2B5EF4-FFF2-40B4-BE49-F238E27FC236}">
              <a16:creationId xmlns:a16="http://schemas.microsoft.com/office/drawing/2014/main" id="{00000000-0008-0000-1600-00007A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7000" name="shapetype_202" hidden="1">
          <a:extLst>
            <a:ext uri="{FF2B5EF4-FFF2-40B4-BE49-F238E27FC236}">
              <a16:creationId xmlns:a16="http://schemas.microsoft.com/office/drawing/2014/main" id="{00000000-0008-0000-1600-000078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98" name="shapetype_202" hidden="1">
          <a:extLst>
            <a:ext uri="{FF2B5EF4-FFF2-40B4-BE49-F238E27FC236}">
              <a16:creationId xmlns:a16="http://schemas.microsoft.com/office/drawing/2014/main" id="{00000000-0008-0000-1600-000076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96" name="shapetype_202" hidden="1">
          <a:extLst>
            <a:ext uri="{FF2B5EF4-FFF2-40B4-BE49-F238E27FC236}">
              <a16:creationId xmlns:a16="http://schemas.microsoft.com/office/drawing/2014/main" id="{00000000-0008-0000-1600-000074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94" name="shapetype_202" hidden="1">
          <a:extLst>
            <a:ext uri="{FF2B5EF4-FFF2-40B4-BE49-F238E27FC236}">
              <a16:creationId xmlns:a16="http://schemas.microsoft.com/office/drawing/2014/main" id="{00000000-0008-0000-1600-000072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92" name="shapetype_202" hidden="1">
          <a:extLst>
            <a:ext uri="{FF2B5EF4-FFF2-40B4-BE49-F238E27FC236}">
              <a16:creationId xmlns:a16="http://schemas.microsoft.com/office/drawing/2014/main" id="{00000000-0008-0000-1600-000070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90" name="shapetype_202" hidden="1">
          <a:extLst>
            <a:ext uri="{FF2B5EF4-FFF2-40B4-BE49-F238E27FC236}">
              <a16:creationId xmlns:a16="http://schemas.microsoft.com/office/drawing/2014/main" id="{00000000-0008-0000-1600-00006E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88" name="shapetype_202" hidden="1">
          <a:extLst>
            <a:ext uri="{FF2B5EF4-FFF2-40B4-BE49-F238E27FC236}">
              <a16:creationId xmlns:a16="http://schemas.microsoft.com/office/drawing/2014/main" id="{00000000-0008-0000-1600-00006C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86" name="shapetype_202" hidden="1">
          <a:extLst>
            <a:ext uri="{FF2B5EF4-FFF2-40B4-BE49-F238E27FC236}">
              <a16:creationId xmlns:a16="http://schemas.microsoft.com/office/drawing/2014/main" id="{00000000-0008-0000-1600-00006A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84" name="shapetype_202" hidden="1">
          <a:extLst>
            <a:ext uri="{FF2B5EF4-FFF2-40B4-BE49-F238E27FC236}">
              <a16:creationId xmlns:a16="http://schemas.microsoft.com/office/drawing/2014/main" id="{00000000-0008-0000-1600-000068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82" name="shapetype_202" hidden="1">
          <a:extLst>
            <a:ext uri="{FF2B5EF4-FFF2-40B4-BE49-F238E27FC236}">
              <a16:creationId xmlns:a16="http://schemas.microsoft.com/office/drawing/2014/main" id="{00000000-0008-0000-1600-000066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80" name="shapetype_202" hidden="1">
          <a:extLst>
            <a:ext uri="{FF2B5EF4-FFF2-40B4-BE49-F238E27FC236}">
              <a16:creationId xmlns:a16="http://schemas.microsoft.com/office/drawing/2014/main" id="{00000000-0008-0000-1600-000064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78" name="shapetype_202" hidden="1">
          <a:extLst>
            <a:ext uri="{FF2B5EF4-FFF2-40B4-BE49-F238E27FC236}">
              <a16:creationId xmlns:a16="http://schemas.microsoft.com/office/drawing/2014/main" id="{00000000-0008-0000-1600-000062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76" name="shapetype_202" hidden="1">
          <a:extLst>
            <a:ext uri="{FF2B5EF4-FFF2-40B4-BE49-F238E27FC236}">
              <a16:creationId xmlns:a16="http://schemas.microsoft.com/office/drawing/2014/main" id="{00000000-0008-0000-1600-000060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74" name="shapetype_202" hidden="1">
          <a:extLst>
            <a:ext uri="{FF2B5EF4-FFF2-40B4-BE49-F238E27FC236}">
              <a16:creationId xmlns:a16="http://schemas.microsoft.com/office/drawing/2014/main" id="{00000000-0008-0000-1600-00005E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72" name="shapetype_202" hidden="1">
          <a:extLst>
            <a:ext uri="{FF2B5EF4-FFF2-40B4-BE49-F238E27FC236}">
              <a16:creationId xmlns:a16="http://schemas.microsoft.com/office/drawing/2014/main" id="{00000000-0008-0000-1600-00005C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70" name="shapetype_202" hidden="1">
          <a:extLst>
            <a:ext uri="{FF2B5EF4-FFF2-40B4-BE49-F238E27FC236}">
              <a16:creationId xmlns:a16="http://schemas.microsoft.com/office/drawing/2014/main" id="{00000000-0008-0000-1600-00005A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68" name="shapetype_202" hidden="1">
          <a:extLst>
            <a:ext uri="{FF2B5EF4-FFF2-40B4-BE49-F238E27FC236}">
              <a16:creationId xmlns:a16="http://schemas.microsoft.com/office/drawing/2014/main" id="{00000000-0008-0000-1600-000058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66" name="shapetype_202" hidden="1">
          <a:extLst>
            <a:ext uri="{FF2B5EF4-FFF2-40B4-BE49-F238E27FC236}">
              <a16:creationId xmlns:a16="http://schemas.microsoft.com/office/drawing/2014/main" id="{00000000-0008-0000-1600-000056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64" name="shapetype_202" hidden="1">
          <a:extLst>
            <a:ext uri="{FF2B5EF4-FFF2-40B4-BE49-F238E27FC236}">
              <a16:creationId xmlns:a16="http://schemas.microsoft.com/office/drawing/2014/main" id="{00000000-0008-0000-1600-000054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62" name="shapetype_202" hidden="1">
          <a:extLst>
            <a:ext uri="{FF2B5EF4-FFF2-40B4-BE49-F238E27FC236}">
              <a16:creationId xmlns:a16="http://schemas.microsoft.com/office/drawing/2014/main" id="{00000000-0008-0000-1600-000052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60" name="shapetype_202" hidden="1">
          <a:extLst>
            <a:ext uri="{FF2B5EF4-FFF2-40B4-BE49-F238E27FC236}">
              <a16:creationId xmlns:a16="http://schemas.microsoft.com/office/drawing/2014/main" id="{00000000-0008-0000-1600-000050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58" name="shapetype_202" hidden="1">
          <a:extLst>
            <a:ext uri="{FF2B5EF4-FFF2-40B4-BE49-F238E27FC236}">
              <a16:creationId xmlns:a16="http://schemas.microsoft.com/office/drawing/2014/main" id="{00000000-0008-0000-1600-00004E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56" name="shapetype_202" hidden="1">
          <a:extLst>
            <a:ext uri="{FF2B5EF4-FFF2-40B4-BE49-F238E27FC236}">
              <a16:creationId xmlns:a16="http://schemas.microsoft.com/office/drawing/2014/main" id="{00000000-0008-0000-1600-00004C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54" name="shapetype_202" hidden="1">
          <a:extLst>
            <a:ext uri="{FF2B5EF4-FFF2-40B4-BE49-F238E27FC236}">
              <a16:creationId xmlns:a16="http://schemas.microsoft.com/office/drawing/2014/main" id="{00000000-0008-0000-1600-00004A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52" name="shapetype_202" hidden="1">
          <a:extLst>
            <a:ext uri="{FF2B5EF4-FFF2-40B4-BE49-F238E27FC236}">
              <a16:creationId xmlns:a16="http://schemas.microsoft.com/office/drawing/2014/main" id="{00000000-0008-0000-1600-000048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50" name="shapetype_202" hidden="1">
          <a:extLst>
            <a:ext uri="{FF2B5EF4-FFF2-40B4-BE49-F238E27FC236}">
              <a16:creationId xmlns:a16="http://schemas.microsoft.com/office/drawing/2014/main" id="{00000000-0008-0000-1600-000046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48" name="shapetype_202" hidden="1">
          <a:extLst>
            <a:ext uri="{FF2B5EF4-FFF2-40B4-BE49-F238E27FC236}">
              <a16:creationId xmlns:a16="http://schemas.microsoft.com/office/drawing/2014/main" id="{00000000-0008-0000-1600-000044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46" name="shapetype_202" hidden="1">
          <a:extLst>
            <a:ext uri="{FF2B5EF4-FFF2-40B4-BE49-F238E27FC236}">
              <a16:creationId xmlns:a16="http://schemas.microsoft.com/office/drawing/2014/main" id="{00000000-0008-0000-1600-000042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44" name="shapetype_202" hidden="1">
          <a:extLst>
            <a:ext uri="{FF2B5EF4-FFF2-40B4-BE49-F238E27FC236}">
              <a16:creationId xmlns:a16="http://schemas.microsoft.com/office/drawing/2014/main" id="{00000000-0008-0000-1600-000040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42" name="shapetype_202" hidden="1">
          <a:extLst>
            <a:ext uri="{FF2B5EF4-FFF2-40B4-BE49-F238E27FC236}">
              <a16:creationId xmlns:a16="http://schemas.microsoft.com/office/drawing/2014/main" id="{00000000-0008-0000-1600-00003E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40" name="shapetype_202" hidden="1">
          <a:extLst>
            <a:ext uri="{FF2B5EF4-FFF2-40B4-BE49-F238E27FC236}">
              <a16:creationId xmlns:a16="http://schemas.microsoft.com/office/drawing/2014/main" id="{00000000-0008-0000-1600-00003C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38" name="shapetype_202" hidden="1">
          <a:extLst>
            <a:ext uri="{FF2B5EF4-FFF2-40B4-BE49-F238E27FC236}">
              <a16:creationId xmlns:a16="http://schemas.microsoft.com/office/drawing/2014/main" id="{00000000-0008-0000-1600-00003A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36" name="shapetype_202" hidden="1">
          <a:extLst>
            <a:ext uri="{FF2B5EF4-FFF2-40B4-BE49-F238E27FC236}">
              <a16:creationId xmlns:a16="http://schemas.microsoft.com/office/drawing/2014/main" id="{00000000-0008-0000-1600-000038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34" name="shapetype_202" hidden="1">
          <a:extLst>
            <a:ext uri="{FF2B5EF4-FFF2-40B4-BE49-F238E27FC236}">
              <a16:creationId xmlns:a16="http://schemas.microsoft.com/office/drawing/2014/main" id="{00000000-0008-0000-1600-000036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32" name="shapetype_202" hidden="1">
          <a:extLst>
            <a:ext uri="{FF2B5EF4-FFF2-40B4-BE49-F238E27FC236}">
              <a16:creationId xmlns:a16="http://schemas.microsoft.com/office/drawing/2014/main" id="{00000000-0008-0000-1600-000034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30" name="shapetype_202" hidden="1">
          <a:extLst>
            <a:ext uri="{FF2B5EF4-FFF2-40B4-BE49-F238E27FC236}">
              <a16:creationId xmlns:a16="http://schemas.microsoft.com/office/drawing/2014/main" id="{00000000-0008-0000-1600-000032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28" name="shapetype_202" hidden="1">
          <a:extLst>
            <a:ext uri="{FF2B5EF4-FFF2-40B4-BE49-F238E27FC236}">
              <a16:creationId xmlns:a16="http://schemas.microsoft.com/office/drawing/2014/main" id="{00000000-0008-0000-1600-000030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26" name="shapetype_202" hidden="1">
          <a:extLst>
            <a:ext uri="{FF2B5EF4-FFF2-40B4-BE49-F238E27FC236}">
              <a16:creationId xmlns:a16="http://schemas.microsoft.com/office/drawing/2014/main" id="{00000000-0008-0000-1600-00002E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24" name="shapetype_202" hidden="1">
          <a:extLst>
            <a:ext uri="{FF2B5EF4-FFF2-40B4-BE49-F238E27FC236}">
              <a16:creationId xmlns:a16="http://schemas.microsoft.com/office/drawing/2014/main" id="{00000000-0008-0000-1600-00002C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22" name="shapetype_202" hidden="1">
          <a:extLst>
            <a:ext uri="{FF2B5EF4-FFF2-40B4-BE49-F238E27FC236}">
              <a16:creationId xmlns:a16="http://schemas.microsoft.com/office/drawing/2014/main" id="{00000000-0008-0000-1600-00002A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20" name="shapetype_202" hidden="1">
          <a:extLst>
            <a:ext uri="{FF2B5EF4-FFF2-40B4-BE49-F238E27FC236}">
              <a16:creationId xmlns:a16="http://schemas.microsoft.com/office/drawing/2014/main" id="{00000000-0008-0000-1600-000028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18" name="shapetype_202" hidden="1">
          <a:extLst>
            <a:ext uri="{FF2B5EF4-FFF2-40B4-BE49-F238E27FC236}">
              <a16:creationId xmlns:a16="http://schemas.microsoft.com/office/drawing/2014/main" id="{00000000-0008-0000-1600-000026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16" name="shapetype_202" hidden="1">
          <a:extLst>
            <a:ext uri="{FF2B5EF4-FFF2-40B4-BE49-F238E27FC236}">
              <a16:creationId xmlns:a16="http://schemas.microsoft.com/office/drawing/2014/main" id="{00000000-0008-0000-1600-000024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14" name="shapetype_202" hidden="1">
          <a:extLst>
            <a:ext uri="{FF2B5EF4-FFF2-40B4-BE49-F238E27FC236}">
              <a16:creationId xmlns:a16="http://schemas.microsoft.com/office/drawing/2014/main" id="{00000000-0008-0000-1600-000022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12" name="shapetype_202" hidden="1">
          <a:extLst>
            <a:ext uri="{FF2B5EF4-FFF2-40B4-BE49-F238E27FC236}">
              <a16:creationId xmlns:a16="http://schemas.microsoft.com/office/drawing/2014/main" id="{00000000-0008-0000-1600-000020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10" name="shapetype_202" hidden="1">
          <a:extLst>
            <a:ext uri="{FF2B5EF4-FFF2-40B4-BE49-F238E27FC236}">
              <a16:creationId xmlns:a16="http://schemas.microsoft.com/office/drawing/2014/main" id="{00000000-0008-0000-1600-00001E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08" name="shapetype_202" hidden="1">
          <a:extLst>
            <a:ext uri="{FF2B5EF4-FFF2-40B4-BE49-F238E27FC236}">
              <a16:creationId xmlns:a16="http://schemas.microsoft.com/office/drawing/2014/main" id="{00000000-0008-0000-1600-00001C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06" name="shapetype_202" hidden="1">
          <a:extLst>
            <a:ext uri="{FF2B5EF4-FFF2-40B4-BE49-F238E27FC236}">
              <a16:creationId xmlns:a16="http://schemas.microsoft.com/office/drawing/2014/main" id="{00000000-0008-0000-1600-00001A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04" name="shapetype_202" hidden="1">
          <a:extLst>
            <a:ext uri="{FF2B5EF4-FFF2-40B4-BE49-F238E27FC236}">
              <a16:creationId xmlns:a16="http://schemas.microsoft.com/office/drawing/2014/main" id="{00000000-0008-0000-1600-000018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02" name="shapetype_202" hidden="1">
          <a:extLst>
            <a:ext uri="{FF2B5EF4-FFF2-40B4-BE49-F238E27FC236}">
              <a16:creationId xmlns:a16="http://schemas.microsoft.com/office/drawing/2014/main" id="{00000000-0008-0000-1600-000016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900" name="shapetype_202" hidden="1">
          <a:extLst>
            <a:ext uri="{FF2B5EF4-FFF2-40B4-BE49-F238E27FC236}">
              <a16:creationId xmlns:a16="http://schemas.microsoft.com/office/drawing/2014/main" id="{00000000-0008-0000-1600-000014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98" name="shapetype_202" hidden="1">
          <a:extLst>
            <a:ext uri="{FF2B5EF4-FFF2-40B4-BE49-F238E27FC236}">
              <a16:creationId xmlns:a16="http://schemas.microsoft.com/office/drawing/2014/main" id="{00000000-0008-0000-1600-000012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96" name="shapetype_202" hidden="1">
          <a:extLst>
            <a:ext uri="{FF2B5EF4-FFF2-40B4-BE49-F238E27FC236}">
              <a16:creationId xmlns:a16="http://schemas.microsoft.com/office/drawing/2014/main" id="{00000000-0008-0000-1600-000010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94" name="shapetype_202" hidden="1">
          <a:extLst>
            <a:ext uri="{FF2B5EF4-FFF2-40B4-BE49-F238E27FC236}">
              <a16:creationId xmlns:a16="http://schemas.microsoft.com/office/drawing/2014/main" id="{00000000-0008-0000-1600-00000E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92" name="shapetype_202" hidden="1">
          <a:extLst>
            <a:ext uri="{FF2B5EF4-FFF2-40B4-BE49-F238E27FC236}">
              <a16:creationId xmlns:a16="http://schemas.microsoft.com/office/drawing/2014/main" id="{00000000-0008-0000-1600-00000C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90" name="shapetype_202" hidden="1">
          <a:extLst>
            <a:ext uri="{FF2B5EF4-FFF2-40B4-BE49-F238E27FC236}">
              <a16:creationId xmlns:a16="http://schemas.microsoft.com/office/drawing/2014/main" id="{00000000-0008-0000-1600-00000A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88" name="shapetype_202" hidden="1">
          <a:extLst>
            <a:ext uri="{FF2B5EF4-FFF2-40B4-BE49-F238E27FC236}">
              <a16:creationId xmlns:a16="http://schemas.microsoft.com/office/drawing/2014/main" id="{00000000-0008-0000-1600-000008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86" name="shapetype_202" hidden="1">
          <a:extLst>
            <a:ext uri="{FF2B5EF4-FFF2-40B4-BE49-F238E27FC236}">
              <a16:creationId xmlns:a16="http://schemas.microsoft.com/office/drawing/2014/main" id="{00000000-0008-0000-1600-000006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84" name="shapetype_202" hidden="1">
          <a:extLst>
            <a:ext uri="{FF2B5EF4-FFF2-40B4-BE49-F238E27FC236}">
              <a16:creationId xmlns:a16="http://schemas.microsoft.com/office/drawing/2014/main" id="{00000000-0008-0000-1600-000004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82" name="shapetype_202" hidden="1">
          <a:extLst>
            <a:ext uri="{FF2B5EF4-FFF2-40B4-BE49-F238E27FC236}">
              <a16:creationId xmlns:a16="http://schemas.microsoft.com/office/drawing/2014/main" id="{00000000-0008-0000-1600-000002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80" name="shapetype_202" hidden="1">
          <a:extLst>
            <a:ext uri="{FF2B5EF4-FFF2-40B4-BE49-F238E27FC236}">
              <a16:creationId xmlns:a16="http://schemas.microsoft.com/office/drawing/2014/main" id="{00000000-0008-0000-1600-0000006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78" name="shapetype_202" hidden="1">
          <a:extLst>
            <a:ext uri="{FF2B5EF4-FFF2-40B4-BE49-F238E27FC236}">
              <a16:creationId xmlns:a16="http://schemas.microsoft.com/office/drawing/2014/main" id="{00000000-0008-0000-1600-0000FE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76" name="shapetype_202" hidden="1">
          <a:extLst>
            <a:ext uri="{FF2B5EF4-FFF2-40B4-BE49-F238E27FC236}">
              <a16:creationId xmlns:a16="http://schemas.microsoft.com/office/drawing/2014/main" id="{00000000-0008-0000-1600-0000FC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74" name="shapetype_202" hidden="1">
          <a:extLst>
            <a:ext uri="{FF2B5EF4-FFF2-40B4-BE49-F238E27FC236}">
              <a16:creationId xmlns:a16="http://schemas.microsoft.com/office/drawing/2014/main" id="{00000000-0008-0000-1600-0000FA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72" name="shapetype_202" hidden="1">
          <a:extLst>
            <a:ext uri="{FF2B5EF4-FFF2-40B4-BE49-F238E27FC236}">
              <a16:creationId xmlns:a16="http://schemas.microsoft.com/office/drawing/2014/main" id="{00000000-0008-0000-1600-0000F8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70" name="shapetype_202" hidden="1">
          <a:extLst>
            <a:ext uri="{FF2B5EF4-FFF2-40B4-BE49-F238E27FC236}">
              <a16:creationId xmlns:a16="http://schemas.microsoft.com/office/drawing/2014/main" id="{00000000-0008-0000-1600-0000F6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68" name="shapetype_202" hidden="1">
          <a:extLst>
            <a:ext uri="{FF2B5EF4-FFF2-40B4-BE49-F238E27FC236}">
              <a16:creationId xmlns:a16="http://schemas.microsoft.com/office/drawing/2014/main" id="{00000000-0008-0000-1600-0000F4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66" name="shapetype_202" hidden="1">
          <a:extLst>
            <a:ext uri="{FF2B5EF4-FFF2-40B4-BE49-F238E27FC236}">
              <a16:creationId xmlns:a16="http://schemas.microsoft.com/office/drawing/2014/main" id="{00000000-0008-0000-1600-0000F2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64" name="shapetype_202" hidden="1">
          <a:extLst>
            <a:ext uri="{FF2B5EF4-FFF2-40B4-BE49-F238E27FC236}">
              <a16:creationId xmlns:a16="http://schemas.microsoft.com/office/drawing/2014/main" id="{00000000-0008-0000-1600-0000F0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62" name="shapetype_202" hidden="1">
          <a:extLst>
            <a:ext uri="{FF2B5EF4-FFF2-40B4-BE49-F238E27FC236}">
              <a16:creationId xmlns:a16="http://schemas.microsoft.com/office/drawing/2014/main" id="{00000000-0008-0000-1600-0000EE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60" name="shapetype_202" hidden="1">
          <a:extLst>
            <a:ext uri="{FF2B5EF4-FFF2-40B4-BE49-F238E27FC236}">
              <a16:creationId xmlns:a16="http://schemas.microsoft.com/office/drawing/2014/main" id="{00000000-0008-0000-1600-0000EC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58" name="shapetype_202" hidden="1">
          <a:extLst>
            <a:ext uri="{FF2B5EF4-FFF2-40B4-BE49-F238E27FC236}">
              <a16:creationId xmlns:a16="http://schemas.microsoft.com/office/drawing/2014/main" id="{00000000-0008-0000-1600-0000EA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56" name="shapetype_202" hidden="1">
          <a:extLst>
            <a:ext uri="{FF2B5EF4-FFF2-40B4-BE49-F238E27FC236}">
              <a16:creationId xmlns:a16="http://schemas.microsoft.com/office/drawing/2014/main" id="{00000000-0008-0000-1600-0000E8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54" name="shapetype_202" hidden="1">
          <a:extLst>
            <a:ext uri="{FF2B5EF4-FFF2-40B4-BE49-F238E27FC236}">
              <a16:creationId xmlns:a16="http://schemas.microsoft.com/office/drawing/2014/main" id="{00000000-0008-0000-1600-0000E6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52" name="shapetype_202" hidden="1">
          <a:extLst>
            <a:ext uri="{FF2B5EF4-FFF2-40B4-BE49-F238E27FC236}">
              <a16:creationId xmlns:a16="http://schemas.microsoft.com/office/drawing/2014/main" id="{00000000-0008-0000-1600-0000E4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50" name="shapetype_202" hidden="1">
          <a:extLst>
            <a:ext uri="{FF2B5EF4-FFF2-40B4-BE49-F238E27FC236}">
              <a16:creationId xmlns:a16="http://schemas.microsoft.com/office/drawing/2014/main" id="{00000000-0008-0000-1600-0000E2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48" name="shapetype_202" hidden="1">
          <a:extLst>
            <a:ext uri="{FF2B5EF4-FFF2-40B4-BE49-F238E27FC236}">
              <a16:creationId xmlns:a16="http://schemas.microsoft.com/office/drawing/2014/main" id="{00000000-0008-0000-1600-0000E0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46" name="shapetype_202" hidden="1">
          <a:extLst>
            <a:ext uri="{FF2B5EF4-FFF2-40B4-BE49-F238E27FC236}">
              <a16:creationId xmlns:a16="http://schemas.microsoft.com/office/drawing/2014/main" id="{00000000-0008-0000-1600-0000DE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44" name="shapetype_202" hidden="1">
          <a:extLst>
            <a:ext uri="{FF2B5EF4-FFF2-40B4-BE49-F238E27FC236}">
              <a16:creationId xmlns:a16="http://schemas.microsoft.com/office/drawing/2014/main" id="{00000000-0008-0000-1600-0000DC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42" name="shapetype_202" hidden="1">
          <a:extLst>
            <a:ext uri="{FF2B5EF4-FFF2-40B4-BE49-F238E27FC236}">
              <a16:creationId xmlns:a16="http://schemas.microsoft.com/office/drawing/2014/main" id="{00000000-0008-0000-1600-0000DA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40" name="shapetype_202" hidden="1">
          <a:extLst>
            <a:ext uri="{FF2B5EF4-FFF2-40B4-BE49-F238E27FC236}">
              <a16:creationId xmlns:a16="http://schemas.microsoft.com/office/drawing/2014/main" id="{00000000-0008-0000-1600-0000D8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38" name="shapetype_202" hidden="1">
          <a:extLst>
            <a:ext uri="{FF2B5EF4-FFF2-40B4-BE49-F238E27FC236}">
              <a16:creationId xmlns:a16="http://schemas.microsoft.com/office/drawing/2014/main" id="{00000000-0008-0000-1600-0000D6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36" name="shapetype_202" hidden="1">
          <a:extLst>
            <a:ext uri="{FF2B5EF4-FFF2-40B4-BE49-F238E27FC236}">
              <a16:creationId xmlns:a16="http://schemas.microsoft.com/office/drawing/2014/main" id="{00000000-0008-0000-1600-0000D4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34" name="shapetype_202" hidden="1">
          <a:extLst>
            <a:ext uri="{FF2B5EF4-FFF2-40B4-BE49-F238E27FC236}">
              <a16:creationId xmlns:a16="http://schemas.microsoft.com/office/drawing/2014/main" id="{00000000-0008-0000-1600-0000D2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32" name="shapetype_202" hidden="1">
          <a:extLst>
            <a:ext uri="{FF2B5EF4-FFF2-40B4-BE49-F238E27FC236}">
              <a16:creationId xmlns:a16="http://schemas.microsoft.com/office/drawing/2014/main" id="{00000000-0008-0000-1600-0000D0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30" name="shapetype_202" hidden="1">
          <a:extLst>
            <a:ext uri="{FF2B5EF4-FFF2-40B4-BE49-F238E27FC236}">
              <a16:creationId xmlns:a16="http://schemas.microsoft.com/office/drawing/2014/main" id="{00000000-0008-0000-1600-0000CE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28" name="shapetype_202" hidden="1">
          <a:extLst>
            <a:ext uri="{FF2B5EF4-FFF2-40B4-BE49-F238E27FC236}">
              <a16:creationId xmlns:a16="http://schemas.microsoft.com/office/drawing/2014/main" id="{00000000-0008-0000-1600-0000CC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26" name="shapetype_202" hidden="1">
          <a:extLst>
            <a:ext uri="{FF2B5EF4-FFF2-40B4-BE49-F238E27FC236}">
              <a16:creationId xmlns:a16="http://schemas.microsoft.com/office/drawing/2014/main" id="{00000000-0008-0000-1600-0000CA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24" name="shapetype_202" hidden="1">
          <a:extLst>
            <a:ext uri="{FF2B5EF4-FFF2-40B4-BE49-F238E27FC236}">
              <a16:creationId xmlns:a16="http://schemas.microsoft.com/office/drawing/2014/main" id="{00000000-0008-0000-1600-0000C8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22" name="shapetype_202" hidden="1">
          <a:extLst>
            <a:ext uri="{FF2B5EF4-FFF2-40B4-BE49-F238E27FC236}">
              <a16:creationId xmlns:a16="http://schemas.microsoft.com/office/drawing/2014/main" id="{00000000-0008-0000-1600-0000C6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20" name="shapetype_202" hidden="1">
          <a:extLst>
            <a:ext uri="{FF2B5EF4-FFF2-40B4-BE49-F238E27FC236}">
              <a16:creationId xmlns:a16="http://schemas.microsoft.com/office/drawing/2014/main" id="{00000000-0008-0000-1600-0000C4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18" name="shapetype_202" hidden="1">
          <a:extLst>
            <a:ext uri="{FF2B5EF4-FFF2-40B4-BE49-F238E27FC236}">
              <a16:creationId xmlns:a16="http://schemas.microsoft.com/office/drawing/2014/main" id="{00000000-0008-0000-1600-0000C2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16" name="shapetype_202" hidden="1">
          <a:extLst>
            <a:ext uri="{FF2B5EF4-FFF2-40B4-BE49-F238E27FC236}">
              <a16:creationId xmlns:a16="http://schemas.microsoft.com/office/drawing/2014/main" id="{00000000-0008-0000-1600-0000C0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14" name="shapetype_202" hidden="1">
          <a:extLst>
            <a:ext uri="{FF2B5EF4-FFF2-40B4-BE49-F238E27FC236}">
              <a16:creationId xmlns:a16="http://schemas.microsoft.com/office/drawing/2014/main" id="{00000000-0008-0000-1600-0000BE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12" name="shapetype_202" hidden="1">
          <a:extLst>
            <a:ext uri="{FF2B5EF4-FFF2-40B4-BE49-F238E27FC236}">
              <a16:creationId xmlns:a16="http://schemas.microsoft.com/office/drawing/2014/main" id="{00000000-0008-0000-1600-0000BC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10" name="shapetype_202" hidden="1">
          <a:extLst>
            <a:ext uri="{FF2B5EF4-FFF2-40B4-BE49-F238E27FC236}">
              <a16:creationId xmlns:a16="http://schemas.microsoft.com/office/drawing/2014/main" id="{00000000-0008-0000-1600-0000BA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08" name="shapetype_202" hidden="1">
          <a:extLst>
            <a:ext uri="{FF2B5EF4-FFF2-40B4-BE49-F238E27FC236}">
              <a16:creationId xmlns:a16="http://schemas.microsoft.com/office/drawing/2014/main" id="{00000000-0008-0000-1600-0000B8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06" name="shapetype_202" hidden="1">
          <a:extLst>
            <a:ext uri="{FF2B5EF4-FFF2-40B4-BE49-F238E27FC236}">
              <a16:creationId xmlns:a16="http://schemas.microsoft.com/office/drawing/2014/main" id="{00000000-0008-0000-1600-0000B6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04" name="shapetype_202" hidden="1">
          <a:extLst>
            <a:ext uri="{FF2B5EF4-FFF2-40B4-BE49-F238E27FC236}">
              <a16:creationId xmlns:a16="http://schemas.microsoft.com/office/drawing/2014/main" id="{00000000-0008-0000-1600-0000B4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02" name="shapetype_202" hidden="1">
          <a:extLst>
            <a:ext uri="{FF2B5EF4-FFF2-40B4-BE49-F238E27FC236}">
              <a16:creationId xmlns:a16="http://schemas.microsoft.com/office/drawing/2014/main" id="{00000000-0008-0000-1600-0000B2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800" name="shapetype_202" hidden="1">
          <a:extLst>
            <a:ext uri="{FF2B5EF4-FFF2-40B4-BE49-F238E27FC236}">
              <a16:creationId xmlns:a16="http://schemas.microsoft.com/office/drawing/2014/main" id="{00000000-0008-0000-1600-0000B0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798" name="shapetype_202" hidden="1">
          <a:extLst>
            <a:ext uri="{FF2B5EF4-FFF2-40B4-BE49-F238E27FC236}">
              <a16:creationId xmlns:a16="http://schemas.microsoft.com/office/drawing/2014/main" id="{00000000-0008-0000-1600-0000AE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796" name="shapetype_202" hidden="1">
          <a:extLst>
            <a:ext uri="{FF2B5EF4-FFF2-40B4-BE49-F238E27FC236}">
              <a16:creationId xmlns:a16="http://schemas.microsoft.com/office/drawing/2014/main" id="{00000000-0008-0000-1600-0000AC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794" name="shapetype_202" hidden="1">
          <a:extLst>
            <a:ext uri="{FF2B5EF4-FFF2-40B4-BE49-F238E27FC236}">
              <a16:creationId xmlns:a16="http://schemas.microsoft.com/office/drawing/2014/main" id="{00000000-0008-0000-1600-0000AA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792" name="shapetype_202" hidden="1">
          <a:extLst>
            <a:ext uri="{FF2B5EF4-FFF2-40B4-BE49-F238E27FC236}">
              <a16:creationId xmlns:a16="http://schemas.microsoft.com/office/drawing/2014/main" id="{00000000-0008-0000-1600-0000A8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790" name="shapetype_202" hidden="1">
          <a:extLst>
            <a:ext uri="{FF2B5EF4-FFF2-40B4-BE49-F238E27FC236}">
              <a16:creationId xmlns:a16="http://schemas.microsoft.com/office/drawing/2014/main" id="{00000000-0008-0000-1600-0000A6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26788" name="shapetype_202" hidden="1">
          <a:extLst>
            <a:ext uri="{FF2B5EF4-FFF2-40B4-BE49-F238E27FC236}">
              <a16:creationId xmlns:a16="http://schemas.microsoft.com/office/drawing/2014/main" id="{00000000-0008-0000-1600-0000A46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20</xdr:col>
      <xdr:colOff>0</xdr:colOff>
      <xdr:row>37</xdr:row>
      <xdr:rowOff>13607</xdr:rowOff>
    </xdr:from>
    <xdr:ext cx="11228267" cy="15729857"/>
    <xdr:sp macro="" textlink="">
      <xdr:nvSpPr>
        <xdr:cNvPr id="266" name="TextBox 265">
          <a:extLst>
            <a:ext uri="{FF2B5EF4-FFF2-40B4-BE49-F238E27FC236}">
              <a16:creationId xmlns:a16="http://schemas.microsoft.com/office/drawing/2014/main" id="{00000000-0008-0000-1600-00000A010000}"/>
            </a:ext>
          </a:extLst>
        </xdr:cNvPr>
        <xdr:cNvSpPr txBox="1"/>
      </xdr:nvSpPr>
      <xdr:spPr>
        <a:xfrm>
          <a:off x="19798393" y="12314464"/>
          <a:ext cx="11228267" cy="157298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Eastern Europe (Poland, Czech Republic, Hungary, Slovenia, Slovakia, Croatia, Bulgaria, Romania)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TILES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/>
        </a:p>
      </xdr:txBody>
    </xdr:sp>
    <xdr:clientData/>
  </xdr:oneCellAnchor>
  <xdr:oneCellAnchor>
    <xdr:from>
      <xdr:col>58</xdr:col>
      <xdr:colOff>0</xdr:colOff>
      <xdr:row>37</xdr:row>
      <xdr:rowOff>0</xdr:rowOff>
    </xdr:from>
    <xdr:ext cx="19186070" cy="11239487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0000000-0008-0000-1600-00000D010000}"/>
            </a:ext>
          </a:extLst>
        </xdr:cNvPr>
        <xdr:cNvSpPr txBox="1"/>
      </xdr:nvSpPr>
      <xdr:spPr>
        <a:xfrm>
          <a:off x="107700536" y="12300857"/>
          <a:ext cx="19186070" cy="112394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Eastern Europe (Poland, Czech Republic, Hungary, Slovenia, Slovakia, Croatia, Bulgaria, Romania)</a:t>
          </a:r>
          <a:endParaRPr lang="en-US" sz="1200">
            <a:effectLst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fuel used is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>
            <a:effectLst/>
          </a:endParaRPr>
        </a:p>
      </xdr:txBody>
    </xdr:sp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319" name="shapetype_202" hidden="1">
          <a:extLst>
            <a:ext uri="{FF2B5EF4-FFF2-40B4-BE49-F238E27FC236}">
              <a16:creationId xmlns:a16="http://schemas.microsoft.com/office/drawing/2014/main" id="{00000000-0008-0000-1700-00009F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318" name="shapetype_202" hidden="1">
          <a:extLst>
            <a:ext uri="{FF2B5EF4-FFF2-40B4-BE49-F238E27FC236}">
              <a16:creationId xmlns:a16="http://schemas.microsoft.com/office/drawing/2014/main" id="{00000000-0008-0000-1700-00009E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317" name="shapetype_202" hidden="1">
          <a:extLst>
            <a:ext uri="{FF2B5EF4-FFF2-40B4-BE49-F238E27FC236}">
              <a16:creationId xmlns:a16="http://schemas.microsoft.com/office/drawing/2014/main" id="{00000000-0008-0000-1700-00009D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316" name="shapetype_202" hidden="1">
          <a:extLst>
            <a:ext uri="{FF2B5EF4-FFF2-40B4-BE49-F238E27FC236}">
              <a16:creationId xmlns:a16="http://schemas.microsoft.com/office/drawing/2014/main" id="{00000000-0008-0000-1700-00009C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315" name="shapetype_202" hidden="1">
          <a:extLst>
            <a:ext uri="{FF2B5EF4-FFF2-40B4-BE49-F238E27FC236}">
              <a16:creationId xmlns:a16="http://schemas.microsoft.com/office/drawing/2014/main" id="{00000000-0008-0000-1700-00009B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314" name="shapetype_202" hidden="1">
          <a:extLst>
            <a:ext uri="{FF2B5EF4-FFF2-40B4-BE49-F238E27FC236}">
              <a16:creationId xmlns:a16="http://schemas.microsoft.com/office/drawing/2014/main" id="{00000000-0008-0000-1700-00009A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313" name="shapetype_202" hidden="1">
          <a:extLst>
            <a:ext uri="{FF2B5EF4-FFF2-40B4-BE49-F238E27FC236}">
              <a16:creationId xmlns:a16="http://schemas.microsoft.com/office/drawing/2014/main" id="{00000000-0008-0000-1700-000099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311" name="shapetype_202" hidden="1">
          <a:extLst>
            <a:ext uri="{FF2B5EF4-FFF2-40B4-BE49-F238E27FC236}">
              <a16:creationId xmlns:a16="http://schemas.microsoft.com/office/drawing/2014/main" id="{00000000-0008-0000-1700-000097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309" name="shapetype_202" hidden="1">
          <a:extLst>
            <a:ext uri="{FF2B5EF4-FFF2-40B4-BE49-F238E27FC236}">
              <a16:creationId xmlns:a16="http://schemas.microsoft.com/office/drawing/2014/main" id="{00000000-0008-0000-1700-000095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307" name="shapetype_202" hidden="1">
          <a:extLst>
            <a:ext uri="{FF2B5EF4-FFF2-40B4-BE49-F238E27FC236}">
              <a16:creationId xmlns:a16="http://schemas.microsoft.com/office/drawing/2014/main" id="{00000000-0008-0000-1700-000093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305" name="shapetype_202" hidden="1">
          <a:extLst>
            <a:ext uri="{FF2B5EF4-FFF2-40B4-BE49-F238E27FC236}">
              <a16:creationId xmlns:a16="http://schemas.microsoft.com/office/drawing/2014/main" id="{00000000-0008-0000-1700-000091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303" name="shapetype_202" hidden="1">
          <a:extLst>
            <a:ext uri="{FF2B5EF4-FFF2-40B4-BE49-F238E27FC236}">
              <a16:creationId xmlns:a16="http://schemas.microsoft.com/office/drawing/2014/main" id="{00000000-0008-0000-1700-00008F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301" name="shapetype_202" hidden="1">
          <a:extLst>
            <a:ext uri="{FF2B5EF4-FFF2-40B4-BE49-F238E27FC236}">
              <a16:creationId xmlns:a16="http://schemas.microsoft.com/office/drawing/2014/main" id="{00000000-0008-0000-1700-00008D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99" name="shapetype_202" hidden="1">
          <a:extLst>
            <a:ext uri="{FF2B5EF4-FFF2-40B4-BE49-F238E27FC236}">
              <a16:creationId xmlns:a16="http://schemas.microsoft.com/office/drawing/2014/main" id="{00000000-0008-0000-1700-00008B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97" name="shapetype_202" hidden="1">
          <a:extLst>
            <a:ext uri="{FF2B5EF4-FFF2-40B4-BE49-F238E27FC236}">
              <a16:creationId xmlns:a16="http://schemas.microsoft.com/office/drawing/2014/main" id="{00000000-0008-0000-1700-000089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95" name="shapetype_202" hidden="1">
          <a:extLst>
            <a:ext uri="{FF2B5EF4-FFF2-40B4-BE49-F238E27FC236}">
              <a16:creationId xmlns:a16="http://schemas.microsoft.com/office/drawing/2014/main" id="{00000000-0008-0000-1700-000087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93" name="shapetype_202" hidden="1">
          <a:extLst>
            <a:ext uri="{FF2B5EF4-FFF2-40B4-BE49-F238E27FC236}">
              <a16:creationId xmlns:a16="http://schemas.microsoft.com/office/drawing/2014/main" id="{00000000-0008-0000-1700-000085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91" name="shapetype_202" hidden="1">
          <a:extLst>
            <a:ext uri="{FF2B5EF4-FFF2-40B4-BE49-F238E27FC236}">
              <a16:creationId xmlns:a16="http://schemas.microsoft.com/office/drawing/2014/main" id="{00000000-0008-0000-1700-000083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89" name="shapetype_202" hidden="1">
          <a:extLst>
            <a:ext uri="{FF2B5EF4-FFF2-40B4-BE49-F238E27FC236}">
              <a16:creationId xmlns:a16="http://schemas.microsoft.com/office/drawing/2014/main" id="{00000000-0008-0000-1700-000081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87" name="shapetype_202" hidden="1">
          <a:extLst>
            <a:ext uri="{FF2B5EF4-FFF2-40B4-BE49-F238E27FC236}">
              <a16:creationId xmlns:a16="http://schemas.microsoft.com/office/drawing/2014/main" id="{00000000-0008-0000-1700-00007F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85" name="shapetype_202" hidden="1">
          <a:extLst>
            <a:ext uri="{FF2B5EF4-FFF2-40B4-BE49-F238E27FC236}">
              <a16:creationId xmlns:a16="http://schemas.microsoft.com/office/drawing/2014/main" id="{00000000-0008-0000-1700-00007D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83" name="shapetype_202" hidden="1">
          <a:extLst>
            <a:ext uri="{FF2B5EF4-FFF2-40B4-BE49-F238E27FC236}">
              <a16:creationId xmlns:a16="http://schemas.microsoft.com/office/drawing/2014/main" id="{00000000-0008-0000-1700-00007B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81" name="shapetype_202" hidden="1">
          <a:extLst>
            <a:ext uri="{FF2B5EF4-FFF2-40B4-BE49-F238E27FC236}">
              <a16:creationId xmlns:a16="http://schemas.microsoft.com/office/drawing/2014/main" id="{00000000-0008-0000-1700-000079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79" name="shapetype_202" hidden="1">
          <a:extLst>
            <a:ext uri="{FF2B5EF4-FFF2-40B4-BE49-F238E27FC236}">
              <a16:creationId xmlns:a16="http://schemas.microsoft.com/office/drawing/2014/main" id="{00000000-0008-0000-1700-000077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77" name="shapetype_202" hidden="1">
          <a:extLst>
            <a:ext uri="{FF2B5EF4-FFF2-40B4-BE49-F238E27FC236}">
              <a16:creationId xmlns:a16="http://schemas.microsoft.com/office/drawing/2014/main" id="{00000000-0008-0000-1700-000075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75" name="shapetype_202" hidden="1">
          <a:extLst>
            <a:ext uri="{FF2B5EF4-FFF2-40B4-BE49-F238E27FC236}">
              <a16:creationId xmlns:a16="http://schemas.microsoft.com/office/drawing/2014/main" id="{00000000-0008-0000-1700-000073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73" name="shapetype_202" hidden="1">
          <a:extLst>
            <a:ext uri="{FF2B5EF4-FFF2-40B4-BE49-F238E27FC236}">
              <a16:creationId xmlns:a16="http://schemas.microsoft.com/office/drawing/2014/main" id="{00000000-0008-0000-1700-000071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71" name="shapetype_202" hidden="1">
          <a:extLst>
            <a:ext uri="{FF2B5EF4-FFF2-40B4-BE49-F238E27FC236}">
              <a16:creationId xmlns:a16="http://schemas.microsoft.com/office/drawing/2014/main" id="{00000000-0008-0000-1700-00006F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69" name="shapetype_202" hidden="1">
          <a:extLst>
            <a:ext uri="{FF2B5EF4-FFF2-40B4-BE49-F238E27FC236}">
              <a16:creationId xmlns:a16="http://schemas.microsoft.com/office/drawing/2014/main" id="{00000000-0008-0000-1700-00006D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67" name="shapetype_202" hidden="1">
          <a:extLst>
            <a:ext uri="{FF2B5EF4-FFF2-40B4-BE49-F238E27FC236}">
              <a16:creationId xmlns:a16="http://schemas.microsoft.com/office/drawing/2014/main" id="{00000000-0008-0000-1700-00006B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65" name="shapetype_202" hidden="1">
          <a:extLst>
            <a:ext uri="{FF2B5EF4-FFF2-40B4-BE49-F238E27FC236}">
              <a16:creationId xmlns:a16="http://schemas.microsoft.com/office/drawing/2014/main" id="{00000000-0008-0000-1700-000069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63" name="shapetype_202" hidden="1">
          <a:extLst>
            <a:ext uri="{FF2B5EF4-FFF2-40B4-BE49-F238E27FC236}">
              <a16:creationId xmlns:a16="http://schemas.microsoft.com/office/drawing/2014/main" id="{00000000-0008-0000-1700-000067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61" name="shapetype_202" hidden="1">
          <a:extLst>
            <a:ext uri="{FF2B5EF4-FFF2-40B4-BE49-F238E27FC236}">
              <a16:creationId xmlns:a16="http://schemas.microsoft.com/office/drawing/2014/main" id="{00000000-0008-0000-1700-000065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59" name="shapetype_202" hidden="1">
          <a:extLst>
            <a:ext uri="{FF2B5EF4-FFF2-40B4-BE49-F238E27FC236}">
              <a16:creationId xmlns:a16="http://schemas.microsoft.com/office/drawing/2014/main" id="{00000000-0008-0000-1700-000063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57" name="shapetype_202" hidden="1">
          <a:extLst>
            <a:ext uri="{FF2B5EF4-FFF2-40B4-BE49-F238E27FC236}">
              <a16:creationId xmlns:a16="http://schemas.microsoft.com/office/drawing/2014/main" id="{00000000-0008-0000-1700-000061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55" name="shapetype_202" hidden="1">
          <a:extLst>
            <a:ext uri="{FF2B5EF4-FFF2-40B4-BE49-F238E27FC236}">
              <a16:creationId xmlns:a16="http://schemas.microsoft.com/office/drawing/2014/main" id="{00000000-0008-0000-1700-00005F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53" name="shapetype_202" hidden="1">
          <a:extLst>
            <a:ext uri="{FF2B5EF4-FFF2-40B4-BE49-F238E27FC236}">
              <a16:creationId xmlns:a16="http://schemas.microsoft.com/office/drawing/2014/main" id="{00000000-0008-0000-1700-00005D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51" name="shapetype_202" hidden="1">
          <a:extLst>
            <a:ext uri="{FF2B5EF4-FFF2-40B4-BE49-F238E27FC236}">
              <a16:creationId xmlns:a16="http://schemas.microsoft.com/office/drawing/2014/main" id="{00000000-0008-0000-1700-00005B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49" name="shapetype_202" hidden="1">
          <a:extLst>
            <a:ext uri="{FF2B5EF4-FFF2-40B4-BE49-F238E27FC236}">
              <a16:creationId xmlns:a16="http://schemas.microsoft.com/office/drawing/2014/main" id="{00000000-0008-0000-1700-000059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47" name="shapetype_202" hidden="1">
          <a:extLst>
            <a:ext uri="{FF2B5EF4-FFF2-40B4-BE49-F238E27FC236}">
              <a16:creationId xmlns:a16="http://schemas.microsoft.com/office/drawing/2014/main" id="{00000000-0008-0000-1700-000057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45" name="shapetype_202" hidden="1">
          <a:extLst>
            <a:ext uri="{FF2B5EF4-FFF2-40B4-BE49-F238E27FC236}">
              <a16:creationId xmlns:a16="http://schemas.microsoft.com/office/drawing/2014/main" id="{00000000-0008-0000-1700-000055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43" name="shapetype_202" hidden="1">
          <a:extLst>
            <a:ext uri="{FF2B5EF4-FFF2-40B4-BE49-F238E27FC236}">
              <a16:creationId xmlns:a16="http://schemas.microsoft.com/office/drawing/2014/main" id="{00000000-0008-0000-1700-000053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41" name="shapetype_202" hidden="1">
          <a:extLst>
            <a:ext uri="{FF2B5EF4-FFF2-40B4-BE49-F238E27FC236}">
              <a16:creationId xmlns:a16="http://schemas.microsoft.com/office/drawing/2014/main" id="{00000000-0008-0000-1700-000051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39" name="shapetype_202" hidden="1">
          <a:extLst>
            <a:ext uri="{FF2B5EF4-FFF2-40B4-BE49-F238E27FC236}">
              <a16:creationId xmlns:a16="http://schemas.microsoft.com/office/drawing/2014/main" id="{00000000-0008-0000-1700-00004F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37" name="shapetype_202" hidden="1">
          <a:extLst>
            <a:ext uri="{FF2B5EF4-FFF2-40B4-BE49-F238E27FC236}">
              <a16:creationId xmlns:a16="http://schemas.microsoft.com/office/drawing/2014/main" id="{00000000-0008-0000-1700-00004D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35" name="shapetype_202" hidden="1">
          <a:extLst>
            <a:ext uri="{FF2B5EF4-FFF2-40B4-BE49-F238E27FC236}">
              <a16:creationId xmlns:a16="http://schemas.microsoft.com/office/drawing/2014/main" id="{00000000-0008-0000-1700-00004B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33" name="shapetype_202" hidden="1">
          <a:extLst>
            <a:ext uri="{FF2B5EF4-FFF2-40B4-BE49-F238E27FC236}">
              <a16:creationId xmlns:a16="http://schemas.microsoft.com/office/drawing/2014/main" id="{00000000-0008-0000-1700-000049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31" name="shapetype_202" hidden="1">
          <a:extLst>
            <a:ext uri="{FF2B5EF4-FFF2-40B4-BE49-F238E27FC236}">
              <a16:creationId xmlns:a16="http://schemas.microsoft.com/office/drawing/2014/main" id="{00000000-0008-0000-1700-000047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29" name="shapetype_202" hidden="1">
          <a:extLst>
            <a:ext uri="{FF2B5EF4-FFF2-40B4-BE49-F238E27FC236}">
              <a16:creationId xmlns:a16="http://schemas.microsoft.com/office/drawing/2014/main" id="{00000000-0008-0000-1700-000045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27" name="shapetype_202" hidden="1">
          <a:extLst>
            <a:ext uri="{FF2B5EF4-FFF2-40B4-BE49-F238E27FC236}">
              <a16:creationId xmlns:a16="http://schemas.microsoft.com/office/drawing/2014/main" id="{00000000-0008-0000-1700-000043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25" name="shapetype_202" hidden="1">
          <a:extLst>
            <a:ext uri="{FF2B5EF4-FFF2-40B4-BE49-F238E27FC236}">
              <a16:creationId xmlns:a16="http://schemas.microsoft.com/office/drawing/2014/main" id="{00000000-0008-0000-1700-000041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23" name="shapetype_202" hidden="1">
          <a:extLst>
            <a:ext uri="{FF2B5EF4-FFF2-40B4-BE49-F238E27FC236}">
              <a16:creationId xmlns:a16="http://schemas.microsoft.com/office/drawing/2014/main" id="{00000000-0008-0000-1700-00003F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21" name="shapetype_202" hidden="1">
          <a:extLst>
            <a:ext uri="{FF2B5EF4-FFF2-40B4-BE49-F238E27FC236}">
              <a16:creationId xmlns:a16="http://schemas.microsoft.com/office/drawing/2014/main" id="{00000000-0008-0000-1700-00003D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19" name="shapetype_202" hidden="1">
          <a:extLst>
            <a:ext uri="{FF2B5EF4-FFF2-40B4-BE49-F238E27FC236}">
              <a16:creationId xmlns:a16="http://schemas.microsoft.com/office/drawing/2014/main" id="{00000000-0008-0000-1700-00003B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17" name="shapetype_202" hidden="1">
          <a:extLst>
            <a:ext uri="{FF2B5EF4-FFF2-40B4-BE49-F238E27FC236}">
              <a16:creationId xmlns:a16="http://schemas.microsoft.com/office/drawing/2014/main" id="{00000000-0008-0000-1700-000039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15" name="shapetype_202" hidden="1">
          <a:extLst>
            <a:ext uri="{FF2B5EF4-FFF2-40B4-BE49-F238E27FC236}">
              <a16:creationId xmlns:a16="http://schemas.microsoft.com/office/drawing/2014/main" id="{00000000-0008-0000-1700-000037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13" name="shapetype_202" hidden="1">
          <a:extLst>
            <a:ext uri="{FF2B5EF4-FFF2-40B4-BE49-F238E27FC236}">
              <a16:creationId xmlns:a16="http://schemas.microsoft.com/office/drawing/2014/main" id="{00000000-0008-0000-1700-000035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12" name="shapetype_202" hidden="1">
          <a:extLst>
            <a:ext uri="{FF2B5EF4-FFF2-40B4-BE49-F238E27FC236}">
              <a16:creationId xmlns:a16="http://schemas.microsoft.com/office/drawing/2014/main" id="{00000000-0008-0000-1700-000034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10" name="shapetype_202" hidden="1">
          <a:extLst>
            <a:ext uri="{FF2B5EF4-FFF2-40B4-BE49-F238E27FC236}">
              <a16:creationId xmlns:a16="http://schemas.microsoft.com/office/drawing/2014/main" id="{00000000-0008-0000-1700-000032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08" name="shapetype_202" hidden="1">
          <a:extLst>
            <a:ext uri="{FF2B5EF4-FFF2-40B4-BE49-F238E27FC236}">
              <a16:creationId xmlns:a16="http://schemas.microsoft.com/office/drawing/2014/main" id="{00000000-0008-0000-1700-000030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06" name="shapetype_202" hidden="1">
          <a:extLst>
            <a:ext uri="{FF2B5EF4-FFF2-40B4-BE49-F238E27FC236}">
              <a16:creationId xmlns:a16="http://schemas.microsoft.com/office/drawing/2014/main" id="{00000000-0008-0000-1700-00002E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04" name="shapetype_202" hidden="1">
          <a:extLst>
            <a:ext uri="{FF2B5EF4-FFF2-40B4-BE49-F238E27FC236}">
              <a16:creationId xmlns:a16="http://schemas.microsoft.com/office/drawing/2014/main" id="{00000000-0008-0000-1700-00002C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02" name="shapetype_202" hidden="1">
          <a:extLst>
            <a:ext uri="{FF2B5EF4-FFF2-40B4-BE49-F238E27FC236}">
              <a16:creationId xmlns:a16="http://schemas.microsoft.com/office/drawing/2014/main" id="{00000000-0008-0000-1700-00002A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200" name="shapetype_202" hidden="1">
          <a:extLst>
            <a:ext uri="{FF2B5EF4-FFF2-40B4-BE49-F238E27FC236}">
              <a16:creationId xmlns:a16="http://schemas.microsoft.com/office/drawing/2014/main" id="{00000000-0008-0000-1700-000028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98" name="shapetype_202" hidden="1">
          <a:extLst>
            <a:ext uri="{FF2B5EF4-FFF2-40B4-BE49-F238E27FC236}">
              <a16:creationId xmlns:a16="http://schemas.microsoft.com/office/drawing/2014/main" id="{00000000-0008-0000-1700-000026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96" name="shapetype_202" hidden="1">
          <a:extLst>
            <a:ext uri="{FF2B5EF4-FFF2-40B4-BE49-F238E27FC236}">
              <a16:creationId xmlns:a16="http://schemas.microsoft.com/office/drawing/2014/main" id="{00000000-0008-0000-1700-000024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94" name="shapetype_202" hidden="1">
          <a:extLst>
            <a:ext uri="{FF2B5EF4-FFF2-40B4-BE49-F238E27FC236}">
              <a16:creationId xmlns:a16="http://schemas.microsoft.com/office/drawing/2014/main" id="{00000000-0008-0000-1700-000022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92" name="shapetype_202" hidden="1">
          <a:extLst>
            <a:ext uri="{FF2B5EF4-FFF2-40B4-BE49-F238E27FC236}">
              <a16:creationId xmlns:a16="http://schemas.microsoft.com/office/drawing/2014/main" id="{00000000-0008-0000-1700-000020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90" name="shapetype_202" hidden="1">
          <a:extLst>
            <a:ext uri="{FF2B5EF4-FFF2-40B4-BE49-F238E27FC236}">
              <a16:creationId xmlns:a16="http://schemas.microsoft.com/office/drawing/2014/main" id="{00000000-0008-0000-1700-00001E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88" name="shapetype_202" hidden="1">
          <a:extLst>
            <a:ext uri="{FF2B5EF4-FFF2-40B4-BE49-F238E27FC236}">
              <a16:creationId xmlns:a16="http://schemas.microsoft.com/office/drawing/2014/main" id="{00000000-0008-0000-1700-00001C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86" name="shapetype_202" hidden="1">
          <a:extLst>
            <a:ext uri="{FF2B5EF4-FFF2-40B4-BE49-F238E27FC236}">
              <a16:creationId xmlns:a16="http://schemas.microsoft.com/office/drawing/2014/main" id="{00000000-0008-0000-1700-00001A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84" name="shapetype_202" hidden="1">
          <a:extLst>
            <a:ext uri="{FF2B5EF4-FFF2-40B4-BE49-F238E27FC236}">
              <a16:creationId xmlns:a16="http://schemas.microsoft.com/office/drawing/2014/main" id="{00000000-0008-0000-1700-000018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82" name="shapetype_202" hidden="1">
          <a:extLst>
            <a:ext uri="{FF2B5EF4-FFF2-40B4-BE49-F238E27FC236}">
              <a16:creationId xmlns:a16="http://schemas.microsoft.com/office/drawing/2014/main" id="{00000000-0008-0000-1700-000016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81" name="shapetype_202" hidden="1">
          <a:extLst>
            <a:ext uri="{FF2B5EF4-FFF2-40B4-BE49-F238E27FC236}">
              <a16:creationId xmlns:a16="http://schemas.microsoft.com/office/drawing/2014/main" id="{00000000-0008-0000-1700-000015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79" name="shapetype_202" hidden="1">
          <a:extLst>
            <a:ext uri="{FF2B5EF4-FFF2-40B4-BE49-F238E27FC236}">
              <a16:creationId xmlns:a16="http://schemas.microsoft.com/office/drawing/2014/main" id="{00000000-0008-0000-1700-000013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77" name="shapetype_202" hidden="1">
          <a:extLst>
            <a:ext uri="{FF2B5EF4-FFF2-40B4-BE49-F238E27FC236}">
              <a16:creationId xmlns:a16="http://schemas.microsoft.com/office/drawing/2014/main" id="{00000000-0008-0000-1700-000011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75" name="shapetype_202" hidden="1">
          <a:extLst>
            <a:ext uri="{FF2B5EF4-FFF2-40B4-BE49-F238E27FC236}">
              <a16:creationId xmlns:a16="http://schemas.microsoft.com/office/drawing/2014/main" id="{00000000-0008-0000-1700-00000F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73" name="shapetype_202" hidden="1">
          <a:extLst>
            <a:ext uri="{FF2B5EF4-FFF2-40B4-BE49-F238E27FC236}">
              <a16:creationId xmlns:a16="http://schemas.microsoft.com/office/drawing/2014/main" id="{00000000-0008-0000-1700-00000D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71" name="shapetype_202" hidden="1">
          <a:extLst>
            <a:ext uri="{FF2B5EF4-FFF2-40B4-BE49-F238E27FC236}">
              <a16:creationId xmlns:a16="http://schemas.microsoft.com/office/drawing/2014/main" id="{00000000-0008-0000-1700-00000B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69" name="shapetype_202" hidden="1">
          <a:extLst>
            <a:ext uri="{FF2B5EF4-FFF2-40B4-BE49-F238E27FC236}">
              <a16:creationId xmlns:a16="http://schemas.microsoft.com/office/drawing/2014/main" id="{00000000-0008-0000-1700-000009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67" name="shapetype_202" hidden="1">
          <a:extLst>
            <a:ext uri="{FF2B5EF4-FFF2-40B4-BE49-F238E27FC236}">
              <a16:creationId xmlns:a16="http://schemas.microsoft.com/office/drawing/2014/main" id="{00000000-0008-0000-1700-000007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65" name="shapetype_202" hidden="1">
          <a:extLst>
            <a:ext uri="{FF2B5EF4-FFF2-40B4-BE49-F238E27FC236}">
              <a16:creationId xmlns:a16="http://schemas.microsoft.com/office/drawing/2014/main" id="{00000000-0008-0000-1700-000005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63" name="shapetype_202" hidden="1">
          <a:extLst>
            <a:ext uri="{FF2B5EF4-FFF2-40B4-BE49-F238E27FC236}">
              <a16:creationId xmlns:a16="http://schemas.microsoft.com/office/drawing/2014/main" id="{00000000-0008-0000-1700-000003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61" name="shapetype_202" hidden="1">
          <a:extLst>
            <a:ext uri="{FF2B5EF4-FFF2-40B4-BE49-F238E27FC236}">
              <a16:creationId xmlns:a16="http://schemas.microsoft.com/office/drawing/2014/main" id="{00000000-0008-0000-1700-0000016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59" name="shapetype_202" hidden="1">
          <a:extLst>
            <a:ext uri="{FF2B5EF4-FFF2-40B4-BE49-F238E27FC236}">
              <a16:creationId xmlns:a16="http://schemas.microsoft.com/office/drawing/2014/main" id="{00000000-0008-0000-1700-0000FF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57" name="shapetype_202" hidden="1">
          <a:extLst>
            <a:ext uri="{FF2B5EF4-FFF2-40B4-BE49-F238E27FC236}">
              <a16:creationId xmlns:a16="http://schemas.microsoft.com/office/drawing/2014/main" id="{00000000-0008-0000-1700-0000FD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55" name="shapetype_202" hidden="1">
          <a:extLst>
            <a:ext uri="{FF2B5EF4-FFF2-40B4-BE49-F238E27FC236}">
              <a16:creationId xmlns:a16="http://schemas.microsoft.com/office/drawing/2014/main" id="{00000000-0008-0000-1700-0000FB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53" name="shapetype_202" hidden="1">
          <a:extLst>
            <a:ext uri="{FF2B5EF4-FFF2-40B4-BE49-F238E27FC236}">
              <a16:creationId xmlns:a16="http://schemas.microsoft.com/office/drawing/2014/main" id="{00000000-0008-0000-1700-0000F9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51" name="shapetype_202" hidden="1">
          <a:extLst>
            <a:ext uri="{FF2B5EF4-FFF2-40B4-BE49-F238E27FC236}">
              <a16:creationId xmlns:a16="http://schemas.microsoft.com/office/drawing/2014/main" id="{00000000-0008-0000-1700-0000F7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49" name="shapetype_202" hidden="1">
          <a:extLst>
            <a:ext uri="{FF2B5EF4-FFF2-40B4-BE49-F238E27FC236}">
              <a16:creationId xmlns:a16="http://schemas.microsoft.com/office/drawing/2014/main" id="{00000000-0008-0000-1700-0000F5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47" name="shapetype_202" hidden="1">
          <a:extLst>
            <a:ext uri="{FF2B5EF4-FFF2-40B4-BE49-F238E27FC236}">
              <a16:creationId xmlns:a16="http://schemas.microsoft.com/office/drawing/2014/main" id="{00000000-0008-0000-1700-0000F3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45" name="shapetype_202" hidden="1">
          <a:extLst>
            <a:ext uri="{FF2B5EF4-FFF2-40B4-BE49-F238E27FC236}">
              <a16:creationId xmlns:a16="http://schemas.microsoft.com/office/drawing/2014/main" id="{00000000-0008-0000-1700-0000F1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43" name="shapetype_202" hidden="1">
          <a:extLst>
            <a:ext uri="{FF2B5EF4-FFF2-40B4-BE49-F238E27FC236}">
              <a16:creationId xmlns:a16="http://schemas.microsoft.com/office/drawing/2014/main" id="{00000000-0008-0000-1700-0000EF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41" name="shapetype_202" hidden="1">
          <a:extLst>
            <a:ext uri="{FF2B5EF4-FFF2-40B4-BE49-F238E27FC236}">
              <a16:creationId xmlns:a16="http://schemas.microsoft.com/office/drawing/2014/main" id="{00000000-0008-0000-1700-0000ED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39" name="shapetype_202" hidden="1">
          <a:extLst>
            <a:ext uri="{FF2B5EF4-FFF2-40B4-BE49-F238E27FC236}">
              <a16:creationId xmlns:a16="http://schemas.microsoft.com/office/drawing/2014/main" id="{00000000-0008-0000-1700-0000EB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37" name="shapetype_202" hidden="1">
          <a:extLst>
            <a:ext uri="{FF2B5EF4-FFF2-40B4-BE49-F238E27FC236}">
              <a16:creationId xmlns:a16="http://schemas.microsoft.com/office/drawing/2014/main" id="{00000000-0008-0000-1700-0000E9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35" name="shapetype_202" hidden="1">
          <a:extLst>
            <a:ext uri="{FF2B5EF4-FFF2-40B4-BE49-F238E27FC236}">
              <a16:creationId xmlns:a16="http://schemas.microsoft.com/office/drawing/2014/main" id="{00000000-0008-0000-1700-0000E7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33" name="shapetype_202" hidden="1">
          <a:extLst>
            <a:ext uri="{FF2B5EF4-FFF2-40B4-BE49-F238E27FC236}">
              <a16:creationId xmlns:a16="http://schemas.microsoft.com/office/drawing/2014/main" id="{00000000-0008-0000-1700-0000E5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31" name="shapetype_202" hidden="1">
          <a:extLst>
            <a:ext uri="{FF2B5EF4-FFF2-40B4-BE49-F238E27FC236}">
              <a16:creationId xmlns:a16="http://schemas.microsoft.com/office/drawing/2014/main" id="{00000000-0008-0000-1700-0000E3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29" name="shapetype_202" hidden="1">
          <a:extLst>
            <a:ext uri="{FF2B5EF4-FFF2-40B4-BE49-F238E27FC236}">
              <a16:creationId xmlns:a16="http://schemas.microsoft.com/office/drawing/2014/main" id="{00000000-0008-0000-1700-0000E1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27" name="shapetype_202" hidden="1">
          <a:extLst>
            <a:ext uri="{FF2B5EF4-FFF2-40B4-BE49-F238E27FC236}">
              <a16:creationId xmlns:a16="http://schemas.microsoft.com/office/drawing/2014/main" id="{00000000-0008-0000-1700-0000DF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25" name="shapetype_202" hidden="1">
          <a:extLst>
            <a:ext uri="{FF2B5EF4-FFF2-40B4-BE49-F238E27FC236}">
              <a16:creationId xmlns:a16="http://schemas.microsoft.com/office/drawing/2014/main" id="{00000000-0008-0000-1700-0000DD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23" name="shapetype_202" hidden="1">
          <a:extLst>
            <a:ext uri="{FF2B5EF4-FFF2-40B4-BE49-F238E27FC236}">
              <a16:creationId xmlns:a16="http://schemas.microsoft.com/office/drawing/2014/main" id="{00000000-0008-0000-1700-0000DB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21" name="shapetype_202" hidden="1">
          <a:extLst>
            <a:ext uri="{FF2B5EF4-FFF2-40B4-BE49-F238E27FC236}">
              <a16:creationId xmlns:a16="http://schemas.microsoft.com/office/drawing/2014/main" id="{00000000-0008-0000-1700-0000D9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19" name="shapetype_202" hidden="1">
          <a:extLst>
            <a:ext uri="{FF2B5EF4-FFF2-40B4-BE49-F238E27FC236}">
              <a16:creationId xmlns:a16="http://schemas.microsoft.com/office/drawing/2014/main" id="{00000000-0008-0000-1700-0000D7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17" name="shapetype_202" hidden="1">
          <a:extLst>
            <a:ext uri="{FF2B5EF4-FFF2-40B4-BE49-F238E27FC236}">
              <a16:creationId xmlns:a16="http://schemas.microsoft.com/office/drawing/2014/main" id="{00000000-0008-0000-1700-0000D5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15" name="shapetype_202" hidden="1">
          <a:extLst>
            <a:ext uri="{FF2B5EF4-FFF2-40B4-BE49-F238E27FC236}">
              <a16:creationId xmlns:a16="http://schemas.microsoft.com/office/drawing/2014/main" id="{00000000-0008-0000-1700-0000D3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13" name="shapetype_202" hidden="1">
          <a:extLst>
            <a:ext uri="{FF2B5EF4-FFF2-40B4-BE49-F238E27FC236}">
              <a16:creationId xmlns:a16="http://schemas.microsoft.com/office/drawing/2014/main" id="{00000000-0008-0000-1700-0000D1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11" name="shapetype_202" hidden="1">
          <a:extLst>
            <a:ext uri="{FF2B5EF4-FFF2-40B4-BE49-F238E27FC236}">
              <a16:creationId xmlns:a16="http://schemas.microsoft.com/office/drawing/2014/main" id="{00000000-0008-0000-1700-0000CF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09" name="shapetype_202" hidden="1">
          <a:extLst>
            <a:ext uri="{FF2B5EF4-FFF2-40B4-BE49-F238E27FC236}">
              <a16:creationId xmlns:a16="http://schemas.microsoft.com/office/drawing/2014/main" id="{00000000-0008-0000-1700-0000CD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07" name="shapetype_202" hidden="1">
          <a:extLst>
            <a:ext uri="{FF2B5EF4-FFF2-40B4-BE49-F238E27FC236}">
              <a16:creationId xmlns:a16="http://schemas.microsoft.com/office/drawing/2014/main" id="{00000000-0008-0000-1700-0000CB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05" name="shapetype_202" hidden="1">
          <a:extLst>
            <a:ext uri="{FF2B5EF4-FFF2-40B4-BE49-F238E27FC236}">
              <a16:creationId xmlns:a16="http://schemas.microsoft.com/office/drawing/2014/main" id="{00000000-0008-0000-1700-0000C9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03" name="shapetype_202" hidden="1">
          <a:extLst>
            <a:ext uri="{FF2B5EF4-FFF2-40B4-BE49-F238E27FC236}">
              <a16:creationId xmlns:a16="http://schemas.microsoft.com/office/drawing/2014/main" id="{00000000-0008-0000-1700-0000C7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101" name="shapetype_202" hidden="1">
          <a:extLst>
            <a:ext uri="{FF2B5EF4-FFF2-40B4-BE49-F238E27FC236}">
              <a16:creationId xmlns:a16="http://schemas.microsoft.com/office/drawing/2014/main" id="{00000000-0008-0000-1700-0000C5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99" name="shapetype_202" hidden="1">
          <a:extLst>
            <a:ext uri="{FF2B5EF4-FFF2-40B4-BE49-F238E27FC236}">
              <a16:creationId xmlns:a16="http://schemas.microsoft.com/office/drawing/2014/main" id="{00000000-0008-0000-1700-0000C3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97" name="shapetype_202" hidden="1">
          <a:extLst>
            <a:ext uri="{FF2B5EF4-FFF2-40B4-BE49-F238E27FC236}">
              <a16:creationId xmlns:a16="http://schemas.microsoft.com/office/drawing/2014/main" id="{00000000-0008-0000-1700-0000C1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95" name="shapetype_202" hidden="1">
          <a:extLst>
            <a:ext uri="{FF2B5EF4-FFF2-40B4-BE49-F238E27FC236}">
              <a16:creationId xmlns:a16="http://schemas.microsoft.com/office/drawing/2014/main" id="{00000000-0008-0000-1700-0000BF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93" name="shapetype_202" hidden="1">
          <a:extLst>
            <a:ext uri="{FF2B5EF4-FFF2-40B4-BE49-F238E27FC236}">
              <a16:creationId xmlns:a16="http://schemas.microsoft.com/office/drawing/2014/main" id="{00000000-0008-0000-1700-0000BD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91" name="shapetype_202" hidden="1">
          <a:extLst>
            <a:ext uri="{FF2B5EF4-FFF2-40B4-BE49-F238E27FC236}">
              <a16:creationId xmlns:a16="http://schemas.microsoft.com/office/drawing/2014/main" id="{00000000-0008-0000-1700-0000BB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89" name="shapetype_202" hidden="1">
          <a:extLst>
            <a:ext uri="{FF2B5EF4-FFF2-40B4-BE49-F238E27FC236}">
              <a16:creationId xmlns:a16="http://schemas.microsoft.com/office/drawing/2014/main" id="{00000000-0008-0000-1700-0000B9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87" name="shapetype_202" hidden="1">
          <a:extLst>
            <a:ext uri="{FF2B5EF4-FFF2-40B4-BE49-F238E27FC236}">
              <a16:creationId xmlns:a16="http://schemas.microsoft.com/office/drawing/2014/main" id="{00000000-0008-0000-1700-0000B7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85" name="shapetype_202" hidden="1">
          <a:extLst>
            <a:ext uri="{FF2B5EF4-FFF2-40B4-BE49-F238E27FC236}">
              <a16:creationId xmlns:a16="http://schemas.microsoft.com/office/drawing/2014/main" id="{00000000-0008-0000-1700-0000B5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83" name="shapetype_202" hidden="1">
          <a:extLst>
            <a:ext uri="{FF2B5EF4-FFF2-40B4-BE49-F238E27FC236}">
              <a16:creationId xmlns:a16="http://schemas.microsoft.com/office/drawing/2014/main" id="{00000000-0008-0000-1700-0000B3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81" name="shapetype_202" hidden="1">
          <a:extLst>
            <a:ext uri="{FF2B5EF4-FFF2-40B4-BE49-F238E27FC236}">
              <a16:creationId xmlns:a16="http://schemas.microsoft.com/office/drawing/2014/main" id="{00000000-0008-0000-1700-0000B1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79" name="shapetype_202" hidden="1">
          <a:extLst>
            <a:ext uri="{FF2B5EF4-FFF2-40B4-BE49-F238E27FC236}">
              <a16:creationId xmlns:a16="http://schemas.microsoft.com/office/drawing/2014/main" id="{00000000-0008-0000-1700-0000AF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77" name="shapetype_202" hidden="1">
          <a:extLst>
            <a:ext uri="{FF2B5EF4-FFF2-40B4-BE49-F238E27FC236}">
              <a16:creationId xmlns:a16="http://schemas.microsoft.com/office/drawing/2014/main" id="{00000000-0008-0000-1700-0000AD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75" name="shapetype_202" hidden="1">
          <a:extLst>
            <a:ext uri="{FF2B5EF4-FFF2-40B4-BE49-F238E27FC236}">
              <a16:creationId xmlns:a16="http://schemas.microsoft.com/office/drawing/2014/main" id="{00000000-0008-0000-1700-0000AB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73" name="shapetype_202" hidden="1">
          <a:extLst>
            <a:ext uri="{FF2B5EF4-FFF2-40B4-BE49-F238E27FC236}">
              <a16:creationId xmlns:a16="http://schemas.microsoft.com/office/drawing/2014/main" id="{00000000-0008-0000-1700-0000A9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71" name="shapetype_202" hidden="1">
          <a:extLst>
            <a:ext uri="{FF2B5EF4-FFF2-40B4-BE49-F238E27FC236}">
              <a16:creationId xmlns:a16="http://schemas.microsoft.com/office/drawing/2014/main" id="{00000000-0008-0000-1700-0000A7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69" name="shapetype_202" hidden="1">
          <a:extLst>
            <a:ext uri="{FF2B5EF4-FFF2-40B4-BE49-F238E27FC236}">
              <a16:creationId xmlns:a16="http://schemas.microsoft.com/office/drawing/2014/main" id="{00000000-0008-0000-1700-0000A5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67" name="shapetype_202" hidden="1">
          <a:extLst>
            <a:ext uri="{FF2B5EF4-FFF2-40B4-BE49-F238E27FC236}">
              <a16:creationId xmlns:a16="http://schemas.microsoft.com/office/drawing/2014/main" id="{00000000-0008-0000-1700-0000A3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65" name="shapetype_202" hidden="1">
          <a:extLst>
            <a:ext uri="{FF2B5EF4-FFF2-40B4-BE49-F238E27FC236}">
              <a16:creationId xmlns:a16="http://schemas.microsoft.com/office/drawing/2014/main" id="{00000000-0008-0000-1700-0000A1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63" name="shapetype_202" hidden="1">
          <a:extLst>
            <a:ext uri="{FF2B5EF4-FFF2-40B4-BE49-F238E27FC236}">
              <a16:creationId xmlns:a16="http://schemas.microsoft.com/office/drawing/2014/main" id="{00000000-0008-0000-1700-00009F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61" name="shapetype_202" hidden="1">
          <a:extLst>
            <a:ext uri="{FF2B5EF4-FFF2-40B4-BE49-F238E27FC236}">
              <a16:creationId xmlns:a16="http://schemas.microsoft.com/office/drawing/2014/main" id="{00000000-0008-0000-1700-00009D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59" name="shapetype_202" hidden="1">
          <a:extLst>
            <a:ext uri="{FF2B5EF4-FFF2-40B4-BE49-F238E27FC236}">
              <a16:creationId xmlns:a16="http://schemas.microsoft.com/office/drawing/2014/main" id="{00000000-0008-0000-1700-00009B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57" name="shapetype_202" hidden="1">
          <a:extLst>
            <a:ext uri="{FF2B5EF4-FFF2-40B4-BE49-F238E27FC236}">
              <a16:creationId xmlns:a16="http://schemas.microsoft.com/office/drawing/2014/main" id="{00000000-0008-0000-1700-000099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55" name="shapetype_202" hidden="1">
          <a:extLst>
            <a:ext uri="{FF2B5EF4-FFF2-40B4-BE49-F238E27FC236}">
              <a16:creationId xmlns:a16="http://schemas.microsoft.com/office/drawing/2014/main" id="{00000000-0008-0000-1700-000097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53" name="shapetype_202" hidden="1">
          <a:extLst>
            <a:ext uri="{FF2B5EF4-FFF2-40B4-BE49-F238E27FC236}">
              <a16:creationId xmlns:a16="http://schemas.microsoft.com/office/drawing/2014/main" id="{00000000-0008-0000-1700-000095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51" name="shapetype_202" hidden="1">
          <a:extLst>
            <a:ext uri="{FF2B5EF4-FFF2-40B4-BE49-F238E27FC236}">
              <a16:creationId xmlns:a16="http://schemas.microsoft.com/office/drawing/2014/main" id="{00000000-0008-0000-1700-000093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49" name="shapetype_202" hidden="1">
          <a:extLst>
            <a:ext uri="{FF2B5EF4-FFF2-40B4-BE49-F238E27FC236}">
              <a16:creationId xmlns:a16="http://schemas.microsoft.com/office/drawing/2014/main" id="{00000000-0008-0000-1700-000091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47" name="shapetype_202" hidden="1">
          <a:extLst>
            <a:ext uri="{FF2B5EF4-FFF2-40B4-BE49-F238E27FC236}">
              <a16:creationId xmlns:a16="http://schemas.microsoft.com/office/drawing/2014/main" id="{00000000-0008-0000-1700-00008F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45" name="shapetype_202" hidden="1">
          <a:extLst>
            <a:ext uri="{FF2B5EF4-FFF2-40B4-BE49-F238E27FC236}">
              <a16:creationId xmlns:a16="http://schemas.microsoft.com/office/drawing/2014/main" id="{00000000-0008-0000-1700-00008D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43" name="shapetype_202" hidden="1">
          <a:extLst>
            <a:ext uri="{FF2B5EF4-FFF2-40B4-BE49-F238E27FC236}">
              <a16:creationId xmlns:a16="http://schemas.microsoft.com/office/drawing/2014/main" id="{00000000-0008-0000-1700-00008B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41" name="shapetype_202" hidden="1">
          <a:extLst>
            <a:ext uri="{FF2B5EF4-FFF2-40B4-BE49-F238E27FC236}">
              <a16:creationId xmlns:a16="http://schemas.microsoft.com/office/drawing/2014/main" id="{00000000-0008-0000-1700-000089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39" name="shapetype_202" hidden="1">
          <a:extLst>
            <a:ext uri="{FF2B5EF4-FFF2-40B4-BE49-F238E27FC236}">
              <a16:creationId xmlns:a16="http://schemas.microsoft.com/office/drawing/2014/main" id="{00000000-0008-0000-1700-000087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37" name="shapetype_202" hidden="1">
          <a:extLst>
            <a:ext uri="{FF2B5EF4-FFF2-40B4-BE49-F238E27FC236}">
              <a16:creationId xmlns:a16="http://schemas.microsoft.com/office/drawing/2014/main" id="{00000000-0008-0000-1700-000085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35" name="shapetype_202" hidden="1">
          <a:extLst>
            <a:ext uri="{FF2B5EF4-FFF2-40B4-BE49-F238E27FC236}">
              <a16:creationId xmlns:a16="http://schemas.microsoft.com/office/drawing/2014/main" id="{00000000-0008-0000-1700-000083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33" name="shapetype_202" hidden="1">
          <a:extLst>
            <a:ext uri="{FF2B5EF4-FFF2-40B4-BE49-F238E27FC236}">
              <a16:creationId xmlns:a16="http://schemas.microsoft.com/office/drawing/2014/main" id="{00000000-0008-0000-1700-000081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31" name="shapetype_202" hidden="1">
          <a:extLst>
            <a:ext uri="{FF2B5EF4-FFF2-40B4-BE49-F238E27FC236}">
              <a16:creationId xmlns:a16="http://schemas.microsoft.com/office/drawing/2014/main" id="{00000000-0008-0000-1700-00007F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29" name="shapetype_202" hidden="1">
          <a:extLst>
            <a:ext uri="{FF2B5EF4-FFF2-40B4-BE49-F238E27FC236}">
              <a16:creationId xmlns:a16="http://schemas.microsoft.com/office/drawing/2014/main" id="{00000000-0008-0000-1700-00007D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27" name="shapetype_202" hidden="1">
          <a:extLst>
            <a:ext uri="{FF2B5EF4-FFF2-40B4-BE49-F238E27FC236}">
              <a16:creationId xmlns:a16="http://schemas.microsoft.com/office/drawing/2014/main" id="{00000000-0008-0000-1700-00007B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25" name="shapetype_202" hidden="1">
          <a:extLst>
            <a:ext uri="{FF2B5EF4-FFF2-40B4-BE49-F238E27FC236}">
              <a16:creationId xmlns:a16="http://schemas.microsoft.com/office/drawing/2014/main" id="{00000000-0008-0000-1700-000079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23" name="shapetype_202" hidden="1">
          <a:extLst>
            <a:ext uri="{FF2B5EF4-FFF2-40B4-BE49-F238E27FC236}">
              <a16:creationId xmlns:a16="http://schemas.microsoft.com/office/drawing/2014/main" id="{00000000-0008-0000-1700-000077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21" name="shapetype_202" hidden="1">
          <a:extLst>
            <a:ext uri="{FF2B5EF4-FFF2-40B4-BE49-F238E27FC236}">
              <a16:creationId xmlns:a16="http://schemas.microsoft.com/office/drawing/2014/main" id="{00000000-0008-0000-1700-000075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19" name="shapetype_202" hidden="1">
          <a:extLst>
            <a:ext uri="{FF2B5EF4-FFF2-40B4-BE49-F238E27FC236}">
              <a16:creationId xmlns:a16="http://schemas.microsoft.com/office/drawing/2014/main" id="{00000000-0008-0000-1700-000073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17" name="shapetype_202" hidden="1">
          <a:extLst>
            <a:ext uri="{FF2B5EF4-FFF2-40B4-BE49-F238E27FC236}">
              <a16:creationId xmlns:a16="http://schemas.microsoft.com/office/drawing/2014/main" id="{00000000-0008-0000-1700-000071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15" name="shapetype_202" hidden="1">
          <a:extLst>
            <a:ext uri="{FF2B5EF4-FFF2-40B4-BE49-F238E27FC236}">
              <a16:creationId xmlns:a16="http://schemas.microsoft.com/office/drawing/2014/main" id="{00000000-0008-0000-1700-00006F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13" name="shapetype_202" hidden="1">
          <a:extLst>
            <a:ext uri="{FF2B5EF4-FFF2-40B4-BE49-F238E27FC236}">
              <a16:creationId xmlns:a16="http://schemas.microsoft.com/office/drawing/2014/main" id="{00000000-0008-0000-1700-00006D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11" name="shapetype_202" hidden="1">
          <a:extLst>
            <a:ext uri="{FF2B5EF4-FFF2-40B4-BE49-F238E27FC236}">
              <a16:creationId xmlns:a16="http://schemas.microsoft.com/office/drawing/2014/main" id="{00000000-0008-0000-1700-00006B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09" name="shapetype_202" hidden="1">
          <a:extLst>
            <a:ext uri="{FF2B5EF4-FFF2-40B4-BE49-F238E27FC236}">
              <a16:creationId xmlns:a16="http://schemas.microsoft.com/office/drawing/2014/main" id="{00000000-0008-0000-1700-000069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07" name="shapetype_202" hidden="1">
          <a:extLst>
            <a:ext uri="{FF2B5EF4-FFF2-40B4-BE49-F238E27FC236}">
              <a16:creationId xmlns:a16="http://schemas.microsoft.com/office/drawing/2014/main" id="{00000000-0008-0000-1700-000067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05" name="shapetype_202" hidden="1">
          <a:extLst>
            <a:ext uri="{FF2B5EF4-FFF2-40B4-BE49-F238E27FC236}">
              <a16:creationId xmlns:a16="http://schemas.microsoft.com/office/drawing/2014/main" id="{00000000-0008-0000-1700-000065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03" name="shapetype_202" hidden="1">
          <a:extLst>
            <a:ext uri="{FF2B5EF4-FFF2-40B4-BE49-F238E27FC236}">
              <a16:creationId xmlns:a16="http://schemas.microsoft.com/office/drawing/2014/main" id="{00000000-0008-0000-1700-000063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8001" name="shapetype_202" hidden="1">
          <a:extLst>
            <a:ext uri="{FF2B5EF4-FFF2-40B4-BE49-F238E27FC236}">
              <a16:creationId xmlns:a16="http://schemas.microsoft.com/office/drawing/2014/main" id="{00000000-0008-0000-1700-000061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99" name="shapetype_202" hidden="1">
          <a:extLst>
            <a:ext uri="{FF2B5EF4-FFF2-40B4-BE49-F238E27FC236}">
              <a16:creationId xmlns:a16="http://schemas.microsoft.com/office/drawing/2014/main" id="{00000000-0008-0000-1700-00005F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97" name="shapetype_202" hidden="1">
          <a:extLst>
            <a:ext uri="{FF2B5EF4-FFF2-40B4-BE49-F238E27FC236}">
              <a16:creationId xmlns:a16="http://schemas.microsoft.com/office/drawing/2014/main" id="{00000000-0008-0000-1700-00005D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95" name="shapetype_202" hidden="1">
          <a:extLst>
            <a:ext uri="{FF2B5EF4-FFF2-40B4-BE49-F238E27FC236}">
              <a16:creationId xmlns:a16="http://schemas.microsoft.com/office/drawing/2014/main" id="{00000000-0008-0000-1700-00005B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93" name="shapetype_202" hidden="1">
          <a:extLst>
            <a:ext uri="{FF2B5EF4-FFF2-40B4-BE49-F238E27FC236}">
              <a16:creationId xmlns:a16="http://schemas.microsoft.com/office/drawing/2014/main" id="{00000000-0008-0000-1700-000059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91" name="shapetype_202" hidden="1">
          <a:extLst>
            <a:ext uri="{FF2B5EF4-FFF2-40B4-BE49-F238E27FC236}">
              <a16:creationId xmlns:a16="http://schemas.microsoft.com/office/drawing/2014/main" id="{00000000-0008-0000-1700-000057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89" name="shapetype_202" hidden="1">
          <a:extLst>
            <a:ext uri="{FF2B5EF4-FFF2-40B4-BE49-F238E27FC236}">
              <a16:creationId xmlns:a16="http://schemas.microsoft.com/office/drawing/2014/main" id="{00000000-0008-0000-1700-000055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87" name="shapetype_202" hidden="1">
          <a:extLst>
            <a:ext uri="{FF2B5EF4-FFF2-40B4-BE49-F238E27FC236}">
              <a16:creationId xmlns:a16="http://schemas.microsoft.com/office/drawing/2014/main" id="{00000000-0008-0000-1700-000053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85" name="shapetype_202" hidden="1">
          <a:extLst>
            <a:ext uri="{FF2B5EF4-FFF2-40B4-BE49-F238E27FC236}">
              <a16:creationId xmlns:a16="http://schemas.microsoft.com/office/drawing/2014/main" id="{00000000-0008-0000-1700-000051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83" name="shapetype_202" hidden="1">
          <a:extLst>
            <a:ext uri="{FF2B5EF4-FFF2-40B4-BE49-F238E27FC236}">
              <a16:creationId xmlns:a16="http://schemas.microsoft.com/office/drawing/2014/main" id="{00000000-0008-0000-1700-00004F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81" name="shapetype_202" hidden="1">
          <a:extLst>
            <a:ext uri="{FF2B5EF4-FFF2-40B4-BE49-F238E27FC236}">
              <a16:creationId xmlns:a16="http://schemas.microsoft.com/office/drawing/2014/main" id="{00000000-0008-0000-1700-00004D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79" name="shapetype_202" hidden="1">
          <a:extLst>
            <a:ext uri="{FF2B5EF4-FFF2-40B4-BE49-F238E27FC236}">
              <a16:creationId xmlns:a16="http://schemas.microsoft.com/office/drawing/2014/main" id="{00000000-0008-0000-1700-00004B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77" name="shapetype_202" hidden="1">
          <a:extLst>
            <a:ext uri="{FF2B5EF4-FFF2-40B4-BE49-F238E27FC236}">
              <a16:creationId xmlns:a16="http://schemas.microsoft.com/office/drawing/2014/main" id="{00000000-0008-0000-1700-000049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75" name="shapetype_202" hidden="1">
          <a:extLst>
            <a:ext uri="{FF2B5EF4-FFF2-40B4-BE49-F238E27FC236}">
              <a16:creationId xmlns:a16="http://schemas.microsoft.com/office/drawing/2014/main" id="{00000000-0008-0000-1700-000047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73" name="shapetype_202" hidden="1">
          <a:extLst>
            <a:ext uri="{FF2B5EF4-FFF2-40B4-BE49-F238E27FC236}">
              <a16:creationId xmlns:a16="http://schemas.microsoft.com/office/drawing/2014/main" id="{00000000-0008-0000-1700-000045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71" name="shapetype_202" hidden="1">
          <a:extLst>
            <a:ext uri="{FF2B5EF4-FFF2-40B4-BE49-F238E27FC236}">
              <a16:creationId xmlns:a16="http://schemas.microsoft.com/office/drawing/2014/main" id="{00000000-0008-0000-1700-000043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69" name="shapetype_202" hidden="1">
          <a:extLst>
            <a:ext uri="{FF2B5EF4-FFF2-40B4-BE49-F238E27FC236}">
              <a16:creationId xmlns:a16="http://schemas.microsoft.com/office/drawing/2014/main" id="{00000000-0008-0000-1700-000041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67" name="shapetype_202" hidden="1">
          <a:extLst>
            <a:ext uri="{FF2B5EF4-FFF2-40B4-BE49-F238E27FC236}">
              <a16:creationId xmlns:a16="http://schemas.microsoft.com/office/drawing/2014/main" id="{00000000-0008-0000-1700-00003F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65" name="shapetype_202" hidden="1">
          <a:extLst>
            <a:ext uri="{FF2B5EF4-FFF2-40B4-BE49-F238E27FC236}">
              <a16:creationId xmlns:a16="http://schemas.microsoft.com/office/drawing/2014/main" id="{00000000-0008-0000-1700-00003D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63" name="shapetype_202" hidden="1">
          <a:extLst>
            <a:ext uri="{FF2B5EF4-FFF2-40B4-BE49-F238E27FC236}">
              <a16:creationId xmlns:a16="http://schemas.microsoft.com/office/drawing/2014/main" id="{00000000-0008-0000-1700-00003B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61" name="shapetype_202" hidden="1">
          <a:extLst>
            <a:ext uri="{FF2B5EF4-FFF2-40B4-BE49-F238E27FC236}">
              <a16:creationId xmlns:a16="http://schemas.microsoft.com/office/drawing/2014/main" id="{00000000-0008-0000-1700-000039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59" name="shapetype_202" hidden="1">
          <a:extLst>
            <a:ext uri="{FF2B5EF4-FFF2-40B4-BE49-F238E27FC236}">
              <a16:creationId xmlns:a16="http://schemas.microsoft.com/office/drawing/2014/main" id="{00000000-0008-0000-1700-000037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57" name="shapetype_202" hidden="1">
          <a:extLst>
            <a:ext uri="{FF2B5EF4-FFF2-40B4-BE49-F238E27FC236}">
              <a16:creationId xmlns:a16="http://schemas.microsoft.com/office/drawing/2014/main" id="{00000000-0008-0000-1700-000035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55" name="shapetype_202" hidden="1">
          <a:extLst>
            <a:ext uri="{FF2B5EF4-FFF2-40B4-BE49-F238E27FC236}">
              <a16:creationId xmlns:a16="http://schemas.microsoft.com/office/drawing/2014/main" id="{00000000-0008-0000-1700-000033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53" name="shapetype_202" hidden="1">
          <a:extLst>
            <a:ext uri="{FF2B5EF4-FFF2-40B4-BE49-F238E27FC236}">
              <a16:creationId xmlns:a16="http://schemas.microsoft.com/office/drawing/2014/main" id="{00000000-0008-0000-1700-000031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51" name="shapetype_202" hidden="1">
          <a:extLst>
            <a:ext uri="{FF2B5EF4-FFF2-40B4-BE49-F238E27FC236}">
              <a16:creationId xmlns:a16="http://schemas.microsoft.com/office/drawing/2014/main" id="{00000000-0008-0000-1700-00002F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49" name="shapetype_202" hidden="1">
          <a:extLst>
            <a:ext uri="{FF2B5EF4-FFF2-40B4-BE49-F238E27FC236}">
              <a16:creationId xmlns:a16="http://schemas.microsoft.com/office/drawing/2014/main" id="{00000000-0008-0000-1700-00002D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47" name="shapetype_202" hidden="1">
          <a:extLst>
            <a:ext uri="{FF2B5EF4-FFF2-40B4-BE49-F238E27FC236}">
              <a16:creationId xmlns:a16="http://schemas.microsoft.com/office/drawing/2014/main" id="{00000000-0008-0000-1700-00002B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45" name="shapetype_202" hidden="1">
          <a:extLst>
            <a:ext uri="{FF2B5EF4-FFF2-40B4-BE49-F238E27FC236}">
              <a16:creationId xmlns:a16="http://schemas.microsoft.com/office/drawing/2014/main" id="{00000000-0008-0000-1700-000029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43" name="shapetype_202" hidden="1">
          <a:extLst>
            <a:ext uri="{FF2B5EF4-FFF2-40B4-BE49-F238E27FC236}">
              <a16:creationId xmlns:a16="http://schemas.microsoft.com/office/drawing/2014/main" id="{00000000-0008-0000-1700-000027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41" name="shapetype_202" hidden="1">
          <a:extLst>
            <a:ext uri="{FF2B5EF4-FFF2-40B4-BE49-F238E27FC236}">
              <a16:creationId xmlns:a16="http://schemas.microsoft.com/office/drawing/2014/main" id="{00000000-0008-0000-1700-000025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39" name="shapetype_202" hidden="1">
          <a:extLst>
            <a:ext uri="{FF2B5EF4-FFF2-40B4-BE49-F238E27FC236}">
              <a16:creationId xmlns:a16="http://schemas.microsoft.com/office/drawing/2014/main" id="{00000000-0008-0000-1700-000023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37" name="shapetype_202" hidden="1">
          <a:extLst>
            <a:ext uri="{FF2B5EF4-FFF2-40B4-BE49-F238E27FC236}">
              <a16:creationId xmlns:a16="http://schemas.microsoft.com/office/drawing/2014/main" id="{00000000-0008-0000-1700-000021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35" name="shapetype_202" hidden="1">
          <a:extLst>
            <a:ext uri="{FF2B5EF4-FFF2-40B4-BE49-F238E27FC236}">
              <a16:creationId xmlns:a16="http://schemas.microsoft.com/office/drawing/2014/main" id="{00000000-0008-0000-1700-00001F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33" name="shapetype_202" hidden="1">
          <a:extLst>
            <a:ext uri="{FF2B5EF4-FFF2-40B4-BE49-F238E27FC236}">
              <a16:creationId xmlns:a16="http://schemas.microsoft.com/office/drawing/2014/main" id="{00000000-0008-0000-1700-00001D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31" name="shapetype_202" hidden="1">
          <a:extLst>
            <a:ext uri="{FF2B5EF4-FFF2-40B4-BE49-F238E27FC236}">
              <a16:creationId xmlns:a16="http://schemas.microsoft.com/office/drawing/2014/main" id="{00000000-0008-0000-1700-00001B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29" name="shapetype_202" hidden="1">
          <a:extLst>
            <a:ext uri="{FF2B5EF4-FFF2-40B4-BE49-F238E27FC236}">
              <a16:creationId xmlns:a16="http://schemas.microsoft.com/office/drawing/2014/main" id="{00000000-0008-0000-1700-000019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27" name="shapetype_202" hidden="1">
          <a:extLst>
            <a:ext uri="{FF2B5EF4-FFF2-40B4-BE49-F238E27FC236}">
              <a16:creationId xmlns:a16="http://schemas.microsoft.com/office/drawing/2014/main" id="{00000000-0008-0000-1700-000017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25" name="shapetype_202" hidden="1">
          <a:extLst>
            <a:ext uri="{FF2B5EF4-FFF2-40B4-BE49-F238E27FC236}">
              <a16:creationId xmlns:a16="http://schemas.microsoft.com/office/drawing/2014/main" id="{00000000-0008-0000-1700-000015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23" name="shapetype_202" hidden="1">
          <a:extLst>
            <a:ext uri="{FF2B5EF4-FFF2-40B4-BE49-F238E27FC236}">
              <a16:creationId xmlns:a16="http://schemas.microsoft.com/office/drawing/2014/main" id="{00000000-0008-0000-1700-000013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21" name="shapetype_202" hidden="1">
          <a:extLst>
            <a:ext uri="{FF2B5EF4-FFF2-40B4-BE49-F238E27FC236}">
              <a16:creationId xmlns:a16="http://schemas.microsoft.com/office/drawing/2014/main" id="{00000000-0008-0000-1700-000011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19" name="shapetype_202" hidden="1">
          <a:extLst>
            <a:ext uri="{FF2B5EF4-FFF2-40B4-BE49-F238E27FC236}">
              <a16:creationId xmlns:a16="http://schemas.microsoft.com/office/drawing/2014/main" id="{00000000-0008-0000-1700-00000F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17" name="shapetype_202" hidden="1">
          <a:extLst>
            <a:ext uri="{FF2B5EF4-FFF2-40B4-BE49-F238E27FC236}">
              <a16:creationId xmlns:a16="http://schemas.microsoft.com/office/drawing/2014/main" id="{00000000-0008-0000-1700-00000D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15" name="shapetype_202" hidden="1">
          <a:extLst>
            <a:ext uri="{FF2B5EF4-FFF2-40B4-BE49-F238E27FC236}">
              <a16:creationId xmlns:a16="http://schemas.microsoft.com/office/drawing/2014/main" id="{00000000-0008-0000-1700-00000B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13" name="shapetype_202" hidden="1">
          <a:extLst>
            <a:ext uri="{FF2B5EF4-FFF2-40B4-BE49-F238E27FC236}">
              <a16:creationId xmlns:a16="http://schemas.microsoft.com/office/drawing/2014/main" id="{00000000-0008-0000-1700-000009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11" name="shapetype_202" hidden="1">
          <a:extLst>
            <a:ext uri="{FF2B5EF4-FFF2-40B4-BE49-F238E27FC236}">
              <a16:creationId xmlns:a16="http://schemas.microsoft.com/office/drawing/2014/main" id="{00000000-0008-0000-1700-000007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09" name="shapetype_202" hidden="1">
          <a:extLst>
            <a:ext uri="{FF2B5EF4-FFF2-40B4-BE49-F238E27FC236}">
              <a16:creationId xmlns:a16="http://schemas.microsoft.com/office/drawing/2014/main" id="{00000000-0008-0000-1700-000005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07" name="shapetype_202" hidden="1">
          <a:extLst>
            <a:ext uri="{FF2B5EF4-FFF2-40B4-BE49-F238E27FC236}">
              <a16:creationId xmlns:a16="http://schemas.microsoft.com/office/drawing/2014/main" id="{00000000-0008-0000-1700-000003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05" name="shapetype_202" hidden="1">
          <a:extLst>
            <a:ext uri="{FF2B5EF4-FFF2-40B4-BE49-F238E27FC236}">
              <a16:creationId xmlns:a16="http://schemas.microsoft.com/office/drawing/2014/main" id="{00000000-0008-0000-1700-0000016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03" name="shapetype_202" hidden="1">
          <a:extLst>
            <a:ext uri="{FF2B5EF4-FFF2-40B4-BE49-F238E27FC236}">
              <a16:creationId xmlns:a16="http://schemas.microsoft.com/office/drawing/2014/main" id="{00000000-0008-0000-1700-0000FF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901" name="shapetype_202" hidden="1">
          <a:extLst>
            <a:ext uri="{FF2B5EF4-FFF2-40B4-BE49-F238E27FC236}">
              <a16:creationId xmlns:a16="http://schemas.microsoft.com/office/drawing/2014/main" id="{00000000-0008-0000-1700-0000FD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99" name="shapetype_202" hidden="1">
          <a:extLst>
            <a:ext uri="{FF2B5EF4-FFF2-40B4-BE49-F238E27FC236}">
              <a16:creationId xmlns:a16="http://schemas.microsoft.com/office/drawing/2014/main" id="{00000000-0008-0000-1700-0000FB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97" name="shapetype_202" hidden="1">
          <a:extLst>
            <a:ext uri="{FF2B5EF4-FFF2-40B4-BE49-F238E27FC236}">
              <a16:creationId xmlns:a16="http://schemas.microsoft.com/office/drawing/2014/main" id="{00000000-0008-0000-1700-0000F9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95" name="shapetype_202" hidden="1">
          <a:extLst>
            <a:ext uri="{FF2B5EF4-FFF2-40B4-BE49-F238E27FC236}">
              <a16:creationId xmlns:a16="http://schemas.microsoft.com/office/drawing/2014/main" id="{00000000-0008-0000-1700-0000F7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93" name="shapetype_202" hidden="1">
          <a:extLst>
            <a:ext uri="{FF2B5EF4-FFF2-40B4-BE49-F238E27FC236}">
              <a16:creationId xmlns:a16="http://schemas.microsoft.com/office/drawing/2014/main" id="{00000000-0008-0000-1700-0000F5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91" name="shapetype_202" hidden="1">
          <a:extLst>
            <a:ext uri="{FF2B5EF4-FFF2-40B4-BE49-F238E27FC236}">
              <a16:creationId xmlns:a16="http://schemas.microsoft.com/office/drawing/2014/main" id="{00000000-0008-0000-1700-0000F3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89" name="shapetype_202" hidden="1">
          <a:extLst>
            <a:ext uri="{FF2B5EF4-FFF2-40B4-BE49-F238E27FC236}">
              <a16:creationId xmlns:a16="http://schemas.microsoft.com/office/drawing/2014/main" id="{00000000-0008-0000-1700-0000F1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87" name="shapetype_202" hidden="1">
          <a:extLst>
            <a:ext uri="{FF2B5EF4-FFF2-40B4-BE49-F238E27FC236}">
              <a16:creationId xmlns:a16="http://schemas.microsoft.com/office/drawing/2014/main" id="{00000000-0008-0000-1700-0000EF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85" name="shapetype_202" hidden="1">
          <a:extLst>
            <a:ext uri="{FF2B5EF4-FFF2-40B4-BE49-F238E27FC236}">
              <a16:creationId xmlns:a16="http://schemas.microsoft.com/office/drawing/2014/main" id="{00000000-0008-0000-1700-0000ED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83" name="shapetype_202" hidden="1">
          <a:extLst>
            <a:ext uri="{FF2B5EF4-FFF2-40B4-BE49-F238E27FC236}">
              <a16:creationId xmlns:a16="http://schemas.microsoft.com/office/drawing/2014/main" id="{00000000-0008-0000-1700-0000EB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81" name="shapetype_202" hidden="1">
          <a:extLst>
            <a:ext uri="{FF2B5EF4-FFF2-40B4-BE49-F238E27FC236}">
              <a16:creationId xmlns:a16="http://schemas.microsoft.com/office/drawing/2014/main" id="{00000000-0008-0000-1700-0000E9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79" name="shapetype_202" hidden="1">
          <a:extLst>
            <a:ext uri="{FF2B5EF4-FFF2-40B4-BE49-F238E27FC236}">
              <a16:creationId xmlns:a16="http://schemas.microsoft.com/office/drawing/2014/main" id="{00000000-0008-0000-1700-0000E7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77" name="shapetype_202" hidden="1">
          <a:extLst>
            <a:ext uri="{FF2B5EF4-FFF2-40B4-BE49-F238E27FC236}">
              <a16:creationId xmlns:a16="http://schemas.microsoft.com/office/drawing/2014/main" id="{00000000-0008-0000-1700-0000E5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75" name="shapetype_202" hidden="1">
          <a:extLst>
            <a:ext uri="{FF2B5EF4-FFF2-40B4-BE49-F238E27FC236}">
              <a16:creationId xmlns:a16="http://schemas.microsoft.com/office/drawing/2014/main" id="{00000000-0008-0000-1700-0000E3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73" name="shapetype_202" hidden="1">
          <a:extLst>
            <a:ext uri="{FF2B5EF4-FFF2-40B4-BE49-F238E27FC236}">
              <a16:creationId xmlns:a16="http://schemas.microsoft.com/office/drawing/2014/main" id="{00000000-0008-0000-1700-0000E1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71" name="shapetype_202" hidden="1">
          <a:extLst>
            <a:ext uri="{FF2B5EF4-FFF2-40B4-BE49-F238E27FC236}">
              <a16:creationId xmlns:a16="http://schemas.microsoft.com/office/drawing/2014/main" id="{00000000-0008-0000-1700-0000DF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69" name="shapetype_202" hidden="1">
          <a:extLst>
            <a:ext uri="{FF2B5EF4-FFF2-40B4-BE49-F238E27FC236}">
              <a16:creationId xmlns:a16="http://schemas.microsoft.com/office/drawing/2014/main" id="{00000000-0008-0000-1700-0000DD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67" name="shapetype_202" hidden="1">
          <a:extLst>
            <a:ext uri="{FF2B5EF4-FFF2-40B4-BE49-F238E27FC236}">
              <a16:creationId xmlns:a16="http://schemas.microsoft.com/office/drawing/2014/main" id="{00000000-0008-0000-1700-0000DB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65" name="shapetype_202" hidden="1">
          <a:extLst>
            <a:ext uri="{FF2B5EF4-FFF2-40B4-BE49-F238E27FC236}">
              <a16:creationId xmlns:a16="http://schemas.microsoft.com/office/drawing/2014/main" id="{00000000-0008-0000-1700-0000D9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63" name="shapetype_202" hidden="1">
          <a:extLst>
            <a:ext uri="{FF2B5EF4-FFF2-40B4-BE49-F238E27FC236}">
              <a16:creationId xmlns:a16="http://schemas.microsoft.com/office/drawing/2014/main" id="{00000000-0008-0000-1700-0000D7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61" name="shapetype_202" hidden="1">
          <a:extLst>
            <a:ext uri="{FF2B5EF4-FFF2-40B4-BE49-F238E27FC236}">
              <a16:creationId xmlns:a16="http://schemas.microsoft.com/office/drawing/2014/main" id="{00000000-0008-0000-1700-0000D5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59" name="shapetype_202" hidden="1">
          <a:extLst>
            <a:ext uri="{FF2B5EF4-FFF2-40B4-BE49-F238E27FC236}">
              <a16:creationId xmlns:a16="http://schemas.microsoft.com/office/drawing/2014/main" id="{00000000-0008-0000-1700-0000D3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57" name="shapetype_202" hidden="1">
          <a:extLst>
            <a:ext uri="{FF2B5EF4-FFF2-40B4-BE49-F238E27FC236}">
              <a16:creationId xmlns:a16="http://schemas.microsoft.com/office/drawing/2014/main" id="{00000000-0008-0000-1700-0000D1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55" name="shapetype_202" hidden="1">
          <a:extLst>
            <a:ext uri="{FF2B5EF4-FFF2-40B4-BE49-F238E27FC236}">
              <a16:creationId xmlns:a16="http://schemas.microsoft.com/office/drawing/2014/main" id="{00000000-0008-0000-1700-0000CF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53" name="shapetype_202" hidden="1">
          <a:extLst>
            <a:ext uri="{FF2B5EF4-FFF2-40B4-BE49-F238E27FC236}">
              <a16:creationId xmlns:a16="http://schemas.microsoft.com/office/drawing/2014/main" id="{00000000-0008-0000-1700-0000CD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51" name="shapetype_202" hidden="1">
          <a:extLst>
            <a:ext uri="{FF2B5EF4-FFF2-40B4-BE49-F238E27FC236}">
              <a16:creationId xmlns:a16="http://schemas.microsoft.com/office/drawing/2014/main" id="{00000000-0008-0000-1700-0000CB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49" name="shapetype_202" hidden="1">
          <a:extLst>
            <a:ext uri="{FF2B5EF4-FFF2-40B4-BE49-F238E27FC236}">
              <a16:creationId xmlns:a16="http://schemas.microsoft.com/office/drawing/2014/main" id="{00000000-0008-0000-1700-0000C9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47" name="shapetype_202" hidden="1">
          <a:extLst>
            <a:ext uri="{FF2B5EF4-FFF2-40B4-BE49-F238E27FC236}">
              <a16:creationId xmlns:a16="http://schemas.microsoft.com/office/drawing/2014/main" id="{00000000-0008-0000-1700-0000C7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45" name="shapetype_202" hidden="1">
          <a:extLst>
            <a:ext uri="{FF2B5EF4-FFF2-40B4-BE49-F238E27FC236}">
              <a16:creationId xmlns:a16="http://schemas.microsoft.com/office/drawing/2014/main" id="{00000000-0008-0000-1700-0000C5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43" name="shapetype_202" hidden="1">
          <a:extLst>
            <a:ext uri="{FF2B5EF4-FFF2-40B4-BE49-F238E27FC236}">
              <a16:creationId xmlns:a16="http://schemas.microsoft.com/office/drawing/2014/main" id="{00000000-0008-0000-1700-0000C3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41" name="shapetype_202" hidden="1">
          <a:extLst>
            <a:ext uri="{FF2B5EF4-FFF2-40B4-BE49-F238E27FC236}">
              <a16:creationId xmlns:a16="http://schemas.microsoft.com/office/drawing/2014/main" id="{00000000-0008-0000-1700-0000C1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39" name="shapetype_202" hidden="1">
          <a:extLst>
            <a:ext uri="{FF2B5EF4-FFF2-40B4-BE49-F238E27FC236}">
              <a16:creationId xmlns:a16="http://schemas.microsoft.com/office/drawing/2014/main" id="{00000000-0008-0000-1700-0000BF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37" name="shapetype_202" hidden="1">
          <a:extLst>
            <a:ext uri="{FF2B5EF4-FFF2-40B4-BE49-F238E27FC236}">
              <a16:creationId xmlns:a16="http://schemas.microsoft.com/office/drawing/2014/main" id="{00000000-0008-0000-1700-0000BD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35" name="shapetype_202" hidden="1">
          <a:extLst>
            <a:ext uri="{FF2B5EF4-FFF2-40B4-BE49-F238E27FC236}">
              <a16:creationId xmlns:a16="http://schemas.microsoft.com/office/drawing/2014/main" id="{00000000-0008-0000-1700-0000BB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33" name="shapetype_202" hidden="1">
          <a:extLst>
            <a:ext uri="{FF2B5EF4-FFF2-40B4-BE49-F238E27FC236}">
              <a16:creationId xmlns:a16="http://schemas.microsoft.com/office/drawing/2014/main" id="{00000000-0008-0000-1700-0000B9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31" name="shapetype_202" hidden="1">
          <a:extLst>
            <a:ext uri="{FF2B5EF4-FFF2-40B4-BE49-F238E27FC236}">
              <a16:creationId xmlns:a16="http://schemas.microsoft.com/office/drawing/2014/main" id="{00000000-0008-0000-1700-0000B7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29" name="shapetype_202" hidden="1">
          <a:extLst>
            <a:ext uri="{FF2B5EF4-FFF2-40B4-BE49-F238E27FC236}">
              <a16:creationId xmlns:a16="http://schemas.microsoft.com/office/drawing/2014/main" id="{00000000-0008-0000-1700-0000B5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27" name="shapetype_202" hidden="1">
          <a:extLst>
            <a:ext uri="{FF2B5EF4-FFF2-40B4-BE49-F238E27FC236}">
              <a16:creationId xmlns:a16="http://schemas.microsoft.com/office/drawing/2014/main" id="{00000000-0008-0000-1700-0000B3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25" name="shapetype_202" hidden="1">
          <a:extLst>
            <a:ext uri="{FF2B5EF4-FFF2-40B4-BE49-F238E27FC236}">
              <a16:creationId xmlns:a16="http://schemas.microsoft.com/office/drawing/2014/main" id="{00000000-0008-0000-1700-0000B1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23" name="shapetype_202" hidden="1">
          <a:extLst>
            <a:ext uri="{FF2B5EF4-FFF2-40B4-BE49-F238E27FC236}">
              <a16:creationId xmlns:a16="http://schemas.microsoft.com/office/drawing/2014/main" id="{00000000-0008-0000-1700-0000AF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21" name="shapetype_202" hidden="1">
          <a:extLst>
            <a:ext uri="{FF2B5EF4-FFF2-40B4-BE49-F238E27FC236}">
              <a16:creationId xmlns:a16="http://schemas.microsoft.com/office/drawing/2014/main" id="{00000000-0008-0000-1700-0000AD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19" name="shapetype_202" hidden="1">
          <a:extLst>
            <a:ext uri="{FF2B5EF4-FFF2-40B4-BE49-F238E27FC236}">
              <a16:creationId xmlns:a16="http://schemas.microsoft.com/office/drawing/2014/main" id="{00000000-0008-0000-1700-0000AB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17" name="shapetype_202" hidden="1">
          <a:extLst>
            <a:ext uri="{FF2B5EF4-FFF2-40B4-BE49-F238E27FC236}">
              <a16:creationId xmlns:a16="http://schemas.microsoft.com/office/drawing/2014/main" id="{00000000-0008-0000-1700-0000A9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190500</xdr:colOff>
      <xdr:row>22</xdr:row>
      <xdr:rowOff>0</xdr:rowOff>
    </xdr:to>
    <xdr:sp macro="" textlink="">
      <xdr:nvSpPr>
        <xdr:cNvPr id="27815" name="shapetype_202" hidden="1">
          <a:extLst>
            <a:ext uri="{FF2B5EF4-FFF2-40B4-BE49-F238E27FC236}">
              <a16:creationId xmlns:a16="http://schemas.microsoft.com/office/drawing/2014/main" id="{00000000-0008-0000-1700-0000A76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20</xdr:col>
      <xdr:colOff>530678</xdr:colOff>
      <xdr:row>45</xdr:row>
      <xdr:rowOff>244928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SpPr txBox="1"/>
      </xdr:nvSpPr>
      <xdr:spPr>
        <a:xfrm>
          <a:off x="17253857" y="1496785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20</xdr:col>
      <xdr:colOff>27214</xdr:colOff>
      <xdr:row>37</xdr:row>
      <xdr:rowOff>0</xdr:rowOff>
    </xdr:from>
    <xdr:ext cx="11228267" cy="1529431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 txBox="1"/>
      </xdr:nvSpPr>
      <xdr:spPr>
        <a:xfrm>
          <a:off x="19526250" y="12382500"/>
          <a:ext cx="11228267" cy="152943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Eastern Europe (Poland, Czech Republic, Hungary, Slovenia, Slovakia, Croatia, Bulgaria, Romania)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TILES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/>
        </a:p>
      </xdr:txBody>
    </xdr:sp>
    <xdr:clientData/>
  </xdr:oneCellAnchor>
  <xdr:oneCellAnchor>
    <xdr:from>
      <xdr:col>55</xdr:col>
      <xdr:colOff>0</xdr:colOff>
      <xdr:row>37</xdr:row>
      <xdr:rowOff>0</xdr:rowOff>
    </xdr:from>
    <xdr:ext cx="19186070" cy="11239487"/>
    <xdr:sp macro="" textlink="">
      <xdr:nvSpPr>
        <xdr:cNvPr id="263" name="TextBox 262">
          <a:extLst>
            <a:ext uri="{FF2B5EF4-FFF2-40B4-BE49-F238E27FC236}">
              <a16:creationId xmlns:a16="http://schemas.microsoft.com/office/drawing/2014/main" id="{00000000-0008-0000-1700-000007010000}"/>
            </a:ext>
          </a:extLst>
        </xdr:cNvPr>
        <xdr:cNvSpPr txBox="1"/>
      </xdr:nvSpPr>
      <xdr:spPr>
        <a:xfrm>
          <a:off x="100461536" y="12382500"/>
          <a:ext cx="19186070" cy="112394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Eastern Europe (Poland, Czech Republic, Hungary, Slovenia, Slovakia, Croatia, Bulgaria, Romania)</a:t>
          </a:r>
          <a:endParaRPr lang="en-US" sz="1200">
            <a:effectLst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fuel used is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>
            <a:effectLst/>
          </a:endParaRPr>
        </a:p>
      </xdr:txBody>
    </xdr:sp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40" name="shapetype_202" hidden="1">
          <a:extLst>
            <a:ext uri="{FF2B5EF4-FFF2-40B4-BE49-F238E27FC236}">
              <a16:creationId xmlns:a16="http://schemas.microsoft.com/office/drawing/2014/main" id="{00000000-0008-0000-1800-00000073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39" name="shapetype_202" hidden="1">
          <a:extLst>
            <a:ext uri="{FF2B5EF4-FFF2-40B4-BE49-F238E27FC236}">
              <a16:creationId xmlns:a16="http://schemas.microsoft.com/office/drawing/2014/main" id="{00000000-0008-0000-1800-0000FF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38" name="shapetype_202" hidden="1">
          <a:extLst>
            <a:ext uri="{FF2B5EF4-FFF2-40B4-BE49-F238E27FC236}">
              <a16:creationId xmlns:a16="http://schemas.microsoft.com/office/drawing/2014/main" id="{00000000-0008-0000-1800-0000FE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37" name="shapetype_202" hidden="1">
          <a:extLst>
            <a:ext uri="{FF2B5EF4-FFF2-40B4-BE49-F238E27FC236}">
              <a16:creationId xmlns:a16="http://schemas.microsoft.com/office/drawing/2014/main" id="{00000000-0008-0000-1800-0000FD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36" name="shapetype_202" hidden="1">
          <a:extLst>
            <a:ext uri="{FF2B5EF4-FFF2-40B4-BE49-F238E27FC236}">
              <a16:creationId xmlns:a16="http://schemas.microsoft.com/office/drawing/2014/main" id="{00000000-0008-0000-1800-0000FC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35" name="shapetype_202" hidden="1">
          <a:extLst>
            <a:ext uri="{FF2B5EF4-FFF2-40B4-BE49-F238E27FC236}">
              <a16:creationId xmlns:a16="http://schemas.microsoft.com/office/drawing/2014/main" id="{00000000-0008-0000-1800-0000FB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34" name="shapetype_202" hidden="1">
          <a:extLst>
            <a:ext uri="{FF2B5EF4-FFF2-40B4-BE49-F238E27FC236}">
              <a16:creationId xmlns:a16="http://schemas.microsoft.com/office/drawing/2014/main" id="{00000000-0008-0000-1800-0000FA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32" name="shapetype_202" hidden="1">
          <a:extLst>
            <a:ext uri="{FF2B5EF4-FFF2-40B4-BE49-F238E27FC236}">
              <a16:creationId xmlns:a16="http://schemas.microsoft.com/office/drawing/2014/main" id="{00000000-0008-0000-1800-0000F8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30" name="shapetype_202" hidden="1">
          <a:extLst>
            <a:ext uri="{FF2B5EF4-FFF2-40B4-BE49-F238E27FC236}">
              <a16:creationId xmlns:a16="http://schemas.microsoft.com/office/drawing/2014/main" id="{00000000-0008-0000-1800-0000F6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28" name="shapetype_202" hidden="1">
          <a:extLst>
            <a:ext uri="{FF2B5EF4-FFF2-40B4-BE49-F238E27FC236}">
              <a16:creationId xmlns:a16="http://schemas.microsoft.com/office/drawing/2014/main" id="{00000000-0008-0000-1800-0000F4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26" name="shapetype_202" hidden="1">
          <a:extLst>
            <a:ext uri="{FF2B5EF4-FFF2-40B4-BE49-F238E27FC236}">
              <a16:creationId xmlns:a16="http://schemas.microsoft.com/office/drawing/2014/main" id="{00000000-0008-0000-1800-0000F2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24" name="shapetype_202" hidden="1">
          <a:extLst>
            <a:ext uri="{FF2B5EF4-FFF2-40B4-BE49-F238E27FC236}">
              <a16:creationId xmlns:a16="http://schemas.microsoft.com/office/drawing/2014/main" id="{00000000-0008-0000-1800-0000F0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22" name="shapetype_202" hidden="1">
          <a:extLst>
            <a:ext uri="{FF2B5EF4-FFF2-40B4-BE49-F238E27FC236}">
              <a16:creationId xmlns:a16="http://schemas.microsoft.com/office/drawing/2014/main" id="{00000000-0008-0000-1800-0000EE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20" name="shapetype_202" hidden="1">
          <a:extLst>
            <a:ext uri="{FF2B5EF4-FFF2-40B4-BE49-F238E27FC236}">
              <a16:creationId xmlns:a16="http://schemas.microsoft.com/office/drawing/2014/main" id="{00000000-0008-0000-1800-0000EC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18" name="shapetype_202" hidden="1">
          <a:extLst>
            <a:ext uri="{FF2B5EF4-FFF2-40B4-BE49-F238E27FC236}">
              <a16:creationId xmlns:a16="http://schemas.microsoft.com/office/drawing/2014/main" id="{00000000-0008-0000-1800-0000EA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16" name="shapetype_202" hidden="1">
          <a:extLst>
            <a:ext uri="{FF2B5EF4-FFF2-40B4-BE49-F238E27FC236}">
              <a16:creationId xmlns:a16="http://schemas.microsoft.com/office/drawing/2014/main" id="{00000000-0008-0000-1800-0000E8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14" name="shapetype_202" hidden="1">
          <a:extLst>
            <a:ext uri="{FF2B5EF4-FFF2-40B4-BE49-F238E27FC236}">
              <a16:creationId xmlns:a16="http://schemas.microsoft.com/office/drawing/2014/main" id="{00000000-0008-0000-1800-0000E6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12" name="shapetype_202" hidden="1">
          <a:extLst>
            <a:ext uri="{FF2B5EF4-FFF2-40B4-BE49-F238E27FC236}">
              <a16:creationId xmlns:a16="http://schemas.microsoft.com/office/drawing/2014/main" id="{00000000-0008-0000-1800-0000E4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10" name="shapetype_202" hidden="1">
          <a:extLst>
            <a:ext uri="{FF2B5EF4-FFF2-40B4-BE49-F238E27FC236}">
              <a16:creationId xmlns:a16="http://schemas.microsoft.com/office/drawing/2014/main" id="{00000000-0008-0000-1800-0000E2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08" name="shapetype_202" hidden="1">
          <a:extLst>
            <a:ext uri="{FF2B5EF4-FFF2-40B4-BE49-F238E27FC236}">
              <a16:creationId xmlns:a16="http://schemas.microsoft.com/office/drawing/2014/main" id="{00000000-0008-0000-1800-0000E0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06" name="shapetype_202" hidden="1">
          <a:extLst>
            <a:ext uri="{FF2B5EF4-FFF2-40B4-BE49-F238E27FC236}">
              <a16:creationId xmlns:a16="http://schemas.microsoft.com/office/drawing/2014/main" id="{00000000-0008-0000-1800-0000DE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04" name="shapetype_202" hidden="1">
          <a:extLst>
            <a:ext uri="{FF2B5EF4-FFF2-40B4-BE49-F238E27FC236}">
              <a16:creationId xmlns:a16="http://schemas.microsoft.com/office/drawing/2014/main" id="{00000000-0008-0000-1800-0000DC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02" name="shapetype_202" hidden="1">
          <a:extLst>
            <a:ext uri="{FF2B5EF4-FFF2-40B4-BE49-F238E27FC236}">
              <a16:creationId xmlns:a16="http://schemas.microsoft.com/office/drawing/2014/main" id="{00000000-0008-0000-1800-0000DA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400" name="shapetype_202" hidden="1">
          <a:extLst>
            <a:ext uri="{FF2B5EF4-FFF2-40B4-BE49-F238E27FC236}">
              <a16:creationId xmlns:a16="http://schemas.microsoft.com/office/drawing/2014/main" id="{00000000-0008-0000-1800-0000D8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98" name="shapetype_202" hidden="1">
          <a:extLst>
            <a:ext uri="{FF2B5EF4-FFF2-40B4-BE49-F238E27FC236}">
              <a16:creationId xmlns:a16="http://schemas.microsoft.com/office/drawing/2014/main" id="{00000000-0008-0000-1800-0000D6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96" name="shapetype_202" hidden="1">
          <a:extLst>
            <a:ext uri="{FF2B5EF4-FFF2-40B4-BE49-F238E27FC236}">
              <a16:creationId xmlns:a16="http://schemas.microsoft.com/office/drawing/2014/main" id="{00000000-0008-0000-1800-0000D4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94" name="shapetype_202" hidden="1">
          <a:extLst>
            <a:ext uri="{FF2B5EF4-FFF2-40B4-BE49-F238E27FC236}">
              <a16:creationId xmlns:a16="http://schemas.microsoft.com/office/drawing/2014/main" id="{00000000-0008-0000-1800-0000D2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92" name="shapetype_202" hidden="1">
          <a:extLst>
            <a:ext uri="{FF2B5EF4-FFF2-40B4-BE49-F238E27FC236}">
              <a16:creationId xmlns:a16="http://schemas.microsoft.com/office/drawing/2014/main" id="{00000000-0008-0000-1800-0000D0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90" name="shapetype_202" hidden="1">
          <a:extLst>
            <a:ext uri="{FF2B5EF4-FFF2-40B4-BE49-F238E27FC236}">
              <a16:creationId xmlns:a16="http://schemas.microsoft.com/office/drawing/2014/main" id="{00000000-0008-0000-1800-0000CE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88" name="shapetype_202" hidden="1">
          <a:extLst>
            <a:ext uri="{FF2B5EF4-FFF2-40B4-BE49-F238E27FC236}">
              <a16:creationId xmlns:a16="http://schemas.microsoft.com/office/drawing/2014/main" id="{00000000-0008-0000-1800-0000CC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86" name="shapetype_202" hidden="1">
          <a:extLst>
            <a:ext uri="{FF2B5EF4-FFF2-40B4-BE49-F238E27FC236}">
              <a16:creationId xmlns:a16="http://schemas.microsoft.com/office/drawing/2014/main" id="{00000000-0008-0000-1800-0000CA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84" name="shapetype_202" hidden="1">
          <a:extLst>
            <a:ext uri="{FF2B5EF4-FFF2-40B4-BE49-F238E27FC236}">
              <a16:creationId xmlns:a16="http://schemas.microsoft.com/office/drawing/2014/main" id="{00000000-0008-0000-1800-0000C8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82" name="shapetype_202" hidden="1">
          <a:extLst>
            <a:ext uri="{FF2B5EF4-FFF2-40B4-BE49-F238E27FC236}">
              <a16:creationId xmlns:a16="http://schemas.microsoft.com/office/drawing/2014/main" id="{00000000-0008-0000-1800-0000C6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80" name="shapetype_202" hidden="1">
          <a:extLst>
            <a:ext uri="{FF2B5EF4-FFF2-40B4-BE49-F238E27FC236}">
              <a16:creationId xmlns:a16="http://schemas.microsoft.com/office/drawing/2014/main" id="{00000000-0008-0000-1800-0000C4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78" name="shapetype_202" hidden="1">
          <a:extLst>
            <a:ext uri="{FF2B5EF4-FFF2-40B4-BE49-F238E27FC236}">
              <a16:creationId xmlns:a16="http://schemas.microsoft.com/office/drawing/2014/main" id="{00000000-0008-0000-1800-0000C2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76" name="shapetype_202" hidden="1">
          <a:extLst>
            <a:ext uri="{FF2B5EF4-FFF2-40B4-BE49-F238E27FC236}">
              <a16:creationId xmlns:a16="http://schemas.microsoft.com/office/drawing/2014/main" id="{00000000-0008-0000-1800-0000C0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74" name="shapetype_202" hidden="1">
          <a:extLst>
            <a:ext uri="{FF2B5EF4-FFF2-40B4-BE49-F238E27FC236}">
              <a16:creationId xmlns:a16="http://schemas.microsoft.com/office/drawing/2014/main" id="{00000000-0008-0000-1800-0000BE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72" name="shapetype_202" hidden="1">
          <a:extLst>
            <a:ext uri="{FF2B5EF4-FFF2-40B4-BE49-F238E27FC236}">
              <a16:creationId xmlns:a16="http://schemas.microsoft.com/office/drawing/2014/main" id="{00000000-0008-0000-1800-0000BC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70" name="shapetype_202" hidden="1">
          <a:extLst>
            <a:ext uri="{FF2B5EF4-FFF2-40B4-BE49-F238E27FC236}">
              <a16:creationId xmlns:a16="http://schemas.microsoft.com/office/drawing/2014/main" id="{00000000-0008-0000-1800-0000BA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68" name="shapetype_202" hidden="1">
          <a:extLst>
            <a:ext uri="{FF2B5EF4-FFF2-40B4-BE49-F238E27FC236}">
              <a16:creationId xmlns:a16="http://schemas.microsoft.com/office/drawing/2014/main" id="{00000000-0008-0000-1800-0000B8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66" name="shapetype_202" hidden="1">
          <a:extLst>
            <a:ext uri="{FF2B5EF4-FFF2-40B4-BE49-F238E27FC236}">
              <a16:creationId xmlns:a16="http://schemas.microsoft.com/office/drawing/2014/main" id="{00000000-0008-0000-1800-0000B6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64" name="shapetype_202" hidden="1">
          <a:extLst>
            <a:ext uri="{FF2B5EF4-FFF2-40B4-BE49-F238E27FC236}">
              <a16:creationId xmlns:a16="http://schemas.microsoft.com/office/drawing/2014/main" id="{00000000-0008-0000-1800-0000B4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62" name="shapetype_202" hidden="1">
          <a:extLst>
            <a:ext uri="{FF2B5EF4-FFF2-40B4-BE49-F238E27FC236}">
              <a16:creationId xmlns:a16="http://schemas.microsoft.com/office/drawing/2014/main" id="{00000000-0008-0000-1800-0000B2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60" name="shapetype_202" hidden="1">
          <a:extLst>
            <a:ext uri="{FF2B5EF4-FFF2-40B4-BE49-F238E27FC236}">
              <a16:creationId xmlns:a16="http://schemas.microsoft.com/office/drawing/2014/main" id="{00000000-0008-0000-1800-0000B0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58" name="shapetype_202" hidden="1">
          <a:extLst>
            <a:ext uri="{FF2B5EF4-FFF2-40B4-BE49-F238E27FC236}">
              <a16:creationId xmlns:a16="http://schemas.microsoft.com/office/drawing/2014/main" id="{00000000-0008-0000-1800-0000AE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56" name="shapetype_202" hidden="1">
          <a:extLst>
            <a:ext uri="{FF2B5EF4-FFF2-40B4-BE49-F238E27FC236}">
              <a16:creationId xmlns:a16="http://schemas.microsoft.com/office/drawing/2014/main" id="{00000000-0008-0000-1800-0000AC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54" name="shapetype_202" hidden="1">
          <a:extLst>
            <a:ext uri="{FF2B5EF4-FFF2-40B4-BE49-F238E27FC236}">
              <a16:creationId xmlns:a16="http://schemas.microsoft.com/office/drawing/2014/main" id="{00000000-0008-0000-1800-0000AA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52" name="shapetype_202" hidden="1">
          <a:extLst>
            <a:ext uri="{FF2B5EF4-FFF2-40B4-BE49-F238E27FC236}">
              <a16:creationId xmlns:a16="http://schemas.microsoft.com/office/drawing/2014/main" id="{00000000-0008-0000-1800-0000A8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50" name="shapetype_202" hidden="1">
          <a:extLst>
            <a:ext uri="{FF2B5EF4-FFF2-40B4-BE49-F238E27FC236}">
              <a16:creationId xmlns:a16="http://schemas.microsoft.com/office/drawing/2014/main" id="{00000000-0008-0000-1800-0000A6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48" name="shapetype_202" hidden="1">
          <a:extLst>
            <a:ext uri="{FF2B5EF4-FFF2-40B4-BE49-F238E27FC236}">
              <a16:creationId xmlns:a16="http://schemas.microsoft.com/office/drawing/2014/main" id="{00000000-0008-0000-1800-0000A4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46" name="shapetype_202" hidden="1">
          <a:extLst>
            <a:ext uri="{FF2B5EF4-FFF2-40B4-BE49-F238E27FC236}">
              <a16:creationId xmlns:a16="http://schemas.microsoft.com/office/drawing/2014/main" id="{00000000-0008-0000-1800-0000A2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45" name="shapetype_202" hidden="1">
          <a:extLst>
            <a:ext uri="{FF2B5EF4-FFF2-40B4-BE49-F238E27FC236}">
              <a16:creationId xmlns:a16="http://schemas.microsoft.com/office/drawing/2014/main" id="{00000000-0008-0000-1800-0000A1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43" name="shapetype_202" hidden="1">
          <a:extLst>
            <a:ext uri="{FF2B5EF4-FFF2-40B4-BE49-F238E27FC236}">
              <a16:creationId xmlns:a16="http://schemas.microsoft.com/office/drawing/2014/main" id="{00000000-0008-0000-1800-00009F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41" name="shapetype_202" hidden="1">
          <a:extLst>
            <a:ext uri="{FF2B5EF4-FFF2-40B4-BE49-F238E27FC236}">
              <a16:creationId xmlns:a16="http://schemas.microsoft.com/office/drawing/2014/main" id="{00000000-0008-0000-1800-00009D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39" name="shapetype_202" hidden="1">
          <a:extLst>
            <a:ext uri="{FF2B5EF4-FFF2-40B4-BE49-F238E27FC236}">
              <a16:creationId xmlns:a16="http://schemas.microsoft.com/office/drawing/2014/main" id="{00000000-0008-0000-1800-00009B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37" name="shapetype_202" hidden="1">
          <a:extLst>
            <a:ext uri="{FF2B5EF4-FFF2-40B4-BE49-F238E27FC236}">
              <a16:creationId xmlns:a16="http://schemas.microsoft.com/office/drawing/2014/main" id="{00000000-0008-0000-1800-000099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35" name="shapetype_202" hidden="1">
          <a:extLst>
            <a:ext uri="{FF2B5EF4-FFF2-40B4-BE49-F238E27FC236}">
              <a16:creationId xmlns:a16="http://schemas.microsoft.com/office/drawing/2014/main" id="{00000000-0008-0000-1800-000097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33" name="shapetype_202" hidden="1">
          <a:extLst>
            <a:ext uri="{FF2B5EF4-FFF2-40B4-BE49-F238E27FC236}">
              <a16:creationId xmlns:a16="http://schemas.microsoft.com/office/drawing/2014/main" id="{00000000-0008-0000-1800-000095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31" name="shapetype_202" hidden="1">
          <a:extLst>
            <a:ext uri="{FF2B5EF4-FFF2-40B4-BE49-F238E27FC236}">
              <a16:creationId xmlns:a16="http://schemas.microsoft.com/office/drawing/2014/main" id="{00000000-0008-0000-1800-000093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29" name="shapetype_202" hidden="1">
          <a:extLst>
            <a:ext uri="{FF2B5EF4-FFF2-40B4-BE49-F238E27FC236}">
              <a16:creationId xmlns:a16="http://schemas.microsoft.com/office/drawing/2014/main" id="{00000000-0008-0000-1800-000091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27" name="shapetype_202" hidden="1">
          <a:extLst>
            <a:ext uri="{FF2B5EF4-FFF2-40B4-BE49-F238E27FC236}">
              <a16:creationId xmlns:a16="http://schemas.microsoft.com/office/drawing/2014/main" id="{00000000-0008-0000-1800-00008F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25" name="shapetype_202" hidden="1">
          <a:extLst>
            <a:ext uri="{FF2B5EF4-FFF2-40B4-BE49-F238E27FC236}">
              <a16:creationId xmlns:a16="http://schemas.microsoft.com/office/drawing/2014/main" id="{00000000-0008-0000-1800-00008D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24" name="shapetype_202" hidden="1">
          <a:extLst>
            <a:ext uri="{FF2B5EF4-FFF2-40B4-BE49-F238E27FC236}">
              <a16:creationId xmlns:a16="http://schemas.microsoft.com/office/drawing/2014/main" id="{00000000-0008-0000-1800-00008C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22" name="shapetype_202" hidden="1">
          <a:extLst>
            <a:ext uri="{FF2B5EF4-FFF2-40B4-BE49-F238E27FC236}">
              <a16:creationId xmlns:a16="http://schemas.microsoft.com/office/drawing/2014/main" id="{00000000-0008-0000-1800-00008A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20" name="shapetype_202" hidden="1">
          <a:extLst>
            <a:ext uri="{FF2B5EF4-FFF2-40B4-BE49-F238E27FC236}">
              <a16:creationId xmlns:a16="http://schemas.microsoft.com/office/drawing/2014/main" id="{00000000-0008-0000-1800-000088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18" name="shapetype_202" hidden="1">
          <a:extLst>
            <a:ext uri="{FF2B5EF4-FFF2-40B4-BE49-F238E27FC236}">
              <a16:creationId xmlns:a16="http://schemas.microsoft.com/office/drawing/2014/main" id="{00000000-0008-0000-1800-000086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16" name="shapetype_202" hidden="1">
          <a:extLst>
            <a:ext uri="{FF2B5EF4-FFF2-40B4-BE49-F238E27FC236}">
              <a16:creationId xmlns:a16="http://schemas.microsoft.com/office/drawing/2014/main" id="{00000000-0008-0000-1800-000084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14" name="shapetype_202" hidden="1">
          <a:extLst>
            <a:ext uri="{FF2B5EF4-FFF2-40B4-BE49-F238E27FC236}">
              <a16:creationId xmlns:a16="http://schemas.microsoft.com/office/drawing/2014/main" id="{00000000-0008-0000-1800-000082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13" name="shapetype_202" hidden="1">
          <a:extLst>
            <a:ext uri="{FF2B5EF4-FFF2-40B4-BE49-F238E27FC236}">
              <a16:creationId xmlns:a16="http://schemas.microsoft.com/office/drawing/2014/main" id="{00000000-0008-0000-1800-000081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11" name="shapetype_202" hidden="1">
          <a:extLst>
            <a:ext uri="{FF2B5EF4-FFF2-40B4-BE49-F238E27FC236}">
              <a16:creationId xmlns:a16="http://schemas.microsoft.com/office/drawing/2014/main" id="{00000000-0008-0000-1800-00007F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09" name="shapetype_202" hidden="1">
          <a:extLst>
            <a:ext uri="{FF2B5EF4-FFF2-40B4-BE49-F238E27FC236}">
              <a16:creationId xmlns:a16="http://schemas.microsoft.com/office/drawing/2014/main" id="{00000000-0008-0000-1800-00007D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07" name="shapetype_202" hidden="1">
          <a:extLst>
            <a:ext uri="{FF2B5EF4-FFF2-40B4-BE49-F238E27FC236}">
              <a16:creationId xmlns:a16="http://schemas.microsoft.com/office/drawing/2014/main" id="{00000000-0008-0000-1800-00007B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05" name="shapetype_202" hidden="1">
          <a:extLst>
            <a:ext uri="{FF2B5EF4-FFF2-40B4-BE49-F238E27FC236}">
              <a16:creationId xmlns:a16="http://schemas.microsoft.com/office/drawing/2014/main" id="{00000000-0008-0000-1800-000079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03" name="shapetype_202" hidden="1">
          <a:extLst>
            <a:ext uri="{FF2B5EF4-FFF2-40B4-BE49-F238E27FC236}">
              <a16:creationId xmlns:a16="http://schemas.microsoft.com/office/drawing/2014/main" id="{00000000-0008-0000-1800-000077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301" name="shapetype_202" hidden="1">
          <a:extLst>
            <a:ext uri="{FF2B5EF4-FFF2-40B4-BE49-F238E27FC236}">
              <a16:creationId xmlns:a16="http://schemas.microsoft.com/office/drawing/2014/main" id="{00000000-0008-0000-1800-000075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99" name="shapetype_202" hidden="1">
          <a:extLst>
            <a:ext uri="{FF2B5EF4-FFF2-40B4-BE49-F238E27FC236}">
              <a16:creationId xmlns:a16="http://schemas.microsoft.com/office/drawing/2014/main" id="{00000000-0008-0000-1800-000073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97" name="shapetype_202" hidden="1">
          <a:extLst>
            <a:ext uri="{FF2B5EF4-FFF2-40B4-BE49-F238E27FC236}">
              <a16:creationId xmlns:a16="http://schemas.microsoft.com/office/drawing/2014/main" id="{00000000-0008-0000-1800-000071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95" name="shapetype_202" hidden="1">
          <a:extLst>
            <a:ext uri="{FF2B5EF4-FFF2-40B4-BE49-F238E27FC236}">
              <a16:creationId xmlns:a16="http://schemas.microsoft.com/office/drawing/2014/main" id="{00000000-0008-0000-1800-00006F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93" name="shapetype_202" hidden="1">
          <a:extLst>
            <a:ext uri="{FF2B5EF4-FFF2-40B4-BE49-F238E27FC236}">
              <a16:creationId xmlns:a16="http://schemas.microsoft.com/office/drawing/2014/main" id="{00000000-0008-0000-1800-00006D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92" name="shapetype_202" hidden="1">
          <a:extLst>
            <a:ext uri="{FF2B5EF4-FFF2-40B4-BE49-F238E27FC236}">
              <a16:creationId xmlns:a16="http://schemas.microsoft.com/office/drawing/2014/main" id="{00000000-0008-0000-1800-00006C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90" name="shapetype_202" hidden="1">
          <a:extLst>
            <a:ext uri="{FF2B5EF4-FFF2-40B4-BE49-F238E27FC236}">
              <a16:creationId xmlns:a16="http://schemas.microsoft.com/office/drawing/2014/main" id="{00000000-0008-0000-1800-00006A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88" name="shapetype_202" hidden="1">
          <a:extLst>
            <a:ext uri="{FF2B5EF4-FFF2-40B4-BE49-F238E27FC236}">
              <a16:creationId xmlns:a16="http://schemas.microsoft.com/office/drawing/2014/main" id="{00000000-0008-0000-1800-000068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86" name="shapetype_202" hidden="1">
          <a:extLst>
            <a:ext uri="{FF2B5EF4-FFF2-40B4-BE49-F238E27FC236}">
              <a16:creationId xmlns:a16="http://schemas.microsoft.com/office/drawing/2014/main" id="{00000000-0008-0000-1800-000066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84" name="shapetype_202" hidden="1">
          <a:extLst>
            <a:ext uri="{FF2B5EF4-FFF2-40B4-BE49-F238E27FC236}">
              <a16:creationId xmlns:a16="http://schemas.microsoft.com/office/drawing/2014/main" id="{00000000-0008-0000-1800-000064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82" name="shapetype_202" hidden="1">
          <a:extLst>
            <a:ext uri="{FF2B5EF4-FFF2-40B4-BE49-F238E27FC236}">
              <a16:creationId xmlns:a16="http://schemas.microsoft.com/office/drawing/2014/main" id="{00000000-0008-0000-1800-000062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80" name="shapetype_202" hidden="1">
          <a:extLst>
            <a:ext uri="{FF2B5EF4-FFF2-40B4-BE49-F238E27FC236}">
              <a16:creationId xmlns:a16="http://schemas.microsoft.com/office/drawing/2014/main" id="{00000000-0008-0000-1800-000060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78" name="shapetype_202" hidden="1">
          <a:extLst>
            <a:ext uri="{FF2B5EF4-FFF2-40B4-BE49-F238E27FC236}">
              <a16:creationId xmlns:a16="http://schemas.microsoft.com/office/drawing/2014/main" id="{00000000-0008-0000-1800-00005E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76" name="shapetype_202" hidden="1">
          <a:extLst>
            <a:ext uri="{FF2B5EF4-FFF2-40B4-BE49-F238E27FC236}">
              <a16:creationId xmlns:a16="http://schemas.microsoft.com/office/drawing/2014/main" id="{00000000-0008-0000-1800-00005C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74" name="shapetype_202" hidden="1">
          <a:extLst>
            <a:ext uri="{FF2B5EF4-FFF2-40B4-BE49-F238E27FC236}">
              <a16:creationId xmlns:a16="http://schemas.microsoft.com/office/drawing/2014/main" id="{00000000-0008-0000-1800-00005A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72" name="shapetype_202" hidden="1">
          <a:extLst>
            <a:ext uri="{FF2B5EF4-FFF2-40B4-BE49-F238E27FC236}">
              <a16:creationId xmlns:a16="http://schemas.microsoft.com/office/drawing/2014/main" id="{00000000-0008-0000-1800-000058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70" name="shapetype_202" hidden="1">
          <a:extLst>
            <a:ext uri="{FF2B5EF4-FFF2-40B4-BE49-F238E27FC236}">
              <a16:creationId xmlns:a16="http://schemas.microsoft.com/office/drawing/2014/main" id="{00000000-0008-0000-1800-000056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68" name="shapetype_202" hidden="1">
          <a:extLst>
            <a:ext uri="{FF2B5EF4-FFF2-40B4-BE49-F238E27FC236}">
              <a16:creationId xmlns:a16="http://schemas.microsoft.com/office/drawing/2014/main" id="{00000000-0008-0000-1800-000054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66" name="shapetype_202" hidden="1">
          <a:extLst>
            <a:ext uri="{FF2B5EF4-FFF2-40B4-BE49-F238E27FC236}">
              <a16:creationId xmlns:a16="http://schemas.microsoft.com/office/drawing/2014/main" id="{00000000-0008-0000-1800-000052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64" name="shapetype_202" hidden="1">
          <a:extLst>
            <a:ext uri="{FF2B5EF4-FFF2-40B4-BE49-F238E27FC236}">
              <a16:creationId xmlns:a16="http://schemas.microsoft.com/office/drawing/2014/main" id="{00000000-0008-0000-1800-000050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62" name="shapetype_202" hidden="1">
          <a:extLst>
            <a:ext uri="{FF2B5EF4-FFF2-40B4-BE49-F238E27FC236}">
              <a16:creationId xmlns:a16="http://schemas.microsoft.com/office/drawing/2014/main" id="{00000000-0008-0000-1800-00004E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60" name="shapetype_202" hidden="1">
          <a:extLst>
            <a:ext uri="{FF2B5EF4-FFF2-40B4-BE49-F238E27FC236}">
              <a16:creationId xmlns:a16="http://schemas.microsoft.com/office/drawing/2014/main" id="{00000000-0008-0000-1800-00004C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58" name="shapetype_202" hidden="1">
          <a:extLst>
            <a:ext uri="{FF2B5EF4-FFF2-40B4-BE49-F238E27FC236}">
              <a16:creationId xmlns:a16="http://schemas.microsoft.com/office/drawing/2014/main" id="{00000000-0008-0000-1800-00004A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56" name="shapetype_202" hidden="1">
          <a:extLst>
            <a:ext uri="{FF2B5EF4-FFF2-40B4-BE49-F238E27FC236}">
              <a16:creationId xmlns:a16="http://schemas.microsoft.com/office/drawing/2014/main" id="{00000000-0008-0000-1800-000048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54" name="shapetype_202" hidden="1">
          <a:extLst>
            <a:ext uri="{FF2B5EF4-FFF2-40B4-BE49-F238E27FC236}">
              <a16:creationId xmlns:a16="http://schemas.microsoft.com/office/drawing/2014/main" id="{00000000-0008-0000-1800-000046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52" name="shapetype_202" hidden="1">
          <a:extLst>
            <a:ext uri="{FF2B5EF4-FFF2-40B4-BE49-F238E27FC236}">
              <a16:creationId xmlns:a16="http://schemas.microsoft.com/office/drawing/2014/main" id="{00000000-0008-0000-1800-000044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50" name="shapetype_202" hidden="1">
          <a:extLst>
            <a:ext uri="{FF2B5EF4-FFF2-40B4-BE49-F238E27FC236}">
              <a16:creationId xmlns:a16="http://schemas.microsoft.com/office/drawing/2014/main" id="{00000000-0008-0000-1800-000042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48" name="shapetype_202" hidden="1">
          <a:extLst>
            <a:ext uri="{FF2B5EF4-FFF2-40B4-BE49-F238E27FC236}">
              <a16:creationId xmlns:a16="http://schemas.microsoft.com/office/drawing/2014/main" id="{00000000-0008-0000-1800-000040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46" name="shapetype_202" hidden="1">
          <a:extLst>
            <a:ext uri="{FF2B5EF4-FFF2-40B4-BE49-F238E27FC236}">
              <a16:creationId xmlns:a16="http://schemas.microsoft.com/office/drawing/2014/main" id="{00000000-0008-0000-1800-00003E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44" name="shapetype_202" hidden="1">
          <a:extLst>
            <a:ext uri="{FF2B5EF4-FFF2-40B4-BE49-F238E27FC236}">
              <a16:creationId xmlns:a16="http://schemas.microsoft.com/office/drawing/2014/main" id="{00000000-0008-0000-1800-00003C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42" name="shapetype_202" hidden="1">
          <a:extLst>
            <a:ext uri="{FF2B5EF4-FFF2-40B4-BE49-F238E27FC236}">
              <a16:creationId xmlns:a16="http://schemas.microsoft.com/office/drawing/2014/main" id="{00000000-0008-0000-1800-00003A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40" name="shapetype_202" hidden="1">
          <a:extLst>
            <a:ext uri="{FF2B5EF4-FFF2-40B4-BE49-F238E27FC236}">
              <a16:creationId xmlns:a16="http://schemas.microsoft.com/office/drawing/2014/main" id="{00000000-0008-0000-1800-000038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38" name="shapetype_202" hidden="1">
          <a:extLst>
            <a:ext uri="{FF2B5EF4-FFF2-40B4-BE49-F238E27FC236}">
              <a16:creationId xmlns:a16="http://schemas.microsoft.com/office/drawing/2014/main" id="{00000000-0008-0000-1800-000036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36" name="shapetype_202" hidden="1">
          <a:extLst>
            <a:ext uri="{FF2B5EF4-FFF2-40B4-BE49-F238E27FC236}">
              <a16:creationId xmlns:a16="http://schemas.microsoft.com/office/drawing/2014/main" id="{00000000-0008-0000-1800-000034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34" name="shapetype_202" hidden="1">
          <a:extLst>
            <a:ext uri="{FF2B5EF4-FFF2-40B4-BE49-F238E27FC236}">
              <a16:creationId xmlns:a16="http://schemas.microsoft.com/office/drawing/2014/main" id="{00000000-0008-0000-1800-000032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32" name="shapetype_202" hidden="1">
          <a:extLst>
            <a:ext uri="{FF2B5EF4-FFF2-40B4-BE49-F238E27FC236}">
              <a16:creationId xmlns:a16="http://schemas.microsoft.com/office/drawing/2014/main" id="{00000000-0008-0000-1800-000030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30" name="shapetype_202" hidden="1">
          <a:extLst>
            <a:ext uri="{FF2B5EF4-FFF2-40B4-BE49-F238E27FC236}">
              <a16:creationId xmlns:a16="http://schemas.microsoft.com/office/drawing/2014/main" id="{00000000-0008-0000-1800-00002E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28" name="shapetype_202" hidden="1">
          <a:extLst>
            <a:ext uri="{FF2B5EF4-FFF2-40B4-BE49-F238E27FC236}">
              <a16:creationId xmlns:a16="http://schemas.microsoft.com/office/drawing/2014/main" id="{00000000-0008-0000-1800-00002C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26" name="shapetype_202" hidden="1">
          <a:extLst>
            <a:ext uri="{FF2B5EF4-FFF2-40B4-BE49-F238E27FC236}">
              <a16:creationId xmlns:a16="http://schemas.microsoft.com/office/drawing/2014/main" id="{00000000-0008-0000-1800-00002A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24" name="shapetype_202" hidden="1">
          <a:extLst>
            <a:ext uri="{FF2B5EF4-FFF2-40B4-BE49-F238E27FC236}">
              <a16:creationId xmlns:a16="http://schemas.microsoft.com/office/drawing/2014/main" id="{00000000-0008-0000-1800-000028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22" name="shapetype_202" hidden="1">
          <a:extLst>
            <a:ext uri="{FF2B5EF4-FFF2-40B4-BE49-F238E27FC236}">
              <a16:creationId xmlns:a16="http://schemas.microsoft.com/office/drawing/2014/main" id="{00000000-0008-0000-1800-000026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20" name="shapetype_202" hidden="1">
          <a:extLst>
            <a:ext uri="{FF2B5EF4-FFF2-40B4-BE49-F238E27FC236}">
              <a16:creationId xmlns:a16="http://schemas.microsoft.com/office/drawing/2014/main" id="{00000000-0008-0000-1800-000024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18" name="shapetype_202" hidden="1">
          <a:extLst>
            <a:ext uri="{FF2B5EF4-FFF2-40B4-BE49-F238E27FC236}">
              <a16:creationId xmlns:a16="http://schemas.microsoft.com/office/drawing/2014/main" id="{00000000-0008-0000-1800-000022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16" name="shapetype_202" hidden="1">
          <a:extLst>
            <a:ext uri="{FF2B5EF4-FFF2-40B4-BE49-F238E27FC236}">
              <a16:creationId xmlns:a16="http://schemas.microsoft.com/office/drawing/2014/main" id="{00000000-0008-0000-1800-000020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14" name="shapetype_202" hidden="1">
          <a:extLst>
            <a:ext uri="{FF2B5EF4-FFF2-40B4-BE49-F238E27FC236}">
              <a16:creationId xmlns:a16="http://schemas.microsoft.com/office/drawing/2014/main" id="{00000000-0008-0000-1800-00001E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12" name="shapetype_202" hidden="1">
          <a:extLst>
            <a:ext uri="{FF2B5EF4-FFF2-40B4-BE49-F238E27FC236}">
              <a16:creationId xmlns:a16="http://schemas.microsoft.com/office/drawing/2014/main" id="{00000000-0008-0000-1800-00001C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10" name="shapetype_202" hidden="1">
          <a:extLst>
            <a:ext uri="{FF2B5EF4-FFF2-40B4-BE49-F238E27FC236}">
              <a16:creationId xmlns:a16="http://schemas.microsoft.com/office/drawing/2014/main" id="{00000000-0008-0000-1800-00001A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08" name="shapetype_202" hidden="1">
          <a:extLst>
            <a:ext uri="{FF2B5EF4-FFF2-40B4-BE49-F238E27FC236}">
              <a16:creationId xmlns:a16="http://schemas.microsoft.com/office/drawing/2014/main" id="{00000000-0008-0000-1800-000018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06" name="shapetype_202" hidden="1">
          <a:extLst>
            <a:ext uri="{FF2B5EF4-FFF2-40B4-BE49-F238E27FC236}">
              <a16:creationId xmlns:a16="http://schemas.microsoft.com/office/drawing/2014/main" id="{00000000-0008-0000-1800-000016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04" name="shapetype_202" hidden="1">
          <a:extLst>
            <a:ext uri="{FF2B5EF4-FFF2-40B4-BE49-F238E27FC236}">
              <a16:creationId xmlns:a16="http://schemas.microsoft.com/office/drawing/2014/main" id="{00000000-0008-0000-1800-000014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02" name="shapetype_202" hidden="1">
          <a:extLst>
            <a:ext uri="{FF2B5EF4-FFF2-40B4-BE49-F238E27FC236}">
              <a16:creationId xmlns:a16="http://schemas.microsoft.com/office/drawing/2014/main" id="{00000000-0008-0000-1800-000012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200" name="shapetype_202" hidden="1">
          <a:extLst>
            <a:ext uri="{FF2B5EF4-FFF2-40B4-BE49-F238E27FC236}">
              <a16:creationId xmlns:a16="http://schemas.microsoft.com/office/drawing/2014/main" id="{00000000-0008-0000-1800-000010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98" name="shapetype_202" hidden="1">
          <a:extLst>
            <a:ext uri="{FF2B5EF4-FFF2-40B4-BE49-F238E27FC236}">
              <a16:creationId xmlns:a16="http://schemas.microsoft.com/office/drawing/2014/main" id="{00000000-0008-0000-1800-00000E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96" name="shapetype_202" hidden="1">
          <a:extLst>
            <a:ext uri="{FF2B5EF4-FFF2-40B4-BE49-F238E27FC236}">
              <a16:creationId xmlns:a16="http://schemas.microsoft.com/office/drawing/2014/main" id="{00000000-0008-0000-1800-00000C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94" name="shapetype_202" hidden="1">
          <a:extLst>
            <a:ext uri="{FF2B5EF4-FFF2-40B4-BE49-F238E27FC236}">
              <a16:creationId xmlns:a16="http://schemas.microsoft.com/office/drawing/2014/main" id="{00000000-0008-0000-1800-00000A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92" name="shapetype_202" hidden="1">
          <a:extLst>
            <a:ext uri="{FF2B5EF4-FFF2-40B4-BE49-F238E27FC236}">
              <a16:creationId xmlns:a16="http://schemas.microsoft.com/office/drawing/2014/main" id="{00000000-0008-0000-1800-000008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90" name="shapetype_202" hidden="1">
          <a:extLst>
            <a:ext uri="{FF2B5EF4-FFF2-40B4-BE49-F238E27FC236}">
              <a16:creationId xmlns:a16="http://schemas.microsoft.com/office/drawing/2014/main" id="{00000000-0008-0000-1800-000006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88" name="shapetype_202" hidden="1">
          <a:extLst>
            <a:ext uri="{FF2B5EF4-FFF2-40B4-BE49-F238E27FC236}">
              <a16:creationId xmlns:a16="http://schemas.microsoft.com/office/drawing/2014/main" id="{00000000-0008-0000-1800-000004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86" name="shapetype_202" hidden="1">
          <a:extLst>
            <a:ext uri="{FF2B5EF4-FFF2-40B4-BE49-F238E27FC236}">
              <a16:creationId xmlns:a16="http://schemas.microsoft.com/office/drawing/2014/main" id="{00000000-0008-0000-1800-000002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84" name="shapetype_202" hidden="1">
          <a:extLst>
            <a:ext uri="{FF2B5EF4-FFF2-40B4-BE49-F238E27FC236}">
              <a16:creationId xmlns:a16="http://schemas.microsoft.com/office/drawing/2014/main" id="{00000000-0008-0000-1800-00000072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82" name="shapetype_202" hidden="1">
          <a:extLst>
            <a:ext uri="{FF2B5EF4-FFF2-40B4-BE49-F238E27FC236}">
              <a16:creationId xmlns:a16="http://schemas.microsoft.com/office/drawing/2014/main" id="{00000000-0008-0000-1800-0000FE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80" name="shapetype_202" hidden="1">
          <a:extLst>
            <a:ext uri="{FF2B5EF4-FFF2-40B4-BE49-F238E27FC236}">
              <a16:creationId xmlns:a16="http://schemas.microsoft.com/office/drawing/2014/main" id="{00000000-0008-0000-1800-0000FC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78" name="shapetype_202" hidden="1">
          <a:extLst>
            <a:ext uri="{FF2B5EF4-FFF2-40B4-BE49-F238E27FC236}">
              <a16:creationId xmlns:a16="http://schemas.microsoft.com/office/drawing/2014/main" id="{00000000-0008-0000-1800-0000FA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76" name="shapetype_202" hidden="1">
          <a:extLst>
            <a:ext uri="{FF2B5EF4-FFF2-40B4-BE49-F238E27FC236}">
              <a16:creationId xmlns:a16="http://schemas.microsoft.com/office/drawing/2014/main" id="{00000000-0008-0000-1800-0000F8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74" name="shapetype_202" hidden="1">
          <a:extLst>
            <a:ext uri="{FF2B5EF4-FFF2-40B4-BE49-F238E27FC236}">
              <a16:creationId xmlns:a16="http://schemas.microsoft.com/office/drawing/2014/main" id="{00000000-0008-0000-1800-0000F6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72" name="shapetype_202" hidden="1">
          <a:extLst>
            <a:ext uri="{FF2B5EF4-FFF2-40B4-BE49-F238E27FC236}">
              <a16:creationId xmlns:a16="http://schemas.microsoft.com/office/drawing/2014/main" id="{00000000-0008-0000-1800-0000F4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70" name="shapetype_202" hidden="1">
          <a:extLst>
            <a:ext uri="{FF2B5EF4-FFF2-40B4-BE49-F238E27FC236}">
              <a16:creationId xmlns:a16="http://schemas.microsoft.com/office/drawing/2014/main" id="{00000000-0008-0000-1800-0000F2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68" name="shapetype_202" hidden="1">
          <a:extLst>
            <a:ext uri="{FF2B5EF4-FFF2-40B4-BE49-F238E27FC236}">
              <a16:creationId xmlns:a16="http://schemas.microsoft.com/office/drawing/2014/main" id="{00000000-0008-0000-1800-0000F0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66" name="shapetype_202" hidden="1">
          <a:extLst>
            <a:ext uri="{FF2B5EF4-FFF2-40B4-BE49-F238E27FC236}">
              <a16:creationId xmlns:a16="http://schemas.microsoft.com/office/drawing/2014/main" id="{00000000-0008-0000-1800-0000EE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64" name="shapetype_202" hidden="1">
          <a:extLst>
            <a:ext uri="{FF2B5EF4-FFF2-40B4-BE49-F238E27FC236}">
              <a16:creationId xmlns:a16="http://schemas.microsoft.com/office/drawing/2014/main" id="{00000000-0008-0000-1800-0000EC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62" name="shapetype_202" hidden="1">
          <a:extLst>
            <a:ext uri="{FF2B5EF4-FFF2-40B4-BE49-F238E27FC236}">
              <a16:creationId xmlns:a16="http://schemas.microsoft.com/office/drawing/2014/main" id="{00000000-0008-0000-1800-0000EA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60" name="shapetype_202" hidden="1">
          <a:extLst>
            <a:ext uri="{FF2B5EF4-FFF2-40B4-BE49-F238E27FC236}">
              <a16:creationId xmlns:a16="http://schemas.microsoft.com/office/drawing/2014/main" id="{00000000-0008-0000-1800-0000E8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58" name="shapetype_202" hidden="1">
          <a:extLst>
            <a:ext uri="{FF2B5EF4-FFF2-40B4-BE49-F238E27FC236}">
              <a16:creationId xmlns:a16="http://schemas.microsoft.com/office/drawing/2014/main" id="{00000000-0008-0000-1800-0000E6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56" name="shapetype_202" hidden="1">
          <a:extLst>
            <a:ext uri="{FF2B5EF4-FFF2-40B4-BE49-F238E27FC236}">
              <a16:creationId xmlns:a16="http://schemas.microsoft.com/office/drawing/2014/main" id="{00000000-0008-0000-1800-0000E4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54" name="shapetype_202" hidden="1">
          <a:extLst>
            <a:ext uri="{FF2B5EF4-FFF2-40B4-BE49-F238E27FC236}">
              <a16:creationId xmlns:a16="http://schemas.microsoft.com/office/drawing/2014/main" id="{00000000-0008-0000-1800-0000E2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52" name="shapetype_202" hidden="1">
          <a:extLst>
            <a:ext uri="{FF2B5EF4-FFF2-40B4-BE49-F238E27FC236}">
              <a16:creationId xmlns:a16="http://schemas.microsoft.com/office/drawing/2014/main" id="{00000000-0008-0000-1800-0000E0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50" name="shapetype_202" hidden="1">
          <a:extLst>
            <a:ext uri="{FF2B5EF4-FFF2-40B4-BE49-F238E27FC236}">
              <a16:creationId xmlns:a16="http://schemas.microsoft.com/office/drawing/2014/main" id="{00000000-0008-0000-1800-0000DE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48" name="shapetype_202" hidden="1">
          <a:extLst>
            <a:ext uri="{FF2B5EF4-FFF2-40B4-BE49-F238E27FC236}">
              <a16:creationId xmlns:a16="http://schemas.microsoft.com/office/drawing/2014/main" id="{00000000-0008-0000-1800-0000DC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46" name="shapetype_202" hidden="1">
          <a:extLst>
            <a:ext uri="{FF2B5EF4-FFF2-40B4-BE49-F238E27FC236}">
              <a16:creationId xmlns:a16="http://schemas.microsoft.com/office/drawing/2014/main" id="{00000000-0008-0000-1800-0000DA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44" name="shapetype_202" hidden="1">
          <a:extLst>
            <a:ext uri="{FF2B5EF4-FFF2-40B4-BE49-F238E27FC236}">
              <a16:creationId xmlns:a16="http://schemas.microsoft.com/office/drawing/2014/main" id="{00000000-0008-0000-1800-0000D8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42" name="shapetype_202" hidden="1">
          <a:extLst>
            <a:ext uri="{FF2B5EF4-FFF2-40B4-BE49-F238E27FC236}">
              <a16:creationId xmlns:a16="http://schemas.microsoft.com/office/drawing/2014/main" id="{00000000-0008-0000-1800-0000D6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40" name="shapetype_202" hidden="1">
          <a:extLst>
            <a:ext uri="{FF2B5EF4-FFF2-40B4-BE49-F238E27FC236}">
              <a16:creationId xmlns:a16="http://schemas.microsoft.com/office/drawing/2014/main" id="{00000000-0008-0000-1800-0000D4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38" name="shapetype_202" hidden="1">
          <a:extLst>
            <a:ext uri="{FF2B5EF4-FFF2-40B4-BE49-F238E27FC236}">
              <a16:creationId xmlns:a16="http://schemas.microsoft.com/office/drawing/2014/main" id="{00000000-0008-0000-1800-0000D2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36" name="shapetype_202" hidden="1">
          <a:extLst>
            <a:ext uri="{FF2B5EF4-FFF2-40B4-BE49-F238E27FC236}">
              <a16:creationId xmlns:a16="http://schemas.microsoft.com/office/drawing/2014/main" id="{00000000-0008-0000-1800-0000D0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34" name="shapetype_202" hidden="1">
          <a:extLst>
            <a:ext uri="{FF2B5EF4-FFF2-40B4-BE49-F238E27FC236}">
              <a16:creationId xmlns:a16="http://schemas.microsoft.com/office/drawing/2014/main" id="{00000000-0008-0000-1800-0000CE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32" name="shapetype_202" hidden="1">
          <a:extLst>
            <a:ext uri="{FF2B5EF4-FFF2-40B4-BE49-F238E27FC236}">
              <a16:creationId xmlns:a16="http://schemas.microsoft.com/office/drawing/2014/main" id="{00000000-0008-0000-1800-0000CC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30" name="shapetype_202" hidden="1">
          <a:extLst>
            <a:ext uri="{FF2B5EF4-FFF2-40B4-BE49-F238E27FC236}">
              <a16:creationId xmlns:a16="http://schemas.microsoft.com/office/drawing/2014/main" id="{00000000-0008-0000-1800-0000CA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28" name="shapetype_202" hidden="1">
          <a:extLst>
            <a:ext uri="{FF2B5EF4-FFF2-40B4-BE49-F238E27FC236}">
              <a16:creationId xmlns:a16="http://schemas.microsoft.com/office/drawing/2014/main" id="{00000000-0008-0000-1800-0000C8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26" name="shapetype_202" hidden="1">
          <a:extLst>
            <a:ext uri="{FF2B5EF4-FFF2-40B4-BE49-F238E27FC236}">
              <a16:creationId xmlns:a16="http://schemas.microsoft.com/office/drawing/2014/main" id="{00000000-0008-0000-1800-0000C6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24" name="shapetype_202" hidden="1">
          <a:extLst>
            <a:ext uri="{FF2B5EF4-FFF2-40B4-BE49-F238E27FC236}">
              <a16:creationId xmlns:a16="http://schemas.microsoft.com/office/drawing/2014/main" id="{00000000-0008-0000-1800-0000C4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22" name="shapetype_202" hidden="1">
          <a:extLst>
            <a:ext uri="{FF2B5EF4-FFF2-40B4-BE49-F238E27FC236}">
              <a16:creationId xmlns:a16="http://schemas.microsoft.com/office/drawing/2014/main" id="{00000000-0008-0000-1800-0000C2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20" name="shapetype_202" hidden="1">
          <a:extLst>
            <a:ext uri="{FF2B5EF4-FFF2-40B4-BE49-F238E27FC236}">
              <a16:creationId xmlns:a16="http://schemas.microsoft.com/office/drawing/2014/main" id="{00000000-0008-0000-1800-0000C0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18" name="shapetype_202" hidden="1">
          <a:extLst>
            <a:ext uri="{FF2B5EF4-FFF2-40B4-BE49-F238E27FC236}">
              <a16:creationId xmlns:a16="http://schemas.microsoft.com/office/drawing/2014/main" id="{00000000-0008-0000-1800-0000BE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16" name="shapetype_202" hidden="1">
          <a:extLst>
            <a:ext uri="{FF2B5EF4-FFF2-40B4-BE49-F238E27FC236}">
              <a16:creationId xmlns:a16="http://schemas.microsoft.com/office/drawing/2014/main" id="{00000000-0008-0000-1800-0000BC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14" name="shapetype_202" hidden="1">
          <a:extLst>
            <a:ext uri="{FF2B5EF4-FFF2-40B4-BE49-F238E27FC236}">
              <a16:creationId xmlns:a16="http://schemas.microsoft.com/office/drawing/2014/main" id="{00000000-0008-0000-1800-0000BA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12" name="shapetype_202" hidden="1">
          <a:extLst>
            <a:ext uri="{FF2B5EF4-FFF2-40B4-BE49-F238E27FC236}">
              <a16:creationId xmlns:a16="http://schemas.microsoft.com/office/drawing/2014/main" id="{00000000-0008-0000-1800-0000B8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10" name="shapetype_202" hidden="1">
          <a:extLst>
            <a:ext uri="{FF2B5EF4-FFF2-40B4-BE49-F238E27FC236}">
              <a16:creationId xmlns:a16="http://schemas.microsoft.com/office/drawing/2014/main" id="{00000000-0008-0000-1800-0000B6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08" name="shapetype_202" hidden="1">
          <a:extLst>
            <a:ext uri="{FF2B5EF4-FFF2-40B4-BE49-F238E27FC236}">
              <a16:creationId xmlns:a16="http://schemas.microsoft.com/office/drawing/2014/main" id="{00000000-0008-0000-1800-0000B4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06" name="shapetype_202" hidden="1">
          <a:extLst>
            <a:ext uri="{FF2B5EF4-FFF2-40B4-BE49-F238E27FC236}">
              <a16:creationId xmlns:a16="http://schemas.microsoft.com/office/drawing/2014/main" id="{00000000-0008-0000-1800-0000B2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04" name="shapetype_202" hidden="1">
          <a:extLst>
            <a:ext uri="{FF2B5EF4-FFF2-40B4-BE49-F238E27FC236}">
              <a16:creationId xmlns:a16="http://schemas.microsoft.com/office/drawing/2014/main" id="{00000000-0008-0000-1800-0000B0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02" name="shapetype_202" hidden="1">
          <a:extLst>
            <a:ext uri="{FF2B5EF4-FFF2-40B4-BE49-F238E27FC236}">
              <a16:creationId xmlns:a16="http://schemas.microsoft.com/office/drawing/2014/main" id="{00000000-0008-0000-1800-0000AE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100" name="shapetype_202" hidden="1">
          <a:extLst>
            <a:ext uri="{FF2B5EF4-FFF2-40B4-BE49-F238E27FC236}">
              <a16:creationId xmlns:a16="http://schemas.microsoft.com/office/drawing/2014/main" id="{00000000-0008-0000-1800-0000AC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98" name="shapetype_202" hidden="1">
          <a:extLst>
            <a:ext uri="{FF2B5EF4-FFF2-40B4-BE49-F238E27FC236}">
              <a16:creationId xmlns:a16="http://schemas.microsoft.com/office/drawing/2014/main" id="{00000000-0008-0000-1800-0000AA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96" name="shapetype_202" hidden="1">
          <a:extLst>
            <a:ext uri="{FF2B5EF4-FFF2-40B4-BE49-F238E27FC236}">
              <a16:creationId xmlns:a16="http://schemas.microsoft.com/office/drawing/2014/main" id="{00000000-0008-0000-1800-0000A8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94" name="shapetype_202" hidden="1">
          <a:extLst>
            <a:ext uri="{FF2B5EF4-FFF2-40B4-BE49-F238E27FC236}">
              <a16:creationId xmlns:a16="http://schemas.microsoft.com/office/drawing/2014/main" id="{00000000-0008-0000-1800-0000A6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92" name="shapetype_202" hidden="1">
          <a:extLst>
            <a:ext uri="{FF2B5EF4-FFF2-40B4-BE49-F238E27FC236}">
              <a16:creationId xmlns:a16="http://schemas.microsoft.com/office/drawing/2014/main" id="{00000000-0008-0000-1800-0000A4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90" name="shapetype_202" hidden="1">
          <a:extLst>
            <a:ext uri="{FF2B5EF4-FFF2-40B4-BE49-F238E27FC236}">
              <a16:creationId xmlns:a16="http://schemas.microsoft.com/office/drawing/2014/main" id="{00000000-0008-0000-1800-0000A2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88" name="shapetype_202" hidden="1">
          <a:extLst>
            <a:ext uri="{FF2B5EF4-FFF2-40B4-BE49-F238E27FC236}">
              <a16:creationId xmlns:a16="http://schemas.microsoft.com/office/drawing/2014/main" id="{00000000-0008-0000-1800-0000A0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86" name="shapetype_202" hidden="1">
          <a:extLst>
            <a:ext uri="{FF2B5EF4-FFF2-40B4-BE49-F238E27FC236}">
              <a16:creationId xmlns:a16="http://schemas.microsoft.com/office/drawing/2014/main" id="{00000000-0008-0000-1800-00009E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84" name="shapetype_202" hidden="1">
          <a:extLst>
            <a:ext uri="{FF2B5EF4-FFF2-40B4-BE49-F238E27FC236}">
              <a16:creationId xmlns:a16="http://schemas.microsoft.com/office/drawing/2014/main" id="{00000000-0008-0000-1800-00009C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82" name="shapetype_202" hidden="1">
          <a:extLst>
            <a:ext uri="{FF2B5EF4-FFF2-40B4-BE49-F238E27FC236}">
              <a16:creationId xmlns:a16="http://schemas.microsoft.com/office/drawing/2014/main" id="{00000000-0008-0000-1800-00009A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80" name="shapetype_202" hidden="1">
          <a:extLst>
            <a:ext uri="{FF2B5EF4-FFF2-40B4-BE49-F238E27FC236}">
              <a16:creationId xmlns:a16="http://schemas.microsoft.com/office/drawing/2014/main" id="{00000000-0008-0000-1800-000098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78" name="shapetype_202" hidden="1">
          <a:extLst>
            <a:ext uri="{FF2B5EF4-FFF2-40B4-BE49-F238E27FC236}">
              <a16:creationId xmlns:a16="http://schemas.microsoft.com/office/drawing/2014/main" id="{00000000-0008-0000-1800-000096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76" name="shapetype_202" hidden="1">
          <a:extLst>
            <a:ext uri="{FF2B5EF4-FFF2-40B4-BE49-F238E27FC236}">
              <a16:creationId xmlns:a16="http://schemas.microsoft.com/office/drawing/2014/main" id="{00000000-0008-0000-1800-000094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74" name="shapetype_202" hidden="1">
          <a:extLst>
            <a:ext uri="{FF2B5EF4-FFF2-40B4-BE49-F238E27FC236}">
              <a16:creationId xmlns:a16="http://schemas.microsoft.com/office/drawing/2014/main" id="{00000000-0008-0000-1800-000092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72" name="shapetype_202" hidden="1">
          <a:extLst>
            <a:ext uri="{FF2B5EF4-FFF2-40B4-BE49-F238E27FC236}">
              <a16:creationId xmlns:a16="http://schemas.microsoft.com/office/drawing/2014/main" id="{00000000-0008-0000-1800-000090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70" name="shapetype_202" hidden="1">
          <a:extLst>
            <a:ext uri="{FF2B5EF4-FFF2-40B4-BE49-F238E27FC236}">
              <a16:creationId xmlns:a16="http://schemas.microsoft.com/office/drawing/2014/main" id="{00000000-0008-0000-1800-00008E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68" name="shapetype_202" hidden="1">
          <a:extLst>
            <a:ext uri="{FF2B5EF4-FFF2-40B4-BE49-F238E27FC236}">
              <a16:creationId xmlns:a16="http://schemas.microsoft.com/office/drawing/2014/main" id="{00000000-0008-0000-1800-00008C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66" name="shapetype_202" hidden="1">
          <a:extLst>
            <a:ext uri="{FF2B5EF4-FFF2-40B4-BE49-F238E27FC236}">
              <a16:creationId xmlns:a16="http://schemas.microsoft.com/office/drawing/2014/main" id="{00000000-0008-0000-1800-00008A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64" name="shapetype_202" hidden="1">
          <a:extLst>
            <a:ext uri="{FF2B5EF4-FFF2-40B4-BE49-F238E27FC236}">
              <a16:creationId xmlns:a16="http://schemas.microsoft.com/office/drawing/2014/main" id="{00000000-0008-0000-1800-000088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62" name="shapetype_202" hidden="1">
          <a:extLst>
            <a:ext uri="{FF2B5EF4-FFF2-40B4-BE49-F238E27FC236}">
              <a16:creationId xmlns:a16="http://schemas.microsoft.com/office/drawing/2014/main" id="{00000000-0008-0000-1800-000086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60" name="shapetype_202" hidden="1">
          <a:extLst>
            <a:ext uri="{FF2B5EF4-FFF2-40B4-BE49-F238E27FC236}">
              <a16:creationId xmlns:a16="http://schemas.microsoft.com/office/drawing/2014/main" id="{00000000-0008-0000-1800-000084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58" name="shapetype_202" hidden="1">
          <a:extLst>
            <a:ext uri="{FF2B5EF4-FFF2-40B4-BE49-F238E27FC236}">
              <a16:creationId xmlns:a16="http://schemas.microsoft.com/office/drawing/2014/main" id="{00000000-0008-0000-1800-000082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56" name="shapetype_202" hidden="1">
          <a:extLst>
            <a:ext uri="{FF2B5EF4-FFF2-40B4-BE49-F238E27FC236}">
              <a16:creationId xmlns:a16="http://schemas.microsoft.com/office/drawing/2014/main" id="{00000000-0008-0000-1800-000080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54" name="shapetype_202" hidden="1">
          <a:extLst>
            <a:ext uri="{FF2B5EF4-FFF2-40B4-BE49-F238E27FC236}">
              <a16:creationId xmlns:a16="http://schemas.microsoft.com/office/drawing/2014/main" id="{00000000-0008-0000-1800-00007E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52" name="shapetype_202" hidden="1">
          <a:extLst>
            <a:ext uri="{FF2B5EF4-FFF2-40B4-BE49-F238E27FC236}">
              <a16:creationId xmlns:a16="http://schemas.microsoft.com/office/drawing/2014/main" id="{00000000-0008-0000-1800-00007C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50" name="shapetype_202" hidden="1">
          <a:extLst>
            <a:ext uri="{FF2B5EF4-FFF2-40B4-BE49-F238E27FC236}">
              <a16:creationId xmlns:a16="http://schemas.microsoft.com/office/drawing/2014/main" id="{00000000-0008-0000-1800-00007A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48" name="shapetype_202" hidden="1">
          <a:extLst>
            <a:ext uri="{FF2B5EF4-FFF2-40B4-BE49-F238E27FC236}">
              <a16:creationId xmlns:a16="http://schemas.microsoft.com/office/drawing/2014/main" id="{00000000-0008-0000-1800-000078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46" name="shapetype_202" hidden="1">
          <a:extLst>
            <a:ext uri="{FF2B5EF4-FFF2-40B4-BE49-F238E27FC236}">
              <a16:creationId xmlns:a16="http://schemas.microsoft.com/office/drawing/2014/main" id="{00000000-0008-0000-1800-000076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44" name="shapetype_202" hidden="1">
          <a:extLst>
            <a:ext uri="{FF2B5EF4-FFF2-40B4-BE49-F238E27FC236}">
              <a16:creationId xmlns:a16="http://schemas.microsoft.com/office/drawing/2014/main" id="{00000000-0008-0000-1800-000074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42" name="shapetype_202" hidden="1">
          <a:extLst>
            <a:ext uri="{FF2B5EF4-FFF2-40B4-BE49-F238E27FC236}">
              <a16:creationId xmlns:a16="http://schemas.microsoft.com/office/drawing/2014/main" id="{00000000-0008-0000-1800-000072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40" name="shapetype_202" hidden="1">
          <a:extLst>
            <a:ext uri="{FF2B5EF4-FFF2-40B4-BE49-F238E27FC236}">
              <a16:creationId xmlns:a16="http://schemas.microsoft.com/office/drawing/2014/main" id="{00000000-0008-0000-1800-000070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38" name="shapetype_202" hidden="1">
          <a:extLst>
            <a:ext uri="{FF2B5EF4-FFF2-40B4-BE49-F238E27FC236}">
              <a16:creationId xmlns:a16="http://schemas.microsoft.com/office/drawing/2014/main" id="{00000000-0008-0000-1800-00006E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36" name="shapetype_202" hidden="1">
          <a:extLst>
            <a:ext uri="{FF2B5EF4-FFF2-40B4-BE49-F238E27FC236}">
              <a16:creationId xmlns:a16="http://schemas.microsoft.com/office/drawing/2014/main" id="{00000000-0008-0000-1800-00006C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34" name="shapetype_202" hidden="1">
          <a:extLst>
            <a:ext uri="{FF2B5EF4-FFF2-40B4-BE49-F238E27FC236}">
              <a16:creationId xmlns:a16="http://schemas.microsoft.com/office/drawing/2014/main" id="{00000000-0008-0000-1800-00006A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32" name="shapetype_202" hidden="1">
          <a:extLst>
            <a:ext uri="{FF2B5EF4-FFF2-40B4-BE49-F238E27FC236}">
              <a16:creationId xmlns:a16="http://schemas.microsoft.com/office/drawing/2014/main" id="{00000000-0008-0000-1800-000068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30" name="shapetype_202" hidden="1">
          <a:extLst>
            <a:ext uri="{FF2B5EF4-FFF2-40B4-BE49-F238E27FC236}">
              <a16:creationId xmlns:a16="http://schemas.microsoft.com/office/drawing/2014/main" id="{00000000-0008-0000-1800-000066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28" name="shapetype_202" hidden="1">
          <a:extLst>
            <a:ext uri="{FF2B5EF4-FFF2-40B4-BE49-F238E27FC236}">
              <a16:creationId xmlns:a16="http://schemas.microsoft.com/office/drawing/2014/main" id="{00000000-0008-0000-1800-000064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26" name="shapetype_202" hidden="1">
          <a:extLst>
            <a:ext uri="{FF2B5EF4-FFF2-40B4-BE49-F238E27FC236}">
              <a16:creationId xmlns:a16="http://schemas.microsoft.com/office/drawing/2014/main" id="{00000000-0008-0000-1800-000062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24" name="shapetype_202" hidden="1">
          <a:extLst>
            <a:ext uri="{FF2B5EF4-FFF2-40B4-BE49-F238E27FC236}">
              <a16:creationId xmlns:a16="http://schemas.microsoft.com/office/drawing/2014/main" id="{00000000-0008-0000-1800-000060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22" name="shapetype_202" hidden="1">
          <a:extLst>
            <a:ext uri="{FF2B5EF4-FFF2-40B4-BE49-F238E27FC236}">
              <a16:creationId xmlns:a16="http://schemas.microsoft.com/office/drawing/2014/main" id="{00000000-0008-0000-1800-00005E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20" name="shapetype_202" hidden="1">
          <a:extLst>
            <a:ext uri="{FF2B5EF4-FFF2-40B4-BE49-F238E27FC236}">
              <a16:creationId xmlns:a16="http://schemas.microsoft.com/office/drawing/2014/main" id="{00000000-0008-0000-1800-00005C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18" name="shapetype_202" hidden="1">
          <a:extLst>
            <a:ext uri="{FF2B5EF4-FFF2-40B4-BE49-F238E27FC236}">
              <a16:creationId xmlns:a16="http://schemas.microsoft.com/office/drawing/2014/main" id="{00000000-0008-0000-1800-00005A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16" name="shapetype_202" hidden="1">
          <a:extLst>
            <a:ext uri="{FF2B5EF4-FFF2-40B4-BE49-F238E27FC236}">
              <a16:creationId xmlns:a16="http://schemas.microsoft.com/office/drawing/2014/main" id="{00000000-0008-0000-1800-000058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14" name="shapetype_202" hidden="1">
          <a:extLst>
            <a:ext uri="{FF2B5EF4-FFF2-40B4-BE49-F238E27FC236}">
              <a16:creationId xmlns:a16="http://schemas.microsoft.com/office/drawing/2014/main" id="{00000000-0008-0000-1800-000056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12" name="shapetype_202" hidden="1">
          <a:extLst>
            <a:ext uri="{FF2B5EF4-FFF2-40B4-BE49-F238E27FC236}">
              <a16:creationId xmlns:a16="http://schemas.microsoft.com/office/drawing/2014/main" id="{00000000-0008-0000-1800-000054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10" name="shapetype_202" hidden="1">
          <a:extLst>
            <a:ext uri="{FF2B5EF4-FFF2-40B4-BE49-F238E27FC236}">
              <a16:creationId xmlns:a16="http://schemas.microsoft.com/office/drawing/2014/main" id="{00000000-0008-0000-1800-000052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08" name="shapetype_202" hidden="1">
          <a:extLst>
            <a:ext uri="{FF2B5EF4-FFF2-40B4-BE49-F238E27FC236}">
              <a16:creationId xmlns:a16="http://schemas.microsoft.com/office/drawing/2014/main" id="{00000000-0008-0000-1800-000050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06" name="shapetype_202" hidden="1">
          <a:extLst>
            <a:ext uri="{FF2B5EF4-FFF2-40B4-BE49-F238E27FC236}">
              <a16:creationId xmlns:a16="http://schemas.microsoft.com/office/drawing/2014/main" id="{00000000-0008-0000-1800-00004E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04" name="shapetype_202" hidden="1">
          <a:extLst>
            <a:ext uri="{FF2B5EF4-FFF2-40B4-BE49-F238E27FC236}">
              <a16:creationId xmlns:a16="http://schemas.microsoft.com/office/drawing/2014/main" id="{00000000-0008-0000-1800-00004C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02" name="shapetype_202" hidden="1">
          <a:extLst>
            <a:ext uri="{FF2B5EF4-FFF2-40B4-BE49-F238E27FC236}">
              <a16:creationId xmlns:a16="http://schemas.microsoft.com/office/drawing/2014/main" id="{00000000-0008-0000-1800-00004A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000" name="shapetype_202" hidden="1">
          <a:extLst>
            <a:ext uri="{FF2B5EF4-FFF2-40B4-BE49-F238E27FC236}">
              <a16:creationId xmlns:a16="http://schemas.microsoft.com/office/drawing/2014/main" id="{00000000-0008-0000-1800-000048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98" name="shapetype_202" hidden="1">
          <a:extLst>
            <a:ext uri="{FF2B5EF4-FFF2-40B4-BE49-F238E27FC236}">
              <a16:creationId xmlns:a16="http://schemas.microsoft.com/office/drawing/2014/main" id="{00000000-0008-0000-1800-000046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96" name="shapetype_202" hidden="1">
          <a:extLst>
            <a:ext uri="{FF2B5EF4-FFF2-40B4-BE49-F238E27FC236}">
              <a16:creationId xmlns:a16="http://schemas.microsoft.com/office/drawing/2014/main" id="{00000000-0008-0000-1800-000044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94" name="shapetype_202" hidden="1">
          <a:extLst>
            <a:ext uri="{FF2B5EF4-FFF2-40B4-BE49-F238E27FC236}">
              <a16:creationId xmlns:a16="http://schemas.microsoft.com/office/drawing/2014/main" id="{00000000-0008-0000-1800-000042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92" name="shapetype_202" hidden="1">
          <a:extLst>
            <a:ext uri="{FF2B5EF4-FFF2-40B4-BE49-F238E27FC236}">
              <a16:creationId xmlns:a16="http://schemas.microsoft.com/office/drawing/2014/main" id="{00000000-0008-0000-1800-000040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90" name="shapetype_202" hidden="1">
          <a:extLst>
            <a:ext uri="{FF2B5EF4-FFF2-40B4-BE49-F238E27FC236}">
              <a16:creationId xmlns:a16="http://schemas.microsoft.com/office/drawing/2014/main" id="{00000000-0008-0000-1800-00003E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88" name="shapetype_202" hidden="1">
          <a:extLst>
            <a:ext uri="{FF2B5EF4-FFF2-40B4-BE49-F238E27FC236}">
              <a16:creationId xmlns:a16="http://schemas.microsoft.com/office/drawing/2014/main" id="{00000000-0008-0000-1800-00003C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86" name="shapetype_202" hidden="1">
          <a:extLst>
            <a:ext uri="{FF2B5EF4-FFF2-40B4-BE49-F238E27FC236}">
              <a16:creationId xmlns:a16="http://schemas.microsoft.com/office/drawing/2014/main" id="{00000000-0008-0000-1800-00003A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84" name="shapetype_202" hidden="1">
          <a:extLst>
            <a:ext uri="{FF2B5EF4-FFF2-40B4-BE49-F238E27FC236}">
              <a16:creationId xmlns:a16="http://schemas.microsoft.com/office/drawing/2014/main" id="{00000000-0008-0000-1800-000038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82" name="shapetype_202" hidden="1">
          <a:extLst>
            <a:ext uri="{FF2B5EF4-FFF2-40B4-BE49-F238E27FC236}">
              <a16:creationId xmlns:a16="http://schemas.microsoft.com/office/drawing/2014/main" id="{00000000-0008-0000-1800-000036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80" name="shapetype_202" hidden="1">
          <a:extLst>
            <a:ext uri="{FF2B5EF4-FFF2-40B4-BE49-F238E27FC236}">
              <a16:creationId xmlns:a16="http://schemas.microsoft.com/office/drawing/2014/main" id="{00000000-0008-0000-1800-000034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78" name="shapetype_202" hidden="1">
          <a:extLst>
            <a:ext uri="{FF2B5EF4-FFF2-40B4-BE49-F238E27FC236}">
              <a16:creationId xmlns:a16="http://schemas.microsoft.com/office/drawing/2014/main" id="{00000000-0008-0000-1800-000032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76" name="shapetype_202" hidden="1">
          <a:extLst>
            <a:ext uri="{FF2B5EF4-FFF2-40B4-BE49-F238E27FC236}">
              <a16:creationId xmlns:a16="http://schemas.microsoft.com/office/drawing/2014/main" id="{00000000-0008-0000-1800-000030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74" name="shapetype_202" hidden="1">
          <a:extLst>
            <a:ext uri="{FF2B5EF4-FFF2-40B4-BE49-F238E27FC236}">
              <a16:creationId xmlns:a16="http://schemas.microsoft.com/office/drawing/2014/main" id="{00000000-0008-0000-1800-00002E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72" name="shapetype_202" hidden="1">
          <a:extLst>
            <a:ext uri="{FF2B5EF4-FFF2-40B4-BE49-F238E27FC236}">
              <a16:creationId xmlns:a16="http://schemas.microsoft.com/office/drawing/2014/main" id="{00000000-0008-0000-1800-00002C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70" name="shapetype_202" hidden="1">
          <a:extLst>
            <a:ext uri="{FF2B5EF4-FFF2-40B4-BE49-F238E27FC236}">
              <a16:creationId xmlns:a16="http://schemas.microsoft.com/office/drawing/2014/main" id="{00000000-0008-0000-1800-00002A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68" name="shapetype_202" hidden="1">
          <a:extLst>
            <a:ext uri="{FF2B5EF4-FFF2-40B4-BE49-F238E27FC236}">
              <a16:creationId xmlns:a16="http://schemas.microsoft.com/office/drawing/2014/main" id="{00000000-0008-0000-1800-000028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66" name="shapetype_202" hidden="1">
          <a:extLst>
            <a:ext uri="{FF2B5EF4-FFF2-40B4-BE49-F238E27FC236}">
              <a16:creationId xmlns:a16="http://schemas.microsoft.com/office/drawing/2014/main" id="{00000000-0008-0000-1800-000026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64" name="shapetype_202" hidden="1">
          <a:extLst>
            <a:ext uri="{FF2B5EF4-FFF2-40B4-BE49-F238E27FC236}">
              <a16:creationId xmlns:a16="http://schemas.microsoft.com/office/drawing/2014/main" id="{00000000-0008-0000-1800-000024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62" name="shapetype_202" hidden="1">
          <a:extLst>
            <a:ext uri="{FF2B5EF4-FFF2-40B4-BE49-F238E27FC236}">
              <a16:creationId xmlns:a16="http://schemas.microsoft.com/office/drawing/2014/main" id="{00000000-0008-0000-1800-000022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60" name="shapetype_202" hidden="1">
          <a:extLst>
            <a:ext uri="{FF2B5EF4-FFF2-40B4-BE49-F238E27FC236}">
              <a16:creationId xmlns:a16="http://schemas.microsoft.com/office/drawing/2014/main" id="{00000000-0008-0000-1800-000020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58" name="shapetype_202" hidden="1">
          <a:extLst>
            <a:ext uri="{FF2B5EF4-FFF2-40B4-BE49-F238E27FC236}">
              <a16:creationId xmlns:a16="http://schemas.microsoft.com/office/drawing/2014/main" id="{00000000-0008-0000-1800-00001E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56" name="shapetype_202" hidden="1">
          <a:extLst>
            <a:ext uri="{FF2B5EF4-FFF2-40B4-BE49-F238E27FC236}">
              <a16:creationId xmlns:a16="http://schemas.microsoft.com/office/drawing/2014/main" id="{00000000-0008-0000-1800-00001C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54" name="shapetype_202" hidden="1">
          <a:extLst>
            <a:ext uri="{FF2B5EF4-FFF2-40B4-BE49-F238E27FC236}">
              <a16:creationId xmlns:a16="http://schemas.microsoft.com/office/drawing/2014/main" id="{00000000-0008-0000-1800-00001A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52" name="shapetype_202" hidden="1">
          <a:extLst>
            <a:ext uri="{FF2B5EF4-FFF2-40B4-BE49-F238E27FC236}">
              <a16:creationId xmlns:a16="http://schemas.microsoft.com/office/drawing/2014/main" id="{00000000-0008-0000-1800-000018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50" name="shapetype_202" hidden="1">
          <a:extLst>
            <a:ext uri="{FF2B5EF4-FFF2-40B4-BE49-F238E27FC236}">
              <a16:creationId xmlns:a16="http://schemas.microsoft.com/office/drawing/2014/main" id="{00000000-0008-0000-1800-000016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48" name="shapetype_202" hidden="1">
          <a:extLst>
            <a:ext uri="{FF2B5EF4-FFF2-40B4-BE49-F238E27FC236}">
              <a16:creationId xmlns:a16="http://schemas.microsoft.com/office/drawing/2014/main" id="{00000000-0008-0000-1800-000014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46" name="shapetype_202" hidden="1">
          <a:extLst>
            <a:ext uri="{FF2B5EF4-FFF2-40B4-BE49-F238E27FC236}">
              <a16:creationId xmlns:a16="http://schemas.microsoft.com/office/drawing/2014/main" id="{00000000-0008-0000-1800-000012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44" name="shapetype_202" hidden="1">
          <a:extLst>
            <a:ext uri="{FF2B5EF4-FFF2-40B4-BE49-F238E27FC236}">
              <a16:creationId xmlns:a16="http://schemas.microsoft.com/office/drawing/2014/main" id="{00000000-0008-0000-1800-000010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42" name="shapetype_202" hidden="1">
          <a:extLst>
            <a:ext uri="{FF2B5EF4-FFF2-40B4-BE49-F238E27FC236}">
              <a16:creationId xmlns:a16="http://schemas.microsoft.com/office/drawing/2014/main" id="{00000000-0008-0000-1800-00000E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40" name="shapetype_202" hidden="1">
          <a:extLst>
            <a:ext uri="{FF2B5EF4-FFF2-40B4-BE49-F238E27FC236}">
              <a16:creationId xmlns:a16="http://schemas.microsoft.com/office/drawing/2014/main" id="{00000000-0008-0000-1800-00000C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38" name="shapetype_202" hidden="1">
          <a:extLst>
            <a:ext uri="{FF2B5EF4-FFF2-40B4-BE49-F238E27FC236}">
              <a16:creationId xmlns:a16="http://schemas.microsoft.com/office/drawing/2014/main" id="{00000000-0008-0000-1800-00000A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36" name="shapetype_202" hidden="1">
          <a:extLst>
            <a:ext uri="{FF2B5EF4-FFF2-40B4-BE49-F238E27FC236}">
              <a16:creationId xmlns:a16="http://schemas.microsoft.com/office/drawing/2014/main" id="{00000000-0008-0000-1800-000008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34" name="shapetype_202" hidden="1">
          <a:extLst>
            <a:ext uri="{FF2B5EF4-FFF2-40B4-BE49-F238E27FC236}">
              <a16:creationId xmlns:a16="http://schemas.microsoft.com/office/drawing/2014/main" id="{00000000-0008-0000-1800-000006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32" name="shapetype_202" hidden="1">
          <a:extLst>
            <a:ext uri="{FF2B5EF4-FFF2-40B4-BE49-F238E27FC236}">
              <a16:creationId xmlns:a16="http://schemas.microsoft.com/office/drawing/2014/main" id="{00000000-0008-0000-1800-000004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30" name="shapetype_202" hidden="1">
          <a:extLst>
            <a:ext uri="{FF2B5EF4-FFF2-40B4-BE49-F238E27FC236}">
              <a16:creationId xmlns:a16="http://schemas.microsoft.com/office/drawing/2014/main" id="{00000000-0008-0000-1800-000002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28" name="shapetype_202" hidden="1">
          <a:extLst>
            <a:ext uri="{FF2B5EF4-FFF2-40B4-BE49-F238E27FC236}">
              <a16:creationId xmlns:a16="http://schemas.microsoft.com/office/drawing/2014/main" id="{00000000-0008-0000-1800-00000071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26" name="shapetype_202" hidden="1">
          <a:extLst>
            <a:ext uri="{FF2B5EF4-FFF2-40B4-BE49-F238E27FC236}">
              <a16:creationId xmlns:a16="http://schemas.microsoft.com/office/drawing/2014/main" id="{00000000-0008-0000-1800-0000FE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24" name="shapetype_202" hidden="1">
          <a:extLst>
            <a:ext uri="{FF2B5EF4-FFF2-40B4-BE49-F238E27FC236}">
              <a16:creationId xmlns:a16="http://schemas.microsoft.com/office/drawing/2014/main" id="{00000000-0008-0000-1800-0000FC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22" name="shapetype_202" hidden="1">
          <a:extLst>
            <a:ext uri="{FF2B5EF4-FFF2-40B4-BE49-F238E27FC236}">
              <a16:creationId xmlns:a16="http://schemas.microsoft.com/office/drawing/2014/main" id="{00000000-0008-0000-1800-0000FA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20" name="shapetype_202" hidden="1">
          <a:extLst>
            <a:ext uri="{FF2B5EF4-FFF2-40B4-BE49-F238E27FC236}">
              <a16:creationId xmlns:a16="http://schemas.microsoft.com/office/drawing/2014/main" id="{00000000-0008-0000-1800-0000F8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18" name="shapetype_202" hidden="1">
          <a:extLst>
            <a:ext uri="{FF2B5EF4-FFF2-40B4-BE49-F238E27FC236}">
              <a16:creationId xmlns:a16="http://schemas.microsoft.com/office/drawing/2014/main" id="{00000000-0008-0000-1800-0000F6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16" name="shapetype_202" hidden="1">
          <a:extLst>
            <a:ext uri="{FF2B5EF4-FFF2-40B4-BE49-F238E27FC236}">
              <a16:creationId xmlns:a16="http://schemas.microsoft.com/office/drawing/2014/main" id="{00000000-0008-0000-1800-0000F4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14" name="shapetype_202" hidden="1">
          <a:extLst>
            <a:ext uri="{FF2B5EF4-FFF2-40B4-BE49-F238E27FC236}">
              <a16:creationId xmlns:a16="http://schemas.microsoft.com/office/drawing/2014/main" id="{00000000-0008-0000-1800-0000F2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12" name="shapetype_202" hidden="1">
          <a:extLst>
            <a:ext uri="{FF2B5EF4-FFF2-40B4-BE49-F238E27FC236}">
              <a16:creationId xmlns:a16="http://schemas.microsoft.com/office/drawing/2014/main" id="{00000000-0008-0000-1800-0000F0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10" name="shapetype_202" hidden="1">
          <a:extLst>
            <a:ext uri="{FF2B5EF4-FFF2-40B4-BE49-F238E27FC236}">
              <a16:creationId xmlns:a16="http://schemas.microsoft.com/office/drawing/2014/main" id="{00000000-0008-0000-1800-0000EE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08" name="shapetype_202" hidden="1">
          <a:extLst>
            <a:ext uri="{FF2B5EF4-FFF2-40B4-BE49-F238E27FC236}">
              <a16:creationId xmlns:a16="http://schemas.microsoft.com/office/drawing/2014/main" id="{00000000-0008-0000-1800-0000EC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06" name="shapetype_202" hidden="1">
          <a:extLst>
            <a:ext uri="{FF2B5EF4-FFF2-40B4-BE49-F238E27FC236}">
              <a16:creationId xmlns:a16="http://schemas.microsoft.com/office/drawing/2014/main" id="{00000000-0008-0000-1800-0000EA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04" name="shapetype_202" hidden="1">
          <a:extLst>
            <a:ext uri="{FF2B5EF4-FFF2-40B4-BE49-F238E27FC236}">
              <a16:creationId xmlns:a16="http://schemas.microsoft.com/office/drawing/2014/main" id="{00000000-0008-0000-1800-0000E8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02" name="shapetype_202" hidden="1">
          <a:extLst>
            <a:ext uri="{FF2B5EF4-FFF2-40B4-BE49-F238E27FC236}">
              <a16:creationId xmlns:a16="http://schemas.microsoft.com/office/drawing/2014/main" id="{00000000-0008-0000-1800-0000E6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900" name="shapetype_202" hidden="1">
          <a:extLst>
            <a:ext uri="{FF2B5EF4-FFF2-40B4-BE49-F238E27FC236}">
              <a16:creationId xmlns:a16="http://schemas.microsoft.com/office/drawing/2014/main" id="{00000000-0008-0000-1800-0000E4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98" name="shapetype_202" hidden="1">
          <a:extLst>
            <a:ext uri="{FF2B5EF4-FFF2-40B4-BE49-F238E27FC236}">
              <a16:creationId xmlns:a16="http://schemas.microsoft.com/office/drawing/2014/main" id="{00000000-0008-0000-1800-0000E2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96" name="shapetype_202" hidden="1">
          <a:extLst>
            <a:ext uri="{FF2B5EF4-FFF2-40B4-BE49-F238E27FC236}">
              <a16:creationId xmlns:a16="http://schemas.microsoft.com/office/drawing/2014/main" id="{00000000-0008-0000-1800-0000E0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94" name="shapetype_202" hidden="1">
          <a:extLst>
            <a:ext uri="{FF2B5EF4-FFF2-40B4-BE49-F238E27FC236}">
              <a16:creationId xmlns:a16="http://schemas.microsoft.com/office/drawing/2014/main" id="{00000000-0008-0000-1800-0000DE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92" name="shapetype_202" hidden="1">
          <a:extLst>
            <a:ext uri="{FF2B5EF4-FFF2-40B4-BE49-F238E27FC236}">
              <a16:creationId xmlns:a16="http://schemas.microsoft.com/office/drawing/2014/main" id="{00000000-0008-0000-1800-0000DC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90" name="shapetype_202" hidden="1">
          <a:extLst>
            <a:ext uri="{FF2B5EF4-FFF2-40B4-BE49-F238E27FC236}">
              <a16:creationId xmlns:a16="http://schemas.microsoft.com/office/drawing/2014/main" id="{00000000-0008-0000-1800-0000DA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88" name="shapetype_202" hidden="1">
          <a:extLst>
            <a:ext uri="{FF2B5EF4-FFF2-40B4-BE49-F238E27FC236}">
              <a16:creationId xmlns:a16="http://schemas.microsoft.com/office/drawing/2014/main" id="{00000000-0008-0000-1800-0000D8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86" name="shapetype_202" hidden="1">
          <a:extLst>
            <a:ext uri="{FF2B5EF4-FFF2-40B4-BE49-F238E27FC236}">
              <a16:creationId xmlns:a16="http://schemas.microsoft.com/office/drawing/2014/main" id="{00000000-0008-0000-1800-0000D6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84" name="shapetype_202" hidden="1">
          <a:extLst>
            <a:ext uri="{FF2B5EF4-FFF2-40B4-BE49-F238E27FC236}">
              <a16:creationId xmlns:a16="http://schemas.microsoft.com/office/drawing/2014/main" id="{00000000-0008-0000-1800-0000D4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82" name="shapetype_202" hidden="1">
          <a:extLst>
            <a:ext uri="{FF2B5EF4-FFF2-40B4-BE49-F238E27FC236}">
              <a16:creationId xmlns:a16="http://schemas.microsoft.com/office/drawing/2014/main" id="{00000000-0008-0000-1800-0000D2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80" name="shapetype_202" hidden="1">
          <a:extLst>
            <a:ext uri="{FF2B5EF4-FFF2-40B4-BE49-F238E27FC236}">
              <a16:creationId xmlns:a16="http://schemas.microsoft.com/office/drawing/2014/main" id="{00000000-0008-0000-1800-0000D0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78" name="shapetype_202" hidden="1">
          <a:extLst>
            <a:ext uri="{FF2B5EF4-FFF2-40B4-BE49-F238E27FC236}">
              <a16:creationId xmlns:a16="http://schemas.microsoft.com/office/drawing/2014/main" id="{00000000-0008-0000-1800-0000CE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76" name="shapetype_202" hidden="1">
          <a:extLst>
            <a:ext uri="{FF2B5EF4-FFF2-40B4-BE49-F238E27FC236}">
              <a16:creationId xmlns:a16="http://schemas.microsoft.com/office/drawing/2014/main" id="{00000000-0008-0000-1800-0000CC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74" name="shapetype_202" hidden="1">
          <a:extLst>
            <a:ext uri="{FF2B5EF4-FFF2-40B4-BE49-F238E27FC236}">
              <a16:creationId xmlns:a16="http://schemas.microsoft.com/office/drawing/2014/main" id="{00000000-0008-0000-1800-0000CA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72" name="shapetype_202" hidden="1">
          <a:extLst>
            <a:ext uri="{FF2B5EF4-FFF2-40B4-BE49-F238E27FC236}">
              <a16:creationId xmlns:a16="http://schemas.microsoft.com/office/drawing/2014/main" id="{00000000-0008-0000-1800-0000C8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70" name="shapetype_202" hidden="1">
          <a:extLst>
            <a:ext uri="{FF2B5EF4-FFF2-40B4-BE49-F238E27FC236}">
              <a16:creationId xmlns:a16="http://schemas.microsoft.com/office/drawing/2014/main" id="{00000000-0008-0000-1800-0000C6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68" name="shapetype_202" hidden="1">
          <a:extLst>
            <a:ext uri="{FF2B5EF4-FFF2-40B4-BE49-F238E27FC236}">
              <a16:creationId xmlns:a16="http://schemas.microsoft.com/office/drawing/2014/main" id="{00000000-0008-0000-1800-0000C4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66" name="shapetype_202" hidden="1">
          <a:extLst>
            <a:ext uri="{FF2B5EF4-FFF2-40B4-BE49-F238E27FC236}">
              <a16:creationId xmlns:a16="http://schemas.microsoft.com/office/drawing/2014/main" id="{00000000-0008-0000-1800-0000C2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64" name="shapetype_202" hidden="1">
          <a:extLst>
            <a:ext uri="{FF2B5EF4-FFF2-40B4-BE49-F238E27FC236}">
              <a16:creationId xmlns:a16="http://schemas.microsoft.com/office/drawing/2014/main" id="{00000000-0008-0000-1800-0000C0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62" name="shapetype_202" hidden="1">
          <a:extLst>
            <a:ext uri="{FF2B5EF4-FFF2-40B4-BE49-F238E27FC236}">
              <a16:creationId xmlns:a16="http://schemas.microsoft.com/office/drawing/2014/main" id="{00000000-0008-0000-1800-0000BE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60" name="shapetype_202" hidden="1">
          <a:extLst>
            <a:ext uri="{FF2B5EF4-FFF2-40B4-BE49-F238E27FC236}">
              <a16:creationId xmlns:a16="http://schemas.microsoft.com/office/drawing/2014/main" id="{00000000-0008-0000-1800-0000BC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58" name="shapetype_202" hidden="1">
          <a:extLst>
            <a:ext uri="{FF2B5EF4-FFF2-40B4-BE49-F238E27FC236}">
              <a16:creationId xmlns:a16="http://schemas.microsoft.com/office/drawing/2014/main" id="{00000000-0008-0000-1800-0000BA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56" name="shapetype_202" hidden="1">
          <a:extLst>
            <a:ext uri="{FF2B5EF4-FFF2-40B4-BE49-F238E27FC236}">
              <a16:creationId xmlns:a16="http://schemas.microsoft.com/office/drawing/2014/main" id="{00000000-0008-0000-1800-0000B8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54" name="shapetype_202" hidden="1">
          <a:extLst>
            <a:ext uri="{FF2B5EF4-FFF2-40B4-BE49-F238E27FC236}">
              <a16:creationId xmlns:a16="http://schemas.microsoft.com/office/drawing/2014/main" id="{00000000-0008-0000-1800-0000B6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52" name="shapetype_202" hidden="1">
          <a:extLst>
            <a:ext uri="{FF2B5EF4-FFF2-40B4-BE49-F238E27FC236}">
              <a16:creationId xmlns:a16="http://schemas.microsoft.com/office/drawing/2014/main" id="{00000000-0008-0000-1800-0000B4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50" name="shapetype_202" hidden="1">
          <a:extLst>
            <a:ext uri="{FF2B5EF4-FFF2-40B4-BE49-F238E27FC236}">
              <a16:creationId xmlns:a16="http://schemas.microsoft.com/office/drawing/2014/main" id="{00000000-0008-0000-1800-0000B2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48" name="shapetype_202" hidden="1">
          <a:extLst>
            <a:ext uri="{FF2B5EF4-FFF2-40B4-BE49-F238E27FC236}">
              <a16:creationId xmlns:a16="http://schemas.microsoft.com/office/drawing/2014/main" id="{00000000-0008-0000-1800-0000B0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46" name="shapetype_202" hidden="1">
          <a:extLst>
            <a:ext uri="{FF2B5EF4-FFF2-40B4-BE49-F238E27FC236}">
              <a16:creationId xmlns:a16="http://schemas.microsoft.com/office/drawing/2014/main" id="{00000000-0008-0000-1800-0000AE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44" name="shapetype_202" hidden="1">
          <a:extLst>
            <a:ext uri="{FF2B5EF4-FFF2-40B4-BE49-F238E27FC236}">
              <a16:creationId xmlns:a16="http://schemas.microsoft.com/office/drawing/2014/main" id="{00000000-0008-0000-1800-0000AC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42" name="shapetype_202" hidden="1">
          <a:extLst>
            <a:ext uri="{FF2B5EF4-FFF2-40B4-BE49-F238E27FC236}">
              <a16:creationId xmlns:a16="http://schemas.microsoft.com/office/drawing/2014/main" id="{00000000-0008-0000-1800-0000AA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40" name="shapetype_202" hidden="1">
          <a:extLst>
            <a:ext uri="{FF2B5EF4-FFF2-40B4-BE49-F238E27FC236}">
              <a16:creationId xmlns:a16="http://schemas.microsoft.com/office/drawing/2014/main" id="{00000000-0008-0000-1800-0000A8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38" name="shapetype_202" hidden="1">
          <a:extLst>
            <a:ext uri="{FF2B5EF4-FFF2-40B4-BE49-F238E27FC236}">
              <a16:creationId xmlns:a16="http://schemas.microsoft.com/office/drawing/2014/main" id="{00000000-0008-0000-1800-0000A6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36" name="shapetype_202" hidden="1">
          <a:extLst>
            <a:ext uri="{FF2B5EF4-FFF2-40B4-BE49-F238E27FC236}">
              <a16:creationId xmlns:a16="http://schemas.microsoft.com/office/drawing/2014/main" id="{00000000-0008-0000-1800-0000A4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34" name="shapetype_202" hidden="1">
          <a:extLst>
            <a:ext uri="{FF2B5EF4-FFF2-40B4-BE49-F238E27FC236}">
              <a16:creationId xmlns:a16="http://schemas.microsoft.com/office/drawing/2014/main" id="{00000000-0008-0000-1800-0000A2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32" name="shapetype_202" hidden="1">
          <a:extLst>
            <a:ext uri="{FF2B5EF4-FFF2-40B4-BE49-F238E27FC236}">
              <a16:creationId xmlns:a16="http://schemas.microsoft.com/office/drawing/2014/main" id="{00000000-0008-0000-1800-0000A0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30" name="shapetype_202" hidden="1">
          <a:extLst>
            <a:ext uri="{FF2B5EF4-FFF2-40B4-BE49-F238E27FC236}">
              <a16:creationId xmlns:a16="http://schemas.microsoft.com/office/drawing/2014/main" id="{00000000-0008-0000-1800-00009E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28" name="shapetype_202" hidden="1">
          <a:extLst>
            <a:ext uri="{FF2B5EF4-FFF2-40B4-BE49-F238E27FC236}">
              <a16:creationId xmlns:a16="http://schemas.microsoft.com/office/drawing/2014/main" id="{00000000-0008-0000-1800-00009C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26" name="shapetype_202" hidden="1">
          <a:extLst>
            <a:ext uri="{FF2B5EF4-FFF2-40B4-BE49-F238E27FC236}">
              <a16:creationId xmlns:a16="http://schemas.microsoft.com/office/drawing/2014/main" id="{00000000-0008-0000-1800-00009A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24" name="shapetype_202" hidden="1">
          <a:extLst>
            <a:ext uri="{FF2B5EF4-FFF2-40B4-BE49-F238E27FC236}">
              <a16:creationId xmlns:a16="http://schemas.microsoft.com/office/drawing/2014/main" id="{00000000-0008-0000-1800-000098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22" name="shapetype_202" hidden="1">
          <a:extLst>
            <a:ext uri="{FF2B5EF4-FFF2-40B4-BE49-F238E27FC236}">
              <a16:creationId xmlns:a16="http://schemas.microsoft.com/office/drawing/2014/main" id="{00000000-0008-0000-1800-000096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20" name="shapetype_202" hidden="1">
          <a:extLst>
            <a:ext uri="{FF2B5EF4-FFF2-40B4-BE49-F238E27FC236}">
              <a16:creationId xmlns:a16="http://schemas.microsoft.com/office/drawing/2014/main" id="{00000000-0008-0000-1800-000094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18" name="shapetype_202" hidden="1">
          <a:extLst>
            <a:ext uri="{FF2B5EF4-FFF2-40B4-BE49-F238E27FC236}">
              <a16:creationId xmlns:a16="http://schemas.microsoft.com/office/drawing/2014/main" id="{00000000-0008-0000-1800-000092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16" name="shapetype_202" hidden="1">
          <a:extLst>
            <a:ext uri="{FF2B5EF4-FFF2-40B4-BE49-F238E27FC236}">
              <a16:creationId xmlns:a16="http://schemas.microsoft.com/office/drawing/2014/main" id="{00000000-0008-0000-1800-000090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8814" name="shapetype_202" hidden="1">
          <a:extLst>
            <a:ext uri="{FF2B5EF4-FFF2-40B4-BE49-F238E27FC236}">
              <a16:creationId xmlns:a16="http://schemas.microsoft.com/office/drawing/2014/main" id="{00000000-0008-0000-1800-00008E70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20</xdr:col>
      <xdr:colOff>68035</xdr:colOff>
      <xdr:row>37</xdr:row>
      <xdr:rowOff>40822</xdr:rowOff>
    </xdr:from>
    <xdr:ext cx="16042821" cy="1549783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 txBox="1"/>
      </xdr:nvSpPr>
      <xdr:spPr>
        <a:xfrm>
          <a:off x="20056928" y="12055929"/>
          <a:ext cx="16042821" cy="154978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Eastern Europe (Poland, Czech Republic, Hungary, Slovenia, Slovakia, Croatia, Bulgaria, Romania)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TILES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WOOD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was used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METALLIC ROOF BOARDS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 is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SOLID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/>
        </a:p>
      </xdr:txBody>
    </xdr:sp>
    <xdr:clientData/>
  </xdr:oneCellAnchor>
  <xdr:oneCellAnchor>
    <xdr:from>
      <xdr:col>55</xdr:col>
      <xdr:colOff>0</xdr:colOff>
      <xdr:row>37</xdr:row>
      <xdr:rowOff>0</xdr:rowOff>
    </xdr:from>
    <xdr:ext cx="19186070" cy="11239487"/>
    <xdr:sp macro="" textlink="">
      <xdr:nvSpPr>
        <xdr:cNvPr id="324" name="TextBox 323">
          <a:extLst>
            <a:ext uri="{FF2B5EF4-FFF2-40B4-BE49-F238E27FC236}">
              <a16:creationId xmlns:a16="http://schemas.microsoft.com/office/drawing/2014/main" id="{00000000-0008-0000-1800-000044010000}"/>
            </a:ext>
          </a:extLst>
        </xdr:cNvPr>
        <xdr:cNvSpPr txBox="1"/>
      </xdr:nvSpPr>
      <xdr:spPr>
        <a:xfrm>
          <a:off x="100951393" y="12015107"/>
          <a:ext cx="19186070" cy="112394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Eastern Europe (Poland, Czech Republic, Hungary, Slovenia, Slovakia, Croatia, Bulgaria, Romania)</a:t>
          </a:r>
          <a:endParaRPr lang="en-US" sz="1200">
            <a:effectLst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fuel used is gas.</a:t>
          </a:r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>
            <a:effectLst/>
          </a:endParaRPr>
        </a:p>
        <a:p>
          <a:pPr eaLnBrk="1" fontAlgn="auto" latinLnBrk="0" hangingPunct="1"/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is the non-condesing boiler, gas.</a:t>
          </a:r>
          <a:endParaRPr lang="en-US">
            <a:effectLst/>
          </a:endParaRPr>
        </a:p>
      </xdr:txBody>
    </xdr:sp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506" name="shapetype_202" hidden="1">
          <a:extLst>
            <a:ext uri="{FF2B5EF4-FFF2-40B4-BE49-F238E27FC236}">
              <a16:creationId xmlns:a16="http://schemas.microsoft.com/office/drawing/2014/main" id="{00000000-0008-0000-1900-00002A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505" name="shapetype_202" hidden="1">
          <a:extLst>
            <a:ext uri="{FF2B5EF4-FFF2-40B4-BE49-F238E27FC236}">
              <a16:creationId xmlns:a16="http://schemas.microsoft.com/office/drawing/2014/main" id="{00000000-0008-0000-1900-000029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504" name="shapetype_202" hidden="1">
          <a:extLst>
            <a:ext uri="{FF2B5EF4-FFF2-40B4-BE49-F238E27FC236}">
              <a16:creationId xmlns:a16="http://schemas.microsoft.com/office/drawing/2014/main" id="{00000000-0008-0000-1900-000028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503" name="shapetype_202" hidden="1">
          <a:extLst>
            <a:ext uri="{FF2B5EF4-FFF2-40B4-BE49-F238E27FC236}">
              <a16:creationId xmlns:a16="http://schemas.microsoft.com/office/drawing/2014/main" id="{00000000-0008-0000-1900-000027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502" name="shapetype_202" hidden="1">
          <a:extLst>
            <a:ext uri="{FF2B5EF4-FFF2-40B4-BE49-F238E27FC236}">
              <a16:creationId xmlns:a16="http://schemas.microsoft.com/office/drawing/2014/main" id="{00000000-0008-0000-1900-000026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501" name="shapetype_202" hidden="1">
          <a:extLst>
            <a:ext uri="{FF2B5EF4-FFF2-40B4-BE49-F238E27FC236}">
              <a16:creationId xmlns:a16="http://schemas.microsoft.com/office/drawing/2014/main" id="{00000000-0008-0000-1900-000025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500" name="shapetype_202" hidden="1">
          <a:extLst>
            <a:ext uri="{FF2B5EF4-FFF2-40B4-BE49-F238E27FC236}">
              <a16:creationId xmlns:a16="http://schemas.microsoft.com/office/drawing/2014/main" id="{00000000-0008-0000-1900-000024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98" name="shapetype_202" hidden="1">
          <a:extLst>
            <a:ext uri="{FF2B5EF4-FFF2-40B4-BE49-F238E27FC236}">
              <a16:creationId xmlns:a16="http://schemas.microsoft.com/office/drawing/2014/main" id="{00000000-0008-0000-1900-000022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96" name="shapetype_202" hidden="1">
          <a:extLst>
            <a:ext uri="{FF2B5EF4-FFF2-40B4-BE49-F238E27FC236}">
              <a16:creationId xmlns:a16="http://schemas.microsoft.com/office/drawing/2014/main" id="{00000000-0008-0000-1900-000020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94" name="shapetype_202" hidden="1">
          <a:extLst>
            <a:ext uri="{FF2B5EF4-FFF2-40B4-BE49-F238E27FC236}">
              <a16:creationId xmlns:a16="http://schemas.microsoft.com/office/drawing/2014/main" id="{00000000-0008-0000-1900-00001E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92" name="shapetype_202" hidden="1">
          <a:extLst>
            <a:ext uri="{FF2B5EF4-FFF2-40B4-BE49-F238E27FC236}">
              <a16:creationId xmlns:a16="http://schemas.microsoft.com/office/drawing/2014/main" id="{00000000-0008-0000-1900-00001C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90" name="shapetype_202" hidden="1">
          <a:extLst>
            <a:ext uri="{FF2B5EF4-FFF2-40B4-BE49-F238E27FC236}">
              <a16:creationId xmlns:a16="http://schemas.microsoft.com/office/drawing/2014/main" id="{00000000-0008-0000-1900-00001A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88" name="shapetype_202" hidden="1">
          <a:extLst>
            <a:ext uri="{FF2B5EF4-FFF2-40B4-BE49-F238E27FC236}">
              <a16:creationId xmlns:a16="http://schemas.microsoft.com/office/drawing/2014/main" id="{00000000-0008-0000-1900-000018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86" name="shapetype_202" hidden="1">
          <a:extLst>
            <a:ext uri="{FF2B5EF4-FFF2-40B4-BE49-F238E27FC236}">
              <a16:creationId xmlns:a16="http://schemas.microsoft.com/office/drawing/2014/main" id="{00000000-0008-0000-1900-000016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84" name="shapetype_202" hidden="1">
          <a:extLst>
            <a:ext uri="{FF2B5EF4-FFF2-40B4-BE49-F238E27FC236}">
              <a16:creationId xmlns:a16="http://schemas.microsoft.com/office/drawing/2014/main" id="{00000000-0008-0000-1900-000014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82" name="shapetype_202" hidden="1">
          <a:extLst>
            <a:ext uri="{FF2B5EF4-FFF2-40B4-BE49-F238E27FC236}">
              <a16:creationId xmlns:a16="http://schemas.microsoft.com/office/drawing/2014/main" id="{00000000-0008-0000-1900-000012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80" name="shapetype_202" hidden="1">
          <a:extLst>
            <a:ext uri="{FF2B5EF4-FFF2-40B4-BE49-F238E27FC236}">
              <a16:creationId xmlns:a16="http://schemas.microsoft.com/office/drawing/2014/main" id="{00000000-0008-0000-1900-000010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78" name="shapetype_202" hidden="1">
          <a:extLst>
            <a:ext uri="{FF2B5EF4-FFF2-40B4-BE49-F238E27FC236}">
              <a16:creationId xmlns:a16="http://schemas.microsoft.com/office/drawing/2014/main" id="{00000000-0008-0000-1900-00000E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76" name="shapetype_202" hidden="1">
          <a:extLst>
            <a:ext uri="{FF2B5EF4-FFF2-40B4-BE49-F238E27FC236}">
              <a16:creationId xmlns:a16="http://schemas.microsoft.com/office/drawing/2014/main" id="{00000000-0008-0000-1900-00000C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74" name="shapetype_202" hidden="1">
          <a:extLst>
            <a:ext uri="{FF2B5EF4-FFF2-40B4-BE49-F238E27FC236}">
              <a16:creationId xmlns:a16="http://schemas.microsoft.com/office/drawing/2014/main" id="{00000000-0008-0000-1900-00000A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72" name="shapetype_202" hidden="1">
          <a:extLst>
            <a:ext uri="{FF2B5EF4-FFF2-40B4-BE49-F238E27FC236}">
              <a16:creationId xmlns:a16="http://schemas.microsoft.com/office/drawing/2014/main" id="{00000000-0008-0000-1900-000008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70" name="shapetype_202" hidden="1">
          <a:extLst>
            <a:ext uri="{FF2B5EF4-FFF2-40B4-BE49-F238E27FC236}">
              <a16:creationId xmlns:a16="http://schemas.microsoft.com/office/drawing/2014/main" id="{00000000-0008-0000-1900-000006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68" name="shapetype_202" hidden="1">
          <a:extLst>
            <a:ext uri="{FF2B5EF4-FFF2-40B4-BE49-F238E27FC236}">
              <a16:creationId xmlns:a16="http://schemas.microsoft.com/office/drawing/2014/main" id="{00000000-0008-0000-1900-000004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66" name="shapetype_202" hidden="1">
          <a:extLst>
            <a:ext uri="{FF2B5EF4-FFF2-40B4-BE49-F238E27FC236}">
              <a16:creationId xmlns:a16="http://schemas.microsoft.com/office/drawing/2014/main" id="{00000000-0008-0000-1900-000002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64" name="shapetype_202" hidden="1">
          <a:extLst>
            <a:ext uri="{FF2B5EF4-FFF2-40B4-BE49-F238E27FC236}">
              <a16:creationId xmlns:a16="http://schemas.microsoft.com/office/drawing/2014/main" id="{00000000-0008-0000-1900-00000077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62" name="shapetype_202" hidden="1">
          <a:extLst>
            <a:ext uri="{FF2B5EF4-FFF2-40B4-BE49-F238E27FC236}">
              <a16:creationId xmlns:a16="http://schemas.microsoft.com/office/drawing/2014/main" id="{00000000-0008-0000-1900-0000FE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60" name="shapetype_202" hidden="1">
          <a:extLst>
            <a:ext uri="{FF2B5EF4-FFF2-40B4-BE49-F238E27FC236}">
              <a16:creationId xmlns:a16="http://schemas.microsoft.com/office/drawing/2014/main" id="{00000000-0008-0000-1900-0000FC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58" name="shapetype_202" hidden="1">
          <a:extLst>
            <a:ext uri="{FF2B5EF4-FFF2-40B4-BE49-F238E27FC236}">
              <a16:creationId xmlns:a16="http://schemas.microsoft.com/office/drawing/2014/main" id="{00000000-0008-0000-1900-0000FA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56" name="shapetype_202" hidden="1">
          <a:extLst>
            <a:ext uri="{FF2B5EF4-FFF2-40B4-BE49-F238E27FC236}">
              <a16:creationId xmlns:a16="http://schemas.microsoft.com/office/drawing/2014/main" id="{00000000-0008-0000-1900-0000F8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54" name="shapetype_202" hidden="1">
          <a:extLst>
            <a:ext uri="{FF2B5EF4-FFF2-40B4-BE49-F238E27FC236}">
              <a16:creationId xmlns:a16="http://schemas.microsoft.com/office/drawing/2014/main" id="{00000000-0008-0000-1900-0000F6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52" name="shapetype_202" hidden="1">
          <a:extLst>
            <a:ext uri="{FF2B5EF4-FFF2-40B4-BE49-F238E27FC236}">
              <a16:creationId xmlns:a16="http://schemas.microsoft.com/office/drawing/2014/main" id="{00000000-0008-0000-1900-0000F4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50" name="shapetype_202" hidden="1">
          <a:extLst>
            <a:ext uri="{FF2B5EF4-FFF2-40B4-BE49-F238E27FC236}">
              <a16:creationId xmlns:a16="http://schemas.microsoft.com/office/drawing/2014/main" id="{00000000-0008-0000-1900-0000F2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48" name="shapetype_202" hidden="1">
          <a:extLst>
            <a:ext uri="{FF2B5EF4-FFF2-40B4-BE49-F238E27FC236}">
              <a16:creationId xmlns:a16="http://schemas.microsoft.com/office/drawing/2014/main" id="{00000000-0008-0000-1900-0000F0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46" name="shapetype_202" hidden="1">
          <a:extLst>
            <a:ext uri="{FF2B5EF4-FFF2-40B4-BE49-F238E27FC236}">
              <a16:creationId xmlns:a16="http://schemas.microsoft.com/office/drawing/2014/main" id="{00000000-0008-0000-1900-0000EE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44" name="shapetype_202" hidden="1">
          <a:extLst>
            <a:ext uri="{FF2B5EF4-FFF2-40B4-BE49-F238E27FC236}">
              <a16:creationId xmlns:a16="http://schemas.microsoft.com/office/drawing/2014/main" id="{00000000-0008-0000-1900-0000EC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42" name="shapetype_202" hidden="1">
          <a:extLst>
            <a:ext uri="{FF2B5EF4-FFF2-40B4-BE49-F238E27FC236}">
              <a16:creationId xmlns:a16="http://schemas.microsoft.com/office/drawing/2014/main" id="{00000000-0008-0000-1900-0000EA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40" name="shapetype_202" hidden="1">
          <a:extLst>
            <a:ext uri="{FF2B5EF4-FFF2-40B4-BE49-F238E27FC236}">
              <a16:creationId xmlns:a16="http://schemas.microsoft.com/office/drawing/2014/main" id="{00000000-0008-0000-1900-0000E8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38" name="shapetype_202" hidden="1">
          <a:extLst>
            <a:ext uri="{FF2B5EF4-FFF2-40B4-BE49-F238E27FC236}">
              <a16:creationId xmlns:a16="http://schemas.microsoft.com/office/drawing/2014/main" id="{00000000-0008-0000-1900-0000E6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36" name="shapetype_202" hidden="1">
          <a:extLst>
            <a:ext uri="{FF2B5EF4-FFF2-40B4-BE49-F238E27FC236}">
              <a16:creationId xmlns:a16="http://schemas.microsoft.com/office/drawing/2014/main" id="{00000000-0008-0000-1900-0000E4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34" name="shapetype_202" hidden="1">
          <a:extLst>
            <a:ext uri="{FF2B5EF4-FFF2-40B4-BE49-F238E27FC236}">
              <a16:creationId xmlns:a16="http://schemas.microsoft.com/office/drawing/2014/main" id="{00000000-0008-0000-1900-0000E2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32" name="shapetype_202" hidden="1">
          <a:extLst>
            <a:ext uri="{FF2B5EF4-FFF2-40B4-BE49-F238E27FC236}">
              <a16:creationId xmlns:a16="http://schemas.microsoft.com/office/drawing/2014/main" id="{00000000-0008-0000-1900-0000E0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30" name="shapetype_202" hidden="1">
          <a:extLst>
            <a:ext uri="{FF2B5EF4-FFF2-40B4-BE49-F238E27FC236}">
              <a16:creationId xmlns:a16="http://schemas.microsoft.com/office/drawing/2014/main" id="{00000000-0008-0000-1900-0000DE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28" name="shapetype_202" hidden="1">
          <a:extLst>
            <a:ext uri="{FF2B5EF4-FFF2-40B4-BE49-F238E27FC236}">
              <a16:creationId xmlns:a16="http://schemas.microsoft.com/office/drawing/2014/main" id="{00000000-0008-0000-1900-0000DC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26" name="shapetype_202" hidden="1">
          <a:extLst>
            <a:ext uri="{FF2B5EF4-FFF2-40B4-BE49-F238E27FC236}">
              <a16:creationId xmlns:a16="http://schemas.microsoft.com/office/drawing/2014/main" id="{00000000-0008-0000-1900-0000DA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24" name="shapetype_202" hidden="1">
          <a:extLst>
            <a:ext uri="{FF2B5EF4-FFF2-40B4-BE49-F238E27FC236}">
              <a16:creationId xmlns:a16="http://schemas.microsoft.com/office/drawing/2014/main" id="{00000000-0008-0000-1900-0000D8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22" name="shapetype_202" hidden="1">
          <a:extLst>
            <a:ext uri="{FF2B5EF4-FFF2-40B4-BE49-F238E27FC236}">
              <a16:creationId xmlns:a16="http://schemas.microsoft.com/office/drawing/2014/main" id="{00000000-0008-0000-1900-0000D6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20" name="shapetype_202" hidden="1">
          <a:extLst>
            <a:ext uri="{FF2B5EF4-FFF2-40B4-BE49-F238E27FC236}">
              <a16:creationId xmlns:a16="http://schemas.microsoft.com/office/drawing/2014/main" id="{00000000-0008-0000-1900-0000D4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18" name="shapetype_202" hidden="1">
          <a:extLst>
            <a:ext uri="{FF2B5EF4-FFF2-40B4-BE49-F238E27FC236}">
              <a16:creationId xmlns:a16="http://schemas.microsoft.com/office/drawing/2014/main" id="{00000000-0008-0000-1900-0000D2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16" name="shapetype_202" hidden="1">
          <a:extLst>
            <a:ext uri="{FF2B5EF4-FFF2-40B4-BE49-F238E27FC236}">
              <a16:creationId xmlns:a16="http://schemas.microsoft.com/office/drawing/2014/main" id="{00000000-0008-0000-1900-0000D0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14" name="shapetype_202" hidden="1">
          <a:extLst>
            <a:ext uri="{FF2B5EF4-FFF2-40B4-BE49-F238E27FC236}">
              <a16:creationId xmlns:a16="http://schemas.microsoft.com/office/drawing/2014/main" id="{00000000-0008-0000-1900-0000CE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12" name="shapetype_202" hidden="1">
          <a:extLst>
            <a:ext uri="{FF2B5EF4-FFF2-40B4-BE49-F238E27FC236}">
              <a16:creationId xmlns:a16="http://schemas.microsoft.com/office/drawing/2014/main" id="{00000000-0008-0000-1900-0000CC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10" name="shapetype_202" hidden="1">
          <a:extLst>
            <a:ext uri="{FF2B5EF4-FFF2-40B4-BE49-F238E27FC236}">
              <a16:creationId xmlns:a16="http://schemas.microsoft.com/office/drawing/2014/main" id="{00000000-0008-0000-1900-0000CA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08" name="shapetype_202" hidden="1">
          <a:extLst>
            <a:ext uri="{FF2B5EF4-FFF2-40B4-BE49-F238E27FC236}">
              <a16:creationId xmlns:a16="http://schemas.microsoft.com/office/drawing/2014/main" id="{00000000-0008-0000-1900-0000C8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06" name="shapetype_202" hidden="1">
          <a:extLst>
            <a:ext uri="{FF2B5EF4-FFF2-40B4-BE49-F238E27FC236}">
              <a16:creationId xmlns:a16="http://schemas.microsoft.com/office/drawing/2014/main" id="{00000000-0008-0000-1900-0000C6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04" name="shapetype_202" hidden="1">
          <a:extLst>
            <a:ext uri="{FF2B5EF4-FFF2-40B4-BE49-F238E27FC236}">
              <a16:creationId xmlns:a16="http://schemas.microsoft.com/office/drawing/2014/main" id="{00000000-0008-0000-1900-0000C4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02" name="shapetype_202" hidden="1">
          <a:extLst>
            <a:ext uri="{FF2B5EF4-FFF2-40B4-BE49-F238E27FC236}">
              <a16:creationId xmlns:a16="http://schemas.microsoft.com/office/drawing/2014/main" id="{00000000-0008-0000-1900-0000C2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400" name="shapetype_202" hidden="1">
          <a:extLst>
            <a:ext uri="{FF2B5EF4-FFF2-40B4-BE49-F238E27FC236}">
              <a16:creationId xmlns:a16="http://schemas.microsoft.com/office/drawing/2014/main" id="{00000000-0008-0000-1900-0000C0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99" name="shapetype_202" hidden="1">
          <a:extLst>
            <a:ext uri="{FF2B5EF4-FFF2-40B4-BE49-F238E27FC236}">
              <a16:creationId xmlns:a16="http://schemas.microsoft.com/office/drawing/2014/main" id="{00000000-0008-0000-1900-0000BF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97" name="shapetype_202" hidden="1">
          <a:extLst>
            <a:ext uri="{FF2B5EF4-FFF2-40B4-BE49-F238E27FC236}">
              <a16:creationId xmlns:a16="http://schemas.microsoft.com/office/drawing/2014/main" id="{00000000-0008-0000-1900-0000BD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95" name="shapetype_202" hidden="1">
          <a:extLst>
            <a:ext uri="{FF2B5EF4-FFF2-40B4-BE49-F238E27FC236}">
              <a16:creationId xmlns:a16="http://schemas.microsoft.com/office/drawing/2014/main" id="{00000000-0008-0000-1900-0000BB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93" name="shapetype_202" hidden="1">
          <a:extLst>
            <a:ext uri="{FF2B5EF4-FFF2-40B4-BE49-F238E27FC236}">
              <a16:creationId xmlns:a16="http://schemas.microsoft.com/office/drawing/2014/main" id="{00000000-0008-0000-1900-0000B9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91" name="shapetype_202" hidden="1">
          <a:extLst>
            <a:ext uri="{FF2B5EF4-FFF2-40B4-BE49-F238E27FC236}">
              <a16:creationId xmlns:a16="http://schemas.microsoft.com/office/drawing/2014/main" id="{00000000-0008-0000-1900-0000B7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89" name="shapetype_202" hidden="1">
          <a:extLst>
            <a:ext uri="{FF2B5EF4-FFF2-40B4-BE49-F238E27FC236}">
              <a16:creationId xmlns:a16="http://schemas.microsoft.com/office/drawing/2014/main" id="{00000000-0008-0000-1900-0000B5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87" name="shapetype_202" hidden="1">
          <a:extLst>
            <a:ext uri="{FF2B5EF4-FFF2-40B4-BE49-F238E27FC236}">
              <a16:creationId xmlns:a16="http://schemas.microsoft.com/office/drawing/2014/main" id="{00000000-0008-0000-1900-0000B3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85" name="shapetype_202" hidden="1">
          <a:extLst>
            <a:ext uri="{FF2B5EF4-FFF2-40B4-BE49-F238E27FC236}">
              <a16:creationId xmlns:a16="http://schemas.microsoft.com/office/drawing/2014/main" id="{00000000-0008-0000-1900-0000B1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83" name="shapetype_202" hidden="1">
          <a:extLst>
            <a:ext uri="{FF2B5EF4-FFF2-40B4-BE49-F238E27FC236}">
              <a16:creationId xmlns:a16="http://schemas.microsoft.com/office/drawing/2014/main" id="{00000000-0008-0000-1900-0000AF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81" name="shapetype_202" hidden="1">
          <a:extLst>
            <a:ext uri="{FF2B5EF4-FFF2-40B4-BE49-F238E27FC236}">
              <a16:creationId xmlns:a16="http://schemas.microsoft.com/office/drawing/2014/main" id="{00000000-0008-0000-1900-0000AD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79" name="shapetype_202" hidden="1">
          <a:extLst>
            <a:ext uri="{FF2B5EF4-FFF2-40B4-BE49-F238E27FC236}">
              <a16:creationId xmlns:a16="http://schemas.microsoft.com/office/drawing/2014/main" id="{00000000-0008-0000-1900-0000AB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77" name="shapetype_202" hidden="1">
          <a:extLst>
            <a:ext uri="{FF2B5EF4-FFF2-40B4-BE49-F238E27FC236}">
              <a16:creationId xmlns:a16="http://schemas.microsoft.com/office/drawing/2014/main" id="{00000000-0008-0000-1900-0000A9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75" name="shapetype_202" hidden="1">
          <a:extLst>
            <a:ext uri="{FF2B5EF4-FFF2-40B4-BE49-F238E27FC236}">
              <a16:creationId xmlns:a16="http://schemas.microsoft.com/office/drawing/2014/main" id="{00000000-0008-0000-1900-0000A7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73" name="shapetype_202" hidden="1">
          <a:extLst>
            <a:ext uri="{FF2B5EF4-FFF2-40B4-BE49-F238E27FC236}">
              <a16:creationId xmlns:a16="http://schemas.microsoft.com/office/drawing/2014/main" id="{00000000-0008-0000-1900-0000A5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71" name="shapetype_202" hidden="1">
          <a:extLst>
            <a:ext uri="{FF2B5EF4-FFF2-40B4-BE49-F238E27FC236}">
              <a16:creationId xmlns:a16="http://schemas.microsoft.com/office/drawing/2014/main" id="{00000000-0008-0000-1900-0000A3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69" name="shapetype_202" hidden="1">
          <a:extLst>
            <a:ext uri="{FF2B5EF4-FFF2-40B4-BE49-F238E27FC236}">
              <a16:creationId xmlns:a16="http://schemas.microsoft.com/office/drawing/2014/main" id="{00000000-0008-0000-1900-0000A1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68" name="shapetype_202" hidden="1">
          <a:extLst>
            <a:ext uri="{FF2B5EF4-FFF2-40B4-BE49-F238E27FC236}">
              <a16:creationId xmlns:a16="http://schemas.microsoft.com/office/drawing/2014/main" id="{00000000-0008-0000-1900-0000A0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66" name="shapetype_202" hidden="1">
          <a:extLst>
            <a:ext uri="{FF2B5EF4-FFF2-40B4-BE49-F238E27FC236}">
              <a16:creationId xmlns:a16="http://schemas.microsoft.com/office/drawing/2014/main" id="{00000000-0008-0000-1900-00009E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64" name="shapetype_202" hidden="1">
          <a:extLst>
            <a:ext uri="{FF2B5EF4-FFF2-40B4-BE49-F238E27FC236}">
              <a16:creationId xmlns:a16="http://schemas.microsoft.com/office/drawing/2014/main" id="{00000000-0008-0000-1900-00009C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62" name="shapetype_202" hidden="1">
          <a:extLst>
            <a:ext uri="{FF2B5EF4-FFF2-40B4-BE49-F238E27FC236}">
              <a16:creationId xmlns:a16="http://schemas.microsoft.com/office/drawing/2014/main" id="{00000000-0008-0000-1900-00009A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60" name="shapetype_202" hidden="1">
          <a:extLst>
            <a:ext uri="{FF2B5EF4-FFF2-40B4-BE49-F238E27FC236}">
              <a16:creationId xmlns:a16="http://schemas.microsoft.com/office/drawing/2014/main" id="{00000000-0008-0000-1900-000098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58" name="shapetype_202" hidden="1">
          <a:extLst>
            <a:ext uri="{FF2B5EF4-FFF2-40B4-BE49-F238E27FC236}">
              <a16:creationId xmlns:a16="http://schemas.microsoft.com/office/drawing/2014/main" id="{00000000-0008-0000-1900-000096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56" name="shapetype_202" hidden="1">
          <a:extLst>
            <a:ext uri="{FF2B5EF4-FFF2-40B4-BE49-F238E27FC236}">
              <a16:creationId xmlns:a16="http://schemas.microsoft.com/office/drawing/2014/main" id="{00000000-0008-0000-1900-000094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54" name="shapetype_202" hidden="1">
          <a:extLst>
            <a:ext uri="{FF2B5EF4-FFF2-40B4-BE49-F238E27FC236}">
              <a16:creationId xmlns:a16="http://schemas.microsoft.com/office/drawing/2014/main" id="{00000000-0008-0000-1900-000092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52" name="shapetype_202" hidden="1">
          <a:extLst>
            <a:ext uri="{FF2B5EF4-FFF2-40B4-BE49-F238E27FC236}">
              <a16:creationId xmlns:a16="http://schemas.microsoft.com/office/drawing/2014/main" id="{00000000-0008-0000-1900-000090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50" name="shapetype_202" hidden="1">
          <a:extLst>
            <a:ext uri="{FF2B5EF4-FFF2-40B4-BE49-F238E27FC236}">
              <a16:creationId xmlns:a16="http://schemas.microsoft.com/office/drawing/2014/main" id="{00000000-0008-0000-1900-00008E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48" name="shapetype_202" hidden="1">
          <a:extLst>
            <a:ext uri="{FF2B5EF4-FFF2-40B4-BE49-F238E27FC236}">
              <a16:creationId xmlns:a16="http://schemas.microsoft.com/office/drawing/2014/main" id="{00000000-0008-0000-1900-00008C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46" name="shapetype_202" hidden="1">
          <a:extLst>
            <a:ext uri="{FF2B5EF4-FFF2-40B4-BE49-F238E27FC236}">
              <a16:creationId xmlns:a16="http://schemas.microsoft.com/office/drawing/2014/main" id="{00000000-0008-0000-1900-00008A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44" name="shapetype_202" hidden="1">
          <a:extLst>
            <a:ext uri="{FF2B5EF4-FFF2-40B4-BE49-F238E27FC236}">
              <a16:creationId xmlns:a16="http://schemas.microsoft.com/office/drawing/2014/main" id="{00000000-0008-0000-1900-000088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42" name="shapetype_202" hidden="1">
          <a:extLst>
            <a:ext uri="{FF2B5EF4-FFF2-40B4-BE49-F238E27FC236}">
              <a16:creationId xmlns:a16="http://schemas.microsoft.com/office/drawing/2014/main" id="{00000000-0008-0000-1900-000086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40" name="shapetype_202" hidden="1">
          <a:extLst>
            <a:ext uri="{FF2B5EF4-FFF2-40B4-BE49-F238E27FC236}">
              <a16:creationId xmlns:a16="http://schemas.microsoft.com/office/drawing/2014/main" id="{00000000-0008-0000-1900-000084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38" name="shapetype_202" hidden="1">
          <a:extLst>
            <a:ext uri="{FF2B5EF4-FFF2-40B4-BE49-F238E27FC236}">
              <a16:creationId xmlns:a16="http://schemas.microsoft.com/office/drawing/2014/main" id="{00000000-0008-0000-1900-000082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36" name="shapetype_202" hidden="1">
          <a:extLst>
            <a:ext uri="{FF2B5EF4-FFF2-40B4-BE49-F238E27FC236}">
              <a16:creationId xmlns:a16="http://schemas.microsoft.com/office/drawing/2014/main" id="{00000000-0008-0000-1900-000080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34" name="shapetype_202" hidden="1">
          <a:extLst>
            <a:ext uri="{FF2B5EF4-FFF2-40B4-BE49-F238E27FC236}">
              <a16:creationId xmlns:a16="http://schemas.microsoft.com/office/drawing/2014/main" id="{00000000-0008-0000-1900-00007E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32" name="shapetype_202" hidden="1">
          <a:extLst>
            <a:ext uri="{FF2B5EF4-FFF2-40B4-BE49-F238E27FC236}">
              <a16:creationId xmlns:a16="http://schemas.microsoft.com/office/drawing/2014/main" id="{00000000-0008-0000-1900-00007C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30" name="shapetype_202" hidden="1">
          <a:extLst>
            <a:ext uri="{FF2B5EF4-FFF2-40B4-BE49-F238E27FC236}">
              <a16:creationId xmlns:a16="http://schemas.microsoft.com/office/drawing/2014/main" id="{00000000-0008-0000-1900-00007A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28" name="shapetype_202" hidden="1">
          <a:extLst>
            <a:ext uri="{FF2B5EF4-FFF2-40B4-BE49-F238E27FC236}">
              <a16:creationId xmlns:a16="http://schemas.microsoft.com/office/drawing/2014/main" id="{00000000-0008-0000-1900-000078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26" name="shapetype_202" hidden="1">
          <a:extLst>
            <a:ext uri="{FF2B5EF4-FFF2-40B4-BE49-F238E27FC236}">
              <a16:creationId xmlns:a16="http://schemas.microsoft.com/office/drawing/2014/main" id="{00000000-0008-0000-1900-000076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24" name="shapetype_202" hidden="1">
          <a:extLst>
            <a:ext uri="{FF2B5EF4-FFF2-40B4-BE49-F238E27FC236}">
              <a16:creationId xmlns:a16="http://schemas.microsoft.com/office/drawing/2014/main" id="{00000000-0008-0000-1900-000074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22" name="shapetype_202" hidden="1">
          <a:extLst>
            <a:ext uri="{FF2B5EF4-FFF2-40B4-BE49-F238E27FC236}">
              <a16:creationId xmlns:a16="http://schemas.microsoft.com/office/drawing/2014/main" id="{00000000-0008-0000-1900-000072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20" name="shapetype_202" hidden="1">
          <a:extLst>
            <a:ext uri="{FF2B5EF4-FFF2-40B4-BE49-F238E27FC236}">
              <a16:creationId xmlns:a16="http://schemas.microsoft.com/office/drawing/2014/main" id="{00000000-0008-0000-1900-000070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18" name="shapetype_202" hidden="1">
          <a:extLst>
            <a:ext uri="{FF2B5EF4-FFF2-40B4-BE49-F238E27FC236}">
              <a16:creationId xmlns:a16="http://schemas.microsoft.com/office/drawing/2014/main" id="{00000000-0008-0000-1900-00006E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16" name="shapetype_202" hidden="1">
          <a:extLst>
            <a:ext uri="{FF2B5EF4-FFF2-40B4-BE49-F238E27FC236}">
              <a16:creationId xmlns:a16="http://schemas.microsoft.com/office/drawing/2014/main" id="{00000000-0008-0000-1900-00006C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14" name="shapetype_202" hidden="1">
          <a:extLst>
            <a:ext uri="{FF2B5EF4-FFF2-40B4-BE49-F238E27FC236}">
              <a16:creationId xmlns:a16="http://schemas.microsoft.com/office/drawing/2014/main" id="{00000000-0008-0000-1900-00006A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12" name="shapetype_202" hidden="1">
          <a:extLst>
            <a:ext uri="{FF2B5EF4-FFF2-40B4-BE49-F238E27FC236}">
              <a16:creationId xmlns:a16="http://schemas.microsoft.com/office/drawing/2014/main" id="{00000000-0008-0000-1900-000068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10" name="shapetype_202" hidden="1">
          <a:extLst>
            <a:ext uri="{FF2B5EF4-FFF2-40B4-BE49-F238E27FC236}">
              <a16:creationId xmlns:a16="http://schemas.microsoft.com/office/drawing/2014/main" id="{00000000-0008-0000-1900-000066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08" name="shapetype_202" hidden="1">
          <a:extLst>
            <a:ext uri="{FF2B5EF4-FFF2-40B4-BE49-F238E27FC236}">
              <a16:creationId xmlns:a16="http://schemas.microsoft.com/office/drawing/2014/main" id="{00000000-0008-0000-1900-000064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06" name="shapetype_202" hidden="1">
          <a:extLst>
            <a:ext uri="{FF2B5EF4-FFF2-40B4-BE49-F238E27FC236}">
              <a16:creationId xmlns:a16="http://schemas.microsoft.com/office/drawing/2014/main" id="{00000000-0008-0000-1900-000062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04" name="shapetype_202" hidden="1">
          <a:extLst>
            <a:ext uri="{FF2B5EF4-FFF2-40B4-BE49-F238E27FC236}">
              <a16:creationId xmlns:a16="http://schemas.microsoft.com/office/drawing/2014/main" id="{00000000-0008-0000-1900-000060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02" name="shapetype_202" hidden="1">
          <a:extLst>
            <a:ext uri="{FF2B5EF4-FFF2-40B4-BE49-F238E27FC236}">
              <a16:creationId xmlns:a16="http://schemas.microsoft.com/office/drawing/2014/main" id="{00000000-0008-0000-1900-00005E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300" name="shapetype_202" hidden="1">
          <a:extLst>
            <a:ext uri="{FF2B5EF4-FFF2-40B4-BE49-F238E27FC236}">
              <a16:creationId xmlns:a16="http://schemas.microsoft.com/office/drawing/2014/main" id="{00000000-0008-0000-1900-00005C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98" name="shapetype_202" hidden="1">
          <a:extLst>
            <a:ext uri="{FF2B5EF4-FFF2-40B4-BE49-F238E27FC236}">
              <a16:creationId xmlns:a16="http://schemas.microsoft.com/office/drawing/2014/main" id="{00000000-0008-0000-1900-00005A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96" name="shapetype_202" hidden="1">
          <a:extLst>
            <a:ext uri="{FF2B5EF4-FFF2-40B4-BE49-F238E27FC236}">
              <a16:creationId xmlns:a16="http://schemas.microsoft.com/office/drawing/2014/main" id="{00000000-0008-0000-1900-000058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94" name="shapetype_202" hidden="1">
          <a:extLst>
            <a:ext uri="{FF2B5EF4-FFF2-40B4-BE49-F238E27FC236}">
              <a16:creationId xmlns:a16="http://schemas.microsoft.com/office/drawing/2014/main" id="{00000000-0008-0000-1900-000056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92" name="shapetype_202" hidden="1">
          <a:extLst>
            <a:ext uri="{FF2B5EF4-FFF2-40B4-BE49-F238E27FC236}">
              <a16:creationId xmlns:a16="http://schemas.microsoft.com/office/drawing/2014/main" id="{00000000-0008-0000-1900-000054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90" name="shapetype_202" hidden="1">
          <a:extLst>
            <a:ext uri="{FF2B5EF4-FFF2-40B4-BE49-F238E27FC236}">
              <a16:creationId xmlns:a16="http://schemas.microsoft.com/office/drawing/2014/main" id="{00000000-0008-0000-1900-000052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88" name="shapetype_202" hidden="1">
          <a:extLst>
            <a:ext uri="{FF2B5EF4-FFF2-40B4-BE49-F238E27FC236}">
              <a16:creationId xmlns:a16="http://schemas.microsoft.com/office/drawing/2014/main" id="{00000000-0008-0000-1900-000050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86" name="shapetype_202" hidden="1">
          <a:extLst>
            <a:ext uri="{FF2B5EF4-FFF2-40B4-BE49-F238E27FC236}">
              <a16:creationId xmlns:a16="http://schemas.microsoft.com/office/drawing/2014/main" id="{00000000-0008-0000-1900-00004E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84" name="shapetype_202" hidden="1">
          <a:extLst>
            <a:ext uri="{FF2B5EF4-FFF2-40B4-BE49-F238E27FC236}">
              <a16:creationId xmlns:a16="http://schemas.microsoft.com/office/drawing/2014/main" id="{00000000-0008-0000-1900-00004C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82" name="shapetype_202" hidden="1">
          <a:extLst>
            <a:ext uri="{FF2B5EF4-FFF2-40B4-BE49-F238E27FC236}">
              <a16:creationId xmlns:a16="http://schemas.microsoft.com/office/drawing/2014/main" id="{00000000-0008-0000-1900-00004A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80" name="shapetype_202" hidden="1">
          <a:extLst>
            <a:ext uri="{FF2B5EF4-FFF2-40B4-BE49-F238E27FC236}">
              <a16:creationId xmlns:a16="http://schemas.microsoft.com/office/drawing/2014/main" id="{00000000-0008-0000-1900-000048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78" name="shapetype_202" hidden="1">
          <a:extLst>
            <a:ext uri="{FF2B5EF4-FFF2-40B4-BE49-F238E27FC236}">
              <a16:creationId xmlns:a16="http://schemas.microsoft.com/office/drawing/2014/main" id="{00000000-0008-0000-1900-000046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76" name="shapetype_202" hidden="1">
          <a:extLst>
            <a:ext uri="{FF2B5EF4-FFF2-40B4-BE49-F238E27FC236}">
              <a16:creationId xmlns:a16="http://schemas.microsoft.com/office/drawing/2014/main" id="{00000000-0008-0000-1900-000044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74" name="shapetype_202" hidden="1">
          <a:extLst>
            <a:ext uri="{FF2B5EF4-FFF2-40B4-BE49-F238E27FC236}">
              <a16:creationId xmlns:a16="http://schemas.microsoft.com/office/drawing/2014/main" id="{00000000-0008-0000-1900-000042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72" name="shapetype_202" hidden="1">
          <a:extLst>
            <a:ext uri="{FF2B5EF4-FFF2-40B4-BE49-F238E27FC236}">
              <a16:creationId xmlns:a16="http://schemas.microsoft.com/office/drawing/2014/main" id="{00000000-0008-0000-1900-000040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70" name="shapetype_202" hidden="1">
          <a:extLst>
            <a:ext uri="{FF2B5EF4-FFF2-40B4-BE49-F238E27FC236}">
              <a16:creationId xmlns:a16="http://schemas.microsoft.com/office/drawing/2014/main" id="{00000000-0008-0000-1900-00003E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68" name="shapetype_202" hidden="1">
          <a:extLst>
            <a:ext uri="{FF2B5EF4-FFF2-40B4-BE49-F238E27FC236}">
              <a16:creationId xmlns:a16="http://schemas.microsoft.com/office/drawing/2014/main" id="{00000000-0008-0000-1900-00003C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66" name="shapetype_202" hidden="1">
          <a:extLst>
            <a:ext uri="{FF2B5EF4-FFF2-40B4-BE49-F238E27FC236}">
              <a16:creationId xmlns:a16="http://schemas.microsoft.com/office/drawing/2014/main" id="{00000000-0008-0000-1900-00003A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64" name="shapetype_202" hidden="1">
          <a:extLst>
            <a:ext uri="{FF2B5EF4-FFF2-40B4-BE49-F238E27FC236}">
              <a16:creationId xmlns:a16="http://schemas.microsoft.com/office/drawing/2014/main" id="{00000000-0008-0000-1900-000038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62" name="shapetype_202" hidden="1">
          <a:extLst>
            <a:ext uri="{FF2B5EF4-FFF2-40B4-BE49-F238E27FC236}">
              <a16:creationId xmlns:a16="http://schemas.microsoft.com/office/drawing/2014/main" id="{00000000-0008-0000-1900-000036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60" name="shapetype_202" hidden="1">
          <a:extLst>
            <a:ext uri="{FF2B5EF4-FFF2-40B4-BE49-F238E27FC236}">
              <a16:creationId xmlns:a16="http://schemas.microsoft.com/office/drawing/2014/main" id="{00000000-0008-0000-1900-000034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58" name="shapetype_202" hidden="1">
          <a:extLst>
            <a:ext uri="{FF2B5EF4-FFF2-40B4-BE49-F238E27FC236}">
              <a16:creationId xmlns:a16="http://schemas.microsoft.com/office/drawing/2014/main" id="{00000000-0008-0000-1900-000032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56" name="shapetype_202" hidden="1">
          <a:extLst>
            <a:ext uri="{FF2B5EF4-FFF2-40B4-BE49-F238E27FC236}">
              <a16:creationId xmlns:a16="http://schemas.microsoft.com/office/drawing/2014/main" id="{00000000-0008-0000-1900-000030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54" name="shapetype_202" hidden="1">
          <a:extLst>
            <a:ext uri="{FF2B5EF4-FFF2-40B4-BE49-F238E27FC236}">
              <a16:creationId xmlns:a16="http://schemas.microsoft.com/office/drawing/2014/main" id="{00000000-0008-0000-1900-00002E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52" name="shapetype_202" hidden="1">
          <a:extLst>
            <a:ext uri="{FF2B5EF4-FFF2-40B4-BE49-F238E27FC236}">
              <a16:creationId xmlns:a16="http://schemas.microsoft.com/office/drawing/2014/main" id="{00000000-0008-0000-1900-00002C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50" name="shapetype_202" hidden="1">
          <a:extLst>
            <a:ext uri="{FF2B5EF4-FFF2-40B4-BE49-F238E27FC236}">
              <a16:creationId xmlns:a16="http://schemas.microsoft.com/office/drawing/2014/main" id="{00000000-0008-0000-1900-00002A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48" name="shapetype_202" hidden="1">
          <a:extLst>
            <a:ext uri="{FF2B5EF4-FFF2-40B4-BE49-F238E27FC236}">
              <a16:creationId xmlns:a16="http://schemas.microsoft.com/office/drawing/2014/main" id="{00000000-0008-0000-1900-000028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46" name="shapetype_202" hidden="1">
          <a:extLst>
            <a:ext uri="{FF2B5EF4-FFF2-40B4-BE49-F238E27FC236}">
              <a16:creationId xmlns:a16="http://schemas.microsoft.com/office/drawing/2014/main" id="{00000000-0008-0000-1900-000026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44" name="shapetype_202" hidden="1">
          <a:extLst>
            <a:ext uri="{FF2B5EF4-FFF2-40B4-BE49-F238E27FC236}">
              <a16:creationId xmlns:a16="http://schemas.microsoft.com/office/drawing/2014/main" id="{00000000-0008-0000-1900-000024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42" name="shapetype_202" hidden="1">
          <a:extLst>
            <a:ext uri="{FF2B5EF4-FFF2-40B4-BE49-F238E27FC236}">
              <a16:creationId xmlns:a16="http://schemas.microsoft.com/office/drawing/2014/main" id="{00000000-0008-0000-1900-000022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40" name="shapetype_202" hidden="1">
          <a:extLst>
            <a:ext uri="{FF2B5EF4-FFF2-40B4-BE49-F238E27FC236}">
              <a16:creationId xmlns:a16="http://schemas.microsoft.com/office/drawing/2014/main" id="{00000000-0008-0000-1900-000020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38" name="shapetype_202" hidden="1">
          <a:extLst>
            <a:ext uri="{FF2B5EF4-FFF2-40B4-BE49-F238E27FC236}">
              <a16:creationId xmlns:a16="http://schemas.microsoft.com/office/drawing/2014/main" id="{00000000-0008-0000-1900-00001E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36" name="shapetype_202" hidden="1">
          <a:extLst>
            <a:ext uri="{FF2B5EF4-FFF2-40B4-BE49-F238E27FC236}">
              <a16:creationId xmlns:a16="http://schemas.microsoft.com/office/drawing/2014/main" id="{00000000-0008-0000-1900-00001C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34" name="shapetype_202" hidden="1">
          <a:extLst>
            <a:ext uri="{FF2B5EF4-FFF2-40B4-BE49-F238E27FC236}">
              <a16:creationId xmlns:a16="http://schemas.microsoft.com/office/drawing/2014/main" id="{00000000-0008-0000-1900-00001A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32" name="shapetype_202" hidden="1">
          <a:extLst>
            <a:ext uri="{FF2B5EF4-FFF2-40B4-BE49-F238E27FC236}">
              <a16:creationId xmlns:a16="http://schemas.microsoft.com/office/drawing/2014/main" id="{00000000-0008-0000-1900-000018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30" name="shapetype_202" hidden="1">
          <a:extLst>
            <a:ext uri="{FF2B5EF4-FFF2-40B4-BE49-F238E27FC236}">
              <a16:creationId xmlns:a16="http://schemas.microsoft.com/office/drawing/2014/main" id="{00000000-0008-0000-1900-000016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28" name="shapetype_202" hidden="1">
          <a:extLst>
            <a:ext uri="{FF2B5EF4-FFF2-40B4-BE49-F238E27FC236}">
              <a16:creationId xmlns:a16="http://schemas.microsoft.com/office/drawing/2014/main" id="{00000000-0008-0000-1900-000014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26" name="shapetype_202" hidden="1">
          <a:extLst>
            <a:ext uri="{FF2B5EF4-FFF2-40B4-BE49-F238E27FC236}">
              <a16:creationId xmlns:a16="http://schemas.microsoft.com/office/drawing/2014/main" id="{00000000-0008-0000-1900-000012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24" name="shapetype_202" hidden="1">
          <a:extLst>
            <a:ext uri="{FF2B5EF4-FFF2-40B4-BE49-F238E27FC236}">
              <a16:creationId xmlns:a16="http://schemas.microsoft.com/office/drawing/2014/main" id="{00000000-0008-0000-1900-000010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22" name="shapetype_202" hidden="1">
          <a:extLst>
            <a:ext uri="{FF2B5EF4-FFF2-40B4-BE49-F238E27FC236}">
              <a16:creationId xmlns:a16="http://schemas.microsoft.com/office/drawing/2014/main" id="{00000000-0008-0000-1900-00000E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20" name="shapetype_202" hidden="1">
          <a:extLst>
            <a:ext uri="{FF2B5EF4-FFF2-40B4-BE49-F238E27FC236}">
              <a16:creationId xmlns:a16="http://schemas.microsoft.com/office/drawing/2014/main" id="{00000000-0008-0000-1900-00000C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18" name="shapetype_202" hidden="1">
          <a:extLst>
            <a:ext uri="{FF2B5EF4-FFF2-40B4-BE49-F238E27FC236}">
              <a16:creationId xmlns:a16="http://schemas.microsoft.com/office/drawing/2014/main" id="{00000000-0008-0000-1900-00000A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16" name="shapetype_202" hidden="1">
          <a:extLst>
            <a:ext uri="{FF2B5EF4-FFF2-40B4-BE49-F238E27FC236}">
              <a16:creationId xmlns:a16="http://schemas.microsoft.com/office/drawing/2014/main" id="{00000000-0008-0000-1900-000008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14" name="shapetype_202" hidden="1">
          <a:extLst>
            <a:ext uri="{FF2B5EF4-FFF2-40B4-BE49-F238E27FC236}">
              <a16:creationId xmlns:a16="http://schemas.microsoft.com/office/drawing/2014/main" id="{00000000-0008-0000-1900-000006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12" name="shapetype_202" hidden="1">
          <a:extLst>
            <a:ext uri="{FF2B5EF4-FFF2-40B4-BE49-F238E27FC236}">
              <a16:creationId xmlns:a16="http://schemas.microsoft.com/office/drawing/2014/main" id="{00000000-0008-0000-1900-000004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10" name="shapetype_202" hidden="1">
          <a:extLst>
            <a:ext uri="{FF2B5EF4-FFF2-40B4-BE49-F238E27FC236}">
              <a16:creationId xmlns:a16="http://schemas.microsoft.com/office/drawing/2014/main" id="{00000000-0008-0000-1900-000002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08" name="shapetype_202" hidden="1">
          <a:extLst>
            <a:ext uri="{FF2B5EF4-FFF2-40B4-BE49-F238E27FC236}">
              <a16:creationId xmlns:a16="http://schemas.microsoft.com/office/drawing/2014/main" id="{00000000-0008-0000-1900-00000076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06" name="shapetype_202" hidden="1">
          <a:extLst>
            <a:ext uri="{FF2B5EF4-FFF2-40B4-BE49-F238E27FC236}">
              <a16:creationId xmlns:a16="http://schemas.microsoft.com/office/drawing/2014/main" id="{00000000-0008-0000-1900-0000FE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04" name="shapetype_202" hidden="1">
          <a:extLst>
            <a:ext uri="{FF2B5EF4-FFF2-40B4-BE49-F238E27FC236}">
              <a16:creationId xmlns:a16="http://schemas.microsoft.com/office/drawing/2014/main" id="{00000000-0008-0000-1900-0000FC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02" name="shapetype_202" hidden="1">
          <a:extLst>
            <a:ext uri="{FF2B5EF4-FFF2-40B4-BE49-F238E27FC236}">
              <a16:creationId xmlns:a16="http://schemas.microsoft.com/office/drawing/2014/main" id="{00000000-0008-0000-1900-0000FA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200" name="shapetype_202" hidden="1">
          <a:extLst>
            <a:ext uri="{FF2B5EF4-FFF2-40B4-BE49-F238E27FC236}">
              <a16:creationId xmlns:a16="http://schemas.microsoft.com/office/drawing/2014/main" id="{00000000-0008-0000-1900-0000F8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98" name="shapetype_202" hidden="1">
          <a:extLst>
            <a:ext uri="{FF2B5EF4-FFF2-40B4-BE49-F238E27FC236}">
              <a16:creationId xmlns:a16="http://schemas.microsoft.com/office/drawing/2014/main" id="{00000000-0008-0000-1900-0000F6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96" name="shapetype_202" hidden="1">
          <a:extLst>
            <a:ext uri="{FF2B5EF4-FFF2-40B4-BE49-F238E27FC236}">
              <a16:creationId xmlns:a16="http://schemas.microsoft.com/office/drawing/2014/main" id="{00000000-0008-0000-1900-0000F4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94" name="shapetype_202" hidden="1">
          <a:extLst>
            <a:ext uri="{FF2B5EF4-FFF2-40B4-BE49-F238E27FC236}">
              <a16:creationId xmlns:a16="http://schemas.microsoft.com/office/drawing/2014/main" id="{00000000-0008-0000-1900-0000F2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92" name="shapetype_202" hidden="1">
          <a:extLst>
            <a:ext uri="{FF2B5EF4-FFF2-40B4-BE49-F238E27FC236}">
              <a16:creationId xmlns:a16="http://schemas.microsoft.com/office/drawing/2014/main" id="{00000000-0008-0000-1900-0000F0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90" name="shapetype_202" hidden="1">
          <a:extLst>
            <a:ext uri="{FF2B5EF4-FFF2-40B4-BE49-F238E27FC236}">
              <a16:creationId xmlns:a16="http://schemas.microsoft.com/office/drawing/2014/main" id="{00000000-0008-0000-1900-0000EE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88" name="shapetype_202" hidden="1">
          <a:extLst>
            <a:ext uri="{FF2B5EF4-FFF2-40B4-BE49-F238E27FC236}">
              <a16:creationId xmlns:a16="http://schemas.microsoft.com/office/drawing/2014/main" id="{00000000-0008-0000-1900-0000EC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86" name="shapetype_202" hidden="1">
          <a:extLst>
            <a:ext uri="{FF2B5EF4-FFF2-40B4-BE49-F238E27FC236}">
              <a16:creationId xmlns:a16="http://schemas.microsoft.com/office/drawing/2014/main" id="{00000000-0008-0000-1900-0000EA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84" name="shapetype_202" hidden="1">
          <a:extLst>
            <a:ext uri="{FF2B5EF4-FFF2-40B4-BE49-F238E27FC236}">
              <a16:creationId xmlns:a16="http://schemas.microsoft.com/office/drawing/2014/main" id="{00000000-0008-0000-1900-0000E8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82" name="shapetype_202" hidden="1">
          <a:extLst>
            <a:ext uri="{FF2B5EF4-FFF2-40B4-BE49-F238E27FC236}">
              <a16:creationId xmlns:a16="http://schemas.microsoft.com/office/drawing/2014/main" id="{00000000-0008-0000-1900-0000E6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80" name="shapetype_202" hidden="1">
          <a:extLst>
            <a:ext uri="{FF2B5EF4-FFF2-40B4-BE49-F238E27FC236}">
              <a16:creationId xmlns:a16="http://schemas.microsoft.com/office/drawing/2014/main" id="{00000000-0008-0000-1900-0000E4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78" name="shapetype_202" hidden="1">
          <a:extLst>
            <a:ext uri="{FF2B5EF4-FFF2-40B4-BE49-F238E27FC236}">
              <a16:creationId xmlns:a16="http://schemas.microsoft.com/office/drawing/2014/main" id="{00000000-0008-0000-1900-0000E2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76" name="shapetype_202" hidden="1">
          <a:extLst>
            <a:ext uri="{FF2B5EF4-FFF2-40B4-BE49-F238E27FC236}">
              <a16:creationId xmlns:a16="http://schemas.microsoft.com/office/drawing/2014/main" id="{00000000-0008-0000-1900-0000E0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74" name="shapetype_202" hidden="1">
          <a:extLst>
            <a:ext uri="{FF2B5EF4-FFF2-40B4-BE49-F238E27FC236}">
              <a16:creationId xmlns:a16="http://schemas.microsoft.com/office/drawing/2014/main" id="{00000000-0008-0000-1900-0000DE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72" name="shapetype_202" hidden="1">
          <a:extLst>
            <a:ext uri="{FF2B5EF4-FFF2-40B4-BE49-F238E27FC236}">
              <a16:creationId xmlns:a16="http://schemas.microsoft.com/office/drawing/2014/main" id="{00000000-0008-0000-1900-0000DC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70" name="shapetype_202" hidden="1">
          <a:extLst>
            <a:ext uri="{FF2B5EF4-FFF2-40B4-BE49-F238E27FC236}">
              <a16:creationId xmlns:a16="http://schemas.microsoft.com/office/drawing/2014/main" id="{00000000-0008-0000-1900-0000DA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68" name="shapetype_202" hidden="1">
          <a:extLst>
            <a:ext uri="{FF2B5EF4-FFF2-40B4-BE49-F238E27FC236}">
              <a16:creationId xmlns:a16="http://schemas.microsoft.com/office/drawing/2014/main" id="{00000000-0008-0000-1900-0000D8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66" name="shapetype_202" hidden="1">
          <a:extLst>
            <a:ext uri="{FF2B5EF4-FFF2-40B4-BE49-F238E27FC236}">
              <a16:creationId xmlns:a16="http://schemas.microsoft.com/office/drawing/2014/main" id="{00000000-0008-0000-1900-0000D6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64" name="shapetype_202" hidden="1">
          <a:extLst>
            <a:ext uri="{FF2B5EF4-FFF2-40B4-BE49-F238E27FC236}">
              <a16:creationId xmlns:a16="http://schemas.microsoft.com/office/drawing/2014/main" id="{00000000-0008-0000-1900-0000D4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62" name="shapetype_202" hidden="1">
          <a:extLst>
            <a:ext uri="{FF2B5EF4-FFF2-40B4-BE49-F238E27FC236}">
              <a16:creationId xmlns:a16="http://schemas.microsoft.com/office/drawing/2014/main" id="{00000000-0008-0000-1900-0000D2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60" name="shapetype_202" hidden="1">
          <a:extLst>
            <a:ext uri="{FF2B5EF4-FFF2-40B4-BE49-F238E27FC236}">
              <a16:creationId xmlns:a16="http://schemas.microsoft.com/office/drawing/2014/main" id="{00000000-0008-0000-1900-0000D0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58" name="shapetype_202" hidden="1">
          <a:extLst>
            <a:ext uri="{FF2B5EF4-FFF2-40B4-BE49-F238E27FC236}">
              <a16:creationId xmlns:a16="http://schemas.microsoft.com/office/drawing/2014/main" id="{00000000-0008-0000-1900-0000CE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56" name="shapetype_202" hidden="1">
          <a:extLst>
            <a:ext uri="{FF2B5EF4-FFF2-40B4-BE49-F238E27FC236}">
              <a16:creationId xmlns:a16="http://schemas.microsoft.com/office/drawing/2014/main" id="{00000000-0008-0000-1900-0000CC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54" name="shapetype_202" hidden="1">
          <a:extLst>
            <a:ext uri="{FF2B5EF4-FFF2-40B4-BE49-F238E27FC236}">
              <a16:creationId xmlns:a16="http://schemas.microsoft.com/office/drawing/2014/main" id="{00000000-0008-0000-1900-0000CA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52" name="shapetype_202" hidden="1">
          <a:extLst>
            <a:ext uri="{FF2B5EF4-FFF2-40B4-BE49-F238E27FC236}">
              <a16:creationId xmlns:a16="http://schemas.microsoft.com/office/drawing/2014/main" id="{00000000-0008-0000-1900-0000C8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50" name="shapetype_202" hidden="1">
          <a:extLst>
            <a:ext uri="{FF2B5EF4-FFF2-40B4-BE49-F238E27FC236}">
              <a16:creationId xmlns:a16="http://schemas.microsoft.com/office/drawing/2014/main" id="{00000000-0008-0000-1900-0000C6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48" name="shapetype_202" hidden="1">
          <a:extLst>
            <a:ext uri="{FF2B5EF4-FFF2-40B4-BE49-F238E27FC236}">
              <a16:creationId xmlns:a16="http://schemas.microsoft.com/office/drawing/2014/main" id="{00000000-0008-0000-1900-0000C4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46" name="shapetype_202" hidden="1">
          <a:extLst>
            <a:ext uri="{FF2B5EF4-FFF2-40B4-BE49-F238E27FC236}">
              <a16:creationId xmlns:a16="http://schemas.microsoft.com/office/drawing/2014/main" id="{00000000-0008-0000-1900-0000C2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44" name="shapetype_202" hidden="1">
          <a:extLst>
            <a:ext uri="{FF2B5EF4-FFF2-40B4-BE49-F238E27FC236}">
              <a16:creationId xmlns:a16="http://schemas.microsoft.com/office/drawing/2014/main" id="{00000000-0008-0000-1900-0000C0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42" name="shapetype_202" hidden="1">
          <a:extLst>
            <a:ext uri="{FF2B5EF4-FFF2-40B4-BE49-F238E27FC236}">
              <a16:creationId xmlns:a16="http://schemas.microsoft.com/office/drawing/2014/main" id="{00000000-0008-0000-1900-0000BE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40" name="shapetype_202" hidden="1">
          <a:extLst>
            <a:ext uri="{FF2B5EF4-FFF2-40B4-BE49-F238E27FC236}">
              <a16:creationId xmlns:a16="http://schemas.microsoft.com/office/drawing/2014/main" id="{00000000-0008-0000-1900-0000BC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38" name="shapetype_202" hidden="1">
          <a:extLst>
            <a:ext uri="{FF2B5EF4-FFF2-40B4-BE49-F238E27FC236}">
              <a16:creationId xmlns:a16="http://schemas.microsoft.com/office/drawing/2014/main" id="{00000000-0008-0000-1900-0000BA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36" name="shapetype_202" hidden="1">
          <a:extLst>
            <a:ext uri="{FF2B5EF4-FFF2-40B4-BE49-F238E27FC236}">
              <a16:creationId xmlns:a16="http://schemas.microsoft.com/office/drawing/2014/main" id="{00000000-0008-0000-1900-0000B8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34" name="shapetype_202" hidden="1">
          <a:extLst>
            <a:ext uri="{FF2B5EF4-FFF2-40B4-BE49-F238E27FC236}">
              <a16:creationId xmlns:a16="http://schemas.microsoft.com/office/drawing/2014/main" id="{00000000-0008-0000-1900-0000B6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32" name="shapetype_202" hidden="1">
          <a:extLst>
            <a:ext uri="{FF2B5EF4-FFF2-40B4-BE49-F238E27FC236}">
              <a16:creationId xmlns:a16="http://schemas.microsoft.com/office/drawing/2014/main" id="{00000000-0008-0000-1900-0000B4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30" name="shapetype_202" hidden="1">
          <a:extLst>
            <a:ext uri="{FF2B5EF4-FFF2-40B4-BE49-F238E27FC236}">
              <a16:creationId xmlns:a16="http://schemas.microsoft.com/office/drawing/2014/main" id="{00000000-0008-0000-1900-0000B2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28" name="shapetype_202" hidden="1">
          <a:extLst>
            <a:ext uri="{FF2B5EF4-FFF2-40B4-BE49-F238E27FC236}">
              <a16:creationId xmlns:a16="http://schemas.microsoft.com/office/drawing/2014/main" id="{00000000-0008-0000-1900-0000B0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26" name="shapetype_202" hidden="1">
          <a:extLst>
            <a:ext uri="{FF2B5EF4-FFF2-40B4-BE49-F238E27FC236}">
              <a16:creationId xmlns:a16="http://schemas.microsoft.com/office/drawing/2014/main" id="{00000000-0008-0000-1900-0000AE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24" name="shapetype_202" hidden="1">
          <a:extLst>
            <a:ext uri="{FF2B5EF4-FFF2-40B4-BE49-F238E27FC236}">
              <a16:creationId xmlns:a16="http://schemas.microsoft.com/office/drawing/2014/main" id="{00000000-0008-0000-1900-0000AC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22" name="shapetype_202" hidden="1">
          <a:extLst>
            <a:ext uri="{FF2B5EF4-FFF2-40B4-BE49-F238E27FC236}">
              <a16:creationId xmlns:a16="http://schemas.microsoft.com/office/drawing/2014/main" id="{00000000-0008-0000-1900-0000AA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20" name="shapetype_202" hidden="1">
          <a:extLst>
            <a:ext uri="{FF2B5EF4-FFF2-40B4-BE49-F238E27FC236}">
              <a16:creationId xmlns:a16="http://schemas.microsoft.com/office/drawing/2014/main" id="{00000000-0008-0000-1900-0000A8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18" name="shapetype_202" hidden="1">
          <a:extLst>
            <a:ext uri="{FF2B5EF4-FFF2-40B4-BE49-F238E27FC236}">
              <a16:creationId xmlns:a16="http://schemas.microsoft.com/office/drawing/2014/main" id="{00000000-0008-0000-1900-0000A6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16" name="shapetype_202" hidden="1">
          <a:extLst>
            <a:ext uri="{FF2B5EF4-FFF2-40B4-BE49-F238E27FC236}">
              <a16:creationId xmlns:a16="http://schemas.microsoft.com/office/drawing/2014/main" id="{00000000-0008-0000-1900-0000A4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14" name="shapetype_202" hidden="1">
          <a:extLst>
            <a:ext uri="{FF2B5EF4-FFF2-40B4-BE49-F238E27FC236}">
              <a16:creationId xmlns:a16="http://schemas.microsoft.com/office/drawing/2014/main" id="{00000000-0008-0000-1900-0000A2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12" name="shapetype_202" hidden="1">
          <a:extLst>
            <a:ext uri="{FF2B5EF4-FFF2-40B4-BE49-F238E27FC236}">
              <a16:creationId xmlns:a16="http://schemas.microsoft.com/office/drawing/2014/main" id="{00000000-0008-0000-1900-0000A0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10" name="shapetype_202" hidden="1">
          <a:extLst>
            <a:ext uri="{FF2B5EF4-FFF2-40B4-BE49-F238E27FC236}">
              <a16:creationId xmlns:a16="http://schemas.microsoft.com/office/drawing/2014/main" id="{00000000-0008-0000-1900-00009E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08" name="shapetype_202" hidden="1">
          <a:extLst>
            <a:ext uri="{FF2B5EF4-FFF2-40B4-BE49-F238E27FC236}">
              <a16:creationId xmlns:a16="http://schemas.microsoft.com/office/drawing/2014/main" id="{00000000-0008-0000-1900-00009C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06" name="shapetype_202" hidden="1">
          <a:extLst>
            <a:ext uri="{FF2B5EF4-FFF2-40B4-BE49-F238E27FC236}">
              <a16:creationId xmlns:a16="http://schemas.microsoft.com/office/drawing/2014/main" id="{00000000-0008-0000-1900-00009A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04" name="shapetype_202" hidden="1">
          <a:extLst>
            <a:ext uri="{FF2B5EF4-FFF2-40B4-BE49-F238E27FC236}">
              <a16:creationId xmlns:a16="http://schemas.microsoft.com/office/drawing/2014/main" id="{00000000-0008-0000-1900-000098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02" name="shapetype_202" hidden="1">
          <a:extLst>
            <a:ext uri="{FF2B5EF4-FFF2-40B4-BE49-F238E27FC236}">
              <a16:creationId xmlns:a16="http://schemas.microsoft.com/office/drawing/2014/main" id="{00000000-0008-0000-1900-000096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100" name="shapetype_202" hidden="1">
          <a:extLst>
            <a:ext uri="{FF2B5EF4-FFF2-40B4-BE49-F238E27FC236}">
              <a16:creationId xmlns:a16="http://schemas.microsoft.com/office/drawing/2014/main" id="{00000000-0008-0000-1900-000094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98" name="shapetype_202" hidden="1">
          <a:extLst>
            <a:ext uri="{FF2B5EF4-FFF2-40B4-BE49-F238E27FC236}">
              <a16:creationId xmlns:a16="http://schemas.microsoft.com/office/drawing/2014/main" id="{00000000-0008-0000-1900-000092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96" name="shapetype_202" hidden="1">
          <a:extLst>
            <a:ext uri="{FF2B5EF4-FFF2-40B4-BE49-F238E27FC236}">
              <a16:creationId xmlns:a16="http://schemas.microsoft.com/office/drawing/2014/main" id="{00000000-0008-0000-1900-000090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94" name="shapetype_202" hidden="1">
          <a:extLst>
            <a:ext uri="{FF2B5EF4-FFF2-40B4-BE49-F238E27FC236}">
              <a16:creationId xmlns:a16="http://schemas.microsoft.com/office/drawing/2014/main" id="{00000000-0008-0000-1900-00008E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92" name="shapetype_202" hidden="1">
          <a:extLst>
            <a:ext uri="{FF2B5EF4-FFF2-40B4-BE49-F238E27FC236}">
              <a16:creationId xmlns:a16="http://schemas.microsoft.com/office/drawing/2014/main" id="{00000000-0008-0000-1900-00008C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90" name="shapetype_202" hidden="1">
          <a:extLst>
            <a:ext uri="{FF2B5EF4-FFF2-40B4-BE49-F238E27FC236}">
              <a16:creationId xmlns:a16="http://schemas.microsoft.com/office/drawing/2014/main" id="{00000000-0008-0000-1900-00008A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88" name="shapetype_202" hidden="1">
          <a:extLst>
            <a:ext uri="{FF2B5EF4-FFF2-40B4-BE49-F238E27FC236}">
              <a16:creationId xmlns:a16="http://schemas.microsoft.com/office/drawing/2014/main" id="{00000000-0008-0000-1900-000088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86" name="shapetype_202" hidden="1">
          <a:extLst>
            <a:ext uri="{FF2B5EF4-FFF2-40B4-BE49-F238E27FC236}">
              <a16:creationId xmlns:a16="http://schemas.microsoft.com/office/drawing/2014/main" id="{00000000-0008-0000-1900-000086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84" name="shapetype_202" hidden="1">
          <a:extLst>
            <a:ext uri="{FF2B5EF4-FFF2-40B4-BE49-F238E27FC236}">
              <a16:creationId xmlns:a16="http://schemas.microsoft.com/office/drawing/2014/main" id="{00000000-0008-0000-1900-000084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82" name="shapetype_202" hidden="1">
          <a:extLst>
            <a:ext uri="{FF2B5EF4-FFF2-40B4-BE49-F238E27FC236}">
              <a16:creationId xmlns:a16="http://schemas.microsoft.com/office/drawing/2014/main" id="{00000000-0008-0000-1900-000082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80" name="shapetype_202" hidden="1">
          <a:extLst>
            <a:ext uri="{FF2B5EF4-FFF2-40B4-BE49-F238E27FC236}">
              <a16:creationId xmlns:a16="http://schemas.microsoft.com/office/drawing/2014/main" id="{00000000-0008-0000-1900-000080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78" name="shapetype_202" hidden="1">
          <a:extLst>
            <a:ext uri="{FF2B5EF4-FFF2-40B4-BE49-F238E27FC236}">
              <a16:creationId xmlns:a16="http://schemas.microsoft.com/office/drawing/2014/main" id="{00000000-0008-0000-1900-00007E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76" name="shapetype_202" hidden="1">
          <a:extLst>
            <a:ext uri="{FF2B5EF4-FFF2-40B4-BE49-F238E27FC236}">
              <a16:creationId xmlns:a16="http://schemas.microsoft.com/office/drawing/2014/main" id="{00000000-0008-0000-1900-00007C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74" name="shapetype_202" hidden="1">
          <a:extLst>
            <a:ext uri="{FF2B5EF4-FFF2-40B4-BE49-F238E27FC236}">
              <a16:creationId xmlns:a16="http://schemas.microsoft.com/office/drawing/2014/main" id="{00000000-0008-0000-1900-00007A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72" name="shapetype_202" hidden="1">
          <a:extLst>
            <a:ext uri="{FF2B5EF4-FFF2-40B4-BE49-F238E27FC236}">
              <a16:creationId xmlns:a16="http://schemas.microsoft.com/office/drawing/2014/main" id="{00000000-0008-0000-1900-000078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70" name="shapetype_202" hidden="1">
          <a:extLst>
            <a:ext uri="{FF2B5EF4-FFF2-40B4-BE49-F238E27FC236}">
              <a16:creationId xmlns:a16="http://schemas.microsoft.com/office/drawing/2014/main" id="{00000000-0008-0000-1900-000076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68" name="shapetype_202" hidden="1">
          <a:extLst>
            <a:ext uri="{FF2B5EF4-FFF2-40B4-BE49-F238E27FC236}">
              <a16:creationId xmlns:a16="http://schemas.microsoft.com/office/drawing/2014/main" id="{00000000-0008-0000-1900-000074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66" name="shapetype_202" hidden="1">
          <a:extLst>
            <a:ext uri="{FF2B5EF4-FFF2-40B4-BE49-F238E27FC236}">
              <a16:creationId xmlns:a16="http://schemas.microsoft.com/office/drawing/2014/main" id="{00000000-0008-0000-1900-000072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64" name="shapetype_202" hidden="1">
          <a:extLst>
            <a:ext uri="{FF2B5EF4-FFF2-40B4-BE49-F238E27FC236}">
              <a16:creationId xmlns:a16="http://schemas.microsoft.com/office/drawing/2014/main" id="{00000000-0008-0000-1900-000070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62" name="shapetype_202" hidden="1">
          <a:extLst>
            <a:ext uri="{FF2B5EF4-FFF2-40B4-BE49-F238E27FC236}">
              <a16:creationId xmlns:a16="http://schemas.microsoft.com/office/drawing/2014/main" id="{00000000-0008-0000-1900-00006E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60" name="shapetype_202" hidden="1">
          <a:extLst>
            <a:ext uri="{FF2B5EF4-FFF2-40B4-BE49-F238E27FC236}">
              <a16:creationId xmlns:a16="http://schemas.microsoft.com/office/drawing/2014/main" id="{00000000-0008-0000-1900-00006C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58" name="shapetype_202" hidden="1">
          <a:extLst>
            <a:ext uri="{FF2B5EF4-FFF2-40B4-BE49-F238E27FC236}">
              <a16:creationId xmlns:a16="http://schemas.microsoft.com/office/drawing/2014/main" id="{00000000-0008-0000-1900-00006A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56" name="shapetype_202" hidden="1">
          <a:extLst>
            <a:ext uri="{FF2B5EF4-FFF2-40B4-BE49-F238E27FC236}">
              <a16:creationId xmlns:a16="http://schemas.microsoft.com/office/drawing/2014/main" id="{00000000-0008-0000-1900-000068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54" name="shapetype_202" hidden="1">
          <a:extLst>
            <a:ext uri="{FF2B5EF4-FFF2-40B4-BE49-F238E27FC236}">
              <a16:creationId xmlns:a16="http://schemas.microsoft.com/office/drawing/2014/main" id="{00000000-0008-0000-1900-000066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52" name="shapetype_202" hidden="1">
          <a:extLst>
            <a:ext uri="{FF2B5EF4-FFF2-40B4-BE49-F238E27FC236}">
              <a16:creationId xmlns:a16="http://schemas.microsoft.com/office/drawing/2014/main" id="{00000000-0008-0000-1900-000064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50" name="shapetype_202" hidden="1">
          <a:extLst>
            <a:ext uri="{FF2B5EF4-FFF2-40B4-BE49-F238E27FC236}">
              <a16:creationId xmlns:a16="http://schemas.microsoft.com/office/drawing/2014/main" id="{00000000-0008-0000-1900-000062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48" name="shapetype_202" hidden="1">
          <a:extLst>
            <a:ext uri="{FF2B5EF4-FFF2-40B4-BE49-F238E27FC236}">
              <a16:creationId xmlns:a16="http://schemas.microsoft.com/office/drawing/2014/main" id="{00000000-0008-0000-1900-000060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46" name="shapetype_202" hidden="1">
          <a:extLst>
            <a:ext uri="{FF2B5EF4-FFF2-40B4-BE49-F238E27FC236}">
              <a16:creationId xmlns:a16="http://schemas.microsoft.com/office/drawing/2014/main" id="{00000000-0008-0000-1900-00005E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44" name="shapetype_202" hidden="1">
          <a:extLst>
            <a:ext uri="{FF2B5EF4-FFF2-40B4-BE49-F238E27FC236}">
              <a16:creationId xmlns:a16="http://schemas.microsoft.com/office/drawing/2014/main" id="{00000000-0008-0000-1900-00005C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42" name="shapetype_202" hidden="1">
          <a:extLst>
            <a:ext uri="{FF2B5EF4-FFF2-40B4-BE49-F238E27FC236}">
              <a16:creationId xmlns:a16="http://schemas.microsoft.com/office/drawing/2014/main" id="{00000000-0008-0000-1900-00005A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40" name="shapetype_202" hidden="1">
          <a:extLst>
            <a:ext uri="{FF2B5EF4-FFF2-40B4-BE49-F238E27FC236}">
              <a16:creationId xmlns:a16="http://schemas.microsoft.com/office/drawing/2014/main" id="{00000000-0008-0000-1900-000058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38" name="shapetype_202" hidden="1">
          <a:extLst>
            <a:ext uri="{FF2B5EF4-FFF2-40B4-BE49-F238E27FC236}">
              <a16:creationId xmlns:a16="http://schemas.microsoft.com/office/drawing/2014/main" id="{00000000-0008-0000-1900-000056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36" name="shapetype_202" hidden="1">
          <a:extLst>
            <a:ext uri="{FF2B5EF4-FFF2-40B4-BE49-F238E27FC236}">
              <a16:creationId xmlns:a16="http://schemas.microsoft.com/office/drawing/2014/main" id="{00000000-0008-0000-1900-000054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34" name="shapetype_202" hidden="1">
          <a:extLst>
            <a:ext uri="{FF2B5EF4-FFF2-40B4-BE49-F238E27FC236}">
              <a16:creationId xmlns:a16="http://schemas.microsoft.com/office/drawing/2014/main" id="{00000000-0008-0000-1900-000052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32" name="shapetype_202" hidden="1">
          <a:extLst>
            <a:ext uri="{FF2B5EF4-FFF2-40B4-BE49-F238E27FC236}">
              <a16:creationId xmlns:a16="http://schemas.microsoft.com/office/drawing/2014/main" id="{00000000-0008-0000-1900-000050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30" name="shapetype_202" hidden="1">
          <a:extLst>
            <a:ext uri="{FF2B5EF4-FFF2-40B4-BE49-F238E27FC236}">
              <a16:creationId xmlns:a16="http://schemas.microsoft.com/office/drawing/2014/main" id="{00000000-0008-0000-1900-00004E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28" name="shapetype_202" hidden="1">
          <a:extLst>
            <a:ext uri="{FF2B5EF4-FFF2-40B4-BE49-F238E27FC236}">
              <a16:creationId xmlns:a16="http://schemas.microsoft.com/office/drawing/2014/main" id="{00000000-0008-0000-1900-00004C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26" name="shapetype_202" hidden="1">
          <a:extLst>
            <a:ext uri="{FF2B5EF4-FFF2-40B4-BE49-F238E27FC236}">
              <a16:creationId xmlns:a16="http://schemas.microsoft.com/office/drawing/2014/main" id="{00000000-0008-0000-1900-00004A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24" name="shapetype_202" hidden="1">
          <a:extLst>
            <a:ext uri="{FF2B5EF4-FFF2-40B4-BE49-F238E27FC236}">
              <a16:creationId xmlns:a16="http://schemas.microsoft.com/office/drawing/2014/main" id="{00000000-0008-0000-1900-000048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22" name="shapetype_202" hidden="1">
          <a:extLst>
            <a:ext uri="{FF2B5EF4-FFF2-40B4-BE49-F238E27FC236}">
              <a16:creationId xmlns:a16="http://schemas.microsoft.com/office/drawing/2014/main" id="{00000000-0008-0000-1900-000046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20" name="shapetype_202" hidden="1">
          <a:extLst>
            <a:ext uri="{FF2B5EF4-FFF2-40B4-BE49-F238E27FC236}">
              <a16:creationId xmlns:a16="http://schemas.microsoft.com/office/drawing/2014/main" id="{00000000-0008-0000-1900-000044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18" name="shapetype_202" hidden="1">
          <a:extLst>
            <a:ext uri="{FF2B5EF4-FFF2-40B4-BE49-F238E27FC236}">
              <a16:creationId xmlns:a16="http://schemas.microsoft.com/office/drawing/2014/main" id="{00000000-0008-0000-1900-000042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16" name="shapetype_202" hidden="1">
          <a:extLst>
            <a:ext uri="{FF2B5EF4-FFF2-40B4-BE49-F238E27FC236}">
              <a16:creationId xmlns:a16="http://schemas.microsoft.com/office/drawing/2014/main" id="{00000000-0008-0000-1900-000040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14" name="shapetype_202" hidden="1">
          <a:extLst>
            <a:ext uri="{FF2B5EF4-FFF2-40B4-BE49-F238E27FC236}">
              <a16:creationId xmlns:a16="http://schemas.microsoft.com/office/drawing/2014/main" id="{00000000-0008-0000-1900-00003E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12" name="shapetype_202" hidden="1">
          <a:extLst>
            <a:ext uri="{FF2B5EF4-FFF2-40B4-BE49-F238E27FC236}">
              <a16:creationId xmlns:a16="http://schemas.microsoft.com/office/drawing/2014/main" id="{00000000-0008-0000-1900-00003C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10" name="shapetype_202" hidden="1">
          <a:extLst>
            <a:ext uri="{FF2B5EF4-FFF2-40B4-BE49-F238E27FC236}">
              <a16:creationId xmlns:a16="http://schemas.microsoft.com/office/drawing/2014/main" id="{00000000-0008-0000-1900-00003A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08" name="shapetype_202" hidden="1">
          <a:extLst>
            <a:ext uri="{FF2B5EF4-FFF2-40B4-BE49-F238E27FC236}">
              <a16:creationId xmlns:a16="http://schemas.microsoft.com/office/drawing/2014/main" id="{00000000-0008-0000-1900-000038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06" name="shapetype_202" hidden="1">
          <a:extLst>
            <a:ext uri="{FF2B5EF4-FFF2-40B4-BE49-F238E27FC236}">
              <a16:creationId xmlns:a16="http://schemas.microsoft.com/office/drawing/2014/main" id="{00000000-0008-0000-1900-000036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04" name="shapetype_202" hidden="1">
          <a:extLst>
            <a:ext uri="{FF2B5EF4-FFF2-40B4-BE49-F238E27FC236}">
              <a16:creationId xmlns:a16="http://schemas.microsoft.com/office/drawing/2014/main" id="{00000000-0008-0000-1900-000034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02" name="shapetype_202" hidden="1">
          <a:extLst>
            <a:ext uri="{FF2B5EF4-FFF2-40B4-BE49-F238E27FC236}">
              <a16:creationId xmlns:a16="http://schemas.microsoft.com/office/drawing/2014/main" id="{00000000-0008-0000-1900-000032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30000" name="shapetype_202" hidden="1">
          <a:extLst>
            <a:ext uri="{FF2B5EF4-FFF2-40B4-BE49-F238E27FC236}">
              <a16:creationId xmlns:a16="http://schemas.microsoft.com/office/drawing/2014/main" id="{00000000-0008-0000-1900-000030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98" name="shapetype_202" hidden="1">
          <a:extLst>
            <a:ext uri="{FF2B5EF4-FFF2-40B4-BE49-F238E27FC236}">
              <a16:creationId xmlns:a16="http://schemas.microsoft.com/office/drawing/2014/main" id="{00000000-0008-0000-1900-00002E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96" name="shapetype_202" hidden="1">
          <a:extLst>
            <a:ext uri="{FF2B5EF4-FFF2-40B4-BE49-F238E27FC236}">
              <a16:creationId xmlns:a16="http://schemas.microsoft.com/office/drawing/2014/main" id="{00000000-0008-0000-1900-00002C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94" name="shapetype_202" hidden="1">
          <a:extLst>
            <a:ext uri="{FF2B5EF4-FFF2-40B4-BE49-F238E27FC236}">
              <a16:creationId xmlns:a16="http://schemas.microsoft.com/office/drawing/2014/main" id="{00000000-0008-0000-1900-00002A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92" name="shapetype_202" hidden="1">
          <a:extLst>
            <a:ext uri="{FF2B5EF4-FFF2-40B4-BE49-F238E27FC236}">
              <a16:creationId xmlns:a16="http://schemas.microsoft.com/office/drawing/2014/main" id="{00000000-0008-0000-1900-000028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90" name="shapetype_202" hidden="1">
          <a:extLst>
            <a:ext uri="{FF2B5EF4-FFF2-40B4-BE49-F238E27FC236}">
              <a16:creationId xmlns:a16="http://schemas.microsoft.com/office/drawing/2014/main" id="{00000000-0008-0000-1900-000026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88" name="shapetype_202" hidden="1">
          <a:extLst>
            <a:ext uri="{FF2B5EF4-FFF2-40B4-BE49-F238E27FC236}">
              <a16:creationId xmlns:a16="http://schemas.microsoft.com/office/drawing/2014/main" id="{00000000-0008-0000-1900-000024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86" name="shapetype_202" hidden="1">
          <a:extLst>
            <a:ext uri="{FF2B5EF4-FFF2-40B4-BE49-F238E27FC236}">
              <a16:creationId xmlns:a16="http://schemas.microsoft.com/office/drawing/2014/main" id="{00000000-0008-0000-1900-000022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84" name="shapetype_202" hidden="1">
          <a:extLst>
            <a:ext uri="{FF2B5EF4-FFF2-40B4-BE49-F238E27FC236}">
              <a16:creationId xmlns:a16="http://schemas.microsoft.com/office/drawing/2014/main" id="{00000000-0008-0000-1900-000020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82" name="shapetype_202" hidden="1">
          <a:extLst>
            <a:ext uri="{FF2B5EF4-FFF2-40B4-BE49-F238E27FC236}">
              <a16:creationId xmlns:a16="http://schemas.microsoft.com/office/drawing/2014/main" id="{00000000-0008-0000-1900-00001E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80" name="shapetype_202" hidden="1">
          <a:extLst>
            <a:ext uri="{FF2B5EF4-FFF2-40B4-BE49-F238E27FC236}">
              <a16:creationId xmlns:a16="http://schemas.microsoft.com/office/drawing/2014/main" id="{00000000-0008-0000-1900-00001C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78" name="shapetype_202" hidden="1">
          <a:extLst>
            <a:ext uri="{FF2B5EF4-FFF2-40B4-BE49-F238E27FC236}">
              <a16:creationId xmlns:a16="http://schemas.microsoft.com/office/drawing/2014/main" id="{00000000-0008-0000-1900-00001A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76" name="shapetype_202" hidden="1">
          <a:extLst>
            <a:ext uri="{FF2B5EF4-FFF2-40B4-BE49-F238E27FC236}">
              <a16:creationId xmlns:a16="http://schemas.microsoft.com/office/drawing/2014/main" id="{00000000-0008-0000-1900-000018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74" name="shapetype_202" hidden="1">
          <a:extLst>
            <a:ext uri="{FF2B5EF4-FFF2-40B4-BE49-F238E27FC236}">
              <a16:creationId xmlns:a16="http://schemas.microsoft.com/office/drawing/2014/main" id="{00000000-0008-0000-1900-000016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72" name="shapetype_202" hidden="1">
          <a:extLst>
            <a:ext uri="{FF2B5EF4-FFF2-40B4-BE49-F238E27FC236}">
              <a16:creationId xmlns:a16="http://schemas.microsoft.com/office/drawing/2014/main" id="{00000000-0008-0000-1900-000014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70" name="shapetype_202" hidden="1">
          <a:extLst>
            <a:ext uri="{FF2B5EF4-FFF2-40B4-BE49-F238E27FC236}">
              <a16:creationId xmlns:a16="http://schemas.microsoft.com/office/drawing/2014/main" id="{00000000-0008-0000-1900-000012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68" name="shapetype_202" hidden="1">
          <a:extLst>
            <a:ext uri="{FF2B5EF4-FFF2-40B4-BE49-F238E27FC236}">
              <a16:creationId xmlns:a16="http://schemas.microsoft.com/office/drawing/2014/main" id="{00000000-0008-0000-1900-000010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66" name="shapetype_202" hidden="1">
          <a:extLst>
            <a:ext uri="{FF2B5EF4-FFF2-40B4-BE49-F238E27FC236}">
              <a16:creationId xmlns:a16="http://schemas.microsoft.com/office/drawing/2014/main" id="{00000000-0008-0000-1900-00000E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64" name="shapetype_202" hidden="1">
          <a:extLst>
            <a:ext uri="{FF2B5EF4-FFF2-40B4-BE49-F238E27FC236}">
              <a16:creationId xmlns:a16="http://schemas.microsoft.com/office/drawing/2014/main" id="{00000000-0008-0000-1900-00000C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62" name="shapetype_202" hidden="1">
          <a:extLst>
            <a:ext uri="{FF2B5EF4-FFF2-40B4-BE49-F238E27FC236}">
              <a16:creationId xmlns:a16="http://schemas.microsoft.com/office/drawing/2014/main" id="{00000000-0008-0000-1900-00000A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60" name="shapetype_202" hidden="1">
          <a:extLst>
            <a:ext uri="{FF2B5EF4-FFF2-40B4-BE49-F238E27FC236}">
              <a16:creationId xmlns:a16="http://schemas.microsoft.com/office/drawing/2014/main" id="{00000000-0008-0000-1900-000008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58" name="shapetype_202" hidden="1">
          <a:extLst>
            <a:ext uri="{FF2B5EF4-FFF2-40B4-BE49-F238E27FC236}">
              <a16:creationId xmlns:a16="http://schemas.microsoft.com/office/drawing/2014/main" id="{00000000-0008-0000-1900-000006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56" name="shapetype_202" hidden="1">
          <a:extLst>
            <a:ext uri="{FF2B5EF4-FFF2-40B4-BE49-F238E27FC236}">
              <a16:creationId xmlns:a16="http://schemas.microsoft.com/office/drawing/2014/main" id="{00000000-0008-0000-1900-000004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54" name="shapetype_202" hidden="1">
          <a:extLst>
            <a:ext uri="{FF2B5EF4-FFF2-40B4-BE49-F238E27FC236}">
              <a16:creationId xmlns:a16="http://schemas.microsoft.com/office/drawing/2014/main" id="{00000000-0008-0000-1900-000002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52" name="shapetype_202" hidden="1">
          <a:extLst>
            <a:ext uri="{FF2B5EF4-FFF2-40B4-BE49-F238E27FC236}">
              <a16:creationId xmlns:a16="http://schemas.microsoft.com/office/drawing/2014/main" id="{00000000-0008-0000-1900-00000075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50" name="shapetype_202" hidden="1">
          <a:extLst>
            <a:ext uri="{FF2B5EF4-FFF2-40B4-BE49-F238E27FC236}">
              <a16:creationId xmlns:a16="http://schemas.microsoft.com/office/drawing/2014/main" id="{00000000-0008-0000-1900-0000FE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48" name="shapetype_202" hidden="1">
          <a:extLst>
            <a:ext uri="{FF2B5EF4-FFF2-40B4-BE49-F238E27FC236}">
              <a16:creationId xmlns:a16="http://schemas.microsoft.com/office/drawing/2014/main" id="{00000000-0008-0000-1900-0000FC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46" name="shapetype_202" hidden="1">
          <a:extLst>
            <a:ext uri="{FF2B5EF4-FFF2-40B4-BE49-F238E27FC236}">
              <a16:creationId xmlns:a16="http://schemas.microsoft.com/office/drawing/2014/main" id="{00000000-0008-0000-1900-0000FA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44" name="shapetype_202" hidden="1">
          <a:extLst>
            <a:ext uri="{FF2B5EF4-FFF2-40B4-BE49-F238E27FC236}">
              <a16:creationId xmlns:a16="http://schemas.microsoft.com/office/drawing/2014/main" id="{00000000-0008-0000-1900-0000F8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42" name="shapetype_202" hidden="1">
          <a:extLst>
            <a:ext uri="{FF2B5EF4-FFF2-40B4-BE49-F238E27FC236}">
              <a16:creationId xmlns:a16="http://schemas.microsoft.com/office/drawing/2014/main" id="{00000000-0008-0000-1900-0000F6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40" name="shapetype_202" hidden="1">
          <a:extLst>
            <a:ext uri="{FF2B5EF4-FFF2-40B4-BE49-F238E27FC236}">
              <a16:creationId xmlns:a16="http://schemas.microsoft.com/office/drawing/2014/main" id="{00000000-0008-0000-1900-0000F4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38" name="shapetype_202" hidden="1">
          <a:extLst>
            <a:ext uri="{FF2B5EF4-FFF2-40B4-BE49-F238E27FC236}">
              <a16:creationId xmlns:a16="http://schemas.microsoft.com/office/drawing/2014/main" id="{00000000-0008-0000-1900-0000F2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36" name="shapetype_202" hidden="1">
          <a:extLst>
            <a:ext uri="{FF2B5EF4-FFF2-40B4-BE49-F238E27FC236}">
              <a16:creationId xmlns:a16="http://schemas.microsoft.com/office/drawing/2014/main" id="{00000000-0008-0000-1900-0000F0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34" name="shapetype_202" hidden="1">
          <a:extLst>
            <a:ext uri="{FF2B5EF4-FFF2-40B4-BE49-F238E27FC236}">
              <a16:creationId xmlns:a16="http://schemas.microsoft.com/office/drawing/2014/main" id="{00000000-0008-0000-1900-0000EE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32" name="shapetype_202" hidden="1">
          <a:extLst>
            <a:ext uri="{FF2B5EF4-FFF2-40B4-BE49-F238E27FC236}">
              <a16:creationId xmlns:a16="http://schemas.microsoft.com/office/drawing/2014/main" id="{00000000-0008-0000-1900-0000EC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30" name="shapetype_202" hidden="1">
          <a:extLst>
            <a:ext uri="{FF2B5EF4-FFF2-40B4-BE49-F238E27FC236}">
              <a16:creationId xmlns:a16="http://schemas.microsoft.com/office/drawing/2014/main" id="{00000000-0008-0000-1900-0000EA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28" name="shapetype_202" hidden="1">
          <a:extLst>
            <a:ext uri="{FF2B5EF4-FFF2-40B4-BE49-F238E27FC236}">
              <a16:creationId xmlns:a16="http://schemas.microsoft.com/office/drawing/2014/main" id="{00000000-0008-0000-1900-0000E8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26" name="shapetype_202" hidden="1">
          <a:extLst>
            <a:ext uri="{FF2B5EF4-FFF2-40B4-BE49-F238E27FC236}">
              <a16:creationId xmlns:a16="http://schemas.microsoft.com/office/drawing/2014/main" id="{00000000-0008-0000-1900-0000E6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24" name="shapetype_202" hidden="1">
          <a:extLst>
            <a:ext uri="{FF2B5EF4-FFF2-40B4-BE49-F238E27FC236}">
              <a16:creationId xmlns:a16="http://schemas.microsoft.com/office/drawing/2014/main" id="{00000000-0008-0000-1900-0000E4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22" name="shapetype_202" hidden="1">
          <a:extLst>
            <a:ext uri="{FF2B5EF4-FFF2-40B4-BE49-F238E27FC236}">
              <a16:creationId xmlns:a16="http://schemas.microsoft.com/office/drawing/2014/main" id="{00000000-0008-0000-1900-0000E2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20" name="shapetype_202" hidden="1">
          <a:extLst>
            <a:ext uri="{FF2B5EF4-FFF2-40B4-BE49-F238E27FC236}">
              <a16:creationId xmlns:a16="http://schemas.microsoft.com/office/drawing/2014/main" id="{00000000-0008-0000-1900-0000E0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18" name="shapetype_202" hidden="1">
          <a:extLst>
            <a:ext uri="{FF2B5EF4-FFF2-40B4-BE49-F238E27FC236}">
              <a16:creationId xmlns:a16="http://schemas.microsoft.com/office/drawing/2014/main" id="{00000000-0008-0000-1900-0000DE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16" name="shapetype_202" hidden="1">
          <a:extLst>
            <a:ext uri="{FF2B5EF4-FFF2-40B4-BE49-F238E27FC236}">
              <a16:creationId xmlns:a16="http://schemas.microsoft.com/office/drawing/2014/main" id="{00000000-0008-0000-1900-0000DC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14" name="shapetype_202" hidden="1">
          <a:extLst>
            <a:ext uri="{FF2B5EF4-FFF2-40B4-BE49-F238E27FC236}">
              <a16:creationId xmlns:a16="http://schemas.microsoft.com/office/drawing/2014/main" id="{00000000-0008-0000-1900-0000DA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12" name="shapetype_202" hidden="1">
          <a:extLst>
            <a:ext uri="{FF2B5EF4-FFF2-40B4-BE49-F238E27FC236}">
              <a16:creationId xmlns:a16="http://schemas.microsoft.com/office/drawing/2014/main" id="{00000000-0008-0000-1900-0000D8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10" name="shapetype_202" hidden="1">
          <a:extLst>
            <a:ext uri="{FF2B5EF4-FFF2-40B4-BE49-F238E27FC236}">
              <a16:creationId xmlns:a16="http://schemas.microsoft.com/office/drawing/2014/main" id="{00000000-0008-0000-1900-0000D6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08" name="shapetype_202" hidden="1">
          <a:extLst>
            <a:ext uri="{FF2B5EF4-FFF2-40B4-BE49-F238E27FC236}">
              <a16:creationId xmlns:a16="http://schemas.microsoft.com/office/drawing/2014/main" id="{00000000-0008-0000-1900-0000D4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06" name="shapetype_202" hidden="1">
          <a:extLst>
            <a:ext uri="{FF2B5EF4-FFF2-40B4-BE49-F238E27FC236}">
              <a16:creationId xmlns:a16="http://schemas.microsoft.com/office/drawing/2014/main" id="{00000000-0008-0000-1900-0000D2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04" name="shapetype_202" hidden="1">
          <a:extLst>
            <a:ext uri="{FF2B5EF4-FFF2-40B4-BE49-F238E27FC236}">
              <a16:creationId xmlns:a16="http://schemas.microsoft.com/office/drawing/2014/main" id="{00000000-0008-0000-1900-0000D0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02" name="shapetype_202" hidden="1">
          <a:extLst>
            <a:ext uri="{FF2B5EF4-FFF2-40B4-BE49-F238E27FC236}">
              <a16:creationId xmlns:a16="http://schemas.microsoft.com/office/drawing/2014/main" id="{00000000-0008-0000-1900-0000CE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900" name="shapetype_202" hidden="1">
          <a:extLst>
            <a:ext uri="{FF2B5EF4-FFF2-40B4-BE49-F238E27FC236}">
              <a16:creationId xmlns:a16="http://schemas.microsoft.com/office/drawing/2014/main" id="{00000000-0008-0000-1900-0000CC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898" name="shapetype_202" hidden="1">
          <a:extLst>
            <a:ext uri="{FF2B5EF4-FFF2-40B4-BE49-F238E27FC236}">
              <a16:creationId xmlns:a16="http://schemas.microsoft.com/office/drawing/2014/main" id="{00000000-0008-0000-1900-0000CA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896" name="shapetype_202" hidden="1">
          <a:extLst>
            <a:ext uri="{FF2B5EF4-FFF2-40B4-BE49-F238E27FC236}">
              <a16:creationId xmlns:a16="http://schemas.microsoft.com/office/drawing/2014/main" id="{00000000-0008-0000-1900-0000C8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894" name="shapetype_202" hidden="1">
          <a:extLst>
            <a:ext uri="{FF2B5EF4-FFF2-40B4-BE49-F238E27FC236}">
              <a16:creationId xmlns:a16="http://schemas.microsoft.com/office/drawing/2014/main" id="{00000000-0008-0000-1900-0000C6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892" name="shapetype_202" hidden="1">
          <a:extLst>
            <a:ext uri="{FF2B5EF4-FFF2-40B4-BE49-F238E27FC236}">
              <a16:creationId xmlns:a16="http://schemas.microsoft.com/office/drawing/2014/main" id="{00000000-0008-0000-1900-0000C4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890" name="shapetype_202" hidden="1">
          <a:extLst>
            <a:ext uri="{FF2B5EF4-FFF2-40B4-BE49-F238E27FC236}">
              <a16:creationId xmlns:a16="http://schemas.microsoft.com/office/drawing/2014/main" id="{00000000-0008-0000-1900-0000C2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888" name="shapetype_202" hidden="1">
          <a:extLst>
            <a:ext uri="{FF2B5EF4-FFF2-40B4-BE49-F238E27FC236}">
              <a16:creationId xmlns:a16="http://schemas.microsoft.com/office/drawing/2014/main" id="{00000000-0008-0000-1900-0000C0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886" name="shapetype_202" hidden="1">
          <a:extLst>
            <a:ext uri="{FF2B5EF4-FFF2-40B4-BE49-F238E27FC236}">
              <a16:creationId xmlns:a16="http://schemas.microsoft.com/office/drawing/2014/main" id="{00000000-0008-0000-1900-0000BE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884" name="shapetype_202" hidden="1">
          <a:extLst>
            <a:ext uri="{FF2B5EF4-FFF2-40B4-BE49-F238E27FC236}">
              <a16:creationId xmlns:a16="http://schemas.microsoft.com/office/drawing/2014/main" id="{00000000-0008-0000-1900-0000BC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882" name="shapetype_202" hidden="1">
          <a:extLst>
            <a:ext uri="{FF2B5EF4-FFF2-40B4-BE49-F238E27FC236}">
              <a16:creationId xmlns:a16="http://schemas.microsoft.com/office/drawing/2014/main" id="{00000000-0008-0000-1900-0000BA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880" name="shapetype_202" hidden="1">
          <a:extLst>
            <a:ext uri="{FF2B5EF4-FFF2-40B4-BE49-F238E27FC236}">
              <a16:creationId xmlns:a16="http://schemas.microsoft.com/office/drawing/2014/main" id="{00000000-0008-0000-1900-0000B8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878" name="shapetype_202" hidden="1">
          <a:extLst>
            <a:ext uri="{FF2B5EF4-FFF2-40B4-BE49-F238E27FC236}">
              <a16:creationId xmlns:a16="http://schemas.microsoft.com/office/drawing/2014/main" id="{00000000-0008-0000-1900-0000B6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876" name="shapetype_202" hidden="1">
          <a:extLst>
            <a:ext uri="{FF2B5EF4-FFF2-40B4-BE49-F238E27FC236}">
              <a16:creationId xmlns:a16="http://schemas.microsoft.com/office/drawing/2014/main" id="{00000000-0008-0000-1900-0000B4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874" name="shapetype_202" hidden="1">
          <a:extLst>
            <a:ext uri="{FF2B5EF4-FFF2-40B4-BE49-F238E27FC236}">
              <a16:creationId xmlns:a16="http://schemas.microsoft.com/office/drawing/2014/main" id="{00000000-0008-0000-1900-0000B2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872" name="shapetype_202" hidden="1">
          <a:extLst>
            <a:ext uri="{FF2B5EF4-FFF2-40B4-BE49-F238E27FC236}">
              <a16:creationId xmlns:a16="http://schemas.microsoft.com/office/drawing/2014/main" id="{00000000-0008-0000-1900-0000B0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870" name="shapetype_202" hidden="1">
          <a:extLst>
            <a:ext uri="{FF2B5EF4-FFF2-40B4-BE49-F238E27FC236}">
              <a16:creationId xmlns:a16="http://schemas.microsoft.com/office/drawing/2014/main" id="{00000000-0008-0000-1900-0000AE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868" name="shapetype_202" hidden="1">
          <a:extLst>
            <a:ext uri="{FF2B5EF4-FFF2-40B4-BE49-F238E27FC236}">
              <a16:creationId xmlns:a16="http://schemas.microsoft.com/office/drawing/2014/main" id="{00000000-0008-0000-1900-0000AC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866" name="shapetype_202" hidden="1">
          <a:extLst>
            <a:ext uri="{FF2B5EF4-FFF2-40B4-BE49-F238E27FC236}">
              <a16:creationId xmlns:a16="http://schemas.microsoft.com/office/drawing/2014/main" id="{00000000-0008-0000-1900-0000AA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864" name="shapetype_202" hidden="1">
          <a:extLst>
            <a:ext uri="{FF2B5EF4-FFF2-40B4-BE49-F238E27FC236}">
              <a16:creationId xmlns:a16="http://schemas.microsoft.com/office/drawing/2014/main" id="{00000000-0008-0000-1900-0000A8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862" name="shapetype_202" hidden="1">
          <a:extLst>
            <a:ext uri="{FF2B5EF4-FFF2-40B4-BE49-F238E27FC236}">
              <a16:creationId xmlns:a16="http://schemas.microsoft.com/office/drawing/2014/main" id="{00000000-0008-0000-1900-0000A6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860" name="shapetype_202" hidden="1">
          <a:extLst>
            <a:ext uri="{FF2B5EF4-FFF2-40B4-BE49-F238E27FC236}">
              <a16:creationId xmlns:a16="http://schemas.microsoft.com/office/drawing/2014/main" id="{00000000-0008-0000-1900-0000A4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266700</xdr:colOff>
      <xdr:row>22</xdr:row>
      <xdr:rowOff>0</xdr:rowOff>
    </xdr:to>
    <xdr:sp macro="" textlink="">
      <xdr:nvSpPr>
        <xdr:cNvPr id="29858" name="shapetype_202" hidden="1">
          <a:extLst>
            <a:ext uri="{FF2B5EF4-FFF2-40B4-BE49-F238E27FC236}">
              <a16:creationId xmlns:a16="http://schemas.microsoft.com/office/drawing/2014/main" id="{00000000-0008-0000-1900-0000A27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54429</xdr:colOff>
      <xdr:row>37</xdr:row>
      <xdr:rowOff>122463</xdr:rowOff>
    </xdr:from>
    <xdr:to>
      <xdr:col>34</xdr:col>
      <xdr:colOff>503464</xdr:colOff>
      <xdr:row>92</xdr:row>
      <xdr:rowOff>312964</xdr:rowOff>
    </xdr:to>
    <xdr:sp macro="" textlink="">
      <xdr:nvSpPr>
        <xdr:cNvPr id="331" name="TextBox 330">
          <a:extLst>
            <a:ext uri="{FF2B5EF4-FFF2-40B4-BE49-F238E27FC236}">
              <a16:creationId xmlns:a16="http://schemas.microsoft.com/office/drawing/2014/main" id="{00000000-0008-0000-1900-00004B010000}"/>
            </a:ext>
          </a:extLst>
        </xdr:cNvPr>
        <xdr:cNvSpPr txBox="1"/>
      </xdr:nvSpPr>
      <xdr:spPr>
        <a:xfrm>
          <a:off x="19689536" y="12287249"/>
          <a:ext cx="32834035" cy="152536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Southern Europe (Spain, Italy, Greece, Cyprus, Malta and  Portugal)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/>
        </a:p>
        <a:p>
          <a:r>
            <a:rPr lang="en-US" sz="1200" b="1" u="sng"/>
            <a:t>OFFICES</a:t>
          </a:r>
          <a:endParaRPr lang="en-US" sz="1200" b="1"/>
        </a:p>
        <a:p>
          <a:r>
            <a:rPr lang="en-US" sz="1200" b="1" i="1" u="sng"/>
            <a:t>Construction materials</a:t>
          </a:r>
          <a:r>
            <a:rPr lang="en-US" sz="1200" i="1" u="sng"/>
            <a:t>:</a:t>
          </a:r>
          <a:endParaRPr lang="en-US" sz="1200"/>
        </a:p>
        <a:p>
          <a:r>
            <a:rPr lang="en-US" sz="1200" b="1"/>
            <a:t>Walls</a:t>
          </a:r>
          <a:r>
            <a:rPr lang="en-US" sz="1200"/>
            <a:t>:</a:t>
          </a:r>
          <a:r>
            <a:rPr lang="en-US" sz="1200" baseline="0"/>
            <a:t> in the majority of the cases </a:t>
          </a:r>
          <a:r>
            <a:rPr lang="en-US" sz="1200" b="1" baseline="0"/>
            <a:t>BRICKS</a:t>
          </a:r>
          <a:r>
            <a:rPr lang="en-US" sz="1200" baseline="0"/>
            <a:t> were used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/>
            <a:t>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 baseline="0"/>
        </a:p>
        <a:p>
          <a:endParaRPr lang="en-US" sz="1200" baseline="0"/>
        </a:p>
        <a:p>
          <a:endParaRPr lang="en-US" sz="1200" baseline="0"/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SINGLE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aseline="0">
            <a:effectLst/>
          </a:endParaRPr>
        </a:p>
        <a:p>
          <a:endParaRPr lang="en-US" sz="1200" baseline="0">
            <a:effectLst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 baseline="0"/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SINGLE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>
            <a:effectLst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 baseline="0"/>
        </a:p>
        <a:p>
          <a:r>
            <a:rPr lang="en-US" sz="12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about 50% of the frames are made of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SINGLE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are the most common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aseline="0"/>
        </a:p>
      </xdr:txBody>
    </xdr:sp>
    <xdr:clientData/>
  </xdr:twoCellAnchor>
  <xdr:oneCellAnchor>
    <xdr:from>
      <xdr:col>55</xdr:col>
      <xdr:colOff>0</xdr:colOff>
      <xdr:row>37</xdr:row>
      <xdr:rowOff>0</xdr:rowOff>
    </xdr:from>
    <xdr:ext cx="21118285" cy="13196433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00000000-0008-0000-1900-00004D010000}"/>
            </a:ext>
          </a:extLst>
        </xdr:cNvPr>
        <xdr:cNvSpPr txBox="1"/>
      </xdr:nvSpPr>
      <xdr:spPr>
        <a:xfrm>
          <a:off x="100597607" y="12164786"/>
          <a:ext cx="21118285" cy="131964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Southern Europe (Spain, Italy, Greece, Cyprus, Malta and  Portugal)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individual, gas.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 of the cases.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 b="0" i="1" u="sng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individual,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thechnologies are:</a:t>
          </a: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gas</a:t>
          </a: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electric heating.</a:t>
          </a:r>
          <a:endParaRPr lang="en-US" sz="1200" b="0" i="0" u="sng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individual,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</a:p>
        <a:p>
          <a:pPr eaLnBrk="1" fontAlgn="auto" latinLnBrk="0" hangingPunct="1"/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of the cases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the condensing boiler, central, gas.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p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resent in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about 50%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77" name="shapetype_202" hidden="1">
          <a:extLst>
            <a:ext uri="{FF2B5EF4-FFF2-40B4-BE49-F238E27FC236}">
              <a16:creationId xmlns:a16="http://schemas.microsoft.com/office/drawing/2014/main" id="{00000000-0008-0000-1A00-0000F5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76" name="shapetype_202" hidden="1">
          <a:extLst>
            <a:ext uri="{FF2B5EF4-FFF2-40B4-BE49-F238E27FC236}">
              <a16:creationId xmlns:a16="http://schemas.microsoft.com/office/drawing/2014/main" id="{00000000-0008-0000-1A00-0000F4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75" name="shapetype_202" hidden="1">
          <a:extLst>
            <a:ext uri="{FF2B5EF4-FFF2-40B4-BE49-F238E27FC236}">
              <a16:creationId xmlns:a16="http://schemas.microsoft.com/office/drawing/2014/main" id="{00000000-0008-0000-1A00-0000F3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74" name="shapetype_202" hidden="1">
          <a:extLst>
            <a:ext uri="{FF2B5EF4-FFF2-40B4-BE49-F238E27FC236}">
              <a16:creationId xmlns:a16="http://schemas.microsoft.com/office/drawing/2014/main" id="{00000000-0008-0000-1A00-0000F2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73" name="shapetype_202" hidden="1">
          <a:extLst>
            <a:ext uri="{FF2B5EF4-FFF2-40B4-BE49-F238E27FC236}">
              <a16:creationId xmlns:a16="http://schemas.microsoft.com/office/drawing/2014/main" id="{00000000-0008-0000-1A00-0000F1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72" name="shapetype_202" hidden="1">
          <a:extLst>
            <a:ext uri="{FF2B5EF4-FFF2-40B4-BE49-F238E27FC236}">
              <a16:creationId xmlns:a16="http://schemas.microsoft.com/office/drawing/2014/main" id="{00000000-0008-0000-1A00-0000F0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71" name="shapetype_202" hidden="1">
          <a:extLst>
            <a:ext uri="{FF2B5EF4-FFF2-40B4-BE49-F238E27FC236}">
              <a16:creationId xmlns:a16="http://schemas.microsoft.com/office/drawing/2014/main" id="{00000000-0008-0000-1A00-0000EF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69" name="shapetype_202" hidden="1">
          <a:extLst>
            <a:ext uri="{FF2B5EF4-FFF2-40B4-BE49-F238E27FC236}">
              <a16:creationId xmlns:a16="http://schemas.microsoft.com/office/drawing/2014/main" id="{00000000-0008-0000-1A00-0000ED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67" name="shapetype_202" hidden="1">
          <a:extLst>
            <a:ext uri="{FF2B5EF4-FFF2-40B4-BE49-F238E27FC236}">
              <a16:creationId xmlns:a16="http://schemas.microsoft.com/office/drawing/2014/main" id="{00000000-0008-0000-1A00-0000EB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65" name="shapetype_202" hidden="1">
          <a:extLst>
            <a:ext uri="{FF2B5EF4-FFF2-40B4-BE49-F238E27FC236}">
              <a16:creationId xmlns:a16="http://schemas.microsoft.com/office/drawing/2014/main" id="{00000000-0008-0000-1A00-0000E9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63" name="shapetype_202" hidden="1">
          <a:extLst>
            <a:ext uri="{FF2B5EF4-FFF2-40B4-BE49-F238E27FC236}">
              <a16:creationId xmlns:a16="http://schemas.microsoft.com/office/drawing/2014/main" id="{00000000-0008-0000-1A00-0000E7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61" name="shapetype_202" hidden="1">
          <a:extLst>
            <a:ext uri="{FF2B5EF4-FFF2-40B4-BE49-F238E27FC236}">
              <a16:creationId xmlns:a16="http://schemas.microsoft.com/office/drawing/2014/main" id="{00000000-0008-0000-1A00-0000E5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59" name="shapetype_202" hidden="1">
          <a:extLst>
            <a:ext uri="{FF2B5EF4-FFF2-40B4-BE49-F238E27FC236}">
              <a16:creationId xmlns:a16="http://schemas.microsoft.com/office/drawing/2014/main" id="{00000000-0008-0000-1A00-0000E3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57" name="shapetype_202" hidden="1">
          <a:extLst>
            <a:ext uri="{FF2B5EF4-FFF2-40B4-BE49-F238E27FC236}">
              <a16:creationId xmlns:a16="http://schemas.microsoft.com/office/drawing/2014/main" id="{00000000-0008-0000-1A00-0000E1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55" name="shapetype_202" hidden="1">
          <a:extLst>
            <a:ext uri="{FF2B5EF4-FFF2-40B4-BE49-F238E27FC236}">
              <a16:creationId xmlns:a16="http://schemas.microsoft.com/office/drawing/2014/main" id="{00000000-0008-0000-1A00-0000DF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53" name="shapetype_202" hidden="1">
          <a:extLst>
            <a:ext uri="{FF2B5EF4-FFF2-40B4-BE49-F238E27FC236}">
              <a16:creationId xmlns:a16="http://schemas.microsoft.com/office/drawing/2014/main" id="{00000000-0008-0000-1A00-0000DD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51" name="shapetype_202" hidden="1">
          <a:extLst>
            <a:ext uri="{FF2B5EF4-FFF2-40B4-BE49-F238E27FC236}">
              <a16:creationId xmlns:a16="http://schemas.microsoft.com/office/drawing/2014/main" id="{00000000-0008-0000-1A00-0000DB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49" name="shapetype_202" hidden="1">
          <a:extLst>
            <a:ext uri="{FF2B5EF4-FFF2-40B4-BE49-F238E27FC236}">
              <a16:creationId xmlns:a16="http://schemas.microsoft.com/office/drawing/2014/main" id="{00000000-0008-0000-1A00-0000D9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47" name="shapetype_202" hidden="1">
          <a:extLst>
            <a:ext uri="{FF2B5EF4-FFF2-40B4-BE49-F238E27FC236}">
              <a16:creationId xmlns:a16="http://schemas.microsoft.com/office/drawing/2014/main" id="{00000000-0008-0000-1A00-0000D7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45" name="shapetype_202" hidden="1">
          <a:extLst>
            <a:ext uri="{FF2B5EF4-FFF2-40B4-BE49-F238E27FC236}">
              <a16:creationId xmlns:a16="http://schemas.microsoft.com/office/drawing/2014/main" id="{00000000-0008-0000-1A00-0000D5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43" name="shapetype_202" hidden="1">
          <a:extLst>
            <a:ext uri="{FF2B5EF4-FFF2-40B4-BE49-F238E27FC236}">
              <a16:creationId xmlns:a16="http://schemas.microsoft.com/office/drawing/2014/main" id="{00000000-0008-0000-1A00-0000D3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41" name="shapetype_202" hidden="1">
          <a:extLst>
            <a:ext uri="{FF2B5EF4-FFF2-40B4-BE49-F238E27FC236}">
              <a16:creationId xmlns:a16="http://schemas.microsoft.com/office/drawing/2014/main" id="{00000000-0008-0000-1A00-0000D1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39" name="shapetype_202" hidden="1">
          <a:extLst>
            <a:ext uri="{FF2B5EF4-FFF2-40B4-BE49-F238E27FC236}">
              <a16:creationId xmlns:a16="http://schemas.microsoft.com/office/drawing/2014/main" id="{00000000-0008-0000-1A00-0000CF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37" name="shapetype_202" hidden="1">
          <a:extLst>
            <a:ext uri="{FF2B5EF4-FFF2-40B4-BE49-F238E27FC236}">
              <a16:creationId xmlns:a16="http://schemas.microsoft.com/office/drawing/2014/main" id="{00000000-0008-0000-1A00-0000CD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35" name="shapetype_202" hidden="1">
          <a:extLst>
            <a:ext uri="{FF2B5EF4-FFF2-40B4-BE49-F238E27FC236}">
              <a16:creationId xmlns:a16="http://schemas.microsoft.com/office/drawing/2014/main" id="{00000000-0008-0000-1A00-0000CB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33" name="shapetype_202" hidden="1">
          <a:extLst>
            <a:ext uri="{FF2B5EF4-FFF2-40B4-BE49-F238E27FC236}">
              <a16:creationId xmlns:a16="http://schemas.microsoft.com/office/drawing/2014/main" id="{00000000-0008-0000-1A00-0000C9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31" name="shapetype_202" hidden="1">
          <a:extLst>
            <a:ext uri="{FF2B5EF4-FFF2-40B4-BE49-F238E27FC236}">
              <a16:creationId xmlns:a16="http://schemas.microsoft.com/office/drawing/2014/main" id="{00000000-0008-0000-1A00-0000C7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29" name="shapetype_202" hidden="1">
          <a:extLst>
            <a:ext uri="{FF2B5EF4-FFF2-40B4-BE49-F238E27FC236}">
              <a16:creationId xmlns:a16="http://schemas.microsoft.com/office/drawing/2014/main" id="{00000000-0008-0000-1A00-0000C5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27" name="shapetype_202" hidden="1">
          <a:extLst>
            <a:ext uri="{FF2B5EF4-FFF2-40B4-BE49-F238E27FC236}">
              <a16:creationId xmlns:a16="http://schemas.microsoft.com/office/drawing/2014/main" id="{00000000-0008-0000-1A00-0000C3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25" name="shapetype_202" hidden="1">
          <a:extLst>
            <a:ext uri="{FF2B5EF4-FFF2-40B4-BE49-F238E27FC236}">
              <a16:creationId xmlns:a16="http://schemas.microsoft.com/office/drawing/2014/main" id="{00000000-0008-0000-1A00-0000C1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23" name="shapetype_202" hidden="1">
          <a:extLst>
            <a:ext uri="{FF2B5EF4-FFF2-40B4-BE49-F238E27FC236}">
              <a16:creationId xmlns:a16="http://schemas.microsoft.com/office/drawing/2014/main" id="{00000000-0008-0000-1A00-0000BF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21" name="shapetype_202" hidden="1">
          <a:extLst>
            <a:ext uri="{FF2B5EF4-FFF2-40B4-BE49-F238E27FC236}">
              <a16:creationId xmlns:a16="http://schemas.microsoft.com/office/drawing/2014/main" id="{00000000-0008-0000-1A00-0000BD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19" name="shapetype_202" hidden="1">
          <a:extLst>
            <a:ext uri="{FF2B5EF4-FFF2-40B4-BE49-F238E27FC236}">
              <a16:creationId xmlns:a16="http://schemas.microsoft.com/office/drawing/2014/main" id="{00000000-0008-0000-1A00-0000BB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17" name="shapetype_202" hidden="1">
          <a:extLst>
            <a:ext uri="{FF2B5EF4-FFF2-40B4-BE49-F238E27FC236}">
              <a16:creationId xmlns:a16="http://schemas.microsoft.com/office/drawing/2014/main" id="{00000000-0008-0000-1A00-0000B9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15" name="shapetype_202" hidden="1">
          <a:extLst>
            <a:ext uri="{FF2B5EF4-FFF2-40B4-BE49-F238E27FC236}">
              <a16:creationId xmlns:a16="http://schemas.microsoft.com/office/drawing/2014/main" id="{00000000-0008-0000-1A00-0000B7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13" name="shapetype_202" hidden="1">
          <a:extLst>
            <a:ext uri="{FF2B5EF4-FFF2-40B4-BE49-F238E27FC236}">
              <a16:creationId xmlns:a16="http://schemas.microsoft.com/office/drawing/2014/main" id="{00000000-0008-0000-1A00-0000B5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11" name="shapetype_202" hidden="1">
          <a:extLst>
            <a:ext uri="{FF2B5EF4-FFF2-40B4-BE49-F238E27FC236}">
              <a16:creationId xmlns:a16="http://schemas.microsoft.com/office/drawing/2014/main" id="{00000000-0008-0000-1A00-0000B3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09" name="shapetype_202" hidden="1">
          <a:extLst>
            <a:ext uri="{FF2B5EF4-FFF2-40B4-BE49-F238E27FC236}">
              <a16:creationId xmlns:a16="http://schemas.microsoft.com/office/drawing/2014/main" id="{00000000-0008-0000-1A00-0000B1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07" name="shapetype_202" hidden="1">
          <a:extLst>
            <a:ext uri="{FF2B5EF4-FFF2-40B4-BE49-F238E27FC236}">
              <a16:creationId xmlns:a16="http://schemas.microsoft.com/office/drawing/2014/main" id="{00000000-0008-0000-1A00-0000AF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05" name="shapetype_202" hidden="1">
          <a:extLst>
            <a:ext uri="{FF2B5EF4-FFF2-40B4-BE49-F238E27FC236}">
              <a16:creationId xmlns:a16="http://schemas.microsoft.com/office/drawing/2014/main" id="{00000000-0008-0000-1A00-0000AD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03" name="shapetype_202" hidden="1">
          <a:extLst>
            <a:ext uri="{FF2B5EF4-FFF2-40B4-BE49-F238E27FC236}">
              <a16:creationId xmlns:a16="http://schemas.microsoft.com/office/drawing/2014/main" id="{00000000-0008-0000-1A00-0000AB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401" name="shapetype_202" hidden="1">
          <a:extLst>
            <a:ext uri="{FF2B5EF4-FFF2-40B4-BE49-F238E27FC236}">
              <a16:creationId xmlns:a16="http://schemas.microsoft.com/office/drawing/2014/main" id="{00000000-0008-0000-1A00-0000A9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99" name="shapetype_202" hidden="1">
          <a:extLst>
            <a:ext uri="{FF2B5EF4-FFF2-40B4-BE49-F238E27FC236}">
              <a16:creationId xmlns:a16="http://schemas.microsoft.com/office/drawing/2014/main" id="{00000000-0008-0000-1A00-0000A7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97" name="shapetype_202" hidden="1">
          <a:extLst>
            <a:ext uri="{FF2B5EF4-FFF2-40B4-BE49-F238E27FC236}">
              <a16:creationId xmlns:a16="http://schemas.microsoft.com/office/drawing/2014/main" id="{00000000-0008-0000-1A00-0000A5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95" name="shapetype_202" hidden="1">
          <a:extLst>
            <a:ext uri="{FF2B5EF4-FFF2-40B4-BE49-F238E27FC236}">
              <a16:creationId xmlns:a16="http://schemas.microsoft.com/office/drawing/2014/main" id="{00000000-0008-0000-1A00-0000A3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93" name="shapetype_202" hidden="1">
          <a:extLst>
            <a:ext uri="{FF2B5EF4-FFF2-40B4-BE49-F238E27FC236}">
              <a16:creationId xmlns:a16="http://schemas.microsoft.com/office/drawing/2014/main" id="{00000000-0008-0000-1A00-0000A1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91" name="shapetype_202" hidden="1">
          <a:extLst>
            <a:ext uri="{FF2B5EF4-FFF2-40B4-BE49-F238E27FC236}">
              <a16:creationId xmlns:a16="http://schemas.microsoft.com/office/drawing/2014/main" id="{00000000-0008-0000-1A00-00009F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89" name="shapetype_202" hidden="1">
          <a:extLst>
            <a:ext uri="{FF2B5EF4-FFF2-40B4-BE49-F238E27FC236}">
              <a16:creationId xmlns:a16="http://schemas.microsoft.com/office/drawing/2014/main" id="{00000000-0008-0000-1A00-00009D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87" name="shapetype_202" hidden="1">
          <a:extLst>
            <a:ext uri="{FF2B5EF4-FFF2-40B4-BE49-F238E27FC236}">
              <a16:creationId xmlns:a16="http://schemas.microsoft.com/office/drawing/2014/main" id="{00000000-0008-0000-1A00-00009B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85" name="shapetype_202" hidden="1">
          <a:extLst>
            <a:ext uri="{FF2B5EF4-FFF2-40B4-BE49-F238E27FC236}">
              <a16:creationId xmlns:a16="http://schemas.microsoft.com/office/drawing/2014/main" id="{00000000-0008-0000-1A00-000099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83" name="shapetype_202" hidden="1">
          <a:extLst>
            <a:ext uri="{FF2B5EF4-FFF2-40B4-BE49-F238E27FC236}">
              <a16:creationId xmlns:a16="http://schemas.microsoft.com/office/drawing/2014/main" id="{00000000-0008-0000-1A00-000097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81" name="shapetype_202" hidden="1">
          <a:extLst>
            <a:ext uri="{FF2B5EF4-FFF2-40B4-BE49-F238E27FC236}">
              <a16:creationId xmlns:a16="http://schemas.microsoft.com/office/drawing/2014/main" id="{00000000-0008-0000-1A00-000095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79" name="shapetype_202" hidden="1">
          <a:extLst>
            <a:ext uri="{FF2B5EF4-FFF2-40B4-BE49-F238E27FC236}">
              <a16:creationId xmlns:a16="http://schemas.microsoft.com/office/drawing/2014/main" id="{00000000-0008-0000-1A00-000093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77" name="shapetype_202" hidden="1">
          <a:extLst>
            <a:ext uri="{FF2B5EF4-FFF2-40B4-BE49-F238E27FC236}">
              <a16:creationId xmlns:a16="http://schemas.microsoft.com/office/drawing/2014/main" id="{00000000-0008-0000-1A00-000091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75" name="shapetype_202" hidden="1">
          <a:extLst>
            <a:ext uri="{FF2B5EF4-FFF2-40B4-BE49-F238E27FC236}">
              <a16:creationId xmlns:a16="http://schemas.microsoft.com/office/drawing/2014/main" id="{00000000-0008-0000-1A00-00008F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73" name="shapetype_202" hidden="1">
          <a:extLst>
            <a:ext uri="{FF2B5EF4-FFF2-40B4-BE49-F238E27FC236}">
              <a16:creationId xmlns:a16="http://schemas.microsoft.com/office/drawing/2014/main" id="{00000000-0008-0000-1A00-00008D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71" name="shapetype_202" hidden="1">
          <a:extLst>
            <a:ext uri="{FF2B5EF4-FFF2-40B4-BE49-F238E27FC236}">
              <a16:creationId xmlns:a16="http://schemas.microsoft.com/office/drawing/2014/main" id="{00000000-0008-0000-1A00-00008B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70" name="shapetype_202" hidden="1">
          <a:extLst>
            <a:ext uri="{FF2B5EF4-FFF2-40B4-BE49-F238E27FC236}">
              <a16:creationId xmlns:a16="http://schemas.microsoft.com/office/drawing/2014/main" id="{00000000-0008-0000-1A00-00008A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68" name="shapetype_202" hidden="1">
          <a:extLst>
            <a:ext uri="{FF2B5EF4-FFF2-40B4-BE49-F238E27FC236}">
              <a16:creationId xmlns:a16="http://schemas.microsoft.com/office/drawing/2014/main" id="{00000000-0008-0000-1A00-000088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66" name="shapetype_202" hidden="1">
          <a:extLst>
            <a:ext uri="{FF2B5EF4-FFF2-40B4-BE49-F238E27FC236}">
              <a16:creationId xmlns:a16="http://schemas.microsoft.com/office/drawing/2014/main" id="{00000000-0008-0000-1A00-000086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64" name="shapetype_202" hidden="1">
          <a:extLst>
            <a:ext uri="{FF2B5EF4-FFF2-40B4-BE49-F238E27FC236}">
              <a16:creationId xmlns:a16="http://schemas.microsoft.com/office/drawing/2014/main" id="{00000000-0008-0000-1A00-000084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62" name="shapetype_202" hidden="1">
          <a:extLst>
            <a:ext uri="{FF2B5EF4-FFF2-40B4-BE49-F238E27FC236}">
              <a16:creationId xmlns:a16="http://schemas.microsoft.com/office/drawing/2014/main" id="{00000000-0008-0000-1A00-000082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60" name="shapetype_202" hidden="1">
          <a:extLst>
            <a:ext uri="{FF2B5EF4-FFF2-40B4-BE49-F238E27FC236}">
              <a16:creationId xmlns:a16="http://schemas.microsoft.com/office/drawing/2014/main" id="{00000000-0008-0000-1A00-000080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58" name="shapetype_202" hidden="1">
          <a:extLst>
            <a:ext uri="{FF2B5EF4-FFF2-40B4-BE49-F238E27FC236}">
              <a16:creationId xmlns:a16="http://schemas.microsoft.com/office/drawing/2014/main" id="{00000000-0008-0000-1A00-00007E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56" name="shapetype_202" hidden="1">
          <a:extLst>
            <a:ext uri="{FF2B5EF4-FFF2-40B4-BE49-F238E27FC236}">
              <a16:creationId xmlns:a16="http://schemas.microsoft.com/office/drawing/2014/main" id="{00000000-0008-0000-1A00-00007C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54" name="shapetype_202" hidden="1">
          <a:extLst>
            <a:ext uri="{FF2B5EF4-FFF2-40B4-BE49-F238E27FC236}">
              <a16:creationId xmlns:a16="http://schemas.microsoft.com/office/drawing/2014/main" id="{00000000-0008-0000-1A00-00007A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52" name="shapetype_202" hidden="1">
          <a:extLst>
            <a:ext uri="{FF2B5EF4-FFF2-40B4-BE49-F238E27FC236}">
              <a16:creationId xmlns:a16="http://schemas.microsoft.com/office/drawing/2014/main" id="{00000000-0008-0000-1A00-000078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50" name="shapetype_202" hidden="1">
          <a:extLst>
            <a:ext uri="{FF2B5EF4-FFF2-40B4-BE49-F238E27FC236}">
              <a16:creationId xmlns:a16="http://schemas.microsoft.com/office/drawing/2014/main" id="{00000000-0008-0000-1A00-000076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48" name="shapetype_202" hidden="1">
          <a:extLst>
            <a:ext uri="{FF2B5EF4-FFF2-40B4-BE49-F238E27FC236}">
              <a16:creationId xmlns:a16="http://schemas.microsoft.com/office/drawing/2014/main" id="{00000000-0008-0000-1A00-000074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46" name="shapetype_202" hidden="1">
          <a:extLst>
            <a:ext uri="{FF2B5EF4-FFF2-40B4-BE49-F238E27FC236}">
              <a16:creationId xmlns:a16="http://schemas.microsoft.com/office/drawing/2014/main" id="{00000000-0008-0000-1A00-000072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44" name="shapetype_202" hidden="1">
          <a:extLst>
            <a:ext uri="{FF2B5EF4-FFF2-40B4-BE49-F238E27FC236}">
              <a16:creationId xmlns:a16="http://schemas.microsoft.com/office/drawing/2014/main" id="{00000000-0008-0000-1A00-000070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42" name="shapetype_202" hidden="1">
          <a:extLst>
            <a:ext uri="{FF2B5EF4-FFF2-40B4-BE49-F238E27FC236}">
              <a16:creationId xmlns:a16="http://schemas.microsoft.com/office/drawing/2014/main" id="{00000000-0008-0000-1A00-00006E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40" name="shapetype_202" hidden="1">
          <a:extLst>
            <a:ext uri="{FF2B5EF4-FFF2-40B4-BE49-F238E27FC236}">
              <a16:creationId xmlns:a16="http://schemas.microsoft.com/office/drawing/2014/main" id="{00000000-0008-0000-1A00-00006C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39" name="shapetype_202" hidden="1">
          <a:extLst>
            <a:ext uri="{FF2B5EF4-FFF2-40B4-BE49-F238E27FC236}">
              <a16:creationId xmlns:a16="http://schemas.microsoft.com/office/drawing/2014/main" id="{00000000-0008-0000-1A00-00006B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37" name="shapetype_202" hidden="1">
          <a:extLst>
            <a:ext uri="{FF2B5EF4-FFF2-40B4-BE49-F238E27FC236}">
              <a16:creationId xmlns:a16="http://schemas.microsoft.com/office/drawing/2014/main" id="{00000000-0008-0000-1A00-000069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35" name="shapetype_202" hidden="1">
          <a:extLst>
            <a:ext uri="{FF2B5EF4-FFF2-40B4-BE49-F238E27FC236}">
              <a16:creationId xmlns:a16="http://schemas.microsoft.com/office/drawing/2014/main" id="{00000000-0008-0000-1A00-000067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33" name="shapetype_202" hidden="1">
          <a:extLst>
            <a:ext uri="{FF2B5EF4-FFF2-40B4-BE49-F238E27FC236}">
              <a16:creationId xmlns:a16="http://schemas.microsoft.com/office/drawing/2014/main" id="{00000000-0008-0000-1A00-000065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31" name="shapetype_202" hidden="1">
          <a:extLst>
            <a:ext uri="{FF2B5EF4-FFF2-40B4-BE49-F238E27FC236}">
              <a16:creationId xmlns:a16="http://schemas.microsoft.com/office/drawing/2014/main" id="{00000000-0008-0000-1A00-000063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29" name="shapetype_202" hidden="1">
          <a:extLst>
            <a:ext uri="{FF2B5EF4-FFF2-40B4-BE49-F238E27FC236}">
              <a16:creationId xmlns:a16="http://schemas.microsoft.com/office/drawing/2014/main" id="{00000000-0008-0000-1A00-000061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27" name="shapetype_202" hidden="1">
          <a:extLst>
            <a:ext uri="{FF2B5EF4-FFF2-40B4-BE49-F238E27FC236}">
              <a16:creationId xmlns:a16="http://schemas.microsoft.com/office/drawing/2014/main" id="{00000000-0008-0000-1A00-00005F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25" name="shapetype_202" hidden="1">
          <a:extLst>
            <a:ext uri="{FF2B5EF4-FFF2-40B4-BE49-F238E27FC236}">
              <a16:creationId xmlns:a16="http://schemas.microsoft.com/office/drawing/2014/main" id="{00000000-0008-0000-1A00-00005D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23" name="shapetype_202" hidden="1">
          <a:extLst>
            <a:ext uri="{FF2B5EF4-FFF2-40B4-BE49-F238E27FC236}">
              <a16:creationId xmlns:a16="http://schemas.microsoft.com/office/drawing/2014/main" id="{00000000-0008-0000-1A00-00005B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21" name="shapetype_202" hidden="1">
          <a:extLst>
            <a:ext uri="{FF2B5EF4-FFF2-40B4-BE49-F238E27FC236}">
              <a16:creationId xmlns:a16="http://schemas.microsoft.com/office/drawing/2014/main" id="{00000000-0008-0000-1A00-000059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19" name="shapetype_202" hidden="1">
          <a:extLst>
            <a:ext uri="{FF2B5EF4-FFF2-40B4-BE49-F238E27FC236}">
              <a16:creationId xmlns:a16="http://schemas.microsoft.com/office/drawing/2014/main" id="{00000000-0008-0000-1A00-000057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17" name="shapetype_202" hidden="1">
          <a:extLst>
            <a:ext uri="{FF2B5EF4-FFF2-40B4-BE49-F238E27FC236}">
              <a16:creationId xmlns:a16="http://schemas.microsoft.com/office/drawing/2014/main" id="{00000000-0008-0000-1A00-000055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15" name="shapetype_202" hidden="1">
          <a:extLst>
            <a:ext uri="{FF2B5EF4-FFF2-40B4-BE49-F238E27FC236}">
              <a16:creationId xmlns:a16="http://schemas.microsoft.com/office/drawing/2014/main" id="{00000000-0008-0000-1A00-000053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13" name="shapetype_202" hidden="1">
          <a:extLst>
            <a:ext uri="{FF2B5EF4-FFF2-40B4-BE49-F238E27FC236}">
              <a16:creationId xmlns:a16="http://schemas.microsoft.com/office/drawing/2014/main" id="{00000000-0008-0000-1A00-000051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11" name="shapetype_202" hidden="1">
          <a:extLst>
            <a:ext uri="{FF2B5EF4-FFF2-40B4-BE49-F238E27FC236}">
              <a16:creationId xmlns:a16="http://schemas.microsoft.com/office/drawing/2014/main" id="{00000000-0008-0000-1A00-00004F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09" name="shapetype_202" hidden="1">
          <a:extLst>
            <a:ext uri="{FF2B5EF4-FFF2-40B4-BE49-F238E27FC236}">
              <a16:creationId xmlns:a16="http://schemas.microsoft.com/office/drawing/2014/main" id="{00000000-0008-0000-1A00-00004D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07" name="shapetype_202" hidden="1">
          <a:extLst>
            <a:ext uri="{FF2B5EF4-FFF2-40B4-BE49-F238E27FC236}">
              <a16:creationId xmlns:a16="http://schemas.microsoft.com/office/drawing/2014/main" id="{00000000-0008-0000-1A00-00004B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05" name="shapetype_202" hidden="1">
          <a:extLst>
            <a:ext uri="{FF2B5EF4-FFF2-40B4-BE49-F238E27FC236}">
              <a16:creationId xmlns:a16="http://schemas.microsoft.com/office/drawing/2014/main" id="{00000000-0008-0000-1A00-000049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03" name="shapetype_202" hidden="1">
          <a:extLst>
            <a:ext uri="{FF2B5EF4-FFF2-40B4-BE49-F238E27FC236}">
              <a16:creationId xmlns:a16="http://schemas.microsoft.com/office/drawing/2014/main" id="{00000000-0008-0000-1A00-000047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301" name="shapetype_202" hidden="1">
          <a:extLst>
            <a:ext uri="{FF2B5EF4-FFF2-40B4-BE49-F238E27FC236}">
              <a16:creationId xmlns:a16="http://schemas.microsoft.com/office/drawing/2014/main" id="{00000000-0008-0000-1A00-000045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99" name="shapetype_202" hidden="1">
          <a:extLst>
            <a:ext uri="{FF2B5EF4-FFF2-40B4-BE49-F238E27FC236}">
              <a16:creationId xmlns:a16="http://schemas.microsoft.com/office/drawing/2014/main" id="{00000000-0008-0000-1A00-000043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97" name="shapetype_202" hidden="1">
          <a:extLst>
            <a:ext uri="{FF2B5EF4-FFF2-40B4-BE49-F238E27FC236}">
              <a16:creationId xmlns:a16="http://schemas.microsoft.com/office/drawing/2014/main" id="{00000000-0008-0000-1A00-000041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95" name="shapetype_202" hidden="1">
          <a:extLst>
            <a:ext uri="{FF2B5EF4-FFF2-40B4-BE49-F238E27FC236}">
              <a16:creationId xmlns:a16="http://schemas.microsoft.com/office/drawing/2014/main" id="{00000000-0008-0000-1A00-00003F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93" name="shapetype_202" hidden="1">
          <a:extLst>
            <a:ext uri="{FF2B5EF4-FFF2-40B4-BE49-F238E27FC236}">
              <a16:creationId xmlns:a16="http://schemas.microsoft.com/office/drawing/2014/main" id="{00000000-0008-0000-1A00-00003D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91" name="shapetype_202" hidden="1">
          <a:extLst>
            <a:ext uri="{FF2B5EF4-FFF2-40B4-BE49-F238E27FC236}">
              <a16:creationId xmlns:a16="http://schemas.microsoft.com/office/drawing/2014/main" id="{00000000-0008-0000-1A00-00003B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89" name="shapetype_202" hidden="1">
          <a:extLst>
            <a:ext uri="{FF2B5EF4-FFF2-40B4-BE49-F238E27FC236}">
              <a16:creationId xmlns:a16="http://schemas.microsoft.com/office/drawing/2014/main" id="{00000000-0008-0000-1A00-000039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87" name="shapetype_202" hidden="1">
          <a:extLst>
            <a:ext uri="{FF2B5EF4-FFF2-40B4-BE49-F238E27FC236}">
              <a16:creationId xmlns:a16="http://schemas.microsoft.com/office/drawing/2014/main" id="{00000000-0008-0000-1A00-000037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85" name="shapetype_202" hidden="1">
          <a:extLst>
            <a:ext uri="{FF2B5EF4-FFF2-40B4-BE49-F238E27FC236}">
              <a16:creationId xmlns:a16="http://schemas.microsoft.com/office/drawing/2014/main" id="{00000000-0008-0000-1A00-000035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83" name="shapetype_202" hidden="1">
          <a:extLst>
            <a:ext uri="{FF2B5EF4-FFF2-40B4-BE49-F238E27FC236}">
              <a16:creationId xmlns:a16="http://schemas.microsoft.com/office/drawing/2014/main" id="{00000000-0008-0000-1A00-000033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81" name="shapetype_202" hidden="1">
          <a:extLst>
            <a:ext uri="{FF2B5EF4-FFF2-40B4-BE49-F238E27FC236}">
              <a16:creationId xmlns:a16="http://schemas.microsoft.com/office/drawing/2014/main" id="{00000000-0008-0000-1A00-000031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79" name="shapetype_202" hidden="1">
          <a:extLst>
            <a:ext uri="{FF2B5EF4-FFF2-40B4-BE49-F238E27FC236}">
              <a16:creationId xmlns:a16="http://schemas.microsoft.com/office/drawing/2014/main" id="{00000000-0008-0000-1A00-00002F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77" name="shapetype_202" hidden="1">
          <a:extLst>
            <a:ext uri="{FF2B5EF4-FFF2-40B4-BE49-F238E27FC236}">
              <a16:creationId xmlns:a16="http://schemas.microsoft.com/office/drawing/2014/main" id="{00000000-0008-0000-1A00-00002D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75" name="shapetype_202" hidden="1">
          <a:extLst>
            <a:ext uri="{FF2B5EF4-FFF2-40B4-BE49-F238E27FC236}">
              <a16:creationId xmlns:a16="http://schemas.microsoft.com/office/drawing/2014/main" id="{00000000-0008-0000-1A00-00002B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73" name="shapetype_202" hidden="1">
          <a:extLst>
            <a:ext uri="{FF2B5EF4-FFF2-40B4-BE49-F238E27FC236}">
              <a16:creationId xmlns:a16="http://schemas.microsoft.com/office/drawing/2014/main" id="{00000000-0008-0000-1A00-000029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71" name="shapetype_202" hidden="1">
          <a:extLst>
            <a:ext uri="{FF2B5EF4-FFF2-40B4-BE49-F238E27FC236}">
              <a16:creationId xmlns:a16="http://schemas.microsoft.com/office/drawing/2014/main" id="{00000000-0008-0000-1A00-000027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69" name="shapetype_202" hidden="1">
          <a:extLst>
            <a:ext uri="{FF2B5EF4-FFF2-40B4-BE49-F238E27FC236}">
              <a16:creationId xmlns:a16="http://schemas.microsoft.com/office/drawing/2014/main" id="{00000000-0008-0000-1A00-000025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67" name="shapetype_202" hidden="1">
          <a:extLst>
            <a:ext uri="{FF2B5EF4-FFF2-40B4-BE49-F238E27FC236}">
              <a16:creationId xmlns:a16="http://schemas.microsoft.com/office/drawing/2014/main" id="{00000000-0008-0000-1A00-000023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65" name="shapetype_202" hidden="1">
          <a:extLst>
            <a:ext uri="{FF2B5EF4-FFF2-40B4-BE49-F238E27FC236}">
              <a16:creationId xmlns:a16="http://schemas.microsoft.com/office/drawing/2014/main" id="{00000000-0008-0000-1A00-000021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63" name="shapetype_202" hidden="1">
          <a:extLst>
            <a:ext uri="{FF2B5EF4-FFF2-40B4-BE49-F238E27FC236}">
              <a16:creationId xmlns:a16="http://schemas.microsoft.com/office/drawing/2014/main" id="{00000000-0008-0000-1A00-00001F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61" name="shapetype_202" hidden="1">
          <a:extLst>
            <a:ext uri="{FF2B5EF4-FFF2-40B4-BE49-F238E27FC236}">
              <a16:creationId xmlns:a16="http://schemas.microsoft.com/office/drawing/2014/main" id="{00000000-0008-0000-1A00-00001D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59" name="shapetype_202" hidden="1">
          <a:extLst>
            <a:ext uri="{FF2B5EF4-FFF2-40B4-BE49-F238E27FC236}">
              <a16:creationId xmlns:a16="http://schemas.microsoft.com/office/drawing/2014/main" id="{00000000-0008-0000-1A00-00001B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57" name="shapetype_202" hidden="1">
          <a:extLst>
            <a:ext uri="{FF2B5EF4-FFF2-40B4-BE49-F238E27FC236}">
              <a16:creationId xmlns:a16="http://schemas.microsoft.com/office/drawing/2014/main" id="{00000000-0008-0000-1A00-000019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55" name="shapetype_202" hidden="1">
          <a:extLst>
            <a:ext uri="{FF2B5EF4-FFF2-40B4-BE49-F238E27FC236}">
              <a16:creationId xmlns:a16="http://schemas.microsoft.com/office/drawing/2014/main" id="{00000000-0008-0000-1A00-000017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53" name="shapetype_202" hidden="1">
          <a:extLst>
            <a:ext uri="{FF2B5EF4-FFF2-40B4-BE49-F238E27FC236}">
              <a16:creationId xmlns:a16="http://schemas.microsoft.com/office/drawing/2014/main" id="{00000000-0008-0000-1A00-000015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51" name="shapetype_202" hidden="1">
          <a:extLst>
            <a:ext uri="{FF2B5EF4-FFF2-40B4-BE49-F238E27FC236}">
              <a16:creationId xmlns:a16="http://schemas.microsoft.com/office/drawing/2014/main" id="{00000000-0008-0000-1A00-000013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49" name="shapetype_202" hidden="1">
          <a:extLst>
            <a:ext uri="{FF2B5EF4-FFF2-40B4-BE49-F238E27FC236}">
              <a16:creationId xmlns:a16="http://schemas.microsoft.com/office/drawing/2014/main" id="{00000000-0008-0000-1A00-000011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47" name="shapetype_202" hidden="1">
          <a:extLst>
            <a:ext uri="{FF2B5EF4-FFF2-40B4-BE49-F238E27FC236}">
              <a16:creationId xmlns:a16="http://schemas.microsoft.com/office/drawing/2014/main" id="{00000000-0008-0000-1A00-00000F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45" name="shapetype_202" hidden="1">
          <a:extLst>
            <a:ext uri="{FF2B5EF4-FFF2-40B4-BE49-F238E27FC236}">
              <a16:creationId xmlns:a16="http://schemas.microsoft.com/office/drawing/2014/main" id="{00000000-0008-0000-1A00-00000D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43" name="shapetype_202" hidden="1">
          <a:extLst>
            <a:ext uri="{FF2B5EF4-FFF2-40B4-BE49-F238E27FC236}">
              <a16:creationId xmlns:a16="http://schemas.microsoft.com/office/drawing/2014/main" id="{00000000-0008-0000-1A00-00000B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41" name="shapetype_202" hidden="1">
          <a:extLst>
            <a:ext uri="{FF2B5EF4-FFF2-40B4-BE49-F238E27FC236}">
              <a16:creationId xmlns:a16="http://schemas.microsoft.com/office/drawing/2014/main" id="{00000000-0008-0000-1A00-000009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39" name="shapetype_202" hidden="1">
          <a:extLst>
            <a:ext uri="{FF2B5EF4-FFF2-40B4-BE49-F238E27FC236}">
              <a16:creationId xmlns:a16="http://schemas.microsoft.com/office/drawing/2014/main" id="{00000000-0008-0000-1A00-000007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37" name="shapetype_202" hidden="1">
          <a:extLst>
            <a:ext uri="{FF2B5EF4-FFF2-40B4-BE49-F238E27FC236}">
              <a16:creationId xmlns:a16="http://schemas.microsoft.com/office/drawing/2014/main" id="{00000000-0008-0000-1A00-000005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35" name="shapetype_202" hidden="1">
          <a:extLst>
            <a:ext uri="{FF2B5EF4-FFF2-40B4-BE49-F238E27FC236}">
              <a16:creationId xmlns:a16="http://schemas.microsoft.com/office/drawing/2014/main" id="{00000000-0008-0000-1A00-000003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33" name="shapetype_202" hidden="1">
          <a:extLst>
            <a:ext uri="{FF2B5EF4-FFF2-40B4-BE49-F238E27FC236}">
              <a16:creationId xmlns:a16="http://schemas.microsoft.com/office/drawing/2014/main" id="{00000000-0008-0000-1A00-0000017A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31" name="shapetype_202" hidden="1">
          <a:extLst>
            <a:ext uri="{FF2B5EF4-FFF2-40B4-BE49-F238E27FC236}">
              <a16:creationId xmlns:a16="http://schemas.microsoft.com/office/drawing/2014/main" id="{00000000-0008-0000-1A00-0000FF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29" name="shapetype_202" hidden="1">
          <a:extLst>
            <a:ext uri="{FF2B5EF4-FFF2-40B4-BE49-F238E27FC236}">
              <a16:creationId xmlns:a16="http://schemas.microsoft.com/office/drawing/2014/main" id="{00000000-0008-0000-1A00-0000FD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27" name="shapetype_202" hidden="1">
          <a:extLst>
            <a:ext uri="{FF2B5EF4-FFF2-40B4-BE49-F238E27FC236}">
              <a16:creationId xmlns:a16="http://schemas.microsoft.com/office/drawing/2014/main" id="{00000000-0008-0000-1A00-0000FB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25" name="shapetype_202" hidden="1">
          <a:extLst>
            <a:ext uri="{FF2B5EF4-FFF2-40B4-BE49-F238E27FC236}">
              <a16:creationId xmlns:a16="http://schemas.microsoft.com/office/drawing/2014/main" id="{00000000-0008-0000-1A00-0000F9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23" name="shapetype_202" hidden="1">
          <a:extLst>
            <a:ext uri="{FF2B5EF4-FFF2-40B4-BE49-F238E27FC236}">
              <a16:creationId xmlns:a16="http://schemas.microsoft.com/office/drawing/2014/main" id="{00000000-0008-0000-1A00-0000F7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21" name="shapetype_202" hidden="1">
          <a:extLst>
            <a:ext uri="{FF2B5EF4-FFF2-40B4-BE49-F238E27FC236}">
              <a16:creationId xmlns:a16="http://schemas.microsoft.com/office/drawing/2014/main" id="{00000000-0008-0000-1A00-0000F5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19" name="shapetype_202" hidden="1">
          <a:extLst>
            <a:ext uri="{FF2B5EF4-FFF2-40B4-BE49-F238E27FC236}">
              <a16:creationId xmlns:a16="http://schemas.microsoft.com/office/drawing/2014/main" id="{00000000-0008-0000-1A00-0000F3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17" name="shapetype_202" hidden="1">
          <a:extLst>
            <a:ext uri="{FF2B5EF4-FFF2-40B4-BE49-F238E27FC236}">
              <a16:creationId xmlns:a16="http://schemas.microsoft.com/office/drawing/2014/main" id="{00000000-0008-0000-1A00-0000F1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15" name="shapetype_202" hidden="1">
          <a:extLst>
            <a:ext uri="{FF2B5EF4-FFF2-40B4-BE49-F238E27FC236}">
              <a16:creationId xmlns:a16="http://schemas.microsoft.com/office/drawing/2014/main" id="{00000000-0008-0000-1A00-0000EF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13" name="shapetype_202" hidden="1">
          <a:extLst>
            <a:ext uri="{FF2B5EF4-FFF2-40B4-BE49-F238E27FC236}">
              <a16:creationId xmlns:a16="http://schemas.microsoft.com/office/drawing/2014/main" id="{00000000-0008-0000-1A00-0000ED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11" name="shapetype_202" hidden="1">
          <a:extLst>
            <a:ext uri="{FF2B5EF4-FFF2-40B4-BE49-F238E27FC236}">
              <a16:creationId xmlns:a16="http://schemas.microsoft.com/office/drawing/2014/main" id="{00000000-0008-0000-1A00-0000EB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09" name="shapetype_202" hidden="1">
          <a:extLst>
            <a:ext uri="{FF2B5EF4-FFF2-40B4-BE49-F238E27FC236}">
              <a16:creationId xmlns:a16="http://schemas.microsoft.com/office/drawing/2014/main" id="{00000000-0008-0000-1A00-0000E9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07" name="shapetype_202" hidden="1">
          <a:extLst>
            <a:ext uri="{FF2B5EF4-FFF2-40B4-BE49-F238E27FC236}">
              <a16:creationId xmlns:a16="http://schemas.microsoft.com/office/drawing/2014/main" id="{00000000-0008-0000-1A00-0000E7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05" name="shapetype_202" hidden="1">
          <a:extLst>
            <a:ext uri="{FF2B5EF4-FFF2-40B4-BE49-F238E27FC236}">
              <a16:creationId xmlns:a16="http://schemas.microsoft.com/office/drawing/2014/main" id="{00000000-0008-0000-1A00-0000E5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03" name="shapetype_202" hidden="1">
          <a:extLst>
            <a:ext uri="{FF2B5EF4-FFF2-40B4-BE49-F238E27FC236}">
              <a16:creationId xmlns:a16="http://schemas.microsoft.com/office/drawing/2014/main" id="{00000000-0008-0000-1A00-0000E3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201" name="shapetype_202" hidden="1">
          <a:extLst>
            <a:ext uri="{FF2B5EF4-FFF2-40B4-BE49-F238E27FC236}">
              <a16:creationId xmlns:a16="http://schemas.microsoft.com/office/drawing/2014/main" id="{00000000-0008-0000-1A00-0000E1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99" name="shapetype_202" hidden="1">
          <a:extLst>
            <a:ext uri="{FF2B5EF4-FFF2-40B4-BE49-F238E27FC236}">
              <a16:creationId xmlns:a16="http://schemas.microsoft.com/office/drawing/2014/main" id="{00000000-0008-0000-1A00-0000DF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97" name="shapetype_202" hidden="1">
          <a:extLst>
            <a:ext uri="{FF2B5EF4-FFF2-40B4-BE49-F238E27FC236}">
              <a16:creationId xmlns:a16="http://schemas.microsoft.com/office/drawing/2014/main" id="{00000000-0008-0000-1A00-0000DD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95" name="shapetype_202" hidden="1">
          <a:extLst>
            <a:ext uri="{FF2B5EF4-FFF2-40B4-BE49-F238E27FC236}">
              <a16:creationId xmlns:a16="http://schemas.microsoft.com/office/drawing/2014/main" id="{00000000-0008-0000-1A00-0000DB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93" name="shapetype_202" hidden="1">
          <a:extLst>
            <a:ext uri="{FF2B5EF4-FFF2-40B4-BE49-F238E27FC236}">
              <a16:creationId xmlns:a16="http://schemas.microsoft.com/office/drawing/2014/main" id="{00000000-0008-0000-1A00-0000D9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91" name="shapetype_202" hidden="1">
          <a:extLst>
            <a:ext uri="{FF2B5EF4-FFF2-40B4-BE49-F238E27FC236}">
              <a16:creationId xmlns:a16="http://schemas.microsoft.com/office/drawing/2014/main" id="{00000000-0008-0000-1A00-0000D7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89" name="shapetype_202" hidden="1">
          <a:extLst>
            <a:ext uri="{FF2B5EF4-FFF2-40B4-BE49-F238E27FC236}">
              <a16:creationId xmlns:a16="http://schemas.microsoft.com/office/drawing/2014/main" id="{00000000-0008-0000-1A00-0000D5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87" name="shapetype_202" hidden="1">
          <a:extLst>
            <a:ext uri="{FF2B5EF4-FFF2-40B4-BE49-F238E27FC236}">
              <a16:creationId xmlns:a16="http://schemas.microsoft.com/office/drawing/2014/main" id="{00000000-0008-0000-1A00-0000D3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85" name="shapetype_202" hidden="1">
          <a:extLst>
            <a:ext uri="{FF2B5EF4-FFF2-40B4-BE49-F238E27FC236}">
              <a16:creationId xmlns:a16="http://schemas.microsoft.com/office/drawing/2014/main" id="{00000000-0008-0000-1A00-0000D1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83" name="shapetype_202" hidden="1">
          <a:extLst>
            <a:ext uri="{FF2B5EF4-FFF2-40B4-BE49-F238E27FC236}">
              <a16:creationId xmlns:a16="http://schemas.microsoft.com/office/drawing/2014/main" id="{00000000-0008-0000-1A00-0000CF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81" name="shapetype_202" hidden="1">
          <a:extLst>
            <a:ext uri="{FF2B5EF4-FFF2-40B4-BE49-F238E27FC236}">
              <a16:creationId xmlns:a16="http://schemas.microsoft.com/office/drawing/2014/main" id="{00000000-0008-0000-1A00-0000CD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79" name="shapetype_202" hidden="1">
          <a:extLst>
            <a:ext uri="{FF2B5EF4-FFF2-40B4-BE49-F238E27FC236}">
              <a16:creationId xmlns:a16="http://schemas.microsoft.com/office/drawing/2014/main" id="{00000000-0008-0000-1A00-0000CB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77" name="shapetype_202" hidden="1">
          <a:extLst>
            <a:ext uri="{FF2B5EF4-FFF2-40B4-BE49-F238E27FC236}">
              <a16:creationId xmlns:a16="http://schemas.microsoft.com/office/drawing/2014/main" id="{00000000-0008-0000-1A00-0000C9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75" name="shapetype_202" hidden="1">
          <a:extLst>
            <a:ext uri="{FF2B5EF4-FFF2-40B4-BE49-F238E27FC236}">
              <a16:creationId xmlns:a16="http://schemas.microsoft.com/office/drawing/2014/main" id="{00000000-0008-0000-1A00-0000C7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73" name="shapetype_202" hidden="1">
          <a:extLst>
            <a:ext uri="{FF2B5EF4-FFF2-40B4-BE49-F238E27FC236}">
              <a16:creationId xmlns:a16="http://schemas.microsoft.com/office/drawing/2014/main" id="{00000000-0008-0000-1A00-0000C5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71" name="shapetype_202" hidden="1">
          <a:extLst>
            <a:ext uri="{FF2B5EF4-FFF2-40B4-BE49-F238E27FC236}">
              <a16:creationId xmlns:a16="http://schemas.microsoft.com/office/drawing/2014/main" id="{00000000-0008-0000-1A00-0000C3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69" name="shapetype_202" hidden="1">
          <a:extLst>
            <a:ext uri="{FF2B5EF4-FFF2-40B4-BE49-F238E27FC236}">
              <a16:creationId xmlns:a16="http://schemas.microsoft.com/office/drawing/2014/main" id="{00000000-0008-0000-1A00-0000C1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67" name="shapetype_202" hidden="1">
          <a:extLst>
            <a:ext uri="{FF2B5EF4-FFF2-40B4-BE49-F238E27FC236}">
              <a16:creationId xmlns:a16="http://schemas.microsoft.com/office/drawing/2014/main" id="{00000000-0008-0000-1A00-0000BF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65" name="shapetype_202" hidden="1">
          <a:extLst>
            <a:ext uri="{FF2B5EF4-FFF2-40B4-BE49-F238E27FC236}">
              <a16:creationId xmlns:a16="http://schemas.microsoft.com/office/drawing/2014/main" id="{00000000-0008-0000-1A00-0000BD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63" name="shapetype_202" hidden="1">
          <a:extLst>
            <a:ext uri="{FF2B5EF4-FFF2-40B4-BE49-F238E27FC236}">
              <a16:creationId xmlns:a16="http://schemas.microsoft.com/office/drawing/2014/main" id="{00000000-0008-0000-1A00-0000BB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61" name="shapetype_202" hidden="1">
          <a:extLst>
            <a:ext uri="{FF2B5EF4-FFF2-40B4-BE49-F238E27FC236}">
              <a16:creationId xmlns:a16="http://schemas.microsoft.com/office/drawing/2014/main" id="{00000000-0008-0000-1A00-0000B9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59" name="shapetype_202" hidden="1">
          <a:extLst>
            <a:ext uri="{FF2B5EF4-FFF2-40B4-BE49-F238E27FC236}">
              <a16:creationId xmlns:a16="http://schemas.microsoft.com/office/drawing/2014/main" id="{00000000-0008-0000-1A00-0000B7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57" name="shapetype_202" hidden="1">
          <a:extLst>
            <a:ext uri="{FF2B5EF4-FFF2-40B4-BE49-F238E27FC236}">
              <a16:creationId xmlns:a16="http://schemas.microsoft.com/office/drawing/2014/main" id="{00000000-0008-0000-1A00-0000B5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55" name="shapetype_202" hidden="1">
          <a:extLst>
            <a:ext uri="{FF2B5EF4-FFF2-40B4-BE49-F238E27FC236}">
              <a16:creationId xmlns:a16="http://schemas.microsoft.com/office/drawing/2014/main" id="{00000000-0008-0000-1A00-0000B3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53" name="shapetype_202" hidden="1">
          <a:extLst>
            <a:ext uri="{FF2B5EF4-FFF2-40B4-BE49-F238E27FC236}">
              <a16:creationId xmlns:a16="http://schemas.microsoft.com/office/drawing/2014/main" id="{00000000-0008-0000-1A00-0000B1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51" name="shapetype_202" hidden="1">
          <a:extLst>
            <a:ext uri="{FF2B5EF4-FFF2-40B4-BE49-F238E27FC236}">
              <a16:creationId xmlns:a16="http://schemas.microsoft.com/office/drawing/2014/main" id="{00000000-0008-0000-1A00-0000AF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49" name="shapetype_202" hidden="1">
          <a:extLst>
            <a:ext uri="{FF2B5EF4-FFF2-40B4-BE49-F238E27FC236}">
              <a16:creationId xmlns:a16="http://schemas.microsoft.com/office/drawing/2014/main" id="{00000000-0008-0000-1A00-0000AD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47" name="shapetype_202" hidden="1">
          <a:extLst>
            <a:ext uri="{FF2B5EF4-FFF2-40B4-BE49-F238E27FC236}">
              <a16:creationId xmlns:a16="http://schemas.microsoft.com/office/drawing/2014/main" id="{00000000-0008-0000-1A00-0000AB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45" name="shapetype_202" hidden="1">
          <a:extLst>
            <a:ext uri="{FF2B5EF4-FFF2-40B4-BE49-F238E27FC236}">
              <a16:creationId xmlns:a16="http://schemas.microsoft.com/office/drawing/2014/main" id="{00000000-0008-0000-1A00-0000A9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43" name="shapetype_202" hidden="1">
          <a:extLst>
            <a:ext uri="{FF2B5EF4-FFF2-40B4-BE49-F238E27FC236}">
              <a16:creationId xmlns:a16="http://schemas.microsoft.com/office/drawing/2014/main" id="{00000000-0008-0000-1A00-0000A7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41" name="shapetype_202" hidden="1">
          <a:extLst>
            <a:ext uri="{FF2B5EF4-FFF2-40B4-BE49-F238E27FC236}">
              <a16:creationId xmlns:a16="http://schemas.microsoft.com/office/drawing/2014/main" id="{00000000-0008-0000-1A00-0000A5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39" name="shapetype_202" hidden="1">
          <a:extLst>
            <a:ext uri="{FF2B5EF4-FFF2-40B4-BE49-F238E27FC236}">
              <a16:creationId xmlns:a16="http://schemas.microsoft.com/office/drawing/2014/main" id="{00000000-0008-0000-1A00-0000A3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37" name="shapetype_202" hidden="1">
          <a:extLst>
            <a:ext uri="{FF2B5EF4-FFF2-40B4-BE49-F238E27FC236}">
              <a16:creationId xmlns:a16="http://schemas.microsoft.com/office/drawing/2014/main" id="{00000000-0008-0000-1A00-0000A1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35" name="shapetype_202" hidden="1">
          <a:extLst>
            <a:ext uri="{FF2B5EF4-FFF2-40B4-BE49-F238E27FC236}">
              <a16:creationId xmlns:a16="http://schemas.microsoft.com/office/drawing/2014/main" id="{00000000-0008-0000-1A00-00009F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33" name="shapetype_202" hidden="1">
          <a:extLst>
            <a:ext uri="{FF2B5EF4-FFF2-40B4-BE49-F238E27FC236}">
              <a16:creationId xmlns:a16="http://schemas.microsoft.com/office/drawing/2014/main" id="{00000000-0008-0000-1A00-00009D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31" name="shapetype_202" hidden="1">
          <a:extLst>
            <a:ext uri="{FF2B5EF4-FFF2-40B4-BE49-F238E27FC236}">
              <a16:creationId xmlns:a16="http://schemas.microsoft.com/office/drawing/2014/main" id="{00000000-0008-0000-1A00-00009B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29" name="shapetype_202" hidden="1">
          <a:extLst>
            <a:ext uri="{FF2B5EF4-FFF2-40B4-BE49-F238E27FC236}">
              <a16:creationId xmlns:a16="http://schemas.microsoft.com/office/drawing/2014/main" id="{00000000-0008-0000-1A00-000099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27" name="shapetype_202" hidden="1">
          <a:extLst>
            <a:ext uri="{FF2B5EF4-FFF2-40B4-BE49-F238E27FC236}">
              <a16:creationId xmlns:a16="http://schemas.microsoft.com/office/drawing/2014/main" id="{00000000-0008-0000-1A00-000097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25" name="shapetype_202" hidden="1">
          <a:extLst>
            <a:ext uri="{FF2B5EF4-FFF2-40B4-BE49-F238E27FC236}">
              <a16:creationId xmlns:a16="http://schemas.microsoft.com/office/drawing/2014/main" id="{00000000-0008-0000-1A00-000095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23" name="shapetype_202" hidden="1">
          <a:extLst>
            <a:ext uri="{FF2B5EF4-FFF2-40B4-BE49-F238E27FC236}">
              <a16:creationId xmlns:a16="http://schemas.microsoft.com/office/drawing/2014/main" id="{00000000-0008-0000-1A00-000093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21" name="shapetype_202" hidden="1">
          <a:extLst>
            <a:ext uri="{FF2B5EF4-FFF2-40B4-BE49-F238E27FC236}">
              <a16:creationId xmlns:a16="http://schemas.microsoft.com/office/drawing/2014/main" id="{00000000-0008-0000-1A00-000091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19" name="shapetype_202" hidden="1">
          <a:extLst>
            <a:ext uri="{FF2B5EF4-FFF2-40B4-BE49-F238E27FC236}">
              <a16:creationId xmlns:a16="http://schemas.microsoft.com/office/drawing/2014/main" id="{00000000-0008-0000-1A00-00008F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17" name="shapetype_202" hidden="1">
          <a:extLst>
            <a:ext uri="{FF2B5EF4-FFF2-40B4-BE49-F238E27FC236}">
              <a16:creationId xmlns:a16="http://schemas.microsoft.com/office/drawing/2014/main" id="{00000000-0008-0000-1A00-00008D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15" name="shapetype_202" hidden="1">
          <a:extLst>
            <a:ext uri="{FF2B5EF4-FFF2-40B4-BE49-F238E27FC236}">
              <a16:creationId xmlns:a16="http://schemas.microsoft.com/office/drawing/2014/main" id="{00000000-0008-0000-1A00-00008B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13" name="shapetype_202" hidden="1">
          <a:extLst>
            <a:ext uri="{FF2B5EF4-FFF2-40B4-BE49-F238E27FC236}">
              <a16:creationId xmlns:a16="http://schemas.microsoft.com/office/drawing/2014/main" id="{00000000-0008-0000-1A00-000089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11" name="shapetype_202" hidden="1">
          <a:extLst>
            <a:ext uri="{FF2B5EF4-FFF2-40B4-BE49-F238E27FC236}">
              <a16:creationId xmlns:a16="http://schemas.microsoft.com/office/drawing/2014/main" id="{00000000-0008-0000-1A00-000087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09" name="shapetype_202" hidden="1">
          <a:extLst>
            <a:ext uri="{FF2B5EF4-FFF2-40B4-BE49-F238E27FC236}">
              <a16:creationId xmlns:a16="http://schemas.microsoft.com/office/drawing/2014/main" id="{00000000-0008-0000-1A00-000085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07" name="shapetype_202" hidden="1">
          <a:extLst>
            <a:ext uri="{FF2B5EF4-FFF2-40B4-BE49-F238E27FC236}">
              <a16:creationId xmlns:a16="http://schemas.microsoft.com/office/drawing/2014/main" id="{00000000-0008-0000-1A00-000083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05" name="shapetype_202" hidden="1">
          <a:extLst>
            <a:ext uri="{FF2B5EF4-FFF2-40B4-BE49-F238E27FC236}">
              <a16:creationId xmlns:a16="http://schemas.microsoft.com/office/drawing/2014/main" id="{00000000-0008-0000-1A00-000081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03" name="shapetype_202" hidden="1">
          <a:extLst>
            <a:ext uri="{FF2B5EF4-FFF2-40B4-BE49-F238E27FC236}">
              <a16:creationId xmlns:a16="http://schemas.microsoft.com/office/drawing/2014/main" id="{00000000-0008-0000-1A00-00007F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101" name="shapetype_202" hidden="1">
          <a:extLst>
            <a:ext uri="{FF2B5EF4-FFF2-40B4-BE49-F238E27FC236}">
              <a16:creationId xmlns:a16="http://schemas.microsoft.com/office/drawing/2014/main" id="{00000000-0008-0000-1A00-00007D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99" name="shapetype_202" hidden="1">
          <a:extLst>
            <a:ext uri="{FF2B5EF4-FFF2-40B4-BE49-F238E27FC236}">
              <a16:creationId xmlns:a16="http://schemas.microsoft.com/office/drawing/2014/main" id="{00000000-0008-0000-1A00-00007B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97" name="shapetype_202" hidden="1">
          <a:extLst>
            <a:ext uri="{FF2B5EF4-FFF2-40B4-BE49-F238E27FC236}">
              <a16:creationId xmlns:a16="http://schemas.microsoft.com/office/drawing/2014/main" id="{00000000-0008-0000-1A00-000079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95" name="shapetype_202" hidden="1">
          <a:extLst>
            <a:ext uri="{FF2B5EF4-FFF2-40B4-BE49-F238E27FC236}">
              <a16:creationId xmlns:a16="http://schemas.microsoft.com/office/drawing/2014/main" id="{00000000-0008-0000-1A00-000077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93" name="shapetype_202" hidden="1">
          <a:extLst>
            <a:ext uri="{FF2B5EF4-FFF2-40B4-BE49-F238E27FC236}">
              <a16:creationId xmlns:a16="http://schemas.microsoft.com/office/drawing/2014/main" id="{00000000-0008-0000-1A00-000075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91" name="shapetype_202" hidden="1">
          <a:extLst>
            <a:ext uri="{FF2B5EF4-FFF2-40B4-BE49-F238E27FC236}">
              <a16:creationId xmlns:a16="http://schemas.microsoft.com/office/drawing/2014/main" id="{00000000-0008-0000-1A00-000073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89" name="shapetype_202" hidden="1">
          <a:extLst>
            <a:ext uri="{FF2B5EF4-FFF2-40B4-BE49-F238E27FC236}">
              <a16:creationId xmlns:a16="http://schemas.microsoft.com/office/drawing/2014/main" id="{00000000-0008-0000-1A00-000071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87" name="shapetype_202" hidden="1">
          <a:extLst>
            <a:ext uri="{FF2B5EF4-FFF2-40B4-BE49-F238E27FC236}">
              <a16:creationId xmlns:a16="http://schemas.microsoft.com/office/drawing/2014/main" id="{00000000-0008-0000-1A00-00006F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85" name="shapetype_202" hidden="1">
          <a:extLst>
            <a:ext uri="{FF2B5EF4-FFF2-40B4-BE49-F238E27FC236}">
              <a16:creationId xmlns:a16="http://schemas.microsoft.com/office/drawing/2014/main" id="{00000000-0008-0000-1A00-00006D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83" name="shapetype_202" hidden="1">
          <a:extLst>
            <a:ext uri="{FF2B5EF4-FFF2-40B4-BE49-F238E27FC236}">
              <a16:creationId xmlns:a16="http://schemas.microsoft.com/office/drawing/2014/main" id="{00000000-0008-0000-1A00-00006B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81" name="shapetype_202" hidden="1">
          <a:extLst>
            <a:ext uri="{FF2B5EF4-FFF2-40B4-BE49-F238E27FC236}">
              <a16:creationId xmlns:a16="http://schemas.microsoft.com/office/drawing/2014/main" id="{00000000-0008-0000-1A00-000069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79" name="shapetype_202" hidden="1">
          <a:extLst>
            <a:ext uri="{FF2B5EF4-FFF2-40B4-BE49-F238E27FC236}">
              <a16:creationId xmlns:a16="http://schemas.microsoft.com/office/drawing/2014/main" id="{00000000-0008-0000-1A00-000067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77" name="shapetype_202" hidden="1">
          <a:extLst>
            <a:ext uri="{FF2B5EF4-FFF2-40B4-BE49-F238E27FC236}">
              <a16:creationId xmlns:a16="http://schemas.microsoft.com/office/drawing/2014/main" id="{00000000-0008-0000-1A00-000065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75" name="shapetype_202" hidden="1">
          <a:extLst>
            <a:ext uri="{FF2B5EF4-FFF2-40B4-BE49-F238E27FC236}">
              <a16:creationId xmlns:a16="http://schemas.microsoft.com/office/drawing/2014/main" id="{00000000-0008-0000-1A00-000063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73" name="shapetype_202" hidden="1">
          <a:extLst>
            <a:ext uri="{FF2B5EF4-FFF2-40B4-BE49-F238E27FC236}">
              <a16:creationId xmlns:a16="http://schemas.microsoft.com/office/drawing/2014/main" id="{00000000-0008-0000-1A00-000061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71" name="shapetype_202" hidden="1">
          <a:extLst>
            <a:ext uri="{FF2B5EF4-FFF2-40B4-BE49-F238E27FC236}">
              <a16:creationId xmlns:a16="http://schemas.microsoft.com/office/drawing/2014/main" id="{00000000-0008-0000-1A00-00005F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69" name="shapetype_202" hidden="1">
          <a:extLst>
            <a:ext uri="{FF2B5EF4-FFF2-40B4-BE49-F238E27FC236}">
              <a16:creationId xmlns:a16="http://schemas.microsoft.com/office/drawing/2014/main" id="{00000000-0008-0000-1A00-00005D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67" name="shapetype_202" hidden="1">
          <a:extLst>
            <a:ext uri="{FF2B5EF4-FFF2-40B4-BE49-F238E27FC236}">
              <a16:creationId xmlns:a16="http://schemas.microsoft.com/office/drawing/2014/main" id="{00000000-0008-0000-1A00-00005B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65" name="shapetype_202" hidden="1">
          <a:extLst>
            <a:ext uri="{FF2B5EF4-FFF2-40B4-BE49-F238E27FC236}">
              <a16:creationId xmlns:a16="http://schemas.microsoft.com/office/drawing/2014/main" id="{00000000-0008-0000-1A00-000059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63" name="shapetype_202" hidden="1">
          <a:extLst>
            <a:ext uri="{FF2B5EF4-FFF2-40B4-BE49-F238E27FC236}">
              <a16:creationId xmlns:a16="http://schemas.microsoft.com/office/drawing/2014/main" id="{00000000-0008-0000-1A00-000057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61" name="shapetype_202" hidden="1">
          <a:extLst>
            <a:ext uri="{FF2B5EF4-FFF2-40B4-BE49-F238E27FC236}">
              <a16:creationId xmlns:a16="http://schemas.microsoft.com/office/drawing/2014/main" id="{00000000-0008-0000-1A00-000055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59" name="shapetype_202" hidden="1">
          <a:extLst>
            <a:ext uri="{FF2B5EF4-FFF2-40B4-BE49-F238E27FC236}">
              <a16:creationId xmlns:a16="http://schemas.microsoft.com/office/drawing/2014/main" id="{00000000-0008-0000-1A00-000053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57" name="shapetype_202" hidden="1">
          <a:extLst>
            <a:ext uri="{FF2B5EF4-FFF2-40B4-BE49-F238E27FC236}">
              <a16:creationId xmlns:a16="http://schemas.microsoft.com/office/drawing/2014/main" id="{00000000-0008-0000-1A00-000051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55" name="shapetype_202" hidden="1">
          <a:extLst>
            <a:ext uri="{FF2B5EF4-FFF2-40B4-BE49-F238E27FC236}">
              <a16:creationId xmlns:a16="http://schemas.microsoft.com/office/drawing/2014/main" id="{00000000-0008-0000-1A00-00004F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53" name="shapetype_202" hidden="1">
          <a:extLst>
            <a:ext uri="{FF2B5EF4-FFF2-40B4-BE49-F238E27FC236}">
              <a16:creationId xmlns:a16="http://schemas.microsoft.com/office/drawing/2014/main" id="{00000000-0008-0000-1A00-00004D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51" name="shapetype_202" hidden="1">
          <a:extLst>
            <a:ext uri="{FF2B5EF4-FFF2-40B4-BE49-F238E27FC236}">
              <a16:creationId xmlns:a16="http://schemas.microsoft.com/office/drawing/2014/main" id="{00000000-0008-0000-1A00-00004B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49" name="shapetype_202" hidden="1">
          <a:extLst>
            <a:ext uri="{FF2B5EF4-FFF2-40B4-BE49-F238E27FC236}">
              <a16:creationId xmlns:a16="http://schemas.microsoft.com/office/drawing/2014/main" id="{00000000-0008-0000-1A00-000049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47" name="shapetype_202" hidden="1">
          <a:extLst>
            <a:ext uri="{FF2B5EF4-FFF2-40B4-BE49-F238E27FC236}">
              <a16:creationId xmlns:a16="http://schemas.microsoft.com/office/drawing/2014/main" id="{00000000-0008-0000-1A00-000047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45" name="shapetype_202" hidden="1">
          <a:extLst>
            <a:ext uri="{FF2B5EF4-FFF2-40B4-BE49-F238E27FC236}">
              <a16:creationId xmlns:a16="http://schemas.microsoft.com/office/drawing/2014/main" id="{00000000-0008-0000-1A00-000045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43" name="shapetype_202" hidden="1">
          <a:extLst>
            <a:ext uri="{FF2B5EF4-FFF2-40B4-BE49-F238E27FC236}">
              <a16:creationId xmlns:a16="http://schemas.microsoft.com/office/drawing/2014/main" id="{00000000-0008-0000-1A00-000043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41" name="shapetype_202" hidden="1">
          <a:extLst>
            <a:ext uri="{FF2B5EF4-FFF2-40B4-BE49-F238E27FC236}">
              <a16:creationId xmlns:a16="http://schemas.microsoft.com/office/drawing/2014/main" id="{00000000-0008-0000-1A00-000041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39" name="shapetype_202" hidden="1">
          <a:extLst>
            <a:ext uri="{FF2B5EF4-FFF2-40B4-BE49-F238E27FC236}">
              <a16:creationId xmlns:a16="http://schemas.microsoft.com/office/drawing/2014/main" id="{00000000-0008-0000-1A00-00003F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37" name="shapetype_202" hidden="1">
          <a:extLst>
            <a:ext uri="{FF2B5EF4-FFF2-40B4-BE49-F238E27FC236}">
              <a16:creationId xmlns:a16="http://schemas.microsoft.com/office/drawing/2014/main" id="{00000000-0008-0000-1A00-00003D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35" name="shapetype_202" hidden="1">
          <a:extLst>
            <a:ext uri="{FF2B5EF4-FFF2-40B4-BE49-F238E27FC236}">
              <a16:creationId xmlns:a16="http://schemas.microsoft.com/office/drawing/2014/main" id="{00000000-0008-0000-1A00-00003B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33" name="shapetype_202" hidden="1">
          <a:extLst>
            <a:ext uri="{FF2B5EF4-FFF2-40B4-BE49-F238E27FC236}">
              <a16:creationId xmlns:a16="http://schemas.microsoft.com/office/drawing/2014/main" id="{00000000-0008-0000-1A00-000039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31" name="shapetype_202" hidden="1">
          <a:extLst>
            <a:ext uri="{FF2B5EF4-FFF2-40B4-BE49-F238E27FC236}">
              <a16:creationId xmlns:a16="http://schemas.microsoft.com/office/drawing/2014/main" id="{00000000-0008-0000-1A00-000037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29" name="shapetype_202" hidden="1">
          <a:extLst>
            <a:ext uri="{FF2B5EF4-FFF2-40B4-BE49-F238E27FC236}">
              <a16:creationId xmlns:a16="http://schemas.microsoft.com/office/drawing/2014/main" id="{00000000-0008-0000-1A00-000035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27" name="shapetype_202" hidden="1">
          <a:extLst>
            <a:ext uri="{FF2B5EF4-FFF2-40B4-BE49-F238E27FC236}">
              <a16:creationId xmlns:a16="http://schemas.microsoft.com/office/drawing/2014/main" id="{00000000-0008-0000-1A00-000033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25" name="shapetype_202" hidden="1">
          <a:extLst>
            <a:ext uri="{FF2B5EF4-FFF2-40B4-BE49-F238E27FC236}">
              <a16:creationId xmlns:a16="http://schemas.microsoft.com/office/drawing/2014/main" id="{00000000-0008-0000-1A00-000031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23" name="shapetype_202" hidden="1">
          <a:extLst>
            <a:ext uri="{FF2B5EF4-FFF2-40B4-BE49-F238E27FC236}">
              <a16:creationId xmlns:a16="http://schemas.microsoft.com/office/drawing/2014/main" id="{00000000-0008-0000-1A00-00002F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21" name="shapetype_202" hidden="1">
          <a:extLst>
            <a:ext uri="{FF2B5EF4-FFF2-40B4-BE49-F238E27FC236}">
              <a16:creationId xmlns:a16="http://schemas.microsoft.com/office/drawing/2014/main" id="{00000000-0008-0000-1A00-00002D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19" name="shapetype_202" hidden="1">
          <a:extLst>
            <a:ext uri="{FF2B5EF4-FFF2-40B4-BE49-F238E27FC236}">
              <a16:creationId xmlns:a16="http://schemas.microsoft.com/office/drawing/2014/main" id="{00000000-0008-0000-1A00-00002B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17" name="shapetype_202" hidden="1">
          <a:extLst>
            <a:ext uri="{FF2B5EF4-FFF2-40B4-BE49-F238E27FC236}">
              <a16:creationId xmlns:a16="http://schemas.microsoft.com/office/drawing/2014/main" id="{00000000-0008-0000-1A00-000029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15" name="shapetype_202" hidden="1">
          <a:extLst>
            <a:ext uri="{FF2B5EF4-FFF2-40B4-BE49-F238E27FC236}">
              <a16:creationId xmlns:a16="http://schemas.microsoft.com/office/drawing/2014/main" id="{00000000-0008-0000-1A00-000027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13" name="shapetype_202" hidden="1">
          <a:extLst>
            <a:ext uri="{FF2B5EF4-FFF2-40B4-BE49-F238E27FC236}">
              <a16:creationId xmlns:a16="http://schemas.microsoft.com/office/drawing/2014/main" id="{00000000-0008-0000-1A00-000025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11" name="shapetype_202" hidden="1">
          <a:extLst>
            <a:ext uri="{FF2B5EF4-FFF2-40B4-BE49-F238E27FC236}">
              <a16:creationId xmlns:a16="http://schemas.microsoft.com/office/drawing/2014/main" id="{00000000-0008-0000-1A00-000023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09" name="shapetype_202" hidden="1">
          <a:extLst>
            <a:ext uri="{FF2B5EF4-FFF2-40B4-BE49-F238E27FC236}">
              <a16:creationId xmlns:a16="http://schemas.microsoft.com/office/drawing/2014/main" id="{00000000-0008-0000-1A00-000021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07" name="shapetype_202" hidden="1">
          <a:extLst>
            <a:ext uri="{FF2B5EF4-FFF2-40B4-BE49-F238E27FC236}">
              <a16:creationId xmlns:a16="http://schemas.microsoft.com/office/drawing/2014/main" id="{00000000-0008-0000-1A00-00001F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05" name="shapetype_202" hidden="1">
          <a:extLst>
            <a:ext uri="{FF2B5EF4-FFF2-40B4-BE49-F238E27FC236}">
              <a16:creationId xmlns:a16="http://schemas.microsoft.com/office/drawing/2014/main" id="{00000000-0008-0000-1A00-00001D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03" name="shapetype_202" hidden="1">
          <a:extLst>
            <a:ext uri="{FF2B5EF4-FFF2-40B4-BE49-F238E27FC236}">
              <a16:creationId xmlns:a16="http://schemas.microsoft.com/office/drawing/2014/main" id="{00000000-0008-0000-1A00-00001B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1001" name="shapetype_202" hidden="1">
          <a:extLst>
            <a:ext uri="{FF2B5EF4-FFF2-40B4-BE49-F238E27FC236}">
              <a16:creationId xmlns:a16="http://schemas.microsoft.com/office/drawing/2014/main" id="{00000000-0008-0000-1A00-000019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99" name="shapetype_202" hidden="1">
          <a:extLst>
            <a:ext uri="{FF2B5EF4-FFF2-40B4-BE49-F238E27FC236}">
              <a16:creationId xmlns:a16="http://schemas.microsoft.com/office/drawing/2014/main" id="{00000000-0008-0000-1A00-000017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97" name="shapetype_202" hidden="1">
          <a:extLst>
            <a:ext uri="{FF2B5EF4-FFF2-40B4-BE49-F238E27FC236}">
              <a16:creationId xmlns:a16="http://schemas.microsoft.com/office/drawing/2014/main" id="{00000000-0008-0000-1A00-000015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95" name="shapetype_202" hidden="1">
          <a:extLst>
            <a:ext uri="{FF2B5EF4-FFF2-40B4-BE49-F238E27FC236}">
              <a16:creationId xmlns:a16="http://schemas.microsoft.com/office/drawing/2014/main" id="{00000000-0008-0000-1A00-000013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93" name="shapetype_202" hidden="1">
          <a:extLst>
            <a:ext uri="{FF2B5EF4-FFF2-40B4-BE49-F238E27FC236}">
              <a16:creationId xmlns:a16="http://schemas.microsoft.com/office/drawing/2014/main" id="{00000000-0008-0000-1A00-000011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91" name="shapetype_202" hidden="1">
          <a:extLst>
            <a:ext uri="{FF2B5EF4-FFF2-40B4-BE49-F238E27FC236}">
              <a16:creationId xmlns:a16="http://schemas.microsoft.com/office/drawing/2014/main" id="{00000000-0008-0000-1A00-00000F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89" name="shapetype_202" hidden="1">
          <a:extLst>
            <a:ext uri="{FF2B5EF4-FFF2-40B4-BE49-F238E27FC236}">
              <a16:creationId xmlns:a16="http://schemas.microsoft.com/office/drawing/2014/main" id="{00000000-0008-0000-1A00-00000D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87" name="shapetype_202" hidden="1">
          <a:extLst>
            <a:ext uri="{FF2B5EF4-FFF2-40B4-BE49-F238E27FC236}">
              <a16:creationId xmlns:a16="http://schemas.microsoft.com/office/drawing/2014/main" id="{00000000-0008-0000-1A00-00000B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85" name="shapetype_202" hidden="1">
          <a:extLst>
            <a:ext uri="{FF2B5EF4-FFF2-40B4-BE49-F238E27FC236}">
              <a16:creationId xmlns:a16="http://schemas.microsoft.com/office/drawing/2014/main" id="{00000000-0008-0000-1A00-000009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83" name="shapetype_202" hidden="1">
          <a:extLst>
            <a:ext uri="{FF2B5EF4-FFF2-40B4-BE49-F238E27FC236}">
              <a16:creationId xmlns:a16="http://schemas.microsoft.com/office/drawing/2014/main" id="{00000000-0008-0000-1A00-000007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81" name="shapetype_202" hidden="1">
          <a:extLst>
            <a:ext uri="{FF2B5EF4-FFF2-40B4-BE49-F238E27FC236}">
              <a16:creationId xmlns:a16="http://schemas.microsoft.com/office/drawing/2014/main" id="{00000000-0008-0000-1A00-000005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79" name="shapetype_202" hidden="1">
          <a:extLst>
            <a:ext uri="{FF2B5EF4-FFF2-40B4-BE49-F238E27FC236}">
              <a16:creationId xmlns:a16="http://schemas.microsoft.com/office/drawing/2014/main" id="{00000000-0008-0000-1A00-000003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77" name="shapetype_202" hidden="1">
          <a:extLst>
            <a:ext uri="{FF2B5EF4-FFF2-40B4-BE49-F238E27FC236}">
              <a16:creationId xmlns:a16="http://schemas.microsoft.com/office/drawing/2014/main" id="{00000000-0008-0000-1A00-00000179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75" name="shapetype_202" hidden="1">
          <a:extLst>
            <a:ext uri="{FF2B5EF4-FFF2-40B4-BE49-F238E27FC236}">
              <a16:creationId xmlns:a16="http://schemas.microsoft.com/office/drawing/2014/main" id="{00000000-0008-0000-1A00-0000FF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73" name="shapetype_202" hidden="1">
          <a:extLst>
            <a:ext uri="{FF2B5EF4-FFF2-40B4-BE49-F238E27FC236}">
              <a16:creationId xmlns:a16="http://schemas.microsoft.com/office/drawing/2014/main" id="{00000000-0008-0000-1A00-0000FD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71" name="shapetype_202" hidden="1">
          <a:extLst>
            <a:ext uri="{FF2B5EF4-FFF2-40B4-BE49-F238E27FC236}">
              <a16:creationId xmlns:a16="http://schemas.microsoft.com/office/drawing/2014/main" id="{00000000-0008-0000-1A00-0000FB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69" name="shapetype_202" hidden="1">
          <a:extLst>
            <a:ext uri="{FF2B5EF4-FFF2-40B4-BE49-F238E27FC236}">
              <a16:creationId xmlns:a16="http://schemas.microsoft.com/office/drawing/2014/main" id="{00000000-0008-0000-1A00-0000F9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67" name="shapetype_202" hidden="1">
          <a:extLst>
            <a:ext uri="{FF2B5EF4-FFF2-40B4-BE49-F238E27FC236}">
              <a16:creationId xmlns:a16="http://schemas.microsoft.com/office/drawing/2014/main" id="{00000000-0008-0000-1A00-0000F7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65" name="shapetype_202" hidden="1">
          <a:extLst>
            <a:ext uri="{FF2B5EF4-FFF2-40B4-BE49-F238E27FC236}">
              <a16:creationId xmlns:a16="http://schemas.microsoft.com/office/drawing/2014/main" id="{00000000-0008-0000-1A00-0000F5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63" name="shapetype_202" hidden="1">
          <a:extLst>
            <a:ext uri="{FF2B5EF4-FFF2-40B4-BE49-F238E27FC236}">
              <a16:creationId xmlns:a16="http://schemas.microsoft.com/office/drawing/2014/main" id="{00000000-0008-0000-1A00-0000F3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61" name="shapetype_202" hidden="1">
          <a:extLst>
            <a:ext uri="{FF2B5EF4-FFF2-40B4-BE49-F238E27FC236}">
              <a16:creationId xmlns:a16="http://schemas.microsoft.com/office/drawing/2014/main" id="{00000000-0008-0000-1A00-0000F1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59" name="shapetype_202" hidden="1">
          <a:extLst>
            <a:ext uri="{FF2B5EF4-FFF2-40B4-BE49-F238E27FC236}">
              <a16:creationId xmlns:a16="http://schemas.microsoft.com/office/drawing/2014/main" id="{00000000-0008-0000-1A00-0000EF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57" name="shapetype_202" hidden="1">
          <a:extLst>
            <a:ext uri="{FF2B5EF4-FFF2-40B4-BE49-F238E27FC236}">
              <a16:creationId xmlns:a16="http://schemas.microsoft.com/office/drawing/2014/main" id="{00000000-0008-0000-1A00-0000ED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55" name="shapetype_202" hidden="1">
          <a:extLst>
            <a:ext uri="{FF2B5EF4-FFF2-40B4-BE49-F238E27FC236}">
              <a16:creationId xmlns:a16="http://schemas.microsoft.com/office/drawing/2014/main" id="{00000000-0008-0000-1A00-0000EB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53" name="shapetype_202" hidden="1">
          <a:extLst>
            <a:ext uri="{FF2B5EF4-FFF2-40B4-BE49-F238E27FC236}">
              <a16:creationId xmlns:a16="http://schemas.microsoft.com/office/drawing/2014/main" id="{00000000-0008-0000-1A00-0000E9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51" name="shapetype_202" hidden="1">
          <a:extLst>
            <a:ext uri="{FF2B5EF4-FFF2-40B4-BE49-F238E27FC236}">
              <a16:creationId xmlns:a16="http://schemas.microsoft.com/office/drawing/2014/main" id="{00000000-0008-0000-1A00-0000E7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49" name="shapetype_202" hidden="1">
          <a:extLst>
            <a:ext uri="{FF2B5EF4-FFF2-40B4-BE49-F238E27FC236}">
              <a16:creationId xmlns:a16="http://schemas.microsoft.com/office/drawing/2014/main" id="{00000000-0008-0000-1A00-0000E5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47" name="shapetype_202" hidden="1">
          <a:extLst>
            <a:ext uri="{FF2B5EF4-FFF2-40B4-BE49-F238E27FC236}">
              <a16:creationId xmlns:a16="http://schemas.microsoft.com/office/drawing/2014/main" id="{00000000-0008-0000-1A00-0000E3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45" name="shapetype_202" hidden="1">
          <a:extLst>
            <a:ext uri="{FF2B5EF4-FFF2-40B4-BE49-F238E27FC236}">
              <a16:creationId xmlns:a16="http://schemas.microsoft.com/office/drawing/2014/main" id="{00000000-0008-0000-1A00-0000E1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43" name="shapetype_202" hidden="1">
          <a:extLst>
            <a:ext uri="{FF2B5EF4-FFF2-40B4-BE49-F238E27FC236}">
              <a16:creationId xmlns:a16="http://schemas.microsoft.com/office/drawing/2014/main" id="{00000000-0008-0000-1A00-0000DF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41" name="shapetype_202" hidden="1">
          <a:extLst>
            <a:ext uri="{FF2B5EF4-FFF2-40B4-BE49-F238E27FC236}">
              <a16:creationId xmlns:a16="http://schemas.microsoft.com/office/drawing/2014/main" id="{00000000-0008-0000-1A00-0000DD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39" name="shapetype_202" hidden="1">
          <a:extLst>
            <a:ext uri="{FF2B5EF4-FFF2-40B4-BE49-F238E27FC236}">
              <a16:creationId xmlns:a16="http://schemas.microsoft.com/office/drawing/2014/main" id="{00000000-0008-0000-1A00-0000DB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37" name="shapetype_202" hidden="1">
          <a:extLst>
            <a:ext uri="{FF2B5EF4-FFF2-40B4-BE49-F238E27FC236}">
              <a16:creationId xmlns:a16="http://schemas.microsoft.com/office/drawing/2014/main" id="{00000000-0008-0000-1A00-0000D9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35" name="shapetype_202" hidden="1">
          <a:extLst>
            <a:ext uri="{FF2B5EF4-FFF2-40B4-BE49-F238E27FC236}">
              <a16:creationId xmlns:a16="http://schemas.microsoft.com/office/drawing/2014/main" id="{00000000-0008-0000-1A00-0000D7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33" name="shapetype_202" hidden="1">
          <a:extLst>
            <a:ext uri="{FF2B5EF4-FFF2-40B4-BE49-F238E27FC236}">
              <a16:creationId xmlns:a16="http://schemas.microsoft.com/office/drawing/2014/main" id="{00000000-0008-0000-1A00-0000D5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31" name="shapetype_202" hidden="1">
          <a:extLst>
            <a:ext uri="{FF2B5EF4-FFF2-40B4-BE49-F238E27FC236}">
              <a16:creationId xmlns:a16="http://schemas.microsoft.com/office/drawing/2014/main" id="{00000000-0008-0000-1A00-0000D3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29" name="shapetype_202" hidden="1">
          <a:extLst>
            <a:ext uri="{FF2B5EF4-FFF2-40B4-BE49-F238E27FC236}">
              <a16:creationId xmlns:a16="http://schemas.microsoft.com/office/drawing/2014/main" id="{00000000-0008-0000-1A00-0000D1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27" name="shapetype_202" hidden="1">
          <a:extLst>
            <a:ext uri="{FF2B5EF4-FFF2-40B4-BE49-F238E27FC236}">
              <a16:creationId xmlns:a16="http://schemas.microsoft.com/office/drawing/2014/main" id="{00000000-0008-0000-1A00-0000CF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25" name="shapetype_202" hidden="1">
          <a:extLst>
            <a:ext uri="{FF2B5EF4-FFF2-40B4-BE49-F238E27FC236}">
              <a16:creationId xmlns:a16="http://schemas.microsoft.com/office/drawing/2014/main" id="{00000000-0008-0000-1A00-0000CD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23" name="shapetype_202" hidden="1">
          <a:extLst>
            <a:ext uri="{FF2B5EF4-FFF2-40B4-BE49-F238E27FC236}">
              <a16:creationId xmlns:a16="http://schemas.microsoft.com/office/drawing/2014/main" id="{00000000-0008-0000-1A00-0000CB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21" name="shapetype_202" hidden="1">
          <a:extLst>
            <a:ext uri="{FF2B5EF4-FFF2-40B4-BE49-F238E27FC236}">
              <a16:creationId xmlns:a16="http://schemas.microsoft.com/office/drawing/2014/main" id="{00000000-0008-0000-1A00-0000C9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19" name="shapetype_202" hidden="1">
          <a:extLst>
            <a:ext uri="{FF2B5EF4-FFF2-40B4-BE49-F238E27FC236}">
              <a16:creationId xmlns:a16="http://schemas.microsoft.com/office/drawing/2014/main" id="{00000000-0008-0000-1A00-0000C7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17" name="shapetype_202" hidden="1">
          <a:extLst>
            <a:ext uri="{FF2B5EF4-FFF2-40B4-BE49-F238E27FC236}">
              <a16:creationId xmlns:a16="http://schemas.microsoft.com/office/drawing/2014/main" id="{00000000-0008-0000-1A00-0000C5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15" name="shapetype_202" hidden="1">
          <a:extLst>
            <a:ext uri="{FF2B5EF4-FFF2-40B4-BE49-F238E27FC236}">
              <a16:creationId xmlns:a16="http://schemas.microsoft.com/office/drawing/2014/main" id="{00000000-0008-0000-1A00-0000C3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13" name="shapetype_202" hidden="1">
          <a:extLst>
            <a:ext uri="{FF2B5EF4-FFF2-40B4-BE49-F238E27FC236}">
              <a16:creationId xmlns:a16="http://schemas.microsoft.com/office/drawing/2014/main" id="{00000000-0008-0000-1A00-0000C1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11" name="shapetype_202" hidden="1">
          <a:extLst>
            <a:ext uri="{FF2B5EF4-FFF2-40B4-BE49-F238E27FC236}">
              <a16:creationId xmlns:a16="http://schemas.microsoft.com/office/drawing/2014/main" id="{00000000-0008-0000-1A00-0000BF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09" name="shapetype_202" hidden="1">
          <a:extLst>
            <a:ext uri="{FF2B5EF4-FFF2-40B4-BE49-F238E27FC236}">
              <a16:creationId xmlns:a16="http://schemas.microsoft.com/office/drawing/2014/main" id="{00000000-0008-0000-1A00-0000BD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07" name="shapetype_202" hidden="1">
          <a:extLst>
            <a:ext uri="{FF2B5EF4-FFF2-40B4-BE49-F238E27FC236}">
              <a16:creationId xmlns:a16="http://schemas.microsoft.com/office/drawing/2014/main" id="{00000000-0008-0000-1A00-0000BB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05" name="shapetype_202" hidden="1">
          <a:extLst>
            <a:ext uri="{FF2B5EF4-FFF2-40B4-BE49-F238E27FC236}">
              <a16:creationId xmlns:a16="http://schemas.microsoft.com/office/drawing/2014/main" id="{00000000-0008-0000-1A00-0000B9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03" name="shapetype_202" hidden="1">
          <a:extLst>
            <a:ext uri="{FF2B5EF4-FFF2-40B4-BE49-F238E27FC236}">
              <a16:creationId xmlns:a16="http://schemas.microsoft.com/office/drawing/2014/main" id="{00000000-0008-0000-1A00-0000B7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901" name="shapetype_202" hidden="1">
          <a:extLst>
            <a:ext uri="{FF2B5EF4-FFF2-40B4-BE49-F238E27FC236}">
              <a16:creationId xmlns:a16="http://schemas.microsoft.com/office/drawing/2014/main" id="{00000000-0008-0000-1A00-0000B5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899" name="shapetype_202" hidden="1">
          <a:extLst>
            <a:ext uri="{FF2B5EF4-FFF2-40B4-BE49-F238E27FC236}">
              <a16:creationId xmlns:a16="http://schemas.microsoft.com/office/drawing/2014/main" id="{00000000-0008-0000-1A00-0000B3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897" name="shapetype_202" hidden="1">
          <a:extLst>
            <a:ext uri="{FF2B5EF4-FFF2-40B4-BE49-F238E27FC236}">
              <a16:creationId xmlns:a16="http://schemas.microsoft.com/office/drawing/2014/main" id="{00000000-0008-0000-1A00-0000B1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895" name="shapetype_202" hidden="1">
          <a:extLst>
            <a:ext uri="{FF2B5EF4-FFF2-40B4-BE49-F238E27FC236}">
              <a16:creationId xmlns:a16="http://schemas.microsoft.com/office/drawing/2014/main" id="{00000000-0008-0000-1A00-0000AF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893" name="shapetype_202" hidden="1">
          <a:extLst>
            <a:ext uri="{FF2B5EF4-FFF2-40B4-BE49-F238E27FC236}">
              <a16:creationId xmlns:a16="http://schemas.microsoft.com/office/drawing/2014/main" id="{00000000-0008-0000-1A00-0000AD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891" name="shapetype_202" hidden="1">
          <a:extLst>
            <a:ext uri="{FF2B5EF4-FFF2-40B4-BE49-F238E27FC236}">
              <a16:creationId xmlns:a16="http://schemas.microsoft.com/office/drawing/2014/main" id="{00000000-0008-0000-1A00-0000AB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889" name="shapetype_202" hidden="1">
          <a:extLst>
            <a:ext uri="{FF2B5EF4-FFF2-40B4-BE49-F238E27FC236}">
              <a16:creationId xmlns:a16="http://schemas.microsoft.com/office/drawing/2014/main" id="{00000000-0008-0000-1A00-0000A9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152400</xdr:colOff>
      <xdr:row>22</xdr:row>
      <xdr:rowOff>0</xdr:rowOff>
    </xdr:to>
    <xdr:sp macro="" textlink="">
      <xdr:nvSpPr>
        <xdr:cNvPr id="30887" name="shapetype_202" hidden="1">
          <a:extLst>
            <a:ext uri="{FF2B5EF4-FFF2-40B4-BE49-F238E27FC236}">
              <a16:creationId xmlns:a16="http://schemas.microsoft.com/office/drawing/2014/main" id="{00000000-0008-0000-1A00-0000A778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20</xdr:col>
      <xdr:colOff>40821</xdr:colOff>
      <xdr:row>36</xdr:row>
      <xdr:rowOff>312965</xdr:rowOff>
    </xdr:from>
    <xdr:ext cx="10412209" cy="15873576"/>
    <xdr:sp macro="" textlink="">
      <xdr:nvSpPr>
        <xdr:cNvPr id="302" name="TextBox 301">
          <a:extLst>
            <a:ext uri="{FF2B5EF4-FFF2-40B4-BE49-F238E27FC236}">
              <a16:creationId xmlns:a16="http://schemas.microsoft.com/office/drawing/2014/main" id="{00000000-0008-0000-1A00-00002E010000}"/>
            </a:ext>
          </a:extLst>
        </xdr:cNvPr>
        <xdr:cNvSpPr txBox="1"/>
      </xdr:nvSpPr>
      <xdr:spPr>
        <a:xfrm>
          <a:off x="19090821" y="12477751"/>
          <a:ext cx="10412209" cy="158735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Northern Europe (Denmark, Finland, Sweden, Estonia, Latvia and Llithuania).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 NON RESIDENTIAL BUILDINGS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 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about 50% of the frames are made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SYNTHETIC/PVC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material and the other 50% of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ALUMINIUM. LOW-EMITTANCE GLASS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most times not present.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is present only in few cases.</a:t>
          </a:r>
        </a:p>
        <a:p>
          <a:r>
            <a:rPr lang="en-US" sz="1200" b="1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the most common methodology is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HONEYCOMB BRICKS/HOLLOW BLOCK WALL.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SINGLE AND DOUBLE GLAZING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are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is the most common.</a:t>
          </a:r>
        </a:p>
        <a:p>
          <a:endParaRPr lang="en-US" sz="1200"/>
        </a:p>
      </xdr:txBody>
    </xdr:sp>
    <xdr:clientData/>
  </xdr:oneCellAnchor>
  <xdr:oneCellAnchor>
    <xdr:from>
      <xdr:col>55</xdr:col>
      <xdr:colOff>0</xdr:colOff>
      <xdr:row>37</xdr:row>
      <xdr:rowOff>0</xdr:rowOff>
    </xdr:from>
    <xdr:ext cx="10150929" cy="14287500"/>
    <xdr:sp macro="" textlink="">
      <xdr:nvSpPr>
        <xdr:cNvPr id="304" name="TextBox 303">
          <a:extLst>
            <a:ext uri="{FF2B5EF4-FFF2-40B4-BE49-F238E27FC236}">
              <a16:creationId xmlns:a16="http://schemas.microsoft.com/office/drawing/2014/main" id="{00000000-0008-0000-1A00-000030010000}"/>
            </a:ext>
          </a:extLst>
        </xdr:cNvPr>
        <xdr:cNvSpPr txBox="1"/>
      </xdr:nvSpPr>
      <xdr:spPr>
        <a:xfrm>
          <a:off x="100733679" y="12491357"/>
          <a:ext cx="10150929" cy="1428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 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Northern Europe (Denmark, Finland, Sweden, Estonia, Latvia and Llithuania).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</a:p>
        <a:p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</a:p>
        <a:p>
          <a:r>
            <a:rPr lang="en-US" sz="12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 NON RESIDENTIAL BUILDINGS</a:t>
          </a:r>
          <a:endParaRPr lang="en-US" sz="12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  <a:endParaRPr lang="en-US" sz="1200">
            <a:effectLst/>
          </a:endParaRPr>
        </a:p>
        <a:p>
          <a:r>
            <a:rPr lang="en-US" sz="110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 most common technologies are: 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condensing boiler, central,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gas</a:t>
          </a:r>
          <a:endParaRPr lang="en-US" sz="1200">
            <a:effectLst/>
          </a:endParaRPr>
        </a:p>
        <a:p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district heating</a:t>
          </a:r>
          <a:endParaRPr lang="en-US" sz="1200">
            <a:effectLst/>
          </a:endParaRP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heat pumps, electricity.</a:t>
          </a:r>
          <a:endParaRPr lang="en-US" sz="1200">
            <a:effectLst/>
          </a:endParaRPr>
        </a:p>
        <a:p>
          <a:endParaRPr lang="en-US" sz="1200">
            <a:effectLst/>
          </a:endParaRPr>
        </a:p>
        <a:p>
          <a:endParaRPr lang="en-US" sz="1200"/>
        </a:p>
      </xdr:txBody>
    </xdr:sp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519" name="shapetype_202" hidden="1">
          <a:extLst>
            <a:ext uri="{FF2B5EF4-FFF2-40B4-BE49-F238E27FC236}">
              <a16:creationId xmlns:a16="http://schemas.microsoft.com/office/drawing/2014/main" id="{00000000-0008-0000-1B00-0000077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518" name="shapetype_202" hidden="1">
          <a:extLst>
            <a:ext uri="{FF2B5EF4-FFF2-40B4-BE49-F238E27FC236}">
              <a16:creationId xmlns:a16="http://schemas.microsoft.com/office/drawing/2014/main" id="{00000000-0008-0000-1B00-0000067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517" name="shapetype_202" hidden="1">
          <a:extLst>
            <a:ext uri="{FF2B5EF4-FFF2-40B4-BE49-F238E27FC236}">
              <a16:creationId xmlns:a16="http://schemas.microsoft.com/office/drawing/2014/main" id="{00000000-0008-0000-1B00-0000057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516" name="shapetype_202" hidden="1">
          <a:extLst>
            <a:ext uri="{FF2B5EF4-FFF2-40B4-BE49-F238E27FC236}">
              <a16:creationId xmlns:a16="http://schemas.microsoft.com/office/drawing/2014/main" id="{00000000-0008-0000-1B00-0000047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515" name="shapetype_202" hidden="1">
          <a:extLst>
            <a:ext uri="{FF2B5EF4-FFF2-40B4-BE49-F238E27FC236}">
              <a16:creationId xmlns:a16="http://schemas.microsoft.com/office/drawing/2014/main" id="{00000000-0008-0000-1B00-0000037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514" name="shapetype_202" hidden="1">
          <a:extLst>
            <a:ext uri="{FF2B5EF4-FFF2-40B4-BE49-F238E27FC236}">
              <a16:creationId xmlns:a16="http://schemas.microsoft.com/office/drawing/2014/main" id="{00000000-0008-0000-1B00-0000027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513" name="shapetype_202" hidden="1">
          <a:extLst>
            <a:ext uri="{FF2B5EF4-FFF2-40B4-BE49-F238E27FC236}">
              <a16:creationId xmlns:a16="http://schemas.microsoft.com/office/drawing/2014/main" id="{00000000-0008-0000-1B00-0000017F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511" name="shapetype_202" hidden="1">
          <a:extLst>
            <a:ext uri="{FF2B5EF4-FFF2-40B4-BE49-F238E27FC236}">
              <a16:creationId xmlns:a16="http://schemas.microsoft.com/office/drawing/2014/main" id="{00000000-0008-0000-1B00-0000FF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509" name="shapetype_202" hidden="1">
          <a:extLst>
            <a:ext uri="{FF2B5EF4-FFF2-40B4-BE49-F238E27FC236}">
              <a16:creationId xmlns:a16="http://schemas.microsoft.com/office/drawing/2014/main" id="{00000000-0008-0000-1B00-0000FD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507" name="shapetype_202" hidden="1">
          <a:extLst>
            <a:ext uri="{FF2B5EF4-FFF2-40B4-BE49-F238E27FC236}">
              <a16:creationId xmlns:a16="http://schemas.microsoft.com/office/drawing/2014/main" id="{00000000-0008-0000-1B00-0000FB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505" name="shapetype_202" hidden="1">
          <a:extLst>
            <a:ext uri="{FF2B5EF4-FFF2-40B4-BE49-F238E27FC236}">
              <a16:creationId xmlns:a16="http://schemas.microsoft.com/office/drawing/2014/main" id="{00000000-0008-0000-1B00-0000F9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503" name="shapetype_202" hidden="1">
          <a:extLst>
            <a:ext uri="{FF2B5EF4-FFF2-40B4-BE49-F238E27FC236}">
              <a16:creationId xmlns:a16="http://schemas.microsoft.com/office/drawing/2014/main" id="{00000000-0008-0000-1B00-0000F7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501" name="shapetype_202" hidden="1">
          <a:extLst>
            <a:ext uri="{FF2B5EF4-FFF2-40B4-BE49-F238E27FC236}">
              <a16:creationId xmlns:a16="http://schemas.microsoft.com/office/drawing/2014/main" id="{00000000-0008-0000-1B00-0000F5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99" name="shapetype_202" hidden="1">
          <a:extLst>
            <a:ext uri="{FF2B5EF4-FFF2-40B4-BE49-F238E27FC236}">
              <a16:creationId xmlns:a16="http://schemas.microsoft.com/office/drawing/2014/main" id="{00000000-0008-0000-1B00-0000F3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97" name="shapetype_202" hidden="1">
          <a:extLst>
            <a:ext uri="{FF2B5EF4-FFF2-40B4-BE49-F238E27FC236}">
              <a16:creationId xmlns:a16="http://schemas.microsoft.com/office/drawing/2014/main" id="{00000000-0008-0000-1B00-0000F1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95" name="shapetype_202" hidden="1">
          <a:extLst>
            <a:ext uri="{FF2B5EF4-FFF2-40B4-BE49-F238E27FC236}">
              <a16:creationId xmlns:a16="http://schemas.microsoft.com/office/drawing/2014/main" id="{00000000-0008-0000-1B00-0000EF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93" name="shapetype_202" hidden="1">
          <a:extLst>
            <a:ext uri="{FF2B5EF4-FFF2-40B4-BE49-F238E27FC236}">
              <a16:creationId xmlns:a16="http://schemas.microsoft.com/office/drawing/2014/main" id="{00000000-0008-0000-1B00-0000ED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91" name="shapetype_202" hidden="1">
          <a:extLst>
            <a:ext uri="{FF2B5EF4-FFF2-40B4-BE49-F238E27FC236}">
              <a16:creationId xmlns:a16="http://schemas.microsoft.com/office/drawing/2014/main" id="{00000000-0008-0000-1B00-0000EB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89" name="shapetype_202" hidden="1">
          <a:extLst>
            <a:ext uri="{FF2B5EF4-FFF2-40B4-BE49-F238E27FC236}">
              <a16:creationId xmlns:a16="http://schemas.microsoft.com/office/drawing/2014/main" id="{00000000-0008-0000-1B00-0000E9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87" name="shapetype_202" hidden="1">
          <a:extLst>
            <a:ext uri="{FF2B5EF4-FFF2-40B4-BE49-F238E27FC236}">
              <a16:creationId xmlns:a16="http://schemas.microsoft.com/office/drawing/2014/main" id="{00000000-0008-0000-1B00-0000E7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85" name="shapetype_202" hidden="1">
          <a:extLst>
            <a:ext uri="{FF2B5EF4-FFF2-40B4-BE49-F238E27FC236}">
              <a16:creationId xmlns:a16="http://schemas.microsoft.com/office/drawing/2014/main" id="{00000000-0008-0000-1B00-0000E5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83" name="shapetype_202" hidden="1">
          <a:extLst>
            <a:ext uri="{FF2B5EF4-FFF2-40B4-BE49-F238E27FC236}">
              <a16:creationId xmlns:a16="http://schemas.microsoft.com/office/drawing/2014/main" id="{00000000-0008-0000-1B00-0000E3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81" name="shapetype_202" hidden="1">
          <a:extLst>
            <a:ext uri="{FF2B5EF4-FFF2-40B4-BE49-F238E27FC236}">
              <a16:creationId xmlns:a16="http://schemas.microsoft.com/office/drawing/2014/main" id="{00000000-0008-0000-1B00-0000E1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79" name="shapetype_202" hidden="1">
          <a:extLst>
            <a:ext uri="{FF2B5EF4-FFF2-40B4-BE49-F238E27FC236}">
              <a16:creationId xmlns:a16="http://schemas.microsoft.com/office/drawing/2014/main" id="{00000000-0008-0000-1B00-0000DF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77" name="shapetype_202" hidden="1">
          <a:extLst>
            <a:ext uri="{FF2B5EF4-FFF2-40B4-BE49-F238E27FC236}">
              <a16:creationId xmlns:a16="http://schemas.microsoft.com/office/drawing/2014/main" id="{00000000-0008-0000-1B00-0000DD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75" name="shapetype_202" hidden="1">
          <a:extLst>
            <a:ext uri="{FF2B5EF4-FFF2-40B4-BE49-F238E27FC236}">
              <a16:creationId xmlns:a16="http://schemas.microsoft.com/office/drawing/2014/main" id="{00000000-0008-0000-1B00-0000DB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73" name="shapetype_202" hidden="1">
          <a:extLst>
            <a:ext uri="{FF2B5EF4-FFF2-40B4-BE49-F238E27FC236}">
              <a16:creationId xmlns:a16="http://schemas.microsoft.com/office/drawing/2014/main" id="{00000000-0008-0000-1B00-0000D9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71" name="shapetype_202" hidden="1">
          <a:extLst>
            <a:ext uri="{FF2B5EF4-FFF2-40B4-BE49-F238E27FC236}">
              <a16:creationId xmlns:a16="http://schemas.microsoft.com/office/drawing/2014/main" id="{00000000-0008-0000-1B00-0000D7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69" name="shapetype_202" hidden="1">
          <a:extLst>
            <a:ext uri="{FF2B5EF4-FFF2-40B4-BE49-F238E27FC236}">
              <a16:creationId xmlns:a16="http://schemas.microsoft.com/office/drawing/2014/main" id="{00000000-0008-0000-1B00-0000D5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67" name="shapetype_202" hidden="1">
          <a:extLst>
            <a:ext uri="{FF2B5EF4-FFF2-40B4-BE49-F238E27FC236}">
              <a16:creationId xmlns:a16="http://schemas.microsoft.com/office/drawing/2014/main" id="{00000000-0008-0000-1B00-0000D3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65" name="shapetype_202" hidden="1">
          <a:extLst>
            <a:ext uri="{FF2B5EF4-FFF2-40B4-BE49-F238E27FC236}">
              <a16:creationId xmlns:a16="http://schemas.microsoft.com/office/drawing/2014/main" id="{00000000-0008-0000-1B00-0000D1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63" name="shapetype_202" hidden="1">
          <a:extLst>
            <a:ext uri="{FF2B5EF4-FFF2-40B4-BE49-F238E27FC236}">
              <a16:creationId xmlns:a16="http://schemas.microsoft.com/office/drawing/2014/main" id="{00000000-0008-0000-1B00-0000CF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61" name="shapetype_202" hidden="1">
          <a:extLst>
            <a:ext uri="{FF2B5EF4-FFF2-40B4-BE49-F238E27FC236}">
              <a16:creationId xmlns:a16="http://schemas.microsoft.com/office/drawing/2014/main" id="{00000000-0008-0000-1B00-0000CD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59" name="shapetype_202" hidden="1">
          <a:extLst>
            <a:ext uri="{FF2B5EF4-FFF2-40B4-BE49-F238E27FC236}">
              <a16:creationId xmlns:a16="http://schemas.microsoft.com/office/drawing/2014/main" id="{00000000-0008-0000-1B00-0000CB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57" name="shapetype_202" hidden="1">
          <a:extLst>
            <a:ext uri="{FF2B5EF4-FFF2-40B4-BE49-F238E27FC236}">
              <a16:creationId xmlns:a16="http://schemas.microsoft.com/office/drawing/2014/main" id="{00000000-0008-0000-1B00-0000C9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55" name="shapetype_202" hidden="1">
          <a:extLst>
            <a:ext uri="{FF2B5EF4-FFF2-40B4-BE49-F238E27FC236}">
              <a16:creationId xmlns:a16="http://schemas.microsoft.com/office/drawing/2014/main" id="{00000000-0008-0000-1B00-0000C7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53" name="shapetype_202" hidden="1">
          <a:extLst>
            <a:ext uri="{FF2B5EF4-FFF2-40B4-BE49-F238E27FC236}">
              <a16:creationId xmlns:a16="http://schemas.microsoft.com/office/drawing/2014/main" id="{00000000-0008-0000-1B00-0000C5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51" name="shapetype_202" hidden="1">
          <a:extLst>
            <a:ext uri="{FF2B5EF4-FFF2-40B4-BE49-F238E27FC236}">
              <a16:creationId xmlns:a16="http://schemas.microsoft.com/office/drawing/2014/main" id="{00000000-0008-0000-1B00-0000C3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49" name="shapetype_202" hidden="1">
          <a:extLst>
            <a:ext uri="{FF2B5EF4-FFF2-40B4-BE49-F238E27FC236}">
              <a16:creationId xmlns:a16="http://schemas.microsoft.com/office/drawing/2014/main" id="{00000000-0008-0000-1B00-0000C1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47" name="shapetype_202" hidden="1">
          <a:extLst>
            <a:ext uri="{FF2B5EF4-FFF2-40B4-BE49-F238E27FC236}">
              <a16:creationId xmlns:a16="http://schemas.microsoft.com/office/drawing/2014/main" id="{00000000-0008-0000-1B00-0000BF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45" name="shapetype_202" hidden="1">
          <a:extLst>
            <a:ext uri="{FF2B5EF4-FFF2-40B4-BE49-F238E27FC236}">
              <a16:creationId xmlns:a16="http://schemas.microsoft.com/office/drawing/2014/main" id="{00000000-0008-0000-1B00-0000BD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43" name="shapetype_202" hidden="1">
          <a:extLst>
            <a:ext uri="{FF2B5EF4-FFF2-40B4-BE49-F238E27FC236}">
              <a16:creationId xmlns:a16="http://schemas.microsoft.com/office/drawing/2014/main" id="{00000000-0008-0000-1B00-0000BB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41" name="shapetype_202" hidden="1">
          <a:extLst>
            <a:ext uri="{FF2B5EF4-FFF2-40B4-BE49-F238E27FC236}">
              <a16:creationId xmlns:a16="http://schemas.microsoft.com/office/drawing/2014/main" id="{00000000-0008-0000-1B00-0000B9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39" name="shapetype_202" hidden="1">
          <a:extLst>
            <a:ext uri="{FF2B5EF4-FFF2-40B4-BE49-F238E27FC236}">
              <a16:creationId xmlns:a16="http://schemas.microsoft.com/office/drawing/2014/main" id="{00000000-0008-0000-1B00-0000B7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37" name="shapetype_202" hidden="1">
          <a:extLst>
            <a:ext uri="{FF2B5EF4-FFF2-40B4-BE49-F238E27FC236}">
              <a16:creationId xmlns:a16="http://schemas.microsoft.com/office/drawing/2014/main" id="{00000000-0008-0000-1B00-0000B5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35" name="shapetype_202" hidden="1">
          <a:extLst>
            <a:ext uri="{FF2B5EF4-FFF2-40B4-BE49-F238E27FC236}">
              <a16:creationId xmlns:a16="http://schemas.microsoft.com/office/drawing/2014/main" id="{00000000-0008-0000-1B00-0000B3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33" name="shapetype_202" hidden="1">
          <a:extLst>
            <a:ext uri="{FF2B5EF4-FFF2-40B4-BE49-F238E27FC236}">
              <a16:creationId xmlns:a16="http://schemas.microsoft.com/office/drawing/2014/main" id="{00000000-0008-0000-1B00-0000B1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31" name="shapetype_202" hidden="1">
          <a:extLst>
            <a:ext uri="{FF2B5EF4-FFF2-40B4-BE49-F238E27FC236}">
              <a16:creationId xmlns:a16="http://schemas.microsoft.com/office/drawing/2014/main" id="{00000000-0008-0000-1B00-0000AF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29" name="shapetype_202" hidden="1">
          <a:extLst>
            <a:ext uri="{FF2B5EF4-FFF2-40B4-BE49-F238E27FC236}">
              <a16:creationId xmlns:a16="http://schemas.microsoft.com/office/drawing/2014/main" id="{00000000-0008-0000-1B00-0000AD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27" name="shapetype_202" hidden="1">
          <a:extLst>
            <a:ext uri="{FF2B5EF4-FFF2-40B4-BE49-F238E27FC236}">
              <a16:creationId xmlns:a16="http://schemas.microsoft.com/office/drawing/2014/main" id="{00000000-0008-0000-1B00-0000AB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25" name="shapetype_202" hidden="1">
          <a:extLst>
            <a:ext uri="{FF2B5EF4-FFF2-40B4-BE49-F238E27FC236}">
              <a16:creationId xmlns:a16="http://schemas.microsoft.com/office/drawing/2014/main" id="{00000000-0008-0000-1B00-0000A9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23" name="shapetype_202" hidden="1">
          <a:extLst>
            <a:ext uri="{FF2B5EF4-FFF2-40B4-BE49-F238E27FC236}">
              <a16:creationId xmlns:a16="http://schemas.microsoft.com/office/drawing/2014/main" id="{00000000-0008-0000-1B00-0000A7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21" name="shapetype_202" hidden="1">
          <a:extLst>
            <a:ext uri="{FF2B5EF4-FFF2-40B4-BE49-F238E27FC236}">
              <a16:creationId xmlns:a16="http://schemas.microsoft.com/office/drawing/2014/main" id="{00000000-0008-0000-1B00-0000A5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19" name="shapetype_202" hidden="1">
          <a:extLst>
            <a:ext uri="{FF2B5EF4-FFF2-40B4-BE49-F238E27FC236}">
              <a16:creationId xmlns:a16="http://schemas.microsoft.com/office/drawing/2014/main" id="{00000000-0008-0000-1B00-0000A3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17" name="shapetype_202" hidden="1">
          <a:extLst>
            <a:ext uri="{FF2B5EF4-FFF2-40B4-BE49-F238E27FC236}">
              <a16:creationId xmlns:a16="http://schemas.microsoft.com/office/drawing/2014/main" id="{00000000-0008-0000-1B00-0000A1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15" name="shapetype_202" hidden="1">
          <a:extLst>
            <a:ext uri="{FF2B5EF4-FFF2-40B4-BE49-F238E27FC236}">
              <a16:creationId xmlns:a16="http://schemas.microsoft.com/office/drawing/2014/main" id="{00000000-0008-0000-1B00-00009F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13" name="shapetype_202" hidden="1">
          <a:extLst>
            <a:ext uri="{FF2B5EF4-FFF2-40B4-BE49-F238E27FC236}">
              <a16:creationId xmlns:a16="http://schemas.microsoft.com/office/drawing/2014/main" id="{00000000-0008-0000-1B00-00009D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12" name="shapetype_202" hidden="1">
          <a:extLst>
            <a:ext uri="{FF2B5EF4-FFF2-40B4-BE49-F238E27FC236}">
              <a16:creationId xmlns:a16="http://schemas.microsoft.com/office/drawing/2014/main" id="{00000000-0008-0000-1B00-00009C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10" name="shapetype_202" hidden="1">
          <a:extLst>
            <a:ext uri="{FF2B5EF4-FFF2-40B4-BE49-F238E27FC236}">
              <a16:creationId xmlns:a16="http://schemas.microsoft.com/office/drawing/2014/main" id="{00000000-0008-0000-1B00-00009A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08" name="shapetype_202" hidden="1">
          <a:extLst>
            <a:ext uri="{FF2B5EF4-FFF2-40B4-BE49-F238E27FC236}">
              <a16:creationId xmlns:a16="http://schemas.microsoft.com/office/drawing/2014/main" id="{00000000-0008-0000-1B00-000098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06" name="shapetype_202" hidden="1">
          <a:extLst>
            <a:ext uri="{FF2B5EF4-FFF2-40B4-BE49-F238E27FC236}">
              <a16:creationId xmlns:a16="http://schemas.microsoft.com/office/drawing/2014/main" id="{00000000-0008-0000-1B00-000096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04" name="shapetype_202" hidden="1">
          <a:extLst>
            <a:ext uri="{FF2B5EF4-FFF2-40B4-BE49-F238E27FC236}">
              <a16:creationId xmlns:a16="http://schemas.microsoft.com/office/drawing/2014/main" id="{00000000-0008-0000-1B00-000094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02" name="shapetype_202" hidden="1">
          <a:extLst>
            <a:ext uri="{FF2B5EF4-FFF2-40B4-BE49-F238E27FC236}">
              <a16:creationId xmlns:a16="http://schemas.microsoft.com/office/drawing/2014/main" id="{00000000-0008-0000-1B00-000092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400" name="shapetype_202" hidden="1">
          <a:extLst>
            <a:ext uri="{FF2B5EF4-FFF2-40B4-BE49-F238E27FC236}">
              <a16:creationId xmlns:a16="http://schemas.microsoft.com/office/drawing/2014/main" id="{00000000-0008-0000-1B00-000090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98" name="shapetype_202" hidden="1">
          <a:extLst>
            <a:ext uri="{FF2B5EF4-FFF2-40B4-BE49-F238E27FC236}">
              <a16:creationId xmlns:a16="http://schemas.microsoft.com/office/drawing/2014/main" id="{00000000-0008-0000-1B00-00008E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96" name="shapetype_202" hidden="1">
          <a:extLst>
            <a:ext uri="{FF2B5EF4-FFF2-40B4-BE49-F238E27FC236}">
              <a16:creationId xmlns:a16="http://schemas.microsoft.com/office/drawing/2014/main" id="{00000000-0008-0000-1B00-00008C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94" name="shapetype_202" hidden="1">
          <a:extLst>
            <a:ext uri="{FF2B5EF4-FFF2-40B4-BE49-F238E27FC236}">
              <a16:creationId xmlns:a16="http://schemas.microsoft.com/office/drawing/2014/main" id="{00000000-0008-0000-1B00-00008A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92" name="shapetype_202" hidden="1">
          <a:extLst>
            <a:ext uri="{FF2B5EF4-FFF2-40B4-BE49-F238E27FC236}">
              <a16:creationId xmlns:a16="http://schemas.microsoft.com/office/drawing/2014/main" id="{00000000-0008-0000-1B00-000088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90" name="shapetype_202" hidden="1">
          <a:extLst>
            <a:ext uri="{FF2B5EF4-FFF2-40B4-BE49-F238E27FC236}">
              <a16:creationId xmlns:a16="http://schemas.microsoft.com/office/drawing/2014/main" id="{00000000-0008-0000-1B00-000086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88" name="shapetype_202" hidden="1">
          <a:extLst>
            <a:ext uri="{FF2B5EF4-FFF2-40B4-BE49-F238E27FC236}">
              <a16:creationId xmlns:a16="http://schemas.microsoft.com/office/drawing/2014/main" id="{00000000-0008-0000-1B00-000084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86" name="shapetype_202" hidden="1">
          <a:extLst>
            <a:ext uri="{FF2B5EF4-FFF2-40B4-BE49-F238E27FC236}">
              <a16:creationId xmlns:a16="http://schemas.microsoft.com/office/drawing/2014/main" id="{00000000-0008-0000-1B00-000082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84" name="shapetype_202" hidden="1">
          <a:extLst>
            <a:ext uri="{FF2B5EF4-FFF2-40B4-BE49-F238E27FC236}">
              <a16:creationId xmlns:a16="http://schemas.microsoft.com/office/drawing/2014/main" id="{00000000-0008-0000-1B00-000080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83" name="shapetype_202" hidden="1">
          <a:extLst>
            <a:ext uri="{FF2B5EF4-FFF2-40B4-BE49-F238E27FC236}">
              <a16:creationId xmlns:a16="http://schemas.microsoft.com/office/drawing/2014/main" id="{00000000-0008-0000-1B00-00007F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81" name="shapetype_202" hidden="1">
          <a:extLst>
            <a:ext uri="{FF2B5EF4-FFF2-40B4-BE49-F238E27FC236}">
              <a16:creationId xmlns:a16="http://schemas.microsoft.com/office/drawing/2014/main" id="{00000000-0008-0000-1B00-00007D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79" name="shapetype_202" hidden="1">
          <a:extLst>
            <a:ext uri="{FF2B5EF4-FFF2-40B4-BE49-F238E27FC236}">
              <a16:creationId xmlns:a16="http://schemas.microsoft.com/office/drawing/2014/main" id="{00000000-0008-0000-1B00-00007B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77" name="shapetype_202" hidden="1">
          <a:extLst>
            <a:ext uri="{FF2B5EF4-FFF2-40B4-BE49-F238E27FC236}">
              <a16:creationId xmlns:a16="http://schemas.microsoft.com/office/drawing/2014/main" id="{00000000-0008-0000-1B00-000079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75" name="shapetype_202" hidden="1">
          <a:extLst>
            <a:ext uri="{FF2B5EF4-FFF2-40B4-BE49-F238E27FC236}">
              <a16:creationId xmlns:a16="http://schemas.microsoft.com/office/drawing/2014/main" id="{00000000-0008-0000-1B00-000077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73" name="shapetype_202" hidden="1">
          <a:extLst>
            <a:ext uri="{FF2B5EF4-FFF2-40B4-BE49-F238E27FC236}">
              <a16:creationId xmlns:a16="http://schemas.microsoft.com/office/drawing/2014/main" id="{00000000-0008-0000-1B00-000075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71" name="shapetype_202" hidden="1">
          <a:extLst>
            <a:ext uri="{FF2B5EF4-FFF2-40B4-BE49-F238E27FC236}">
              <a16:creationId xmlns:a16="http://schemas.microsoft.com/office/drawing/2014/main" id="{00000000-0008-0000-1B00-000073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69" name="shapetype_202" hidden="1">
          <a:extLst>
            <a:ext uri="{FF2B5EF4-FFF2-40B4-BE49-F238E27FC236}">
              <a16:creationId xmlns:a16="http://schemas.microsoft.com/office/drawing/2014/main" id="{00000000-0008-0000-1B00-000071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67" name="shapetype_202" hidden="1">
          <a:extLst>
            <a:ext uri="{FF2B5EF4-FFF2-40B4-BE49-F238E27FC236}">
              <a16:creationId xmlns:a16="http://schemas.microsoft.com/office/drawing/2014/main" id="{00000000-0008-0000-1B00-00006F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65" name="shapetype_202" hidden="1">
          <a:extLst>
            <a:ext uri="{FF2B5EF4-FFF2-40B4-BE49-F238E27FC236}">
              <a16:creationId xmlns:a16="http://schemas.microsoft.com/office/drawing/2014/main" id="{00000000-0008-0000-1B00-00006D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63" name="shapetype_202" hidden="1">
          <a:extLst>
            <a:ext uri="{FF2B5EF4-FFF2-40B4-BE49-F238E27FC236}">
              <a16:creationId xmlns:a16="http://schemas.microsoft.com/office/drawing/2014/main" id="{00000000-0008-0000-1B00-00006B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61" name="shapetype_202" hidden="1">
          <a:extLst>
            <a:ext uri="{FF2B5EF4-FFF2-40B4-BE49-F238E27FC236}">
              <a16:creationId xmlns:a16="http://schemas.microsoft.com/office/drawing/2014/main" id="{00000000-0008-0000-1B00-000069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59" name="shapetype_202" hidden="1">
          <a:extLst>
            <a:ext uri="{FF2B5EF4-FFF2-40B4-BE49-F238E27FC236}">
              <a16:creationId xmlns:a16="http://schemas.microsoft.com/office/drawing/2014/main" id="{00000000-0008-0000-1B00-000067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57" name="shapetype_202" hidden="1">
          <a:extLst>
            <a:ext uri="{FF2B5EF4-FFF2-40B4-BE49-F238E27FC236}">
              <a16:creationId xmlns:a16="http://schemas.microsoft.com/office/drawing/2014/main" id="{00000000-0008-0000-1B00-000065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55" name="shapetype_202" hidden="1">
          <a:extLst>
            <a:ext uri="{FF2B5EF4-FFF2-40B4-BE49-F238E27FC236}">
              <a16:creationId xmlns:a16="http://schemas.microsoft.com/office/drawing/2014/main" id="{00000000-0008-0000-1B00-000063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53" name="shapetype_202" hidden="1">
          <a:extLst>
            <a:ext uri="{FF2B5EF4-FFF2-40B4-BE49-F238E27FC236}">
              <a16:creationId xmlns:a16="http://schemas.microsoft.com/office/drawing/2014/main" id="{00000000-0008-0000-1B00-000061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51" name="shapetype_202" hidden="1">
          <a:extLst>
            <a:ext uri="{FF2B5EF4-FFF2-40B4-BE49-F238E27FC236}">
              <a16:creationId xmlns:a16="http://schemas.microsoft.com/office/drawing/2014/main" id="{00000000-0008-0000-1B00-00005F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49" name="shapetype_202" hidden="1">
          <a:extLst>
            <a:ext uri="{FF2B5EF4-FFF2-40B4-BE49-F238E27FC236}">
              <a16:creationId xmlns:a16="http://schemas.microsoft.com/office/drawing/2014/main" id="{00000000-0008-0000-1B00-00005D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47" name="shapetype_202" hidden="1">
          <a:extLst>
            <a:ext uri="{FF2B5EF4-FFF2-40B4-BE49-F238E27FC236}">
              <a16:creationId xmlns:a16="http://schemas.microsoft.com/office/drawing/2014/main" id="{00000000-0008-0000-1B00-00005B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45" name="shapetype_202" hidden="1">
          <a:extLst>
            <a:ext uri="{FF2B5EF4-FFF2-40B4-BE49-F238E27FC236}">
              <a16:creationId xmlns:a16="http://schemas.microsoft.com/office/drawing/2014/main" id="{00000000-0008-0000-1B00-000059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43" name="shapetype_202" hidden="1">
          <a:extLst>
            <a:ext uri="{FF2B5EF4-FFF2-40B4-BE49-F238E27FC236}">
              <a16:creationId xmlns:a16="http://schemas.microsoft.com/office/drawing/2014/main" id="{00000000-0008-0000-1B00-000057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41" name="shapetype_202" hidden="1">
          <a:extLst>
            <a:ext uri="{FF2B5EF4-FFF2-40B4-BE49-F238E27FC236}">
              <a16:creationId xmlns:a16="http://schemas.microsoft.com/office/drawing/2014/main" id="{00000000-0008-0000-1B00-000055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39" name="shapetype_202" hidden="1">
          <a:extLst>
            <a:ext uri="{FF2B5EF4-FFF2-40B4-BE49-F238E27FC236}">
              <a16:creationId xmlns:a16="http://schemas.microsoft.com/office/drawing/2014/main" id="{00000000-0008-0000-1B00-000053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37" name="shapetype_202" hidden="1">
          <a:extLst>
            <a:ext uri="{FF2B5EF4-FFF2-40B4-BE49-F238E27FC236}">
              <a16:creationId xmlns:a16="http://schemas.microsoft.com/office/drawing/2014/main" id="{00000000-0008-0000-1B00-000051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35" name="shapetype_202" hidden="1">
          <a:extLst>
            <a:ext uri="{FF2B5EF4-FFF2-40B4-BE49-F238E27FC236}">
              <a16:creationId xmlns:a16="http://schemas.microsoft.com/office/drawing/2014/main" id="{00000000-0008-0000-1B00-00004F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33" name="shapetype_202" hidden="1">
          <a:extLst>
            <a:ext uri="{FF2B5EF4-FFF2-40B4-BE49-F238E27FC236}">
              <a16:creationId xmlns:a16="http://schemas.microsoft.com/office/drawing/2014/main" id="{00000000-0008-0000-1B00-00004D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31" name="shapetype_202" hidden="1">
          <a:extLst>
            <a:ext uri="{FF2B5EF4-FFF2-40B4-BE49-F238E27FC236}">
              <a16:creationId xmlns:a16="http://schemas.microsoft.com/office/drawing/2014/main" id="{00000000-0008-0000-1B00-00004B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29" name="shapetype_202" hidden="1">
          <a:extLst>
            <a:ext uri="{FF2B5EF4-FFF2-40B4-BE49-F238E27FC236}">
              <a16:creationId xmlns:a16="http://schemas.microsoft.com/office/drawing/2014/main" id="{00000000-0008-0000-1B00-000049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27" name="shapetype_202" hidden="1">
          <a:extLst>
            <a:ext uri="{FF2B5EF4-FFF2-40B4-BE49-F238E27FC236}">
              <a16:creationId xmlns:a16="http://schemas.microsoft.com/office/drawing/2014/main" id="{00000000-0008-0000-1B00-000047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25" name="shapetype_202" hidden="1">
          <a:extLst>
            <a:ext uri="{FF2B5EF4-FFF2-40B4-BE49-F238E27FC236}">
              <a16:creationId xmlns:a16="http://schemas.microsoft.com/office/drawing/2014/main" id="{00000000-0008-0000-1B00-000045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23" name="shapetype_202" hidden="1">
          <a:extLst>
            <a:ext uri="{FF2B5EF4-FFF2-40B4-BE49-F238E27FC236}">
              <a16:creationId xmlns:a16="http://schemas.microsoft.com/office/drawing/2014/main" id="{00000000-0008-0000-1B00-000043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21" name="shapetype_202" hidden="1">
          <a:extLst>
            <a:ext uri="{FF2B5EF4-FFF2-40B4-BE49-F238E27FC236}">
              <a16:creationId xmlns:a16="http://schemas.microsoft.com/office/drawing/2014/main" id="{00000000-0008-0000-1B00-000041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19" name="shapetype_202" hidden="1">
          <a:extLst>
            <a:ext uri="{FF2B5EF4-FFF2-40B4-BE49-F238E27FC236}">
              <a16:creationId xmlns:a16="http://schemas.microsoft.com/office/drawing/2014/main" id="{00000000-0008-0000-1B00-00003F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17" name="shapetype_202" hidden="1">
          <a:extLst>
            <a:ext uri="{FF2B5EF4-FFF2-40B4-BE49-F238E27FC236}">
              <a16:creationId xmlns:a16="http://schemas.microsoft.com/office/drawing/2014/main" id="{00000000-0008-0000-1B00-00003D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15" name="shapetype_202" hidden="1">
          <a:extLst>
            <a:ext uri="{FF2B5EF4-FFF2-40B4-BE49-F238E27FC236}">
              <a16:creationId xmlns:a16="http://schemas.microsoft.com/office/drawing/2014/main" id="{00000000-0008-0000-1B00-00003B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13" name="shapetype_202" hidden="1">
          <a:extLst>
            <a:ext uri="{FF2B5EF4-FFF2-40B4-BE49-F238E27FC236}">
              <a16:creationId xmlns:a16="http://schemas.microsoft.com/office/drawing/2014/main" id="{00000000-0008-0000-1B00-000039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11" name="shapetype_202" hidden="1">
          <a:extLst>
            <a:ext uri="{FF2B5EF4-FFF2-40B4-BE49-F238E27FC236}">
              <a16:creationId xmlns:a16="http://schemas.microsoft.com/office/drawing/2014/main" id="{00000000-0008-0000-1B00-000037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09" name="shapetype_202" hidden="1">
          <a:extLst>
            <a:ext uri="{FF2B5EF4-FFF2-40B4-BE49-F238E27FC236}">
              <a16:creationId xmlns:a16="http://schemas.microsoft.com/office/drawing/2014/main" id="{00000000-0008-0000-1B00-000035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07" name="shapetype_202" hidden="1">
          <a:extLst>
            <a:ext uri="{FF2B5EF4-FFF2-40B4-BE49-F238E27FC236}">
              <a16:creationId xmlns:a16="http://schemas.microsoft.com/office/drawing/2014/main" id="{00000000-0008-0000-1B00-000033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05" name="shapetype_202" hidden="1">
          <a:extLst>
            <a:ext uri="{FF2B5EF4-FFF2-40B4-BE49-F238E27FC236}">
              <a16:creationId xmlns:a16="http://schemas.microsoft.com/office/drawing/2014/main" id="{00000000-0008-0000-1B00-000031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03" name="shapetype_202" hidden="1">
          <a:extLst>
            <a:ext uri="{FF2B5EF4-FFF2-40B4-BE49-F238E27FC236}">
              <a16:creationId xmlns:a16="http://schemas.microsoft.com/office/drawing/2014/main" id="{00000000-0008-0000-1B00-00002F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301" name="shapetype_202" hidden="1">
          <a:extLst>
            <a:ext uri="{FF2B5EF4-FFF2-40B4-BE49-F238E27FC236}">
              <a16:creationId xmlns:a16="http://schemas.microsoft.com/office/drawing/2014/main" id="{00000000-0008-0000-1B00-00002D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99" name="shapetype_202" hidden="1">
          <a:extLst>
            <a:ext uri="{FF2B5EF4-FFF2-40B4-BE49-F238E27FC236}">
              <a16:creationId xmlns:a16="http://schemas.microsoft.com/office/drawing/2014/main" id="{00000000-0008-0000-1B00-00002B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97" name="shapetype_202" hidden="1">
          <a:extLst>
            <a:ext uri="{FF2B5EF4-FFF2-40B4-BE49-F238E27FC236}">
              <a16:creationId xmlns:a16="http://schemas.microsoft.com/office/drawing/2014/main" id="{00000000-0008-0000-1B00-000029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95" name="shapetype_202" hidden="1">
          <a:extLst>
            <a:ext uri="{FF2B5EF4-FFF2-40B4-BE49-F238E27FC236}">
              <a16:creationId xmlns:a16="http://schemas.microsoft.com/office/drawing/2014/main" id="{00000000-0008-0000-1B00-000027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93" name="shapetype_202" hidden="1">
          <a:extLst>
            <a:ext uri="{FF2B5EF4-FFF2-40B4-BE49-F238E27FC236}">
              <a16:creationId xmlns:a16="http://schemas.microsoft.com/office/drawing/2014/main" id="{00000000-0008-0000-1B00-000025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91" name="shapetype_202" hidden="1">
          <a:extLst>
            <a:ext uri="{FF2B5EF4-FFF2-40B4-BE49-F238E27FC236}">
              <a16:creationId xmlns:a16="http://schemas.microsoft.com/office/drawing/2014/main" id="{00000000-0008-0000-1B00-000023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89" name="shapetype_202" hidden="1">
          <a:extLst>
            <a:ext uri="{FF2B5EF4-FFF2-40B4-BE49-F238E27FC236}">
              <a16:creationId xmlns:a16="http://schemas.microsoft.com/office/drawing/2014/main" id="{00000000-0008-0000-1B00-000021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87" name="shapetype_202" hidden="1">
          <a:extLst>
            <a:ext uri="{FF2B5EF4-FFF2-40B4-BE49-F238E27FC236}">
              <a16:creationId xmlns:a16="http://schemas.microsoft.com/office/drawing/2014/main" id="{00000000-0008-0000-1B00-00001F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85" name="shapetype_202" hidden="1">
          <a:extLst>
            <a:ext uri="{FF2B5EF4-FFF2-40B4-BE49-F238E27FC236}">
              <a16:creationId xmlns:a16="http://schemas.microsoft.com/office/drawing/2014/main" id="{00000000-0008-0000-1B00-00001D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83" name="shapetype_202" hidden="1">
          <a:extLst>
            <a:ext uri="{FF2B5EF4-FFF2-40B4-BE49-F238E27FC236}">
              <a16:creationId xmlns:a16="http://schemas.microsoft.com/office/drawing/2014/main" id="{00000000-0008-0000-1B00-00001B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81" name="shapetype_202" hidden="1">
          <a:extLst>
            <a:ext uri="{FF2B5EF4-FFF2-40B4-BE49-F238E27FC236}">
              <a16:creationId xmlns:a16="http://schemas.microsoft.com/office/drawing/2014/main" id="{00000000-0008-0000-1B00-000019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79" name="shapetype_202" hidden="1">
          <a:extLst>
            <a:ext uri="{FF2B5EF4-FFF2-40B4-BE49-F238E27FC236}">
              <a16:creationId xmlns:a16="http://schemas.microsoft.com/office/drawing/2014/main" id="{00000000-0008-0000-1B00-000017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77" name="shapetype_202" hidden="1">
          <a:extLst>
            <a:ext uri="{FF2B5EF4-FFF2-40B4-BE49-F238E27FC236}">
              <a16:creationId xmlns:a16="http://schemas.microsoft.com/office/drawing/2014/main" id="{00000000-0008-0000-1B00-000015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75" name="shapetype_202" hidden="1">
          <a:extLst>
            <a:ext uri="{FF2B5EF4-FFF2-40B4-BE49-F238E27FC236}">
              <a16:creationId xmlns:a16="http://schemas.microsoft.com/office/drawing/2014/main" id="{00000000-0008-0000-1B00-000013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73" name="shapetype_202" hidden="1">
          <a:extLst>
            <a:ext uri="{FF2B5EF4-FFF2-40B4-BE49-F238E27FC236}">
              <a16:creationId xmlns:a16="http://schemas.microsoft.com/office/drawing/2014/main" id="{00000000-0008-0000-1B00-000011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71" name="shapetype_202" hidden="1">
          <a:extLst>
            <a:ext uri="{FF2B5EF4-FFF2-40B4-BE49-F238E27FC236}">
              <a16:creationId xmlns:a16="http://schemas.microsoft.com/office/drawing/2014/main" id="{00000000-0008-0000-1B00-00000F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69" name="shapetype_202" hidden="1">
          <a:extLst>
            <a:ext uri="{FF2B5EF4-FFF2-40B4-BE49-F238E27FC236}">
              <a16:creationId xmlns:a16="http://schemas.microsoft.com/office/drawing/2014/main" id="{00000000-0008-0000-1B00-00000D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67" name="shapetype_202" hidden="1">
          <a:extLst>
            <a:ext uri="{FF2B5EF4-FFF2-40B4-BE49-F238E27FC236}">
              <a16:creationId xmlns:a16="http://schemas.microsoft.com/office/drawing/2014/main" id="{00000000-0008-0000-1B00-00000B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65" name="shapetype_202" hidden="1">
          <a:extLst>
            <a:ext uri="{FF2B5EF4-FFF2-40B4-BE49-F238E27FC236}">
              <a16:creationId xmlns:a16="http://schemas.microsoft.com/office/drawing/2014/main" id="{00000000-0008-0000-1B00-000009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63" name="shapetype_202" hidden="1">
          <a:extLst>
            <a:ext uri="{FF2B5EF4-FFF2-40B4-BE49-F238E27FC236}">
              <a16:creationId xmlns:a16="http://schemas.microsoft.com/office/drawing/2014/main" id="{00000000-0008-0000-1B00-000007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61" name="shapetype_202" hidden="1">
          <a:extLst>
            <a:ext uri="{FF2B5EF4-FFF2-40B4-BE49-F238E27FC236}">
              <a16:creationId xmlns:a16="http://schemas.microsoft.com/office/drawing/2014/main" id="{00000000-0008-0000-1B00-000005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59" name="shapetype_202" hidden="1">
          <a:extLst>
            <a:ext uri="{FF2B5EF4-FFF2-40B4-BE49-F238E27FC236}">
              <a16:creationId xmlns:a16="http://schemas.microsoft.com/office/drawing/2014/main" id="{00000000-0008-0000-1B00-000003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57" name="shapetype_202" hidden="1">
          <a:extLst>
            <a:ext uri="{FF2B5EF4-FFF2-40B4-BE49-F238E27FC236}">
              <a16:creationId xmlns:a16="http://schemas.microsoft.com/office/drawing/2014/main" id="{00000000-0008-0000-1B00-0000017E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55" name="shapetype_202" hidden="1">
          <a:extLst>
            <a:ext uri="{FF2B5EF4-FFF2-40B4-BE49-F238E27FC236}">
              <a16:creationId xmlns:a16="http://schemas.microsoft.com/office/drawing/2014/main" id="{00000000-0008-0000-1B00-0000FF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53" name="shapetype_202" hidden="1">
          <a:extLst>
            <a:ext uri="{FF2B5EF4-FFF2-40B4-BE49-F238E27FC236}">
              <a16:creationId xmlns:a16="http://schemas.microsoft.com/office/drawing/2014/main" id="{00000000-0008-0000-1B00-0000FD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51" name="shapetype_202" hidden="1">
          <a:extLst>
            <a:ext uri="{FF2B5EF4-FFF2-40B4-BE49-F238E27FC236}">
              <a16:creationId xmlns:a16="http://schemas.microsoft.com/office/drawing/2014/main" id="{00000000-0008-0000-1B00-0000FB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49" name="shapetype_202" hidden="1">
          <a:extLst>
            <a:ext uri="{FF2B5EF4-FFF2-40B4-BE49-F238E27FC236}">
              <a16:creationId xmlns:a16="http://schemas.microsoft.com/office/drawing/2014/main" id="{00000000-0008-0000-1B00-0000F9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47" name="shapetype_202" hidden="1">
          <a:extLst>
            <a:ext uri="{FF2B5EF4-FFF2-40B4-BE49-F238E27FC236}">
              <a16:creationId xmlns:a16="http://schemas.microsoft.com/office/drawing/2014/main" id="{00000000-0008-0000-1B00-0000F7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45" name="shapetype_202" hidden="1">
          <a:extLst>
            <a:ext uri="{FF2B5EF4-FFF2-40B4-BE49-F238E27FC236}">
              <a16:creationId xmlns:a16="http://schemas.microsoft.com/office/drawing/2014/main" id="{00000000-0008-0000-1B00-0000F5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43" name="shapetype_202" hidden="1">
          <a:extLst>
            <a:ext uri="{FF2B5EF4-FFF2-40B4-BE49-F238E27FC236}">
              <a16:creationId xmlns:a16="http://schemas.microsoft.com/office/drawing/2014/main" id="{00000000-0008-0000-1B00-0000F3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41" name="shapetype_202" hidden="1">
          <a:extLst>
            <a:ext uri="{FF2B5EF4-FFF2-40B4-BE49-F238E27FC236}">
              <a16:creationId xmlns:a16="http://schemas.microsoft.com/office/drawing/2014/main" id="{00000000-0008-0000-1B00-0000F1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39" name="shapetype_202" hidden="1">
          <a:extLst>
            <a:ext uri="{FF2B5EF4-FFF2-40B4-BE49-F238E27FC236}">
              <a16:creationId xmlns:a16="http://schemas.microsoft.com/office/drawing/2014/main" id="{00000000-0008-0000-1B00-0000EF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37" name="shapetype_202" hidden="1">
          <a:extLst>
            <a:ext uri="{FF2B5EF4-FFF2-40B4-BE49-F238E27FC236}">
              <a16:creationId xmlns:a16="http://schemas.microsoft.com/office/drawing/2014/main" id="{00000000-0008-0000-1B00-0000ED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35" name="shapetype_202" hidden="1">
          <a:extLst>
            <a:ext uri="{FF2B5EF4-FFF2-40B4-BE49-F238E27FC236}">
              <a16:creationId xmlns:a16="http://schemas.microsoft.com/office/drawing/2014/main" id="{00000000-0008-0000-1B00-0000EB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33" name="shapetype_202" hidden="1">
          <a:extLst>
            <a:ext uri="{FF2B5EF4-FFF2-40B4-BE49-F238E27FC236}">
              <a16:creationId xmlns:a16="http://schemas.microsoft.com/office/drawing/2014/main" id="{00000000-0008-0000-1B00-0000E9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31" name="shapetype_202" hidden="1">
          <a:extLst>
            <a:ext uri="{FF2B5EF4-FFF2-40B4-BE49-F238E27FC236}">
              <a16:creationId xmlns:a16="http://schemas.microsoft.com/office/drawing/2014/main" id="{00000000-0008-0000-1B00-0000E7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29" name="shapetype_202" hidden="1">
          <a:extLst>
            <a:ext uri="{FF2B5EF4-FFF2-40B4-BE49-F238E27FC236}">
              <a16:creationId xmlns:a16="http://schemas.microsoft.com/office/drawing/2014/main" id="{00000000-0008-0000-1B00-0000E5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27" name="shapetype_202" hidden="1">
          <a:extLst>
            <a:ext uri="{FF2B5EF4-FFF2-40B4-BE49-F238E27FC236}">
              <a16:creationId xmlns:a16="http://schemas.microsoft.com/office/drawing/2014/main" id="{00000000-0008-0000-1B00-0000E3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25" name="shapetype_202" hidden="1">
          <a:extLst>
            <a:ext uri="{FF2B5EF4-FFF2-40B4-BE49-F238E27FC236}">
              <a16:creationId xmlns:a16="http://schemas.microsoft.com/office/drawing/2014/main" id="{00000000-0008-0000-1B00-0000E1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23" name="shapetype_202" hidden="1">
          <a:extLst>
            <a:ext uri="{FF2B5EF4-FFF2-40B4-BE49-F238E27FC236}">
              <a16:creationId xmlns:a16="http://schemas.microsoft.com/office/drawing/2014/main" id="{00000000-0008-0000-1B00-0000DF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21" name="shapetype_202" hidden="1">
          <a:extLst>
            <a:ext uri="{FF2B5EF4-FFF2-40B4-BE49-F238E27FC236}">
              <a16:creationId xmlns:a16="http://schemas.microsoft.com/office/drawing/2014/main" id="{00000000-0008-0000-1B00-0000DD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19" name="shapetype_202" hidden="1">
          <a:extLst>
            <a:ext uri="{FF2B5EF4-FFF2-40B4-BE49-F238E27FC236}">
              <a16:creationId xmlns:a16="http://schemas.microsoft.com/office/drawing/2014/main" id="{00000000-0008-0000-1B00-0000DB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17" name="shapetype_202" hidden="1">
          <a:extLst>
            <a:ext uri="{FF2B5EF4-FFF2-40B4-BE49-F238E27FC236}">
              <a16:creationId xmlns:a16="http://schemas.microsoft.com/office/drawing/2014/main" id="{00000000-0008-0000-1B00-0000D9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15" name="shapetype_202" hidden="1">
          <a:extLst>
            <a:ext uri="{FF2B5EF4-FFF2-40B4-BE49-F238E27FC236}">
              <a16:creationId xmlns:a16="http://schemas.microsoft.com/office/drawing/2014/main" id="{00000000-0008-0000-1B00-0000D7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13" name="shapetype_202" hidden="1">
          <a:extLst>
            <a:ext uri="{FF2B5EF4-FFF2-40B4-BE49-F238E27FC236}">
              <a16:creationId xmlns:a16="http://schemas.microsoft.com/office/drawing/2014/main" id="{00000000-0008-0000-1B00-0000D5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11" name="shapetype_202" hidden="1">
          <a:extLst>
            <a:ext uri="{FF2B5EF4-FFF2-40B4-BE49-F238E27FC236}">
              <a16:creationId xmlns:a16="http://schemas.microsoft.com/office/drawing/2014/main" id="{00000000-0008-0000-1B00-0000D3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09" name="shapetype_202" hidden="1">
          <a:extLst>
            <a:ext uri="{FF2B5EF4-FFF2-40B4-BE49-F238E27FC236}">
              <a16:creationId xmlns:a16="http://schemas.microsoft.com/office/drawing/2014/main" id="{00000000-0008-0000-1B00-0000D1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07" name="shapetype_202" hidden="1">
          <a:extLst>
            <a:ext uri="{FF2B5EF4-FFF2-40B4-BE49-F238E27FC236}">
              <a16:creationId xmlns:a16="http://schemas.microsoft.com/office/drawing/2014/main" id="{00000000-0008-0000-1B00-0000CF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05" name="shapetype_202" hidden="1">
          <a:extLst>
            <a:ext uri="{FF2B5EF4-FFF2-40B4-BE49-F238E27FC236}">
              <a16:creationId xmlns:a16="http://schemas.microsoft.com/office/drawing/2014/main" id="{00000000-0008-0000-1B00-0000CD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03" name="shapetype_202" hidden="1">
          <a:extLst>
            <a:ext uri="{FF2B5EF4-FFF2-40B4-BE49-F238E27FC236}">
              <a16:creationId xmlns:a16="http://schemas.microsoft.com/office/drawing/2014/main" id="{00000000-0008-0000-1B00-0000CB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201" name="shapetype_202" hidden="1">
          <a:extLst>
            <a:ext uri="{FF2B5EF4-FFF2-40B4-BE49-F238E27FC236}">
              <a16:creationId xmlns:a16="http://schemas.microsoft.com/office/drawing/2014/main" id="{00000000-0008-0000-1B00-0000C9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99" name="shapetype_202" hidden="1">
          <a:extLst>
            <a:ext uri="{FF2B5EF4-FFF2-40B4-BE49-F238E27FC236}">
              <a16:creationId xmlns:a16="http://schemas.microsoft.com/office/drawing/2014/main" id="{00000000-0008-0000-1B00-0000C7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97" name="shapetype_202" hidden="1">
          <a:extLst>
            <a:ext uri="{FF2B5EF4-FFF2-40B4-BE49-F238E27FC236}">
              <a16:creationId xmlns:a16="http://schemas.microsoft.com/office/drawing/2014/main" id="{00000000-0008-0000-1B00-0000C5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95" name="shapetype_202" hidden="1">
          <a:extLst>
            <a:ext uri="{FF2B5EF4-FFF2-40B4-BE49-F238E27FC236}">
              <a16:creationId xmlns:a16="http://schemas.microsoft.com/office/drawing/2014/main" id="{00000000-0008-0000-1B00-0000C3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93" name="shapetype_202" hidden="1">
          <a:extLst>
            <a:ext uri="{FF2B5EF4-FFF2-40B4-BE49-F238E27FC236}">
              <a16:creationId xmlns:a16="http://schemas.microsoft.com/office/drawing/2014/main" id="{00000000-0008-0000-1B00-0000C1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91" name="shapetype_202" hidden="1">
          <a:extLst>
            <a:ext uri="{FF2B5EF4-FFF2-40B4-BE49-F238E27FC236}">
              <a16:creationId xmlns:a16="http://schemas.microsoft.com/office/drawing/2014/main" id="{00000000-0008-0000-1B00-0000BF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89" name="shapetype_202" hidden="1">
          <a:extLst>
            <a:ext uri="{FF2B5EF4-FFF2-40B4-BE49-F238E27FC236}">
              <a16:creationId xmlns:a16="http://schemas.microsoft.com/office/drawing/2014/main" id="{00000000-0008-0000-1B00-0000BD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87" name="shapetype_202" hidden="1">
          <a:extLst>
            <a:ext uri="{FF2B5EF4-FFF2-40B4-BE49-F238E27FC236}">
              <a16:creationId xmlns:a16="http://schemas.microsoft.com/office/drawing/2014/main" id="{00000000-0008-0000-1B00-0000BB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85" name="shapetype_202" hidden="1">
          <a:extLst>
            <a:ext uri="{FF2B5EF4-FFF2-40B4-BE49-F238E27FC236}">
              <a16:creationId xmlns:a16="http://schemas.microsoft.com/office/drawing/2014/main" id="{00000000-0008-0000-1B00-0000B9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83" name="shapetype_202" hidden="1">
          <a:extLst>
            <a:ext uri="{FF2B5EF4-FFF2-40B4-BE49-F238E27FC236}">
              <a16:creationId xmlns:a16="http://schemas.microsoft.com/office/drawing/2014/main" id="{00000000-0008-0000-1B00-0000B7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81" name="shapetype_202" hidden="1">
          <a:extLst>
            <a:ext uri="{FF2B5EF4-FFF2-40B4-BE49-F238E27FC236}">
              <a16:creationId xmlns:a16="http://schemas.microsoft.com/office/drawing/2014/main" id="{00000000-0008-0000-1B00-0000B5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79" name="shapetype_202" hidden="1">
          <a:extLst>
            <a:ext uri="{FF2B5EF4-FFF2-40B4-BE49-F238E27FC236}">
              <a16:creationId xmlns:a16="http://schemas.microsoft.com/office/drawing/2014/main" id="{00000000-0008-0000-1B00-0000B3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77" name="shapetype_202" hidden="1">
          <a:extLst>
            <a:ext uri="{FF2B5EF4-FFF2-40B4-BE49-F238E27FC236}">
              <a16:creationId xmlns:a16="http://schemas.microsoft.com/office/drawing/2014/main" id="{00000000-0008-0000-1B00-0000B1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75" name="shapetype_202" hidden="1">
          <a:extLst>
            <a:ext uri="{FF2B5EF4-FFF2-40B4-BE49-F238E27FC236}">
              <a16:creationId xmlns:a16="http://schemas.microsoft.com/office/drawing/2014/main" id="{00000000-0008-0000-1B00-0000AF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73" name="shapetype_202" hidden="1">
          <a:extLst>
            <a:ext uri="{FF2B5EF4-FFF2-40B4-BE49-F238E27FC236}">
              <a16:creationId xmlns:a16="http://schemas.microsoft.com/office/drawing/2014/main" id="{00000000-0008-0000-1B00-0000AD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71" name="shapetype_202" hidden="1">
          <a:extLst>
            <a:ext uri="{FF2B5EF4-FFF2-40B4-BE49-F238E27FC236}">
              <a16:creationId xmlns:a16="http://schemas.microsoft.com/office/drawing/2014/main" id="{00000000-0008-0000-1B00-0000AB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69" name="shapetype_202" hidden="1">
          <a:extLst>
            <a:ext uri="{FF2B5EF4-FFF2-40B4-BE49-F238E27FC236}">
              <a16:creationId xmlns:a16="http://schemas.microsoft.com/office/drawing/2014/main" id="{00000000-0008-0000-1B00-0000A9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67" name="shapetype_202" hidden="1">
          <a:extLst>
            <a:ext uri="{FF2B5EF4-FFF2-40B4-BE49-F238E27FC236}">
              <a16:creationId xmlns:a16="http://schemas.microsoft.com/office/drawing/2014/main" id="{00000000-0008-0000-1B00-0000A7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65" name="shapetype_202" hidden="1">
          <a:extLst>
            <a:ext uri="{FF2B5EF4-FFF2-40B4-BE49-F238E27FC236}">
              <a16:creationId xmlns:a16="http://schemas.microsoft.com/office/drawing/2014/main" id="{00000000-0008-0000-1B00-0000A5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63" name="shapetype_202" hidden="1">
          <a:extLst>
            <a:ext uri="{FF2B5EF4-FFF2-40B4-BE49-F238E27FC236}">
              <a16:creationId xmlns:a16="http://schemas.microsoft.com/office/drawing/2014/main" id="{00000000-0008-0000-1B00-0000A3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61" name="shapetype_202" hidden="1">
          <a:extLst>
            <a:ext uri="{FF2B5EF4-FFF2-40B4-BE49-F238E27FC236}">
              <a16:creationId xmlns:a16="http://schemas.microsoft.com/office/drawing/2014/main" id="{00000000-0008-0000-1B00-0000A1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59" name="shapetype_202" hidden="1">
          <a:extLst>
            <a:ext uri="{FF2B5EF4-FFF2-40B4-BE49-F238E27FC236}">
              <a16:creationId xmlns:a16="http://schemas.microsoft.com/office/drawing/2014/main" id="{00000000-0008-0000-1B00-00009F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57" name="shapetype_202" hidden="1">
          <a:extLst>
            <a:ext uri="{FF2B5EF4-FFF2-40B4-BE49-F238E27FC236}">
              <a16:creationId xmlns:a16="http://schemas.microsoft.com/office/drawing/2014/main" id="{00000000-0008-0000-1B00-00009D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55" name="shapetype_202" hidden="1">
          <a:extLst>
            <a:ext uri="{FF2B5EF4-FFF2-40B4-BE49-F238E27FC236}">
              <a16:creationId xmlns:a16="http://schemas.microsoft.com/office/drawing/2014/main" id="{00000000-0008-0000-1B00-00009B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53" name="shapetype_202" hidden="1">
          <a:extLst>
            <a:ext uri="{FF2B5EF4-FFF2-40B4-BE49-F238E27FC236}">
              <a16:creationId xmlns:a16="http://schemas.microsoft.com/office/drawing/2014/main" id="{00000000-0008-0000-1B00-000099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51" name="shapetype_202" hidden="1">
          <a:extLst>
            <a:ext uri="{FF2B5EF4-FFF2-40B4-BE49-F238E27FC236}">
              <a16:creationId xmlns:a16="http://schemas.microsoft.com/office/drawing/2014/main" id="{00000000-0008-0000-1B00-000097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49" name="shapetype_202" hidden="1">
          <a:extLst>
            <a:ext uri="{FF2B5EF4-FFF2-40B4-BE49-F238E27FC236}">
              <a16:creationId xmlns:a16="http://schemas.microsoft.com/office/drawing/2014/main" id="{00000000-0008-0000-1B00-000095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47" name="shapetype_202" hidden="1">
          <a:extLst>
            <a:ext uri="{FF2B5EF4-FFF2-40B4-BE49-F238E27FC236}">
              <a16:creationId xmlns:a16="http://schemas.microsoft.com/office/drawing/2014/main" id="{00000000-0008-0000-1B00-000093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45" name="shapetype_202" hidden="1">
          <a:extLst>
            <a:ext uri="{FF2B5EF4-FFF2-40B4-BE49-F238E27FC236}">
              <a16:creationId xmlns:a16="http://schemas.microsoft.com/office/drawing/2014/main" id="{00000000-0008-0000-1B00-000091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43" name="shapetype_202" hidden="1">
          <a:extLst>
            <a:ext uri="{FF2B5EF4-FFF2-40B4-BE49-F238E27FC236}">
              <a16:creationId xmlns:a16="http://schemas.microsoft.com/office/drawing/2014/main" id="{00000000-0008-0000-1B00-00008F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41" name="shapetype_202" hidden="1">
          <a:extLst>
            <a:ext uri="{FF2B5EF4-FFF2-40B4-BE49-F238E27FC236}">
              <a16:creationId xmlns:a16="http://schemas.microsoft.com/office/drawing/2014/main" id="{00000000-0008-0000-1B00-00008D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39" name="shapetype_202" hidden="1">
          <a:extLst>
            <a:ext uri="{FF2B5EF4-FFF2-40B4-BE49-F238E27FC236}">
              <a16:creationId xmlns:a16="http://schemas.microsoft.com/office/drawing/2014/main" id="{00000000-0008-0000-1B00-00008B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37" name="shapetype_202" hidden="1">
          <a:extLst>
            <a:ext uri="{FF2B5EF4-FFF2-40B4-BE49-F238E27FC236}">
              <a16:creationId xmlns:a16="http://schemas.microsoft.com/office/drawing/2014/main" id="{00000000-0008-0000-1B00-000089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35" name="shapetype_202" hidden="1">
          <a:extLst>
            <a:ext uri="{FF2B5EF4-FFF2-40B4-BE49-F238E27FC236}">
              <a16:creationId xmlns:a16="http://schemas.microsoft.com/office/drawing/2014/main" id="{00000000-0008-0000-1B00-000087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33" name="shapetype_202" hidden="1">
          <a:extLst>
            <a:ext uri="{FF2B5EF4-FFF2-40B4-BE49-F238E27FC236}">
              <a16:creationId xmlns:a16="http://schemas.microsoft.com/office/drawing/2014/main" id="{00000000-0008-0000-1B00-000085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31" name="shapetype_202" hidden="1">
          <a:extLst>
            <a:ext uri="{FF2B5EF4-FFF2-40B4-BE49-F238E27FC236}">
              <a16:creationId xmlns:a16="http://schemas.microsoft.com/office/drawing/2014/main" id="{00000000-0008-0000-1B00-000083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29" name="shapetype_202" hidden="1">
          <a:extLst>
            <a:ext uri="{FF2B5EF4-FFF2-40B4-BE49-F238E27FC236}">
              <a16:creationId xmlns:a16="http://schemas.microsoft.com/office/drawing/2014/main" id="{00000000-0008-0000-1B00-000081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27" name="shapetype_202" hidden="1">
          <a:extLst>
            <a:ext uri="{FF2B5EF4-FFF2-40B4-BE49-F238E27FC236}">
              <a16:creationId xmlns:a16="http://schemas.microsoft.com/office/drawing/2014/main" id="{00000000-0008-0000-1B00-00007F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25" name="shapetype_202" hidden="1">
          <a:extLst>
            <a:ext uri="{FF2B5EF4-FFF2-40B4-BE49-F238E27FC236}">
              <a16:creationId xmlns:a16="http://schemas.microsoft.com/office/drawing/2014/main" id="{00000000-0008-0000-1B00-00007D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23" name="shapetype_202" hidden="1">
          <a:extLst>
            <a:ext uri="{FF2B5EF4-FFF2-40B4-BE49-F238E27FC236}">
              <a16:creationId xmlns:a16="http://schemas.microsoft.com/office/drawing/2014/main" id="{00000000-0008-0000-1B00-00007B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21" name="shapetype_202" hidden="1">
          <a:extLst>
            <a:ext uri="{FF2B5EF4-FFF2-40B4-BE49-F238E27FC236}">
              <a16:creationId xmlns:a16="http://schemas.microsoft.com/office/drawing/2014/main" id="{00000000-0008-0000-1B00-000079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19" name="shapetype_202" hidden="1">
          <a:extLst>
            <a:ext uri="{FF2B5EF4-FFF2-40B4-BE49-F238E27FC236}">
              <a16:creationId xmlns:a16="http://schemas.microsoft.com/office/drawing/2014/main" id="{00000000-0008-0000-1B00-000077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17" name="shapetype_202" hidden="1">
          <a:extLst>
            <a:ext uri="{FF2B5EF4-FFF2-40B4-BE49-F238E27FC236}">
              <a16:creationId xmlns:a16="http://schemas.microsoft.com/office/drawing/2014/main" id="{00000000-0008-0000-1B00-000075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15" name="shapetype_202" hidden="1">
          <a:extLst>
            <a:ext uri="{FF2B5EF4-FFF2-40B4-BE49-F238E27FC236}">
              <a16:creationId xmlns:a16="http://schemas.microsoft.com/office/drawing/2014/main" id="{00000000-0008-0000-1B00-000073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13" name="shapetype_202" hidden="1">
          <a:extLst>
            <a:ext uri="{FF2B5EF4-FFF2-40B4-BE49-F238E27FC236}">
              <a16:creationId xmlns:a16="http://schemas.microsoft.com/office/drawing/2014/main" id="{00000000-0008-0000-1B00-000071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11" name="shapetype_202" hidden="1">
          <a:extLst>
            <a:ext uri="{FF2B5EF4-FFF2-40B4-BE49-F238E27FC236}">
              <a16:creationId xmlns:a16="http://schemas.microsoft.com/office/drawing/2014/main" id="{00000000-0008-0000-1B00-00006F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09" name="shapetype_202" hidden="1">
          <a:extLst>
            <a:ext uri="{FF2B5EF4-FFF2-40B4-BE49-F238E27FC236}">
              <a16:creationId xmlns:a16="http://schemas.microsoft.com/office/drawing/2014/main" id="{00000000-0008-0000-1B00-00006D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07" name="shapetype_202" hidden="1">
          <a:extLst>
            <a:ext uri="{FF2B5EF4-FFF2-40B4-BE49-F238E27FC236}">
              <a16:creationId xmlns:a16="http://schemas.microsoft.com/office/drawing/2014/main" id="{00000000-0008-0000-1B00-00006B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05" name="shapetype_202" hidden="1">
          <a:extLst>
            <a:ext uri="{FF2B5EF4-FFF2-40B4-BE49-F238E27FC236}">
              <a16:creationId xmlns:a16="http://schemas.microsoft.com/office/drawing/2014/main" id="{00000000-0008-0000-1B00-000069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03" name="shapetype_202" hidden="1">
          <a:extLst>
            <a:ext uri="{FF2B5EF4-FFF2-40B4-BE49-F238E27FC236}">
              <a16:creationId xmlns:a16="http://schemas.microsoft.com/office/drawing/2014/main" id="{00000000-0008-0000-1B00-000067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101" name="shapetype_202" hidden="1">
          <a:extLst>
            <a:ext uri="{FF2B5EF4-FFF2-40B4-BE49-F238E27FC236}">
              <a16:creationId xmlns:a16="http://schemas.microsoft.com/office/drawing/2014/main" id="{00000000-0008-0000-1B00-000065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99" name="shapetype_202" hidden="1">
          <a:extLst>
            <a:ext uri="{FF2B5EF4-FFF2-40B4-BE49-F238E27FC236}">
              <a16:creationId xmlns:a16="http://schemas.microsoft.com/office/drawing/2014/main" id="{00000000-0008-0000-1B00-000063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97" name="shapetype_202" hidden="1">
          <a:extLst>
            <a:ext uri="{FF2B5EF4-FFF2-40B4-BE49-F238E27FC236}">
              <a16:creationId xmlns:a16="http://schemas.microsoft.com/office/drawing/2014/main" id="{00000000-0008-0000-1B00-000061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95" name="shapetype_202" hidden="1">
          <a:extLst>
            <a:ext uri="{FF2B5EF4-FFF2-40B4-BE49-F238E27FC236}">
              <a16:creationId xmlns:a16="http://schemas.microsoft.com/office/drawing/2014/main" id="{00000000-0008-0000-1B00-00005F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93" name="shapetype_202" hidden="1">
          <a:extLst>
            <a:ext uri="{FF2B5EF4-FFF2-40B4-BE49-F238E27FC236}">
              <a16:creationId xmlns:a16="http://schemas.microsoft.com/office/drawing/2014/main" id="{00000000-0008-0000-1B00-00005D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91" name="shapetype_202" hidden="1">
          <a:extLst>
            <a:ext uri="{FF2B5EF4-FFF2-40B4-BE49-F238E27FC236}">
              <a16:creationId xmlns:a16="http://schemas.microsoft.com/office/drawing/2014/main" id="{00000000-0008-0000-1B00-00005B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89" name="shapetype_202" hidden="1">
          <a:extLst>
            <a:ext uri="{FF2B5EF4-FFF2-40B4-BE49-F238E27FC236}">
              <a16:creationId xmlns:a16="http://schemas.microsoft.com/office/drawing/2014/main" id="{00000000-0008-0000-1B00-000059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87" name="shapetype_202" hidden="1">
          <a:extLst>
            <a:ext uri="{FF2B5EF4-FFF2-40B4-BE49-F238E27FC236}">
              <a16:creationId xmlns:a16="http://schemas.microsoft.com/office/drawing/2014/main" id="{00000000-0008-0000-1B00-000057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85" name="shapetype_202" hidden="1">
          <a:extLst>
            <a:ext uri="{FF2B5EF4-FFF2-40B4-BE49-F238E27FC236}">
              <a16:creationId xmlns:a16="http://schemas.microsoft.com/office/drawing/2014/main" id="{00000000-0008-0000-1B00-000055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83" name="shapetype_202" hidden="1">
          <a:extLst>
            <a:ext uri="{FF2B5EF4-FFF2-40B4-BE49-F238E27FC236}">
              <a16:creationId xmlns:a16="http://schemas.microsoft.com/office/drawing/2014/main" id="{00000000-0008-0000-1B00-000053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81" name="shapetype_202" hidden="1">
          <a:extLst>
            <a:ext uri="{FF2B5EF4-FFF2-40B4-BE49-F238E27FC236}">
              <a16:creationId xmlns:a16="http://schemas.microsoft.com/office/drawing/2014/main" id="{00000000-0008-0000-1B00-000051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79" name="shapetype_202" hidden="1">
          <a:extLst>
            <a:ext uri="{FF2B5EF4-FFF2-40B4-BE49-F238E27FC236}">
              <a16:creationId xmlns:a16="http://schemas.microsoft.com/office/drawing/2014/main" id="{00000000-0008-0000-1B00-00004F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77" name="shapetype_202" hidden="1">
          <a:extLst>
            <a:ext uri="{FF2B5EF4-FFF2-40B4-BE49-F238E27FC236}">
              <a16:creationId xmlns:a16="http://schemas.microsoft.com/office/drawing/2014/main" id="{00000000-0008-0000-1B00-00004D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75" name="shapetype_202" hidden="1">
          <a:extLst>
            <a:ext uri="{FF2B5EF4-FFF2-40B4-BE49-F238E27FC236}">
              <a16:creationId xmlns:a16="http://schemas.microsoft.com/office/drawing/2014/main" id="{00000000-0008-0000-1B00-00004B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73" name="shapetype_202" hidden="1">
          <a:extLst>
            <a:ext uri="{FF2B5EF4-FFF2-40B4-BE49-F238E27FC236}">
              <a16:creationId xmlns:a16="http://schemas.microsoft.com/office/drawing/2014/main" id="{00000000-0008-0000-1B00-000049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71" name="shapetype_202" hidden="1">
          <a:extLst>
            <a:ext uri="{FF2B5EF4-FFF2-40B4-BE49-F238E27FC236}">
              <a16:creationId xmlns:a16="http://schemas.microsoft.com/office/drawing/2014/main" id="{00000000-0008-0000-1B00-000047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69" name="shapetype_202" hidden="1">
          <a:extLst>
            <a:ext uri="{FF2B5EF4-FFF2-40B4-BE49-F238E27FC236}">
              <a16:creationId xmlns:a16="http://schemas.microsoft.com/office/drawing/2014/main" id="{00000000-0008-0000-1B00-000045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67" name="shapetype_202" hidden="1">
          <a:extLst>
            <a:ext uri="{FF2B5EF4-FFF2-40B4-BE49-F238E27FC236}">
              <a16:creationId xmlns:a16="http://schemas.microsoft.com/office/drawing/2014/main" id="{00000000-0008-0000-1B00-000043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65" name="shapetype_202" hidden="1">
          <a:extLst>
            <a:ext uri="{FF2B5EF4-FFF2-40B4-BE49-F238E27FC236}">
              <a16:creationId xmlns:a16="http://schemas.microsoft.com/office/drawing/2014/main" id="{00000000-0008-0000-1B00-000041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63" name="shapetype_202" hidden="1">
          <a:extLst>
            <a:ext uri="{FF2B5EF4-FFF2-40B4-BE49-F238E27FC236}">
              <a16:creationId xmlns:a16="http://schemas.microsoft.com/office/drawing/2014/main" id="{00000000-0008-0000-1B00-00003F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61" name="shapetype_202" hidden="1">
          <a:extLst>
            <a:ext uri="{FF2B5EF4-FFF2-40B4-BE49-F238E27FC236}">
              <a16:creationId xmlns:a16="http://schemas.microsoft.com/office/drawing/2014/main" id="{00000000-0008-0000-1B00-00003D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59" name="shapetype_202" hidden="1">
          <a:extLst>
            <a:ext uri="{FF2B5EF4-FFF2-40B4-BE49-F238E27FC236}">
              <a16:creationId xmlns:a16="http://schemas.microsoft.com/office/drawing/2014/main" id="{00000000-0008-0000-1B00-00003B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57" name="shapetype_202" hidden="1">
          <a:extLst>
            <a:ext uri="{FF2B5EF4-FFF2-40B4-BE49-F238E27FC236}">
              <a16:creationId xmlns:a16="http://schemas.microsoft.com/office/drawing/2014/main" id="{00000000-0008-0000-1B00-000039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55" name="shapetype_202" hidden="1">
          <a:extLst>
            <a:ext uri="{FF2B5EF4-FFF2-40B4-BE49-F238E27FC236}">
              <a16:creationId xmlns:a16="http://schemas.microsoft.com/office/drawing/2014/main" id="{00000000-0008-0000-1B00-000037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53" name="shapetype_202" hidden="1">
          <a:extLst>
            <a:ext uri="{FF2B5EF4-FFF2-40B4-BE49-F238E27FC236}">
              <a16:creationId xmlns:a16="http://schemas.microsoft.com/office/drawing/2014/main" id="{00000000-0008-0000-1B00-000035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51" name="shapetype_202" hidden="1">
          <a:extLst>
            <a:ext uri="{FF2B5EF4-FFF2-40B4-BE49-F238E27FC236}">
              <a16:creationId xmlns:a16="http://schemas.microsoft.com/office/drawing/2014/main" id="{00000000-0008-0000-1B00-000033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49" name="shapetype_202" hidden="1">
          <a:extLst>
            <a:ext uri="{FF2B5EF4-FFF2-40B4-BE49-F238E27FC236}">
              <a16:creationId xmlns:a16="http://schemas.microsoft.com/office/drawing/2014/main" id="{00000000-0008-0000-1B00-000031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47" name="shapetype_202" hidden="1">
          <a:extLst>
            <a:ext uri="{FF2B5EF4-FFF2-40B4-BE49-F238E27FC236}">
              <a16:creationId xmlns:a16="http://schemas.microsoft.com/office/drawing/2014/main" id="{00000000-0008-0000-1B00-00002F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45" name="shapetype_202" hidden="1">
          <a:extLst>
            <a:ext uri="{FF2B5EF4-FFF2-40B4-BE49-F238E27FC236}">
              <a16:creationId xmlns:a16="http://schemas.microsoft.com/office/drawing/2014/main" id="{00000000-0008-0000-1B00-00002D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43" name="shapetype_202" hidden="1">
          <a:extLst>
            <a:ext uri="{FF2B5EF4-FFF2-40B4-BE49-F238E27FC236}">
              <a16:creationId xmlns:a16="http://schemas.microsoft.com/office/drawing/2014/main" id="{00000000-0008-0000-1B00-00002B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41" name="shapetype_202" hidden="1">
          <a:extLst>
            <a:ext uri="{FF2B5EF4-FFF2-40B4-BE49-F238E27FC236}">
              <a16:creationId xmlns:a16="http://schemas.microsoft.com/office/drawing/2014/main" id="{00000000-0008-0000-1B00-000029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39" name="shapetype_202" hidden="1">
          <a:extLst>
            <a:ext uri="{FF2B5EF4-FFF2-40B4-BE49-F238E27FC236}">
              <a16:creationId xmlns:a16="http://schemas.microsoft.com/office/drawing/2014/main" id="{00000000-0008-0000-1B00-000027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37" name="shapetype_202" hidden="1">
          <a:extLst>
            <a:ext uri="{FF2B5EF4-FFF2-40B4-BE49-F238E27FC236}">
              <a16:creationId xmlns:a16="http://schemas.microsoft.com/office/drawing/2014/main" id="{00000000-0008-0000-1B00-000025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35" name="shapetype_202" hidden="1">
          <a:extLst>
            <a:ext uri="{FF2B5EF4-FFF2-40B4-BE49-F238E27FC236}">
              <a16:creationId xmlns:a16="http://schemas.microsoft.com/office/drawing/2014/main" id="{00000000-0008-0000-1B00-000023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33" name="shapetype_202" hidden="1">
          <a:extLst>
            <a:ext uri="{FF2B5EF4-FFF2-40B4-BE49-F238E27FC236}">
              <a16:creationId xmlns:a16="http://schemas.microsoft.com/office/drawing/2014/main" id="{00000000-0008-0000-1B00-000021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31" name="shapetype_202" hidden="1">
          <a:extLst>
            <a:ext uri="{FF2B5EF4-FFF2-40B4-BE49-F238E27FC236}">
              <a16:creationId xmlns:a16="http://schemas.microsoft.com/office/drawing/2014/main" id="{00000000-0008-0000-1B00-00001F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29" name="shapetype_202" hidden="1">
          <a:extLst>
            <a:ext uri="{FF2B5EF4-FFF2-40B4-BE49-F238E27FC236}">
              <a16:creationId xmlns:a16="http://schemas.microsoft.com/office/drawing/2014/main" id="{00000000-0008-0000-1B00-00001D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27" name="shapetype_202" hidden="1">
          <a:extLst>
            <a:ext uri="{FF2B5EF4-FFF2-40B4-BE49-F238E27FC236}">
              <a16:creationId xmlns:a16="http://schemas.microsoft.com/office/drawing/2014/main" id="{00000000-0008-0000-1B00-00001B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25" name="shapetype_202" hidden="1">
          <a:extLst>
            <a:ext uri="{FF2B5EF4-FFF2-40B4-BE49-F238E27FC236}">
              <a16:creationId xmlns:a16="http://schemas.microsoft.com/office/drawing/2014/main" id="{00000000-0008-0000-1B00-000019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23" name="shapetype_202" hidden="1">
          <a:extLst>
            <a:ext uri="{FF2B5EF4-FFF2-40B4-BE49-F238E27FC236}">
              <a16:creationId xmlns:a16="http://schemas.microsoft.com/office/drawing/2014/main" id="{00000000-0008-0000-1B00-000017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21" name="shapetype_202" hidden="1">
          <a:extLst>
            <a:ext uri="{FF2B5EF4-FFF2-40B4-BE49-F238E27FC236}">
              <a16:creationId xmlns:a16="http://schemas.microsoft.com/office/drawing/2014/main" id="{00000000-0008-0000-1B00-000015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19" name="shapetype_202" hidden="1">
          <a:extLst>
            <a:ext uri="{FF2B5EF4-FFF2-40B4-BE49-F238E27FC236}">
              <a16:creationId xmlns:a16="http://schemas.microsoft.com/office/drawing/2014/main" id="{00000000-0008-0000-1B00-000013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17" name="shapetype_202" hidden="1">
          <a:extLst>
            <a:ext uri="{FF2B5EF4-FFF2-40B4-BE49-F238E27FC236}">
              <a16:creationId xmlns:a16="http://schemas.microsoft.com/office/drawing/2014/main" id="{00000000-0008-0000-1B00-000011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15" name="shapetype_202" hidden="1">
          <a:extLst>
            <a:ext uri="{FF2B5EF4-FFF2-40B4-BE49-F238E27FC236}">
              <a16:creationId xmlns:a16="http://schemas.microsoft.com/office/drawing/2014/main" id="{00000000-0008-0000-1B00-00000F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13" name="shapetype_202" hidden="1">
          <a:extLst>
            <a:ext uri="{FF2B5EF4-FFF2-40B4-BE49-F238E27FC236}">
              <a16:creationId xmlns:a16="http://schemas.microsoft.com/office/drawing/2014/main" id="{00000000-0008-0000-1B00-00000D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11" name="shapetype_202" hidden="1">
          <a:extLst>
            <a:ext uri="{FF2B5EF4-FFF2-40B4-BE49-F238E27FC236}">
              <a16:creationId xmlns:a16="http://schemas.microsoft.com/office/drawing/2014/main" id="{00000000-0008-0000-1B00-00000B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09" name="shapetype_202" hidden="1">
          <a:extLst>
            <a:ext uri="{FF2B5EF4-FFF2-40B4-BE49-F238E27FC236}">
              <a16:creationId xmlns:a16="http://schemas.microsoft.com/office/drawing/2014/main" id="{00000000-0008-0000-1B00-000009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07" name="shapetype_202" hidden="1">
          <a:extLst>
            <a:ext uri="{FF2B5EF4-FFF2-40B4-BE49-F238E27FC236}">
              <a16:creationId xmlns:a16="http://schemas.microsoft.com/office/drawing/2014/main" id="{00000000-0008-0000-1B00-000007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05" name="shapetype_202" hidden="1">
          <a:extLst>
            <a:ext uri="{FF2B5EF4-FFF2-40B4-BE49-F238E27FC236}">
              <a16:creationId xmlns:a16="http://schemas.microsoft.com/office/drawing/2014/main" id="{00000000-0008-0000-1B00-000005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03" name="shapetype_202" hidden="1">
          <a:extLst>
            <a:ext uri="{FF2B5EF4-FFF2-40B4-BE49-F238E27FC236}">
              <a16:creationId xmlns:a16="http://schemas.microsoft.com/office/drawing/2014/main" id="{00000000-0008-0000-1B00-000003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2001" name="shapetype_202" hidden="1">
          <a:extLst>
            <a:ext uri="{FF2B5EF4-FFF2-40B4-BE49-F238E27FC236}">
              <a16:creationId xmlns:a16="http://schemas.microsoft.com/office/drawing/2014/main" id="{00000000-0008-0000-1B00-0000017D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99" name="shapetype_202" hidden="1">
          <a:extLst>
            <a:ext uri="{FF2B5EF4-FFF2-40B4-BE49-F238E27FC236}">
              <a16:creationId xmlns:a16="http://schemas.microsoft.com/office/drawing/2014/main" id="{00000000-0008-0000-1B00-0000FF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97" name="shapetype_202" hidden="1">
          <a:extLst>
            <a:ext uri="{FF2B5EF4-FFF2-40B4-BE49-F238E27FC236}">
              <a16:creationId xmlns:a16="http://schemas.microsoft.com/office/drawing/2014/main" id="{00000000-0008-0000-1B00-0000FD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95" name="shapetype_202" hidden="1">
          <a:extLst>
            <a:ext uri="{FF2B5EF4-FFF2-40B4-BE49-F238E27FC236}">
              <a16:creationId xmlns:a16="http://schemas.microsoft.com/office/drawing/2014/main" id="{00000000-0008-0000-1B00-0000FB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93" name="shapetype_202" hidden="1">
          <a:extLst>
            <a:ext uri="{FF2B5EF4-FFF2-40B4-BE49-F238E27FC236}">
              <a16:creationId xmlns:a16="http://schemas.microsoft.com/office/drawing/2014/main" id="{00000000-0008-0000-1B00-0000F9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91" name="shapetype_202" hidden="1">
          <a:extLst>
            <a:ext uri="{FF2B5EF4-FFF2-40B4-BE49-F238E27FC236}">
              <a16:creationId xmlns:a16="http://schemas.microsoft.com/office/drawing/2014/main" id="{00000000-0008-0000-1B00-0000F7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89" name="shapetype_202" hidden="1">
          <a:extLst>
            <a:ext uri="{FF2B5EF4-FFF2-40B4-BE49-F238E27FC236}">
              <a16:creationId xmlns:a16="http://schemas.microsoft.com/office/drawing/2014/main" id="{00000000-0008-0000-1B00-0000F5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87" name="shapetype_202" hidden="1">
          <a:extLst>
            <a:ext uri="{FF2B5EF4-FFF2-40B4-BE49-F238E27FC236}">
              <a16:creationId xmlns:a16="http://schemas.microsoft.com/office/drawing/2014/main" id="{00000000-0008-0000-1B00-0000F3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85" name="shapetype_202" hidden="1">
          <a:extLst>
            <a:ext uri="{FF2B5EF4-FFF2-40B4-BE49-F238E27FC236}">
              <a16:creationId xmlns:a16="http://schemas.microsoft.com/office/drawing/2014/main" id="{00000000-0008-0000-1B00-0000F1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83" name="shapetype_202" hidden="1">
          <a:extLst>
            <a:ext uri="{FF2B5EF4-FFF2-40B4-BE49-F238E27FC236}">
              <a16:creationId xmlns:a16="http://schemas.microsoft.com/office/drawing/2014/main" id="{00000000-0008-0000-1B00-0000EF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81" name="shapetype_202" hidden="1">
          <a:extLst>
            <a:ext uri="{FF2B5EF4-FFF2-40B4-BE49-F238E27FC236}">
              <a16:creationId xmlns:a16="http://schemas.microsoft.com/office/drawing/2014/main" id="{00000000-0008-0000-1B00-0000ED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79" name="shapetype_202" hidden="1">
          <a:extLst>
            <a:ext uri="{FF2B5EF4-FFF2-40B4-BE49-F238E27FC236}">
              <a16:creationId xmlns:a16="http://schemas.microsoft.com/office/drawing/2014/main" id="{00000000-0008-0000-1B00-0000EB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77" name="shapetype_202" hidden="1">
          <a:extLst>
            <a:ext uri="{FF2B5EF4-FFF2-40B4-BE49-F238E27FC236}">
              <a16:creationId xmlns:a16="http://schemas.microsoft.com/office/drawing/2014/main" id="{00000000-0008-0000-1B00-0000E9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75" name="shapetype_202" hidden="1">
          <a:extLst>
            <a:ext uri="{FF2B5EF4-FFF2-40B4-BE49-F238E27FC236}">
              <a16:creationId xmlns:a16="http://schemas.microsoft.com/office/drawing/2014/main" id="{00000000-0008-0000-1B00-0000E7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73" name="shapetype_202" hidden="1">
          <a:extLst>
            <a:ext uri="{FF2B5EF4-FFF2-40B4-BE49-F238E27FC236}">
              <a16:creationId xmlns:a16="http://schemas.microsoft.com/office/drawing/2014/main" id="{00000000-0008-0000-1B00-0000E5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71" name="shapetype_202" hidden="1">
          <a:extLst>
            <a:ext uri="{FF2B5EF4-FFF2-40B4-BE49-F238E27FC236}">
              <a16:creationId xmlns:a16="http://schemas.microsoft.com/office/drawing/2014/main" id="{00000000-0008-0000-1B00-0000E3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69" name="shapetype_202" hidden="1">
          <a:extLst>
            <a:ext uri="{FF2B5EF4-FFF2-40B4-BE49-F238E27FC236}">
              <a16:creationId xmlns:a16="http://schemas.microsoft.com/office/drawing/2014/main" id="{00000000-0008-0000-1B00-0000E1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67" name="shapetype_202" hidden="1">
          <a:extLst>
            <a:ext uri="{FF2B5EF4-FFF2-40B4-BE49-F238E27FC236}">
              <a16:creationId xmlns:a16="http://schemas.microsoft.com/office/drawing/2014/main" id="{00000000-0008-0000-1B00-0000DF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65" name="shapetype_202" hidden="1">
          <a:extLst>
            <a:ext uri="{FF2B5EF4-FFF2-40B4-BE49-F238E27FC236}">
              <a16:creationId xmlns:a16="http://schemas.microsoft.com/office/drawing/2014/main" id="{00000000-0008-0000-1B00-0000DD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63" name="shapetype_202" hidden="1">
          <a:extLst>
            <a:ext uri="{FF2B5EF4-FFF2-40B4-BE49-F238E27FC236}">
              <a16:creationId xmlns:a16="http://schemas.microsoft.com/office/drawing/2014/main" id="{00000000-0008-0000-1B00-0000DB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61" name="shapetype_202" hidden="1">
          <a:extLst>
            <a:ext uri="{FF2B5EF4-FFF2-40B4-BE49-F238E27FC236}">
              <a16:creationId xmlns:a16="http://schemas.microsoft.com/office/drawing/2014/main" id="{00000000-0008-0000-1B00-0000D9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59" name="shapetype_202" hidden="1">
          <a:extLst>
            <a:ext uri="{FF2B5EF4-FFF2-40B4-BE49-F238E27FC236}">
              <a16:creationId xmlns:a16="http://schemas.microsoft.com/office/drawing/2014/main" id="{00000000-0008-0000-1B00-0000D7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57" name="shapetype_202" hidden="1">
          <a:extLst>
            <a:ext uri="{FF2B5EF4-FFF2-40B4-BE49-F238E27FC236}">
              <a16:creationId xmlns:a16="http://schemas.microsoft.com/office/drawing/2014/main" id="{00000000-0008-0000-1B00-0000D5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55" name="shapetype_202" hidden="1">
          <a:extLst>
            <a:ext uri="{FF2B5EF4-FFF2-40B4-BE49-F238E27FC236}">
              <a16:creationId xmlns:a16="http://schemas.microsoft.com/office/drawing/2014/main" id="{00000000-0008-0000-1B00-0000D3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53" name="shapetype_202" hidden="1">
          <a:extLst>
            <a:ext uri="{FF2B5EF4-FFF2-40B4-BE49-F238E27FC236}">
              <a16:creationId xmlns:a16="http://schemas.microsoft.com/office/drawing/2014/main" id="{00000000-0008-0000-1B00-0000D1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51" name="shapetype_202" hidden="1">
          <a:extLst>
            <a:ext uri="{FF2B5EF4-FFF2-40B4-BE49-F238E27FC236}">
              <a16:creationId xmlns:a16="http://schemas.microsoft.com/office/drawing/2014/main" id="{00000000-0008-0000-1B00-0000CF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49" name="shapetype_202" hidden="1">
          <a:extLst>
            <a:ext uri="{FF2B5EF4-FFF2-40B4-BE49-F238E27FC236}">
              <a16:creationId xmlns:a16="http://schemas.microsoft.com/office/drawing/2014/main" id="{00000000-0008-0000-1B00-0000CD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47" name="shapetype_202" hidden="1">
          <a:extLst>
            <a:ext uri="{FF2B5EF4-FFF2-40B4-BE49-F238E27FC236}">
              <a16:creationId xmlns:a16="http://schemas.microsoft.com/office/drawing/2014/main" id="{00000000-0008-0000-1B00-0000CB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45" name="shapetype_202" hidden="1">
          <a:extLst>
            <a:ext uri="{FF2B5EF4-FFF2-40B4-BE49-F238E27FC236}">
              <a16:creationId xmlns:a16="http://schemas.microsoft.com/office/drawing/2014/main" id="{00000000-0008-0000-1B00-0000C9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43" name="shapetype_202" hidden="1">
          <a:extLst>
            <a:ext uri="{FF2B5EF4-FFF2-40B4-BE49-F238E27FC236}">
              <a16:creationId xmlns:a16="http://schemas.microsoft.com/office/drawing/2014/main" id="{00000000-0008-0000-1B00-0000C7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41" name="shapetype_202" hidden="1">
          <a:extLst>
            <a:ext uri="{FF2B5EF4-FFF2-40B4-BE49-F238E27FC236}">
              <a16:creationId xmlns:a16="http://schemas.microsoft.com/office/drawing/2014/main" id="{00000000-0008-0000-1B00-0000C5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39" name="shapetype_202" hidden="1">
          <a:extLst>
            <a:ext uri="{FF2B5EF4-FFF2-40B4-BE49-F238E27FC236}">
              <a16:creationId xmlns:a16="http://schemas.microsoft.com/office/drawing/2014/main" id="{00000000-0008-0000-1B00-0000C3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37" name="shapetype_202" hidden="1">
          <a:extLst>
            <a:ext uri="{FF2B5EF4-FFF2-40B4-BE49-F238E27FC236}">
              <a16:creationId xmlns:a16="http://schemas.microsoft.com/office/drawing/2014/main" id="{00000000-0008-0000-1B00-0000C1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35" name="shapetype_202" hidden="1">
          <a:extLst>
            <a:ext uri="{FF2B5EF4-FFF2-40B4-BE49-F238E27FC236}">
              <a16:creationId xmlns:a16="http://schemas.microsoft.com/office/drawing/2014/main" id="{00000000-0008-0000-1B00-0000BF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33" name="shapetype_202" hidden="1">
          <a:extLst>
            <a:ext uri="{FF2B5EF4-FFF2-40B4-BE49-F238E27FC236}">
              <a16:creationId xmlns:a16="http://schemas.microsoft.com/office/drawing/2014/main" id="{00000000-0008-0000-1B00-0000BD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31" name="shapetype_202" hidden="1">
          <a:extLst>
            <a:ext uri="{FF2B5EF4-FFF2-40B4-BE49-F238E27FC236}">
              <a16:creationId xmlns:a16="http://schemas.microsoft.com/office/drawing/2014/main" id="{00000000-0008-0000-1B00-0000BB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29" name="shapetype_202" hidden="1">
          <a:extLst>
            <a:ext uri="{FF2B5EF4-FFF2-40B4-BE49-F238E27FC236}">
              <a16:creationId xmlns:a16="http://schemas.microsoft.com/office/drawing/2014/main" id="{00000000-0008-0000-1B00-0000B9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27" name="shapetype_202" hidden="1">
          <a:extLst>
            <a:ext uri="{FF2B5EF4-FFF2-40B4-BE49-F238E27FC236}">
              <a16:creationId xmlns:a16="http://schemas.microsoft.com/office/drawing/2014/main" id="{00000000-0008-0000-1B00-0000B7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25" name="shapetype_202" hidden="1">
          <a:extLst>
            <a:ext uri="{FF2B5EF4-FFF2-40B4-BE49-F238E27FC236}">
              <a16:creationId xmlns:a16="http://schemas.microsoft.com/office/drawing/2014/main" id="{00000000-0008-0000-1B00-0000B5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23" name="shapetype_202" hidden="1">
          <a:extLst>
            <a:ext uri="{FF2B5EF4-FFF2-40B4-BE49-F238E27FC236}">
              <a16:creationId xmlns:a16="http://schemas.microsoft.com/office/drawing/2014/main" id="{00000000-0008-0000-1B00-0000B3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21" name="shapetype_202" hidden="1">
          <a:extLst>
            <a:ext uri="{FF2B5EF4-FFF2-40B4-BE49-F238E27FC236}">
              <a16:creationId xmlns:a16="http://schemas.microsoft.com/office/drawing/2014/main" id="{00000000-0008-0000-1B00-0000B1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19" name="shapetype_202" hidden="1">
          <a:extLst>
            <a:ext uri="{FF2B5EF4-FFF2-40B4-BE49-F238E27FC236}">
              <a16:creationId xmlns:a16="http://schemas.microsoft.com/office/drawing/2014/main" id="{00000000-0008-0000-1B00-0000AF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17" name="shapetype_202" hidden="1">
          <a:extLst>
            <a:ext uri="{FF2B5EF4-FFF2-40B4-BE49-F238E27FC236}">
              <a16:creationId xmlns:a16="http://schemas.microsoft.com/office/drawing/2014/main" id="{00000000-0008-0000-1B00-0000AD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15" name="shapetype_202" hidden="1">
          <a:extLst>
            <a:ext uri="{FF2B5EF4-FFF2-40B4-BE49-F238E27FC236}">
              <a16:creationId xmlns:a16="http://schemas.microsoft.com/office/drawing/2014/main" id="{00000000-0008-0000-1B00-0000AB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13" name="shapetype_202" hidden="1">
          <a:extLst>
            <a:ext uri="{FF2B5EF4-FFF2-40B4-BE49-F238E27FC236}">
              <a16:creationId xmlns:a16="http://schemas.microsoft.com/office/drawing/2014/main" id="{00000000-0008-0000-1B00-0000A9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11" name="shapetype_202" hidden="1">
          <a:extLst>
            <a:ext uri="{FF2B5EF4-FFF2-40B4-BE49-F238E27FC236}">
              <a16:creationId xmlns:a16="http://schemas.microsoft.com/office/drawing/2014/main" id="{00000000-0008-0000-1B00-0000A7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09" name="shapetype_202" hidden="1">
          <a:extLst>
            <a:ext uri="{FF2B5EF4-FFF2-40B4-BE49-F238E27FC236}">
              <a16:creationId xmlns:a16="http://schemas.microsoft.com/office/drawing/2014/main" id="{00000000-0008-0000-1B00-0000A5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07" name="shapetype_202" hidden="1">
          <a:extLst>
            <a:ext uri="{FF2B5EF4-FFF2-40B4-BE49-F238E27FC236}">
              <a16:creationId xmlns:a16="http://schemas.microsoft.com/office/drawing/2014/main" id="{00000000-0008-0000-1B00-0000A3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05" name="shapetype_202" hidden="1">
          <a:extLst>
            <a:ext uri="{FF2B5EF4-FFF2-40B4-BE49-F238E27FC236}">
              <a16:creationId xmlns:a16="http://schemas.microsoft.com/office/drawing/2014/main" id="{00000000-0008-0000-1B00-0000A1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03" name="shapetype_202" hidden="1">
          <a:extLst>
            <a:ext uri="{FF2B5EF4-FFF2-40B4-BE49-F238E27FC236}">
              <a16:creationId xmlns:a16="http://schemas.microsoft.com/office/drawing/2014/main" id="{00000000-0008-0000-1B00-00009F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901" name="shapetype_202" hidden="1">
          <a:extLst>
            <a:ext uri="{FF2B5EF4-FFF2-40B4-BE49-F238E27FC236}">
              <a16:creationId xmlns:a16="http://schemas.microsoft.com/office/drawing/2014/main" id="{00000000-0008-0000-1B00-00009D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899" name="shapetype_202" hidden="1">
          <a:extLst>
            <a:ext uri="{FF2B5EF4-FFF2-40B4-BE49-F238E27FC236}">
              <a16:creationId xmlns:a16="http://schemas.microsoft.com/office/drawing/2014/main" id="{00000000-0008-0000-1B00-00009B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897" name="shapetype_202" hidden="1">
          <a:extLst>
            <a:ext uri="{FF2B5EF4-FFF2-40B4-BE49-F238E27FC236}">
              <a16:creationId xmlns:a16="http://schemas.microsoft.com/office/drawing/2014/main" id="{00000000-0008-0000-1B00-000099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895" name="shapetype_202" hidden="1">
          <a:extLst>
            <a:ext uri="{FF2B5EF4-FFF2-40B4-BE49-F238E27FC236}">
              <a16:creationId xmlns:a16="http://schemas.microsoft.com/office/drawing/2014/main" id="{00000000-0008-0000-1B00-000097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893" name="shapetype_202" hidden="1">
          <a:extLst>
            <a:ext uri="{FF2B5EF4-FFF2-40B4-BE49-F238E27FC236}">
              <a16:creationId xmlns:a16="http://schemas.microsoft.com/office/drawing/2014/main" id="{00000000-0008-0000-1B00-000095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0</xdr:rowOff>
    </xdr:from>
    <xdr:to>
      <xdr:col>11</xdr:col>
      <xdr:colOff>95250</xdr:colOff>
      <xdr:row>22</xdr:row>
      <xdr:rowOff>0</xdr:rowOff>
    </xdr:to>
    <xdr:sp macro="" textlink="">
      <xdr:nvSpPr>
        <xdr:cNvPr id="31891" name="shapetype_202" hidden="1">
          <a:extLst>
            <a:ext uri="{FF2B5EF4-FFF2-40B4-BE49-F238E27FC236}">
              <a16:creationId xmlns:a16="http://schemas.microsoft.com/office/drawing/2014/main" id="{00000000-0008-0000-1B00-0000937C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54430</xdr:colOff>
      <xdr:row>37</xdr:row>
      <xdr:rowOff>81642</xdr:rowOff>
    </xdr:from>
    <xdr:to>
      <xdr:col>35</xdr:col>
      <xdr:colOff>489858</xdr:colOff>
      <xdr:row>92</xdr:row>
      <xdr:rowOff>299358</xdr:rowOff>
    </xdr:to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00000000-0008-0000-1B00-000041010000}"/>
            </a:ext>
          </a:extLst>
        </xdr:cNvPr>
        <xdr:cNvSpPr txBox="1"/>
      </xdr:nvSpPr>
      <xdr:spPr>
        <a:xfrm>
          <a:off x="20247430" y="12246428"/>
          <a:ext cx="35133642" cy="156210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Central Europe (Austria, Belgium, Germany, Netherland, Luxembourg, France, UK and Ireland).</a:t>
          </a:r>
          <a:endParaRPr lang="en-US" sz="1200">
            <a:effectLst/>
          </a:endParaRPr>
        </a:p>
        <a:p>
          <a:endParaRPr lang="en-US" sz="1200" b="1" u="sng"/>
        </a:p>
        <a:p>
          <a:r>
            <a:rPr lang="en-US" sz="1200" b="1" u="sng"/>
            <a:t>OFFICES</a:t>
          </a:r>
          <a:endParaRPr lang="en-US" sz="1200" b="1"/>
        </a:p>
        <a:p>
          <a:r>
            <a:rPr lang="en-US" sz="1200" b="1" i="1" u="sng"/>
            <a:t>Construction materials</a:t>
          </a:r>
          <a:r>
            <a:rPr lang="en-US" sz="1200" i="1" u="sng"/>
            <a:t>:</a:t>
          </a:r>
          <a:endParaRPr lang="en-US" sz="1200"/>
        </a:p>
        <a:p>
          <a:r>
            <a:rPr lang="en-US" sz="1200" b="1"/>
            <a:t>Walls</a:t>
          </a:r>
          <a:r>
            <a:rPr lang="en-US" sz="1200"/>
            <a:t>:</a:t>
          </a:r>
          <a:r>
            <a:rPr lang="en-US" sz="1200" baseline="0"/>
            <a:t> in the majority of the cases </a:t>
          </a:r>
          <a:r>
            <a:rPr lang="en-US" sz="1200" b="1" baseline="0"/>
            <a:t>CONCRETE</a:t>
          </a:r>
          <a:r>
            <a:rPr lang="en-US" sz="1200" baseline="0"/>
            <a:t> was used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/>
            <a:t>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the majority of the cases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 i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100" baseline="0"/>
        </a:p>
        <a:p>
          <a:endParaRPr lang="en-US" sz="1100" baseline="0"/>
        </a:p>
        <a:p>
          <a:endParaRPr lang="en-US" sz="1200" baseline="0"/>
        </a:p>
        <a:p>
          <a:endParaRPr lang="en-US" sz="1200" baseline="0"/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 baseline="0">
            <a:effectLst/>
          </a:endParaRPr>
        </a:p>
        <a:p>
          <a:endParaRPr lang="en-US" sz="1100" baseline="0">
            <a:effectLst/>
          </a:endParaRPr>
        </a:p>
        <a:p>
          <a:endParaRPr lang="en-US" sz="1100" baseline="0">
            <a:effectLst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0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HEALTH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 </a:t>
          </a:r>
          <a:endParaRPr lang="en-US" sz="1200">
            <a:effectLst/>
          </a:endParaRPr>
        </a:p>
        <a:p>
          <a:endParaRPr lang="en-US" sz="1200">
            <a:effectLst/>
          </a:endParaRPr>
        </a:p>
        <a:p>
          <a:endParaRPr lang="en-US" sz="1200">
            <a:effectLst/>
          </a:endParaRPr>
        </a:p>
        <a:p>
          <a:endParaRPr lang="en-US" sz="1200">
            <a:effectLst/>
          </a:endParaRPr>
        </a:p>
        <a:p>
          <a:r>
            <a:rPr lang="en-US" sz="1200" b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HOTELS AND RESTAURANTS</a:t>
          </a:r>
          <a:endParaRPr lang="en-US" sz="1200">
            <a:effectLst/>
          </a:endParaRP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or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200" baseline="0"/>
        </a:p>
        <a:p>
          <a:endParaRPr lang="en-US" sz="1200" baseline="0"/>
        </a:p>
        <a:p>
          <a:endParaRPr lang="en-US" sz="1200" baseline="0"/>
        </a:p>
        <a:p>
          <a:r>
            <a:rPr lang="en-US" sz="12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</a:p>
        <a:p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materials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was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in the majority of cases as well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ALUMINIUM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SYNTETIC/PVC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LOW-EMITTANCE GLASS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present only in few cases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and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BRICKS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were 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is most times present.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in the majority of the cases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was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used and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INSULATION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present in the majority of cases as well.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Construction methodologies</a:t>
          </a:r>
          <a:r>
            <a:rPr lang="en-US" sz="1200" i="1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most common methodology is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WALL.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Windows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DOUBLE GLAZING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Roofs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FLAT ROOF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Floors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CONCRETE SLAB </a:t>
          </a: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 the most common.</a:t>
          </a:r>
          <a:endParaRPr lang="en-US" sz="1200">
            <a:effectLst/>
          </a:endParaRPr>
        </a:p>
        <a:p>
          <a:endParaRPr lang="en-US" sz="1100" baseline="0"/>
        </a:p>
      </xdr:txBody>
    </xdr:sp>
    <xdr:clientData/>
  </xdr:twoCellAnchor>
  <xdr:oneCellAnchor>
    <xdr:from>
      <xdr:col>55</xdr:col>
      <xdr:colOff>0</xdr:colOff>
      <xdr:row>37</xdr:row>
      <xdr:rowOff>0</xdr:rowOff>
    </xdr:from>
    <xdr:ext cx="21118285" cy="14652601"/>
    <xdr:sp macro="" textlink="">
      <xdr:nvSpPr>
        <xdr:cNvPr id="323" name="TextBox 322">
          <a:extLst>
            <a:ext uri="{FF2B5EF4-FFF2-40B4-BE49-F238E27FC236}">
              <a16:creationId xmlns:a16="http://schemas.microsoft.com/office/drawing/2014/main" id="{00000000-0008-0000-1B00-000043010000}"/>
            </a:ext>
          </a:extLst>
        </xdr:cNvPr>
        <xdr:cNvSpPr txBox="1"/>
      </xdr:nvSpPr>
      <xdr:spPr>
        <a:xfrm>
          <a:off x="101155500" y="12164786"/>
          <a:ext cx="21118285" cy="146526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Following information have been retrieved by experts questioning and relate to</a:t>
          </a:r>
          <a:r>
            <a:rPr lang="en-US" sz="12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Central Europe (Austria, Belgium, Germany, Netherlands, Luxembourg, France, UK and Ireland).</a:t>
          </a: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OFFICES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in most of the cases.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 b="0" i="1" u="sng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TRADE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 b="0" i="0" u="non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sz="1200" b="0" i="0" u="non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eaLnBrk="1" fontAlgn="auto" latinLnBrk="0" hangingPunct="1"/>
          <a:endParaRPr lang="en-US" sz="12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EDUCATION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the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endParaRPr lang="en-US" sz="1200"/>
        </a:p>
        <a:p>
          <a:endParaRPr lang="en-US" sz="1200"/>
        </a:p>
        <a:p>
          <a:endParaRPr lang="en-US" sz="1200"/>
        </a:p>
        <a:p>
          <a:endParaRPr lang="en-US" sz="1200"/>
        </a:p>
        <a:p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HEALTH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HOTELS AND RESTAURANTS</a:t>
          </a: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gas.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en-US" sz="12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200" b="1" i="0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NON RESIDENTIAL BUILDINGS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heating: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technologies are: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condensing boiler, central, gas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heat pumps, electricity.  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Space cooling: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 present </a:t>
          </a:r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in most of the cases.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1" u="sng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DHW:</a:t>
          </a:r>
          <a:endParaRPr lang="en-US" sz="1200">
            <a:effectLst/>
          </a:endParaRPr>
        </a:p>
        <a:p>
          <a:pPr eaLnBrk="1" fontAlgn="auto" latinLnBrk="0" hangingPunct="1"/>
          <a:r>
            <a:rPr lang="en-US" sz="12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The</a:t>
          </a:r>
          <a:r>
            <a:rPr lang="en-US" sz="12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most common thechnology is condensing boiler, central, gas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endParaRPr lang="en-US">
            <a:effectLst/>
          </a:endParaRPr>
        </a:p>
        <a:p>
          <a:pPr eaLnBrk="1" fontAlgn="auto" latinLnBrk="0" hangingPunct="1"/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u="sng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/6_Projects/02_1_PhdThesis/2011_Simon%20Pezzutto/31_Desktop/HM/Buidling%20Stock%20Analysis_final_for%20mappin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/6_Projects/02_1_PhdThesis/2011_Simon%20Pezzutto/31_Desktop/HM/Final%20Databases%20with%20References/T2.1_for%20mapp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stria"/>
      <sheetName val="Belgium"/>
      <sheetName val="Bulgaria"/>
      <sheetName val="Croatia"/>
      <sheetName val="Cyprus"/>
      <sheetName val="Czech Republic"/>
      <sheetName val="Denmark"/>
      <sheetName val="Estonia"/>
      <sheetName val="Finland"/>
      <sheetName val="France"/>
      <sheetName val="Germany"/>
      <sheetName val="Greece"/>
      <sheetName val="Hungary"/>
      <sheetName val="Ireland"/>
      <sheetName val="Italy"/>
      <sheetName val="Latvia"/>
      <sheetName val="Lithuania"/>
      <sheetName val="Luxembourg"/>
      <sheetName val="Malta"/>
      <sheetName val="Netherlands"/>
      <sheetName val="Poland"/>
      <sheetName val="Portugal"/>
      <sheetName val="Romania"/>
      <sheetName val="Slovakia"/>
      <sheetName val="Slovenia"/>
      <sheetName val="Spain"/>
      <sheetName val="Sweden"/>
      <sheetName val="United Kingdom"/>
      <sheetName val="EU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>
        <row r="7">
          <cell r="F7">
            <v>5016.4022555555548</v>
          </cell>
        </row>
        <row r="8">
          <cell r="F8">
            <v>4696.9689999999991</v>
          </cell>
        </row>
        <row r="9">
          <cell r="F9">
            <v>3547.5840000000007</v>
          </cell>
        </row>
        <row r="10">
          <cell r="F10">
            <v>3222.0490000000004</v>
          </cell>
        </row>
        <row r="11">
          <cell r="F11">
            <v>2895.5040000000004</v>
          </cell>
        </row>
        <row r="12">
          <cell r="F12">
            <v>3311.5657006996007</v>
          </cell>
        </row>
        <row r="13">
          <cell r="F13">
            <v>2360.1396663702999</v>
          </cell>
        </row>
        <row r="15">
          <cell r="F15">
            <v>3078.2643555555555</v>
          </cell>
        </row>
        <row r="16">
          <cell r="F16">
            <v>2546.7200000000003</v>
          </cell>
        </row>
        <row r="17">
          <cell r="F17">
            <v>1742.6700000000003</v>
          </cell>
        </row>
        <row r="18">
          <cell r="F18">
            <v>1542.7300000000002</v>
          </cell>
        </row>
        <row r="19">
          <cell r="F19">
            <v>1266.3699999999999</v>
          </cell>
        </row>
        <row r="20">
          <cell r="F20">
            <v>1606.17</v>
          </cell>
        </row>
        <row r="21">
          <cell r="F21">
            <v>926.97</v>
          </cell>
        </row>
        <row r="23">
          <cell r="F23">
            <v>1251.6538429174275</v>
          </cell>
        </row>
        <row r="24">
          <cell r="F24">
            <v>1345.1675207805999</v>
          </cell>
        </row>
        <row r="25">
          <cell r="F25">
            <v>1116.2945711847999</v>
          </cell>
        </row>
        <row r="26">
          <cell r="F26">
            <v>1138.2705480042</v>
          </cell>
        </row>
        <row r="27">
          <cell r="F27">
            <v>1214.2655690009999</v>
          </cell>
        </row>
        <row r="28">
          <cell r="F28">
            <v>1235.732249164</v>
          </cell>
        </row>
        <row r="31">
          <cell r="F31">
            <v>686.48405708257201</v>
          </cell>
        </row>
        <row r="32">
          <cell r="F32">
            <v>805.08147921939997</v>
          </cell>
        </row>
        <row r="33">
          <cell r="F33">
            <v>688.61942881520008</v>
          </cell>
        </row>
        <row r="34">
          <cell r="F34">
            <v>541.04845199579995</v>
          </cell>
        </row>
        <row r="35">
          <cell r="F35">
            <v>414.86843099899994</v>
          </cell>
        </row>
        <row r="36">
          <cell r="F36">
            <v>469.66345153560013</v>
          </cell>
        </row>
        <row r="37">
          <cell r="F37">
            <v>211.42882143080004</v>
          </cell>
        </row>
        <row r="47">
          <cell r="F47">
            <v>420.68291999999997</v>
          </cell>
        </row>
        <row r="48">
          <cell r="F48">
            <v>420.46000000000004</v>
          </cell>
        </row>
        <row r="49">
          <cell r="F49">
            <v>198.43000000000009</v>
          </cell>
        </row>
        <row r="50">
          <cell r="F50">
            <v>257.06999999999994</v>
          </cell>
        </row>
        <row r="51">
          <cell r="F51">
            <v>255.37</v>
          </cell>
        </row>
        <row r="52">
          <cell r="F52">
            <v>237.44000000000003</v>
          </cell>
        </row>
        <row r="53">
          <cell r="F53">
            <v>138.57999999999998</v>
          </cell>
        </row>
        <row r="55">
          <cell r="F55">
            <v>403.52562</v>
          </cell>
        </row>
        <row r="56">
          <cell r="F56">
            <v>216.17999999999995</v>
          </cell>
        </row>
        <row r="57">
          <cell r="F57">
            <v>125.47000000000001</v>
          </cell>
        </row>
        <row r="58">
          <cell r="F58">
            <v>241.11</v>
          </cell>
        </row>
        <row r="59">
          <cell r="F59">
            <v>237.35999999999999</v>
          </cell>
        </row>
        <row r="60">
          <cell r="F60">
            <v>269.75</v>
          </cell>
        </row>
        <row r="61">
          <cell r="F61">
            <v>137.96</v>
          </cell>
        </row>
        <row r="63">
          <cell r="F63">
            <v>310.85100000000011</v>
          </cell>
        </row>
        <row r="64">
          <cell r="F64">
            <v>242.57000000000002</v>
          </cell>
        </row>
        <row r="65">
          <cell r="F65">
            <v>118.55499999999999</v>
          </cell>
        </row>
        <row r="66">
          <cell r="F66">
            <v>158.52000000000001</v>
          </cell>
        </row>
        <row r="67">
          <cell r="F67">
            <v>147.739</v>
          </cell>
        </row>
        <row r="68">
          <cell r="F68">
            <v>133.66500000000002</v>
          </cell>
        </row>
        <row r="69">
          <cell r="F69">
            <v>63.721000000000011</v>
          </cell>
        </row>
        <row r="71">
          <cell r="F71">
            <v>111.8008346153846</v>
          </cell>
        </row>
        <row r="72">
          <cell r="F72">
            <v>69.300000000000011</v>
          </cell>
        </row>
        <row r="73">
          <cell r="F73">
            <v>36.234999999999992</v>
          </cell>
        </row>
        <row r="74">
          <cell r="F74">
            <v>59.315000000000005</v>
          </cell>
        </row>
        <row r="75">
          <cell r="F75">
            <v>63.600000000000009</v>
          </cell>
        </row>
        <row r="76">
          <cell r="F76">
            <v>62.085000000000015</v>
          </cell>
        </row>
        <row r="77">
          <cell r="F77">
            <v>22.027999999999999</v>
          </cell>
        </row>
        <row r="79">
          <cell r="F79">
            <v>153.37409999999997</v>
          </cell>
        </row>
        <row r="80">
          <cell r="F80">
            <v>120.05999999999999</v>
          </cell>
        </row>
        <row r="81">
          <cell r="F81">
            <v>62.904999999999987</v>
          </cell>
        </row>
        <row r="82">
          <cell r="F82">
            <v>97.924999999999997</v>
          </cell>
        </row>
        <row r="83">
          <cell r="F83">
            <v>101.61000000000001</v>
          </cell>
        </row>
        <row r="84">
          <cell r="F84">
            <v>102.87</v>
          </cell>
        </row>
        <row r="85">
          <cell r="F85">
            <v>40.646000000000001</v>
          </cell>
        </row>
        <row r="87">
          <cell r="F87">
            <v>256.08000000000004</v>
          </cell>
        </row>
        <row r="88">
          <cell r="F88">
            <v>170.89</v>
          </cell>
        </row>
        <row r="89">
          <cell r="F89">
            <v>102.988</v>
          </cell>
        </row>
        <row r="90">
          <cell r="F90">
            <v>146.64959999999999</v>
          </cell>
        </row>
        <row r="91">
          <cell r="F91">
            <v>148.922</v>
          </cell>
        </row>
        <row r="92">
          <cell r="F92">
            <v>152.041</v>
          </cell>
        </row>
        <row r="93">
          <cell r="F93">
            <v>74.718000000000004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stria"/>
      <sheetName val="Belgium"/>
      <sheetName val="Bulgaria"/>
      <sheetName val="Croatia"/>
      <sheetName val="Cyprus"/>
      <sheetName val="Czech Republic"/>
      <sheetName val="Denmark"/>
      <sheetName val="Estonia"/>
      <sheetName val="Finland"/>
      <sheetName val="France"/>
      <sheetName val="Germany"/>
      <sheetName val="Greece"/>
      <sheetName val="Hungary"/>
      <sheetName val="Ireland"/>
      <sheetName val="Italy"/>
      <sheetName val="Latvia"/>
      <sheetName val="Lithuania"/>
      <sheetName val="Luxembourg"/>
      <sheetName val="Malta"/>
      <sheetName val="Netherlands"/>
      <sheetName val="Poland"/>
      <sheetName val="Portugal"/>
      <sheetName val="Romania"/>
      <sheetName val="Slovakia"/>
      <sheetName val="Slovenia"/>
      <sheetName val="Spain"/>
      <sheetName val="Sweden"/>
      <sheetName val="United Kingdom"/>
      <sheetName val="EU28"/>
    </sheetNames>
    <sheetDataSet>
      <sheetData sheetId="0">
        <row r="7">
          <cell r="H7">
            <v>1.6504217299999999</v>
          </cell>
        </row>
        <row r="23">
          <cell r="H23">
            <v>0.29667596999999996</v>
          </cell>
        </row>
        <row r="24">
          <cell r="H24">
            <v>0.269534</v>
          </cell>
        </row>
        <row r="25">
          <cell r="H25">
            <v>0.12092699999999999</v>
          </cell>
        </row>
        <row r="26">
          <cell r="H26">
            <v>0.10604899999999999</v>
          </cell>
        </row>
        <row r="27">
          <cell r="H27">
            <v>0.18545600000000001</v>
          </cell>
        </row>
        <row r="28">
          <cell r="H28">
            <v>0.101551</v>
          </cell>
        </row>
        <row r="29">
          <cell r="H29">
            <v>5.0688999999999998E-2</v>
          </cell>
        </row>
        <row r="31">
          <cell r="H31">
            <v>0.439247</v>
          </cell>
        </row>
        <row r="32">
          <cell r="H32">
            <v>0.42488799999999999</v>
          </cell>
        </row>
        <row r="33">
          <cell r="H33">
            <v>0.270399</v>
          </cell>
        </row>
        <row r="34">
          <cell r="H34">
            <v>0.19081899999999999</v>
          </cell>
        </row>
        <row r="35">
          <cell r="H35">
            <v>0.21244399999999999</v>
          </cell>
        </row>
        <row r="36">
          <cell r="H36">
            <v>0.103281</v>
          </cell>
        </row>
        <row r="37">
          <cell r="H37">
            <v>5.1553999999999996E-2</v>
          </cell>
        </row>
        <row r="47">
          <cell r="H47">
            <v>0.780192</v>
          </cell>
        </row>
        <row r="48">
          <cell r="H48">
            <v>1.121904</v>
          </cell>
        </row>
        <row r="49">
          <cell r="H49">
            <v>0.55490399999999995</v>
          </cell>
        </row>
        <row r="50">
          <cell r="H50">
            <v>0.36287999999999998</v>
          </cell>
        </row>
        <row r="51">
          <cell r="H51">
            <v>5.5944000000000001E-2</v>
          </cell>
        </row>
        <row r="52">
          <cell r="H52">
            <v>1.6632000000000001E-2</v>
          </cell>
        </row>
        <row r="53">
          <cell r="H53">
            <v>7.5600000000000007E-3</v>
          </cell>
        </row>
        <row r="55">
          <cell r="H55">
            <v>0.189</v>
          </cell>
        </row>
        <row r="56">
          <cell r="H56">
            <v>0.73936799999999991</v>
          </cell>
        </row>
        <row r="57">
          <cell r="H57">
            <v>0.32810400000000001</v>
          </cell>
        </row>
        <row r="58">
          <cell r="H58">
            <v>0.30693599999999999</v>
          </cell>
        </row>
        <row r="59">
          <cell r="H59">
            <v>0.35532000000000002</v>
          </cell>
        </row>
        <row r="60">
          <cell r="H60">
            <v>0.35985600000000001</v>
          </cell>
        </row>
        <row r="61">
          <cell r="H61">
            <v>6.6528000000000004E-2</v>
          </cell>
        </row>
        <row r="63">
          <cell r="H63">
            <v>7.4088000000000001E-2</v>
          </cell>
        </row>
        <row r="64">
          <cell r="H64">
            <v>0.80135999999999996</v>
          </cell>
        </row>
        <row r="65">
          <cell r="H65">
            <v>0.28727999999999998</v>
          </cell>
        </row>
        <row r="66">
          <cell r="H66">
            <v>0.29408399999999996</v>
          </cell>
        </row>
        <row r="67">
          <cell r="H67">
            <v>0.27442800000000001</v>
          </cell>
        </row>
        <row r="68">
          <cell r="H68">
            <v>0.25552799999999998</v>
          </cell>
        </row>
        <row r="69">
          <cell r="H69">
            <v>0.235872</v>
          </cell>
        </row>
        <row r="71">
          <cell r="H71">
            <v>5.4432000000000001E-2</v>
          </cell>
        </row>
        <row r="72">
          <cell r="H72">
            <v>0.49593600000000004</v>
          </cell>
        </row>
        <row r="73">
          <cell r="H73">
            <v>0.17690399999999998</v>
          </cell>
        </row>
        <row r="74">
          <cell r="H74">
            <v>0.179928</v>
          </cell>
        </row>
        <row r="75">
          <cell r="H75">
            <v>0.111888</v>
          </cell>
        </row>
        <row r="76">
          <cell r="H76">
            <v>9.9792000000000006E-2</v>
          </cell>
        </row>
        <row r="77">
          <cell r="H77">
            <v>6.1991999999999998E-2</v>
          </cell>
        </row>
        <row r="79">
          <cell r="H79">
            <v>0.61387199999999997</v>
          </cell>
        </row>
        <row r="80">
          <cell r="H80">
            <v>0.99187199999999998</v>
          </cell>
        </row>
        <row r="81">
          <cell r="H81">
            <v>0.35380799999999996</v>
          </cell>
        </row>
        <row r="82">
          <cell r="H82">
            <v>0.371952</v>
          </cell>
        </row>
        <row r="83">
          <cell r="H83">
            <v>0.34776000000000007</v>
          </cell>
        </row>
        <row r="84">
          <cell r="H84">
            <v>0.24192000000000002</v>
          </cell>
        </row>
        <row r="85">
          <cell r="H85">
            <v>5.2919999999999995E-2</v>
          </cell>
        </row>
        <row r="87">
          <cell r="H87">
            <v>0.42638399999999999</v>
          </cell>
        </row>
        <row r="88">
          <cell r="H88">
            <v>1.19448</v>
          </cell>
        </row>
        <row r="89">
          <cell r="H89">
            <v>1.233792</v>
          </cell>
        </row>
        <row r="90">
          <cell r="H90">
            <v>1.155168</v>
          </cell>
        </row>
        <row r="91">
          <cell r="H91">
            <v>1.19448</v>
          </cell>
        </row>
        <row r="92">
          <cell r="H92">
            <v>1.4093352000000003</v>
          </cell>
        </row>
        <row r="93">
          <cell r="H93">
            <v>0.43999200000000005</v>
          </cell>
        </row>
      </sheetData>
      <sheetData sheetId="1">
        <row r="7">
          <cell r="H7">
            <v>2.076384</v>
          </cell>
        </row>
        <row r="23">
          <cell r="H23">
            <v>1.230316</v>
          </cell>
        </row>
        <row r="24">
          <cell r="H24">
            <v>1.2148144999999999</v>
          </cell>
        </row>
        <row r="25">
          <cell r="H25">
            <v>1.2274780000000001</v>
          </cell>
        </row>
        <row r="26">
          <cell r="H26">
            <v>1.1880900000000001</v>
          </cell>
        </row>
        <row r="27">
          <cell r="H27">
            <v>1.1891060039999999</v>
          </cell>
        </row>
        <row r="28">
          <cell r="H28">
            <v>1.189768548</v>
          </cell>
        </row>
        <row r="29">
          <cell r="H29">
            <v>1.0646800000000001</v>
          </cell>
        </row>
        <row r="31">
          <cell r="H31">
            <v>1.9091999999999998E-2</v>
          </cell>
        </row>
        <row r="32">
          <cell r="H32">
            <v>3.4593499999999999E-2</v>
          </cell>
        </row>
        <row r="33">
          <cell r="H33">
            <v>5.0568000000000009E-2</v>
          </cell>
        </row>
        <row r="34">
          <cell r="H34">
            <v>4.8847999999999996E-2</v>
          </cell>
        </row>
        <row r="35">
          <cell r="H35">
            <v>6.0301996000000004E-2</v>
          </cell>
        </row>
        <row r="36">
          <cell r="H36">
            <v>5.9639452000000003E-2</v>
          </cell>
        </row>
        <row r="37">
          <cell r="H37">
            <v>5.9512000000000002E-2</v>
          </cell>
        </row>
        <row r="47">
          <cell r="H47">
            <v>2.3824600000000005</v>
          </cell>
        </row>
        <row r="48">
          <cell r="H48">
            <v>1.8723300000000003</v>
          </cell>
        </row>
        <row r="49">
          <cell r="H49">
            <v>0.47121000000000007</v>
          </cell>
        </row>
        <row r="50">
          <cell r="H50">
            <v>0.58101999999999998</v>
          </cell>
        </row>
        <row r="51">
          <cell r="H51">
            <v>0.94798000000000016</v>
          </cell>
        </row>
        <row r="52">
          <cell r="H52">
            <v>0.89516000000000018</v>
          </cell>
        </row>
        <row r="53">
          <cell r="H53">
            <v>0.41561000000000009</v>
          </cell>
        </row>
        <row r="55">
          <cell r="H55">
            <v>2.0307900000000001</v>
          </cell>
        </row>
        <row r="56">
          <cell r="H56">
            <v>0.33638000000000001</v>
          </cell>
        </row>
        <row r="57">
          <cell r="H57">
            <v>0.10703000000000001</v>
          </cell>
        </row>
        <row r="58">
          <cell r="H58">
            <v>0.82983000000000007</v>
          </cell>
        </row>
        <row r="59">
          <cell r="H59">
            <v>0.77839999999999998</v>
          </cell>
        </row>
        <row r="60">
          <cell r="H60">
            <v>1.0202600000000002</v>
          </cell>
        </row>
        <row r="61">
          <cell r="H61">
            <v>9.7300000000000025E-3</v>
          </cell>
        </row>
        <row r="63">
          <cell r="H63">
            <v>1.8639900000000003</v>
          </cell>
        </row>
        <row r="64">
          <cell r="H64">
            <v>0.30858000000000008</v>
          </cell>
        </row>
        <row r="65">
          <cell r="H65">
            <v>9.869E-2</v>
          </cell>
        </row>
        <row r="66">
          <cell r="H66">
            <v>0.40727000000000008</v>
          </cell>
        </row>
        <row r="67">
          <cell r="H67">
            <v>0.45036000000000009</v>
          </cell>
        </row>
        <row r="68">
          <cell r="H68">
            <v>0.55877999999999994</v>
          </cell>
        </row>
        <row r="69">
          <cell r="H69">
            <v>2.5020000000000001E-2</v>
          </cell>
        </row>
        <row r="71">
          <cell r="H71">
            <v>0.54766000000000004</v>
          </cell>
        </row>
        <row r="72">
          <cell r="H72">
            <v>9.0350000000000014E-2</v>
          </cell>
        </row>
        <row r="73">
          <cell r="H73">
            <v>2.7800000000000005E-2</v>
          </cell>
        </row>
        <row r="74">
          <cell r="H74">
            <v>0.18209000000000003</v>
          </cell>
        </row>
        <row r="75">
          <cell r="H75">
            <v>0.19877</v>
          </cell>
        </row>
        <row r="76">
          <cell r="H76">
            <v>0.27661000000000002</v>
          </cell>
        </row>
        <row r="77">
          <cell r="H77">
            <v>1.3900000000000003E-2</v>
          </cell>
        </row>
        <row r="79">
          <cell r="H79">
            <v>1.08003</v>
          </cell>
        </row>
        <row r="80">
          <cell r="H80">
            <v>0.17792000000000002</v>
          </cell>
        </row>
        <row r="81">
          <cell r="H81">
            <v>5.5600000000000011E-2</v>
          </cell>
        </row>
        <row r="82">
          <cell r="H82">
            <v>0.25576000000000004</v>
          </cell>
        </row>
        <row r="83">
          <cell r="H83">
            <v>0.34750000000000003</v>
          </cell>
        </row>
        <row r="84">
          <cell r="H84">
            <v>0.37252000000000007</v>
          </cell>
        </row>
        <row r="85">
          <cell r="H85">
            <v>1.8070000000000003E-2</v>
          </cell>
        </row>
        <row r="87">
          <cell r="H87">
            <v>0.96188000000000007</v>
          </cell>
        </row>
        <row r="88">
          <cell r="H88">
            <v>0.15845999999999999</v>
          </cell>
        </row>
        <row r="89">
          <cell r="H89">
            <v>5.0040000000000001E-2</v>
          </cell>
        </row>
        <row r="90">
          <cell r="H90">
            <v>0.37669000000000002</v>
          </cell>
        </row>
        <row r="91">
          <cell r="H91">
            <v>0.36418000000000006</v>
          </cell>
        </row>
        <row r="92">
          <cell r="H92">
            <v>0.46009000000000005</v>
          </cell>
        </row>
        <row r="93">
          <cell r="H93">
            <v>1.9460000000000005E-2</v>
          </cell>
        </row>
      </sheetData>
      <sheetData sheetId="2">
        <row r="7">
          <cell r="H7">
            <v>6.6562999999999999</v>
          </cell>
        </row>
        <row r="23">
          <cell r="H23">
            <v>0.10793999999999994</v>
          </cell>
        </row>
        <row r="24">
          <cell r="H24">
            <v>0.383187</v>
          </cell>
        </row>
        <row r="25">
          <cell r="H25">
            <v>0.46953899999999993</v>
          </cell>
        </row>
        <row r="26">
          <cell r="H26">
            <v>0.63684600000000002</v>
          </cell>
        </row>
        <row r="27">
          <cell r="H27">
            <v>0.38858399999999993</v>
          </cell>
        </row>
        <row r="28">
          <cell r="H28">
            <v>0.20148800000000003</v>
          </cell>
        </row>
        <row r="29">
          <cell r="H29">
            <v>0.97325899999999987</v>
          </cell>
        </row>
        <row r="31">
          <cell r="H31">
            <v>1.2664960000000001</v>
          </cell>
        </row>
        <row r="32">
          <cell r="H32">
            <v>1.890749</v>
          </cell>
        </row>
        <row r="33">
          <cell r="H33">
            <v>1.084797</v>
          </cell>
        </row>
        <row r="34">
          <cell r="H34">
            <v>1.0973899999999999</v>
          </cell>
        </row>
        <row r="35">
          <cell r="H35">
            <v>0.62605200000000005</v>
          </cell>
        </row>
        <row r="36">
          <cell r="H36">
            <v>0.81314799999999998</v>
          </cell>
        </row>
        <row r="37">
          <cell r="H37">
            <v>4.1377000000000004E-2</v>
          </cell>
        </row>
        <row r="47">
          <cell r="H47">
            <v>0.26325599999999999</v>
          </cell>
        </row>
        <row r="48">
          <cell r="H48">
            <v>1.1721160000000002</v>
          </cell>
        </row>
        <row r="49">
          <cell r="H49">
            <v>0.49203800000000003</v>
          </cell>
        </row>
        <row r="50">
          <cell r="H50">
            <v>0.51710999999999996</v>
          </cell>
        </row>
        <row r="51">
          <cell r="H51">
            <v>0.75529400000000002</v>
          </cell>
        </row>
        <row r="52">
          <cell r="H52">
            <v>0.17550400000000002</v>
          </cell>
        </row>
        <row r="53">
          <cell r="H53">
            <v>4.3876000000000005E-2</v>
          </cell>
        </row>
        <row r="55">
          <cell r="H55">
            <v>0.79732093999999998</v>
          </cell>
        </row>
        <row r="56">
          <cell r="H56">
            <v>0.65187200000000001</v>
          </cell>
        </row>
        <row r="57">
          <cell r="H57">
            <v>0.159834</v>
          </cell>
        </row>
        <row r="58">
          <cell r="H58">
            <v>0.21311200000000002</v>
          </cell>
        </row>
        <row r="59">
          <cell r="H59">
            <v>0.32907000000000003</v>
          </cell>
        </row>
        <row r="60">
          <cell r="H60">
            <v>0.27892600000000001</v>
          </cell>
        </row>
        <row r="61">
          <cell r="H61">
            <v>2.1938000000000003E-2</v>
          </cell>
        </row>
        <row r="63">
          <cell r="H63">
            <v>0.77723200000000003</v>
          </cell>
        </row>
        <row r="64">
          <cell r="H64">
            <v>0.62366600000000005</v>
          </cell>
        </row>
        <row r="65">
          <cell r="H65">
            <v>0.20684400000000003</v>
          </cell>
        </row>
        <row r="66">
          <cell r="H66">
            <v>0.23818400000000001</v>
          </cell>
        </row>
        <row r="67">
          <cell r="H67">
            <v>6.2680000000000001E-3</v>
          </cell>
        </row>
        <row r="68">
          <cell r="H68">
            <v>6.268E-2</v>
          </cell>
        </row>
        <row r="69">
          <cell r="H69">
            <v>1.8804000000000001E-2</v>
          </cell>
        </row>
        <row r="71">
          <cell r="H71">
            <v>0.25698799999999999</v>
          </cell>
        </row>
        <row r="72">
          <cell r="H72">
            <v>0.31966800000000001</v>
          </cell>
        </row>
        <row r="73">
          <cell r="H73">
            <v>7.8350000000000003E-2</v>
          </cell>
        </row>
        <row r="74">
          <cell r="H74">
            <v>9.7154000000000004E-2</v>
          </cell>
        </row>
        <row r="75">
          <cell r="H75">
            <v>3.7608000000000003E-2</v>
          </cell>
        </row>
        <row r="76">
          <cell r="H76">
            <v>2.8205999999999998E-2</v>
          </cell>
        </row>
        <row r="77">
          <cell r="H77">
            <v>6.2680000000000001E-3</v>
          </cell>
        </row>
        <row r="79">
          <cell r="H79">
            <v>9.0885999999999995E-2</v>
          </cell>
        </row>
        <row r="80">
          <cell r="H80">
            <v>5.0144000000000001E-2</v>
          </cell>
        </row>
        <row r="81">
          <cell r="H81">
            <v>1.2536E-2</v>
          </cell>
        </row>
        <row r="82">
          <cell r="H82">
            <v>6.2680000000000001E-3</v>
          </cell>
        </row>
        <row r="83">
          <cell r="H83">
            <v>1.8804000000000001E-2</v>
          </cell>
        </row>
        <row r="84">
          <cell r="H84">
            <v>3.134E-2</v>
          </cell>
        </row>
        <row r="85">
          <cell r="H85">
            <v>3.1340000000000001E-3</v>
          </cell>
        </row>
        <row r="87">
          <cell r="H87">
            <v>0.62366600000000005</v>
          </cell>
        </row>
        <row r="88">
          <cell r="H88">
            <v>0.51710999999999996</v>
          </cell>
        </row>
        <row r="89">
          <cell r="H89">
            <v>0.15356600000000001</v>
          </cell>
        </row>
        <row r="90">
          <cell r="H90">
            <v>0.17237000000000002</v>
          </cell>
        </row>
        <row r="91">
          <cell r="H91">
            <v>0.17237000000000002</v>
          </cell>
        </row>
        <row r="92">
          <cell r="H92">
            <v>0.16610200000000003</v>
          </cell>
        </row>
        <row r="93">
          <cell r="H93">
            <v>1.567E-2</v>
          </cell>
        </row>
      </sheetData>
      <sheetData sheetId="3">
        <row r="7">
          <cell r="H7">
            <v>3.6622079999999997</v>
          </cell>
        </row>
        <row r="23">
          <cell r="H23">
            <v>0.44004181760000011</v>
          </cell>
        </row>
        <row r="24">
          <cell r="H24">
            <v>0.64898753920000007</v>
          </cell>
        </row>
        <row r="25">
          <cell r="H25">
            <v>0.84854645919999994</v>
          </cell>
        </row>
        <row r="26">
          <cell r="H26">
            <v>0.28801799839999997</v>
          </cell>
        </row>
        <row r="27">
          <cell r="H27">
            <v>0.38196530239999993</v>
          </cell>
        </row>
        <row r="28">
          <cell r="H28">
            <v>0.90676928320000005</v>
          </cell>
        </row>
        <row r="29">
          <cell r="H29">
            <v>0.68885982880000007</v>
          </cell>
        </row>
        <row r="31">
          <cell r="H31">
            <v>0.69691818239999992</v>
          </cell>
        </row>
        <row r="32">
          <cell r="H32">
            <v>1.0863724608000001</v>
          </cell>
        </row>
        <row r="33">
          <cell r="H33">
            <v>1.1860135408000001</v>
          </cell>
        </row>
        <row r="34">
          <cell r="H34">
            <v>0.8489420016</v>
          </cell>
        </row>
        <row r="35">
          <cell r="H35">
            <v>0.75499469760000004</v>
          </cell>
        </row>
        <row r="36">
          <cell r="H36">
            <v>0.97819071680000003</v>
          </cell>
        </row>
        <row r="37">
          <cell r="H37">
            <v>0.44810017120000001</v>
          </cell>
        </row>
        <row r="47">
          <cell r="H47">
            <v>0.65</v>
          </cell>
        </row>
        <row r="48">
          <cell r="H48">
            <v>3.28</v>
          </cell>
        </row>
        <row r="49">
          <cell r="H49">
            <v>1.24</v>
          </cell>
        </row>
        <row r="50">
          <cell r="H50">
            <v>1.18</v>
          </cell>
        </row>
        <row r="51">
          <cell r="H51">
            <v>1.21</v>
          </cell>
        </row>
        <row r="52">
          <cell r="H52">
            <v>1.36</v>
          </cell>
        </row>
        <row r="53">
          <cell r="H53">
            <v>2.4192000000000002E-2</v>
          </cell>
        </row>
        <row r="55">
          <cell r="H55">
            <v>0.04</v>
          </cell>
        </row>
        <row r="56">
          <cell r="H56">
            <v>0.26</v>
          </cell>
        </row>
        <row r="57">
          <cell r="H57">
            <v>0.36499999999999999</v>
          </cell>
        </row>
        <row r="58">
          <cell r="H58">
            <v>0.34499999999999997</v>
          </cell>
        </row>
        <row r="59">
          <cell r="H59">
            <v>0.34</v>
          </cell>
        </row>
        <row r="60">
          <cell r="H60">
            <v>0.53</v>
          </cell>
        </row>
        <row r="61">
          <cell r="H61">
            <v>1.8144E-2</v>
          </cell>
        </row>
        <row r="63">
          <cell r="H63">
            <v>0.97</v>
          </cell>
        </row>
        <row r="64">
          <cell r="H64">
            <v>0.41</v>
          </cell>
        </row>
        <row r="65">
          <cell r="H65">
            <v>0.52500000000000002</v>
          </cell>
        </row>
        <row r="66">
          <cell r="H66">
            <v>0.47499999999999998</v>
          </cell>
        </row>
        <row r="67">
          <cell r="H67">
            <v>0.5</v>
          </cell>
        </row>
        <row r="68">
          <cell r="H68">
            <v>0.44</v>
          </cell>
        </row>
        <row r="69">
          <cell r="H69">
            <v>1.2096000000000001E-2</v>
          </cell>
        </row>
        <row r="71">
          <cell r="H71">
            <v>0.42</v>
          </cell>
        </row>
        <row r="72">
          <cell r="H72">
            <v>0.26</v>
          </cell>
        </row>
        <row r="73">
          <cell r="H73">
            <v>0.36</v>
          </cell>
        </row>
        <row r="74">
          <cell r="H74">
            <v>0.34</v>
          </cell>
        </row>
        <row r="75">
          <cell r="H75">
            <v>0.35</v>
          </cell>
        </row>
        <row r="76">
          <cell r="H76">
            <v>0.31</v>
          </cell>
        </row>
        <row r="77">
          <cell r="H77">
            <v>9.0720000000000002E-3</v>
          </cell>
        </row>
        <row r="79">
          <cell r="H79">
            <v>1.91</v>
          </cell>
        </row>
        <row r="80">
          <cell r="H80">
            <v>2.34</v>
          </cell>
        </row>
        <row r="81">
          <cell r="H81">
            <v>2.92</v>
          </cell>
        </row>
        <row r="82">
          <cell r="H82">
            <v>2.59</v>
          </cell>
        </row>
        <row r="83">
          <cell r="H83">
            <v>2.4300000000000002</v>
          </cell>
        </row>
        <row r="84">
          <cell r="H84">
            <v>2.1800000000000002</v>
          </cell>
        </row>
        <row r="85">
          <cell r="H85">
            <v>9.3743999999999994E-2</v>
          </cell>
        </row>
        <row r="87">
          <cell r="H87">
            <v>0.95</v>
          </cell>
        </row>
        <row r="88">
          <cell r="H88">
            <v>1.63</v>
          </cell>
        </row>
        <row r="89">
          <cell r="H89">
            <v>1.21</v>
          </cell>
        </row>
        <row r="90">
          <cell r="H90">
            <v>1.1499999999999999</v>
          </cell>
        </row>
        <row r="91">
          <cell r="H91">
            <v>1.19</v>
          </cell>
        </row>
        <row r="92">
          <cell r="H92">
            <v>1.1399999999999999</v>
          </cell>
        </row>
        <row r="93">
          <cell r="H93">
            <v>5.1408000000000002E-2</v>
          </cell>
        </row>
      </sheetData>
      <sheetData sheetId="4">
        <row r="7">
          <cell r="H7">
            <v>2.9659763000000003</v>
          </cell>
        </row>
        <row r="23">
          <cell r="H23">
            <v>0.41780677727732501</v>
          </cell>
        </row>
        <row r="24">
          <cell r="H24">
            <v>0.64662642777599988</v>
          </cell>
        </row>
        <row r="25">
          <cell r="H25">
            <v>0.49642317764640004</v>
          </cell>
        </row>
        <row r="26">
          <cell r="H26">
            <v>0.32043527354700002</v>
          </cell>
        </row>
        <row r="27">
          <cell r="H27">
            <v>0.43825246574354998</v>
          </cell>
        </row>
        <row r="28">
          <cell r="H28">
            <v>0.29100803000759978</v>
          </cell>
        </row>
        <row r="29">
          <cell r="H29">
            <v>4.2261544479149912E-2</v>
          </cell>
        </row>
        <row r="31">
          <cell r="H31">
            <v>0.41105272272267501</v>
          </cell>
        </row>
        <row r="32">
          <cell r="H32">
            <v>1.7932330722240002</v>
          </cell>
        </row>
        <row r="33">
          <cell r="H33">
            <v>1.1379363223535999</v>
          </cell>
        </row>
        <row r="34">
          <cell r="H34">
            <v>0.50842422645300001</v>
          </cell>
        </row>
        <row r="35">
          <cell r="H35">
            <v>0.39060703425644999</v>
          </cell>
        </row>
        <row r="36">
          <cell r="H36">
            <v>1.3433514699924001</v>
          </cell>
        </row>
        <row r="37">
          <cell r="H37">
            <v>0.7865979555208501</v>
          </cell>
        </row>
        <row r="47">
          <cell r="H47">
            <v>1.32</v>
          </cell>
        </row>
        <row r="48">
          <cell r="H48">
            <v>0.22</v>
          </cell>
        </row>
        <row r="49">
          <cell r="H49">
            <v>0.09</v>
          </cell>
        </row>
        <row r="50">
          <cell r="H50">
            <v>0.26</v>
          </cell>
        </row>
        <row r="51">
          <cell r="H51">
            <v>0.28000000000000003</v>
          </cell>
        </row>
        <row r="52">
          <cell r="H52">
            <v>1.05</v>
          </cell>
        </row>
        <row r="53">
          <cell r="H53">
            <v>0.37</v>
          </cell>
        </row>
        <row r="55">
          <cell r="H55">
            <v>0.54</v>
          </cell>
        </row>
        <row r="56">
          <cell r="H56">
            <v>0.09</v>
          </cell>
        </row>
        <row r="57">
          <cell r="H57">
            <v>0.03</v>
          </cell>
        </row>
        <row r="58">
          <cell r="H58">
            <v>0.14000000000000001</v>
          </cell>
        </row>
        <row r="59">
          <cell r="H59">
            <v>7.0000000000000007E-2</v>
          </cell>
        </row>
        <row r="60">
          <cell r="H60">
            <v>0.43</v>
          </cell>
        </row>
        <row r="61">
          <cell r="H61">
            <v>0.02</v>
          </cell>
        </row>
        <row r="63">
          <cell r="H63">
            <v>0.96</v>
          </cell>
        </row>
        <row r="64">
          <cell r="H64">
            <v>0.16</v>
          </cell>
        </row>
        <row r="65">
          <cell r="H65">
            <v>0.02</v>
          </cell>
        </row>
        <row r="66">
          <cell r="H66">
            <v>0.06</v>
          </cell>
        </row>
        <row r="67">
          <cell r="H67">
            <v>5.3999999999999999E-2</v>
          </cell>
        </row>
        <row r="68">
          <cell r="H68">
            <v>0.04</v>
          </cell>
        </row>
        <row r="69">
          <cell r="H69">
            <v>0.02</v>
          </cell>
        </row>
        <row r="71">
          <cell r="H71">
            <v>0.3</v>
          </cell>
        </row>
        <row r="72">
          <cell r="H72">
            <v>0.05</v>
          </cell>
        </row>
        <row r="73">
          <cell r="H73">
            <v>0.02</v>
          </cell>
        </row>
        <row r="74">
          <cell r="H74">
            <v>0.03</v>
          </cell>
        </row>
        <row r="75">
          <cell r="H75">
            <v>0.01</v>
          </cell>
        </row>
        <row r="76">
          <cell r="H76">
            <v>0.04</v>
          </cell>
        </row>
        <row r="77">
          <cell r="H77">
            <v>0.02</v>
          </cell>
        </row>
        <row r="79">
          <cell r="H79">
            <v>0.86</v>
          </cell>
        </row>
        <row r="80">
          <cell r="H80">
            <v>0.14000000000000001</v>
          </cell>
        </row>
        <row r="81">
          <cell r="H81">
            <v>0.04</v>
          </cell>
        </row>
        <row r="82">
          <cell r="H82">
            <v>0.25</v>
          </cell>
        </row>
        <row r="83">
          <cell r="H83">
            <v>0.23</v>
          </cell>
        </row>
        <row r="84">
          <cell r="H84">
            <v>0.66</v>
          </cell>
        </row>
        <row r="85">
          <cell r="H85">
            <v>0.03</v>
          </cell>
        </row>
        <row r="87">
          <cell r="H87">
            <v>0.12</v>
          </cell>
        </row>
        <row r="88">
          <cell r="H88">
            <v>0.02</v>
          </cell>
        </row>
        <row r="89">
          <cell r="H89">
            <v>8.0000000000000002E-3</v>
          </cell>
        </row>
        <row r="90">
          <cell r="H90">
            <v>9.5999999999999992E-3</v>
          </cell>
        </row>
        <row r="91">
          <cell r="H91">
            <v>1.2E-2</v>
          </cell>
        </row>
        <row r="92">
          <cell r="H92">
            <v>0.04</v>
          </cell>
        </row>
        <row r="93">
          <cell r="H93">
            <v>5.0000000000000001E-3</v>
          </cell>
        </row>
      </sheetData>
      <sheetData sheetId="5">
        <row r="7">
          <cell r="H7">
            <v>0.63146999999999998</v>
          </cell>
        </row>
        <row r="23">
          <cell r="H23">
            <v>5.3010000000000019E-3</v>
          </cell>
        </row>
        <row r="24">
          <cell r="H24">
            <v>7.3470000000000245E-3</v>
          </cell>
        </row>
        <row r="25">
          <cell r="H25">
            <v>1.0230000000000012E-2</v>
          </cell>
        </row>
        <row r="26">
          <cell r="H26">
            <v>6.4821000000000004E-2</v>
          </cell>
        </row>
        <row r="27">
          <cell r="H27">
            <v>0.12759600000000001</v>
          </cell>
        </row>
        <row r="28">
          <cell r="H28">
            <v>8.6769000000000013E-2</v>
          </cell>
        </row>
        <row r="29">
          <cell r="H29">
            <v>0.13903499999999999</v>
          </cell>
        </row>
        <row r="31">
          <cell r="H31">
            <v>0.19176599999999999</v>
          </cell>
        </row>
        <row r="32">
          <cell r="H32">
            <v>0.26411999999999997</v>
          </cell>
        </row>
        <row r="33">
          <cell r="H33">
            <v>0.23333699999999999</v>
          </cell>
        </row>
        <row r="34">
          <cell r="H34">
            <v>0.132246</v>
          </cell>
        </row>
        <row r="35">
          <cell r="H35">
            <v>6.9470999999999991E-2</v>
          </cell>
        </row>
        <row r="36">
          <cell r="H36">
            <v>0.11029799999999998</v>
          </cell>
        </row>
        <row r="37">
          <cell r="H37">
            <v>5.8032E-2</v>
          </cell>
        </row>
        <row r="47">
          <cell r="H47">
            <v>3.9579659999999999</v>
          </cell>
        </row>
        <row r="48">
          <cell r="H48">
            <v>1.234335</v>
          </cell>
        </row>
        <row r="49">
          <cell r="H49">
            <v>0.47754599999999997</v>
          </cell>
        </row>
        <row r="50">
          <cell r="H50">
            <v>3.6827700000000001</v>
          </cell>
        </row>
        <row r="51">
          <cell r="H51">
            <v>2.1044400000000003</v>
          </cell>
        </row>
        <row r="52">
          <cell r="H52">
            <v>2.5293749999999999</v>
          </cell>
        </row>
        <row r="53">
          <cell r="H53">
            <v>0.67989599999999994</v>
          </cell>
        </row>
        <row r="55">
          <cell r="H55">
            <v>1.9951709999999998</v>
          </cell>
        </row>
        <row r="56">
          <cell r="H56">
            <v>0.94699800000000001</v>
          </cell>
        </row>
        <row r="57">
          <cell r="H57">
            <v>0.37637100000000001</v>
          </cell>
        </row>
        <row r="58">
          <cell r="H58">
            <v>0.206397</v>
          </cell>
        </row>
        <row r="59">
          <cell r="H59">
            <v>0.80940000000000001</v>
          </cell>
        </row>
        <row r="60">
          <cell r="H60">
            <v>0.84987000000000001</v>
          </cell>
        </row>
        <row r="61">
          <cell r="H61">
            <v>0.315666</v>
          </cell>
        </row>
        <row r="63">
          <cell r="H63">
            <v>1.8778079999999999</v>
          </cell>
        </row>
        <row r="64">
          <cell r="H64">
            <v>0.82154099999999997</v>
          </cell>
        </row>
        <row r="65">
          <cell r="H65">
            <v>0.32780700000000002</v>
          </cell>
        </row>
        <row r="66">
          <cell r="H66">
            <v>0.95104500000000003</v>
          </cell>
        </row>
        <row r="67">
          <cell r="H67">
            <v>1.5945180000000001</v>
          </cell>
        </row>
        <row r="68">
          <cell r="H68">
            <v>0.36423</v>
          </cell>
        </row>
        <row r="69">
          <cell r="H69">
            <v>0.21044400000000002</v>
          </cell>
        </row>
        <row r="71">
          <cell r="H71">
            <v>0.61919100000000005</v>
          </cell>
        </row>
        <row r="72">
          <cell r="H72">
            <v>0.28328999999999999</v>
          </cell>
        </row>
        <row r="73">
          <cell r="H73">
            <v>0.11331600000000001</v>
          </cell>
        </row>
        <row r="74">
          <cell r="H74">
            <v>0.82154099999999997</v>
          </cell>
        </row>
        <row r="75">
          <cell r="H75">
            <v>0.63942600000000005</v>
          </cell>
        </row>
        <row r="76">
          <cell r="H76">
            <v>0.178068</v>
          </cell>
        </row>
        <row r="77">
          <cell r="H77">
            <v>0.11331600000000001</v>
          </cell>
        </row>
        <row r="79">
          <cell r="H79">
            <v>0.23877299999999999</v>
          </cell>
        </row>
        <row r="80">
          <cell r="H80">
            <v>9.7127999999999992E-2</v>
          </cell>
        </row>
        <row r="81">
          <cell r="H81">
            <v>3.2376000000000002E-2</v>
          </cell>
        </row>
        <row r="82">
          <cell r="H82">
            <v>8.0940000000000012E-2</v>
          </cell>
        </row>
        <row r="83">
          <cell r="H83">
            <v>8.0940000000000005E-3</v>
          </cell>
        </row>
        <row r="84">
          <cell r="H84">
            <v>8.0940000000000005E-3</v>
          </cell>
        </row>
        <row r="85">
          <cell r="H85">
            <v>2.8329000000000003E-2</v>
          </cell>
        </row>
        <row r="87">
          <cell r="H87">
            <v>2.3877300000000004</v>
          </cell>
        </row>
        <row r="88">
          <cell r="H88">
            <v>0.97532700000000006</v>
          </cell>
        </row>
        <row r="89">
          <cell r="H89">
            <v>0.38851199999999997</v>
          </cell>
        </row>
        <row r="90">
          <cell r="H90">
            <v>0.91057500000000002</v>
          </cell>
        </row>
        <row r="91">
          <cell r="H91">
            <v>2.1894270000000002</v>
          </cell>
        </row>
        <row r="92">
          <cell r="H92">
            <v>2.0396879999999999</v>
          </cell>
        </row>
        <row r="93">
          <cell r="H93">
            <v>0.44921700000000003</v>
          </cell>
        </row>
      </sheetData>
      <sheetData sheetId="6">
        <row r="7">
          <cell r="H7">
            <v>0.90614700000000004</v>
          </cell>
        </row>
        <row r="23">
          <cell r="H23">
            <v>0.25353900000000001</v>
          </cell>
        </row>
        <row r="24">
          <cell r="H24">
            <v>0.27739800000000003</v>
          </cell>
        </row>
        <row r="25">
          <cell r="H25">
            <v>0.27541800000000005</v>
          </cell>
        </row>
        <row r="26">
          <cell r="H26">
            <v>0.31313700000000005</v>
          </cell>
        </row>
        <row r="27">
          <cell r="H27">
            <v>0.31303800000000004</v>
          </cell>
        </row>
        <row r="28">
          <cell r="H28">
            <v>0.31046400000000007</v>
          </cell>
        </row>
        <row r="29">
          <cell r="H29">
            <v>0.31006800000000001</v>
          </cell>
        </row>
        <row r="31">
          <cell r="H31">
            <v>7.9794000000000018E-2</v>
          </cell>
        </row>
        <row r="32">
          <cell r="H32">
            <v>5.5935000000000006E-2</v>
          </cell>
        </row>
        <row r="33">
          <cell r="H33">
            <v>5.7915000000000001E-2</v>
          </cell>
        </row>
        <row r="34">
          <cell r="H34">
            <v>2.0196000000000002E-2</v>
          </cell>
        </row>
        <row r="35">
          <cell r="H35">
            <v>2.0295000000000001E-2</v>
          </cell>
        </row>
        <row r="36">
          <cell r="H36">
            <v>2.2869000000000004E-2</v>
          </cell>
        </row>
        <row r="37">
          <cell r="H37">
            <v>2.3265000000000004E-2</v>
          </cell>
        </row>
        <row r="47">
          <cell r="H47">
            <v>0.37427199999999999</v>
          </cell>
        </row>
        <row r="48">
          <cell r="H48">
            <v>0.92910100000000007</v>
          </cell>
        </row>
        <row r="49">
          <cell r="H49">
            <v>0.78216999999999992</v>
          </cell>
        </row>
        <row r="50">
          <cell r="H50">
            <v>1.0445989999999998</v>
          </cell>
        </row>
        <row r="51">
          <cell r="H51">
            <v>0.500004</v>
          </cell>
        </row>
        <row r="52">
          <cell r="H52">
            <v>0.69737399999999994</v>
          </cell>
        </row>
        <row r="53">
          <cell r="H53">
            <v>0.25365700000000002</v>
          </cell>
        </row>
        <row r="55">
          <cell r="H55">
            <v>0.116229</v>
          </cell>
        </row>
        <row r="56">
          <cell r="H56">
            <v>0.17105399999999998</v>
          </cell>
        </row>
        <row r="57">
          <cell r="H57">
            <v>0.19663899999999998</v>
          </cell>
        </row>
        <row r="58">
          <cell r="H58">
            <v>0.23611299999999999</v>
          </cell>
        </row>
        <row r="59">
          <cell r="H59">
            <v>0.140352</v>
          </cell>
        </row>
        <row r="60">
          <cell r="H60">
            <v>0.32017799999999996</v>
          </cell>
        </row>
        <row r="61">
          <cell r="H61">
            <v>0.20394899999999999</v>
          </cell>
        </row>
        <row r="63">
          <cell r="H63">
            <v>0.36330699999999999</v>
          </cell>
        </row>
        <row r="64">
          <cell r="H64">
            <v>0.30848199999999998</v>
          </cell>
        </row>
        <row r="65">
          <cell r="H65">
            <v>0.32383299999999998</v>
          </cell>
        </row>
        <row r="66">
          <cell r="H66">
            <v>0.26535300000000001</v>
          </cell>
        </row>
        <row r="67">
          <cell r="H67">
            <v>0.22149299999999997</v>
          </cell>
        </row>
        <row r="68">
          <cell r="H68">
            <v>0.20906599999999997</v>
          </cell>
        </row>
        <row r="69">
          <cell r="H69">
            <v>0.154972</v>
          </cell>
        </row>
        <row r="71">
          <cell r="H71">
            <v>7.3830999999999994E-2</v>
          </cell>
        </row>
        <row r="72">
          <cell r="H72">
            <v>6.3597000000000001E-2</v>
          </cell>
        </row>
        <row r="73">
          <cell r="H73">
            <v>4.3859999999999996E-2</v>
          </cell>
        </row>
        <row r="74">
          <cell r="H74">
            <v>5.2631999999999998E-2</v>
          </cell>
        </row>
        <row r="75">
          <cell r="H75">
            <v>6.2865999999999991E-2</v>
          </cell>
        </row>
        <row r="76">
          <cell r="H76">
            <v>5.7749000000000002E-2</v>
          </cell>
        </row>
        <row r="77">
          <cell r="H77">
            <v>1.9737000000000001E-2</v>
          </cell>
        </row>
        <row r="79">
          <cell r="H79">
            <v>4.9708000000000002E-2</v>
          </cell>
        </row>
        <row r="80">
          <cell r="H80">
            <v>5.1169999999999993E-2</v>
          </cell>
        </row>
        <row r="81">
          <cell r="H81">
            <v>4.8246000000000004E-2</v>
          </cell>
        </row>
        <row r="82">
          <cell r="H82">
            <v>8.3333999999999991E-2</v>
          </cell>
        </row>
        <row r="83">
          <cell r="H83">
            <v>0.100878</v>
          </cell>
        </row>
        <row r="84">
          <cell r="H84">
            <v>0.115498</v>
          </cell>
        </row>
        <row r="85">
          <cell r="H85">
            <v>4.6052999999999997E-2</v>
          </cell>
        </row>
        <row r="87">
          <cell r="H87">
            <v>0.44737199999999999</v>
          </cell>
        </row>
        <row r="88">
          <cell r="H88">
            <v>0.35672799999999999</v>
          </cell>
        </row>
        <row r="89">
          <cell r="H89">
            <v>0.223686</v>
          </cell>
        </row>
        <row r="90">
          <cell r="H90">
            <v>0.26462200000000002</v>
          </cell>
        </row>
        <row r="91">
          <cell r="H91">
            <v>0.53582299999999994</v>
          </cell>
        </row>
        <row r="92">
          <cell r="H92">
            <v>0.45979900000000001</v>
          </cell>
        </row>
        <row r="93">
          <cell r="H93">
            <v>0.206873</v>
          </cell>
        </row>
      </sheetData>
      <sheetData sheetId="7">
        <row r="7">
          <cell r="H7">
            <v>0.10275199999999998</v>
          </cell>
        </row>
        <row r="23">
          <cell r="H23">
            <v>5.1989079271999982E-3</v>
          </cell>
        </row>
        <row r="24">
          <cell r="H24">
            <v>2.1806588876800014E-3</v>
          </cell>
        </row>
        <row r="25">
          <cell r="H25">
            <v>9.1751420862400002E-3</v>
          </cell>
        </row>
        <row r="26">
          <cell r="H26">
            <v>1.0208432721759995E-2</v>
          </cell>
        </row>
        <row r="27">
          <cell r="H27">
            <v>2.0227511997679998E-2</v>
          </cell>
        </row>
        <row r="28">
          <cell r="H28">
            <v>1.9667553638719994E-2</v>
          </cell>
        </row>
        <row r="29">
          <cell r="H29">
            <v>1.6899999999999998E-2</v>
          </cell>
        </row>
        <row r="31">
          <cell r="H31">
            <v>1.95530920728E-2</v>
          </cell>
        </row>
        <row r="32">
          <cell r="H32">
            <v>2.2571341112319995E-2</v>
          </cell>
        </row>
        <row r="33">
          <cell r="H33">
            <v>1.5576857913759998E-2</v>
          </cell>
        </row>
        <row r="34">
          <cell r="H34">
            <v>1.4543567278240003E-2</v>
          </cell>
        </row>
        <row r="35">
          <cell r="H35">
            <v>4.5244880023200002E-3</v>
          </cell>
        </row>
        <row r="36">
          <cell r="H36">
            <v>5.084446361280001E-3</v>
          </cell>
        </row>
        <row r="37">
          <cell r="H37">
            <v>1.67865890764E-3</v>
          </cell>
        </row>
        <row r="47">
          <cell r="H47">
            <v>0.11162999999999999</v>
          </cell>
        </row>
        <row r="48">
          <cell r="H48">
            <v>5.0873999999999996E-2</v>
          </cell>
        </row>
        <row r="49">
          <cell r="H49">
            <v>0.10174799999999999</v>
          </cell>
        </row>
        <row r="50">
          <cell r="H50">
            <v>0.11162999999999999</v>
          </cell>
        </row>
        <row r="51">
          <cell r="H51">
            <v>0.106506</v>
          </cell>
        </row>
        <row r="52">
          <cell r="H52">
            <v>1.5005999999999999E-2</v>
          </cell>
        </row>
        <row r="53">
          <cell r="H53">
            <v>9.8820000000000002E-3</v>
          </cell>
        </row>
        <row r="55">
          <cell r="H55">
            <v>2.196E-2</v>
          </cell>
        </row>
        <row r="56">
          <cell r="H56">
            <v>1.3542E-2</v>
          </cell>
        </row>
        <row r="57">
          <cell r="H57">
            <v>5.6730000000000001E-3</v>
          </cell>
        </row>
        <row r="58">
          <cell r="H58">
            <v>5.3070000000000001E-3</v>
          </cell>
        </row>
        <row r="59">
          <cell r="H59">
            <v>6.9540000000000001E-3</v>
          </cell>
        </row>
        <row r="60">
          <cell r="H60">
            <v>1.4274E-2</v>
          </cell>
        </row>
        <row r="61">
          <cell r="H61">
            <v>1.3542E-2</v>
          </cell>
        </row>
        <row r="63">
          <cell r="H63">
            <v>2.6095800000000002E-2</v>
          </cell>
        </row>
        <row r="64">
          <cell r="H64">
            <v>7.6860000000000001E-3</v>
          </cell>
        </row>
        <row r="65">
          <cell r="H65">
            <v>7.6860000000000001E-3</v>
          </cell>
        </row>
        <row r="66">
          <cell r="H66">
            <v>1.6104E-2</v>
          </cell>
        </row>
        <row r="67">
          <cell r="H67">
            <v>2.5620000000000005E-3</v>
          </cell>
        </row>
        <row r="68">
          <cell r="H68">
            <v>2.013E-3</v>
          </cell>
        </row>
        <row r="69">
          <cell r="H69">
            <v>1.647E-3</v>
          </cell>
        </row>
        <row r="71">
          <cell r="H71">
            <v>5.1240000000000009E-3</v>
          </cell>
        </row>
        <row r="72">
          <cell r="H72">
            <v>3.6600000000000001E-3</v>
          </cell>
        </row>
        <row r="73">
          <cell r="H73">
            <v>2.013E-3</v>
          </cell>
        </row>
        <row r="74">
          <cell r="H74">
            <v>1.647E-3</v>
          </cell>
        </row>
        <row r="75">
          <cell r="H75">
            <v>3.6600000000000001E-4</v>
          </cell>
        </row>
        <row r="76">
          <cell r="H76">
            <v>9.1500000000000001E-4</v>
          </cell>
        </row>
        <row r="77">
          <cell r="H77">
            <v>5.4900000000000001E-4</v>
          </cell>
        </row>
        <row r="79">
          <cell r="H79">
            <v>7.3200000000000001E-3</v>
          </cell>
        </row>
        <row r="80">
          <cell r="H80">
            <v>2.196E-3</v>
          </cell>
        </row>
        <row r="81">
          <cell r="H81">
            <v>9.1500000000000001E-4</v>
          </cell>
        </row>
        <row r="82">
          <cell r="H82">
            <v>5.4900000000000001E-4</v>
          </cell>
        </row>
        <row r="83">
          <cell r="H83">
            <v>1.464E-3</v>
          </cell>
        </row>
        <row r="84">
          <cell r="H84">
            <v>3.6600000000000001E-3</v>
          </cell>
        </row>
        <row r="85">
          <cell r="H85">
            <v>3.2940000000000001E-3</v>
          </cell>
        </row>
        <row r="87">
          <cell r="H87">
            <v>4.9410000000000003E-2</v>
          </cell>
        </row>
        <row r="88">
          <cell r="H88">
            <v>3.9528000000000001E-2</v>
          </cell>
        </row>
        <row r="89">
          <cell r="H89">
            <v>2.0130000000000002E-2</v>
          </cell>
        </row>
        <row r="90">
          <cell r="H90">
            <v>1.281E-2</v>
          </cell>
        </row>
        <row r="91">
          <cell r="H91">
            <v>2.196E-2</v>
          </cell>
        </row>
        <row r="92">
          <cell r="H92">
            <v>4.1357999999999999E-2</v>
          </cell>
        </row>
        <row r="93">
          <cell r="H93">
            <v>3.7332000000000004E-2</v>
          </cell>
        </row>
      </sheetData>
      <sheetData sheetId="8">
        <row r="7">
          <cell r="H7">
            <v>0.56102200000000002</v>
          </cell>
        </row>
        <row r="23">
          <cell r="H23">
            <v>2.1406000000000008E-2</v>
          </cell>
        </row>
        <row r="24">
          <cell r="H24">
            <v>0.03</v>
          </cell>
        </row>
        <row r="25">
          <cell r="H25">
            <v>0.03</v>
          </cell>
        </row>
        <row r="26">
          <cell r="H26">
            <v>0.01</v>
          </cell>
        </row>
        <row r="27">
          <cell r="H27">
            <v>0.01</v>
          </cell>
        </row>
        <row r="28">
          <cell r="H28">
            <v>0.01</v>
          </cell>
        </row>
        <row r="29">
          <cell r="H29">
            <v>0.131054</v>
          </cell>
        </row>
        <row r="31">
          <cell r="H31">
            <v>0.12335400000000001</v>
          </cell>
        </row>
        <row r="32">
          <cell r="H32">
            <v>0.03</v>
          </cell>
        </row>
        <row r="33">
          <cell r="H33">
            <v>0.03</v>
          </cell>
        </row>
        <row r="34">
          <cell r="H34">
            <v>0.01</v>
          </cell>
        </row>
        <row r="35">
          <cell r="H35">
            <v>0.01</v>
          </cell>
        </row>
        <row r="36">
          <cell r="H36">
            <v>0.01</v>
          </cell>
        </row>
        <row r="37">
          <cell r="H37">
            <v>1.3706000000000001E-2</v>
          </cell>
        </row>
        <row r="47">
          <cell r="H47">
            <v>0.43030000000000002</v>
          </cell>
        </row>
        <row r="48">
          <cell r="H48">
            <v>0.45110000000000006</v>
          </cell>
        </row>
        <row r="49">
          <cell r="H49">
            <v>0.37440000000000001</v>
          </cell>
        </row>
        <row r="50">
          <cell r="H50">
            <v>0.50180000000000002</v>
          </cell>
        </row>
        <row r="51">
          <cell r="H51">
            <v>0.24050000000000002</v>
          </cell>
        </row>
        <row r="52">
          <cell r="H52">
            <v>0.312</v>
          </cell>
        </row>
        <row r="53">
          <cell r="H53">
            <v>5.4600000000000003E-2</v>
          </cell>
        </row>
        <row r="55">
          <cell r="H55">
            <v>0.44850000000000007</v>
          </cell>
        </row>
        <row r="56">
          <cell r="H56">
            <v>0.93990000000000007</v>
          </cell>
        </row>
        <row r="57">
          <cell r="H57">
            <v>1.0750999999999999</v>
          </cell>
        </row>
        <row r="58">
          <cell r="H58">
            <v>1.2896000000000001</v>
          </cell>
        </row>
        <row r="59">
          <cell r="H59">
            <v>0.76569999999999994</v>
          </cell>
        </row>
        <row r="60">
          <cell r="H60">
            <v>1.2141999999999999</v>
          </cell>
        </row>
        <row r="61">
          <cell r="H61">
            <v>9.0999999999999998E-2</v>
          </cell>
        </row>
        <row r="63">
          <cell r="H63">
            <v>0.2223</v>
          </cell>
        </row>
        <row r="64">
          <cell r="H64">
            <v>0.75790000000000002</v>
          </cell>
        </row>
        <row r="65">
          <cell r="H65">
            <v>0.34060000000000001</v>
          </cell>
        </row>
        <row r="66">
          <cell r="H66">
            <v>0.29770000000000002</v>
          </cell>
        </row>
        <row r="67">
          <cell r="H67">
            <v>0.1638</v>
          </cell>
        </row>
        <row r="68">
          <cell r="H68">
            <v>0.19240000000000002</v>
          </cell>
        </row>
        <row r="69">
          <cell r="H69">
            <v>2.6000000000000002E-2</v>
          </cell>
        </row>
        <row r="71">
          <cell r="H71">
            <v>0.38090000000000002</v>
          </cell>
        </row>
        <row r="72">
          <cell r="H72">
            <v>0.32370000000000004</v>
          </cell>
        </row>
        <row r="73">
          <cell r="H73">
            <v>0.22750000000000001</v>
          </cell>
        </row>
        <row r="74">
          <cell r="H74">
            <v>0.26910000000000001</v>
          </cell>
        </row>
        <row r="75">
          <cell r="H75">
            <v>0.1716</v>
          </cell>
        </row>
        <row r="76">
          <cell r="H76">
            <v>0.12870000000000001</v>
          </cell>
        </row>
        <row r="77">
          <cell r="H77">
            <v>2.7300000000000001E-2</v>
          </cell>
        </row>
        <row r="79">
          <cell r="H79">
            <v>0.13390000000000002</v>
          </cell>
        </row>
        <row r="80">
          <cell r="H80">
            <v>0.20020000000000002</v>
          </cell>
        </row>
        <row r="81">
          <cell r="H81">
            <v>0.156</v>
          </cell>
        </row>
        <row r="82">
          <cell r="H82">
            <v>0.18459999999999999</v>
          </cell>
        </row>
        <row r="83">
          <cell r="H83">
            <v>0.1066</v>
          </cell>
        </row>
        <row r="84">
          <cell r="H84">
            <v>0.1326</v>
          </cell>
        </row>
        <row r="85">
          <cell r="H85">
            <v>1.6900000000000002E-2</v>
          </cell>
        </row>
        <row r="87">
          <cell r="H87">
            <v>0.60319999999999996</v>
          </cell>
        </row>
        <row r="88">
          <cell r="H88">
            <v>1.0036</v>
          </cell>
        </row>
        <row r="89">
          <cell r="H89">
            <v>0.76180000000000003</v>
          </cell>
        </row>
        <row r="90">
          <cell r="H90">
            <v>0.93080000000000007</v>
          </cell>
        </row>
        <row r="91">
          <cell r="H91">
            <v>0.56420000000000003</v>
          </cell>
        </row>
        <row r="92">
          <cell r="H92">
            <v>0.71240000000000003</v>
          </cell>
        </row>
        <row r="93">
          <cell r="H93">
            <v>8.8400000000000006E-2</v>
          </cell>
        </row>
      </sheetData>
      <sheetData sheetId="9">
        <row r="7">
          <cell r="H7">
            <v>36.245564000000002</v>
          </cell>
        </row>
        <row r="23">
          <cell r="H23">
            <v>8.9479450000000007</v>
          </cell>
        </row>
        <row r="24">
          <cell r="H24">
            <v>11.481861</v>
          </cell>
        </row>
        <row r="25">
          <cell r="H25">
            <v>11.700526</v>
          </cell>
        </row>
        <row r="26">
          <cell r="H26">
            <v>12.139155000000001</v>
          </cell>
        </row>
        <row r="27">
          <cell r="H27">
            <v>13.457207</v>
          </cell>
        </row>
        <row r="28">
          <cell r="H28">
            <v>12.201073999999998</v>
          </cell>
        </row>
        <row r="29">
          <cell r="H29">
            <v>13.903196999999999</v>
          </cell>
        </row>
        <row r="31">
          <cell r="H31">
            <v>5.7632299999999992</v>
          </cell>
        </row>
        <row r="32">
          <cell r="H32">
            <v>3.2293139999999996</v>
          </cell>
        </row>
        <row r="33">
          <cell r="H33">
            <v>3.0106489999999999</v>
          </cell>
        </row>
        <row r="34">
          <cell r="H34">
            <v>2.5720199999999998</v>
          </cell>
        </row>
        <row r="35">
          <cell r="H35">
            <v>1.253968</v>
          </cell>
        </row>
        <row r="36">
          <cell r="H36">
            <v>2.5101009999999997</v>
          </cell>
        </row>
        <row r="37">
          <cell r="H37">
            <v>0.80797799999999997</v>
          </cell>
        </row>
        <row r="47">
          <cell r="H47">
            <v>16.112582999999997</v>
          </cell>
        </row>
        <row r="48">
          <cell r="H48">
            <v>4.3761570000000001</v>
          </cell>
        </row>
        <row r="49">
          <cell r="H49">
            <v>2.9111309999999997</v>
          </cell>
        </row>
        <row r="50">
          <cell r="H50">
            <v>7.5494789999999998</v>
          </cell>
        </row>
        <row r="51">
          <cell r="H51">
            <v>9.7794539999999994</v>
          </cell>
        </row>
        <row r="52">
          <cell r="H52">
            <v>7.0332059999999998</v>
          </cell>
        </row>
        <row r="53">
          <cell r="H53">
            <v>4.6599719999999989</v>
          </cell>
        </row>
        <row r="55">
          <cell r="H55">
            <v>23.580971999999996</v>
          </cell>
        </row>
        <row r="56">
          <cell r="H56">
            <v>4.0653119999999996</v>
          </cell>
        </row>
        <row r="57">
          <cell r="H57">
            <v>3.238194</v>
          </cell>
        </row>
        <row r="58">
          <cell r="H58">
            <v>9.6956609999999994</v>
          </cell>
        </row>
        <row r="59">
          <cell r="H59">
            <v>9.7118789999999997</v>
          </cell>
        </row>
        <row r="60">
          <cell r="H60">
            <v>7.7170649999999998</v>
          </cell>
        </row>
        <row r="61">
          <cell r="H61">
            <v>1.0271399999999999</v>
          </cell>
        </row>
        <row r="63">
          <cell r="H63">
            <v>26.648876999999999</v>
          </cell>
        </row>
        <row r="64">
          <cell r="H64">
            <v>4.5923969999999992</v>
          </cell>
        </row>
        <row r="65">
          <cell r="H65">
            <v>2.6327219999999998</v>
          </cell>
        </row>
        <row r="66">
          <cell r="H66">
            <v>5.8195589999999999</v>
          </cell>
        </row>
        <row r="67">
          <cell r="H67">
            <v>6.9169769999999993</v>
          </cell>
        </row>
        <row r="68">
          <cell r="H68">
            <v>5.3465340000000001</v>
          </cell>
        </row>
        <row r="69">
          <cell r="H69">
            <v>0.85414800000000002</v>
          </cell>
        </row>
        <row r="71">
          <cell r="H71">
            <v>13.655556000000001</v>
          </cell>
        </row>
        <row r="72">
          <cell r="H72">
            <v>2.3543129999999999</v>
          </cell>
        </row>
        <row r="73">
          <cell r="H73">
            <v>1.667751</v>
          </cell>
        </row>
        <row r="74">
          <cell r="H74">
            <v>4.5761789999999998</v>
          </cell>
        </row>
        <row r="75">
          <cell r="H75">
            <v>5.4330300000000005</v>
          </cell>
        </row>
        <row r="76">
          <cell r="H76">
            <v>4.5275249999999998</v>
          </cell>
        </row>
        <row r="77">
          <cell r="H77">
            <v>0.50816399999999995</v>
          </cell>
        </row>
        <row r="79">
          <cell r="H79">
            <v>8.6063519999999993</v>
          </cell>
        </row>
        <row r="80">
          <cell r="H80">
            <v>1.481244</v>
          </cell>
        </row>
        <row r="81">
          <cell r="H81">
            <v>0.88117799999999991</v>
          </cell>
        </row>
        <row r="82">
          <cell r="H82">
            <v>2.0488740000000001</v>
          </cell>
        </row>
        <row r="83">
          <cell r="H83">
            <v>2.9354579999999997</v>
          </cell>
        </row>
        <row r="84">
          <cell r="H84">
            <v>1.9191299999999998</v>
          </cell>
        </row>
        <row r="85">
          <cell r="H85">
            <v>0.25408199999999997</v>
          </cell>
        </row>
        <row r="87">
          <cell r="H87">
            <v>9.5551049999999993</v>
          </cell>
        </row>
        <row r="88">
          <cell r="H88">
            <v>1.6461269999999999</v>
          </cell>
        </row>
        <row r="89">
          <cell r="H89">
            <v>0.70277999999999996</v>
          </cell>
        </row>
        <row r="90">
          <cell r="H90">
            <v>0.87847499999999989</v>
          </cell>
        </row>
        <row r="91">
          <cell r="H91">
            <v>0.87847499999999989</v>
          </cell>
        </row>
        <row r="92">
          <cell r="H92">
            <v>0.82711800000000002</v>
          </cell>
        </row>
        <row r="93">
          <cell r="H93">
            <v>0.72440400000000005</v>
          </cell>
        </row>
      </sheetData>
      <sheetData sheetId="10">
        <row r="7">
          <cell r="H7">
            <v>13.73442</v>
          </cell>
        </row>
        <row r="23">
          <cell r="H23">
            <v>4.5272070000000006</v>
          </cell>
        </row>
        <row r="24">
          <cell r="H24">
            <v>5.6028419999999999</v>
          </cell>
        </row>
        <row r="25">
          <cell r="H25">
            <v>2.1146999999999996</v>
          </cell>
        </row>
        <row r="26">
          <cell r="H26">
            <v>1.6733160000000002</v>
          </cell>
        </row>
        <row r="27">
          <cell r="H27">
            <v>1.5378480000000001</v>
          </cell>
        </row>
        <row r="28">
          <cell r="H28">
            <v>0.79070700000000005</v>
          </cell>
        </row>
        <row r="29">
          <cell r="H29">
            <v>0.74602800000000002</v>
          </cell>
        </row>
        <row r="31">
          <cell r="H31">
            <v>0.25901099999999999</v>
          </cell>
        </row>
        <row r="32">
          <cell r="H32">
            <v>2.8376730000000001</v>
          </cell>
        </row>
        <row r="33">
          <cell r="H33">
            <v>2.5204680000000002</v>
          </cell>
        </row>
        <row r="34">
          <cell r="H34">
            <v>1.3704210000000001</v>
          </cell>
        </row>
        <row r="35">
          <cell r="H35">
            <v>1.4106480000000001</v>
          </cell>
        </row>
        <row r="36">
          <cell r="H36">
            <v>0.30766500000000002</v>
          </cell>
        </row>
        <row r="37">
          <cell r="H37">
            <v>0.153753</v>
          </cell>
        </row>
        <row r="47">
          <cell r="H47">
            <v>2.0060099999999998</v>
          </cell>
        </row>
        <row r="48">
          <cell r="H48">
            <v>7.8826799999999997</v>
          </cell>
        </row>
        <row r="49">
          <cell r="H49">
            <v>2.8876500000000003</v>
          </cell>
        </row>
        <row r="50">
          <cell r="H50">
            <v>2.2670299999999997</v>
          </cell>
        </row>
        <row r="51">
          <cell r="H51">
            <v>2.0658400000000001</v>
          </cell>
        </row>
        <row r="52">
          <cell r="H52">
            <v>1.7375499999999999</v>
          </cell>
        </row>
        <row r="53">
          <cell r="H53">
            <v>6.719328</v>
          </cell>
        </row>
        <row r="55">
          <cell r="H55">
            <v>0.21049000000000001</v>
          </cell>
        </row>
        <row r="56">
          <cell r="H56">
            <v>1.05338</v>
          </cell>
        </row>
        <row r="57">
          <cell r="H57">
            <v>0.35463999999999996</v>
          </cell>
        </row>
        <row r="58">
          <cell r="H58">
            <v>0.19871</v>
          </cell>
        </row>
        <row r="59">
          <cell r="H59">
            <v>0.17391000000000001</v>
          </cell>
        </row>
        <row r="60">
          <cell r="H60">
            <v>0.13392000000000001</v>
          </cell>
        </row>
        <row r="61">
          <cell r="H61">
            <v>6.6960000000000006E-2</v>
          </cell>
        </row>
        <row r="63">
          <cell r="H63">
            <v>5.6420000000000005E-2</v>
          </cell>
        </row>
        <row r="64">
          <cell r="H64">
            <v>1.8007900000000001</v>
          </cell>
        </row>
        <row r="65">
          <cell r="H65">
            <v>0.77344999999999997</v>
          </cell>
        </row>
        <row r="66">
          <cell r="H66">
            <v>0.89806999999999992</v>
          </cell>
        </row>
        <row r="67">
          <cell r="H67">
            <v>0.81747000000000003</v>
          </cell>
        </row>
        <row r="68">
          <cell r="H68">
            <v>0.66339999999999999</v>
          </cell>
        </row>
        <row r="69">
          <cell r="H69">
            <v>1.6949520000000002</v>
          </cell>
        </row>
        <row r="71">
          <cell r="H71">
            <v>6.5409999999999996E-2</v>
          </cell>
        </row>
        <row r="72">
          <cell r="H72">
            <v>0.32828999999999997</v>
          </cell>
        </row>
        <row r="73">
          <cell r="H73">
            <v>0.12307</v>
          </cell>
        </row>
        <row r="74">
          <cell r="H74">
            <v>0.10415999999999999</v>
          </cell>
        </row>
        <row r="75">
          <cell r="H75">
            <v>9.9510000000000001E-2</v>
          </cell>
        </row>
        <row r="76">
          <cell r="H76">
            <v>8.5249999999999992E-2</v>
          </cell>
        </row>
        <row r="77">
          <cell r="H77">
            <v>0.4536</v>
          </cell>
        </row>
        <row r="79">
          <cell r="H79">
            <v>4.4329999999999994E-2</v>
          </cell>
        </row>
        <row r="80">
          <cell r="H80">
            <v>1.23628</v>
          </cell>
        </row>
        <row r="81">
          <cell r="H81">
            <v>0.48855999999999999</v>
          </cell>
        </row>
        <row r="82">
          <cell r="H82">
            <v>0.47554000000000002</v>
          </cell>
        </row>
        <row r="83">
          <cell r="H83">
            <v>0.42965999999999999</v>
          </cell>
        </row>
        <row r="84">
          <cell r="H84">
            <v>0.34534000000000004</v>
          </cell>
        </row>
        <row r="85">
          <cell r="H85">
            <v>0.4536</v>
          </cell>
        </row>
        <row r="87">
          <cell r="H87">
            <v>6.0449999999999997E-2</v>
          </cell>
        </row>
        <row r="88">
          <cell r="H88">
            <v>0.15376000000000001</v>
          </cell>
        </row>
        <row r="89">
          <cell r="H89">
            <v>0.30193999999999999</v>
          </cell>
        </row>
        <row r="90">
          <cell r="H90">
            <v>0.27931</v>
          </cell>
        </row>
        <row r="91">
          <cell r="H91">
            <v>0.27590000000000003</v>
          </cell>
        </row>
        <row r="92">
          <cell r="H92">
            <v>0.24490000000000001</v>
          </cell>
        </row>
        <row r="93">
          <cell r="H93">
            <v>0.49445</v>
          </cell>
        </row>
      </sheetData>
      <sheetData sheetId="11">
        <row r="7">
          <cell r="H7">
            <v>15.162927999999999</v>
          </cell>
        </row>
        <row r="23">
          <cell r="H23">
            <v>3.9179708430654006</v>
          </cell>
        </row>
        <row r="24">
          <cell r="H24">
            <v>5.0313769297215618</v>
          </cell>
        </row>
        <row r="25">
          <cell r="H25">
            <v>5.2845580241467216</v>
          </cell>
        </row>
        <row r="26">
          <cell r="H26">
            <v>5.0210825171768816</v>
          </cell>
        </row>
        <row r="27">
          <cell r="H27">
            <v>2.7994792975393215</v>
          </cell>
        </row>
        <row r="28">
          <cell r="H28">
            <v>5.339068368478241</v>
          </cell>
        </row>
        <row r="29">
          <cell r="H29">
            <v>5.3685267569225603</v>
          </cell>
        </row>
        <row r="31">
          <cell r="H31">
            <v>2.8857931569346</v>
          </cell>
        </row>
        <row r="32">
          <cell r="H32">
            <v>10.660387070278439</v>
          </cell>
        </row>
        <row r="33">
          <cell r="H33">
            <v>8.6296059758532788</v>
          </cell>
        </row>
        <row r="34">
          <cell r="H34">
            <v>11.55948148282312</v>
          </cell>
        </row>
        <row r="35">
          <cell r="H35">
            <v>8.4482847024606791</v>
          </cell>
        </row>
        <row r="36">
          <cell r="H36">
            <v>1.4646956315217601</v>
          </cell>
        </row>
        <row r="37">
          <cell r="H37">
            <v>1.4352372430774401</v>
          </cell>
        </row>
        <row r="47">
          <cell r="H47">
            <v>5.7875000000000014</v>
          </cell>
        </row>
        <row r="48">
          <cell r="H48">
            <v>1.10625</v>
          </cell>
        </row>
        <row r="49">
          <cell r="H49">
            <v>0.51874999999999993</v>
          </cell>
        </row>
        <row r="50">
          <cell r="H50">
            <v>3.03125</v>
          </cell>
        </row>
        <row r="51">
          <cell r="H51">
            <v>3.35</v>
          </cell>
        </row>
        <row r="52">
          <cell r="H52">
            <v>6.1687499999999993</v>
          </cell>
        </row>
        <row r="53">
          <cell r="H53">
            <v>0.48750000000000004</v>
          </cell>
        </row>
        <row r="55">
          <cell r="H55">
            <v>6.375</v>
          </cell>
        </row>
        <row r="56">
          <cell r="H56">
            <v>1.09375</v>
          </cell>
        </row>
        <row r="57">
          <cell r="H57">
            <v>0.4375</v>
          </cell>
        </row>
        <row r="58">
          <cell r="H58">
            <v>3.4125000000000001</v>
          </cell>
        </row>
        <row r="59">
          <cell r="H59">
            <v>3.7375000000000003</v>
          </cell>
        </row>
        <row r="60">
          <cell r="H60">
            <v>6.9499999999999993</v>
          </cell>
        </row>
        <row r="61">
          <cell r="H61">
            <v>6.25E-2</v>
          </cell>
        </row>
        <row r="63">
          <cell r="H63">
            <v>22.787500000000001</v>
          </cell>
        </row>
        <row r="64">
          <cell r="H64">
            <v>3.9250000000000003</v>
          </cell>
        </row>
        <row r="65">
          <cell r="H65">
            <v>1.5687499999999999</v>
          </cell>
        </row>
        <row r="66">
          <cell r="H66">
            <v>0.85625000000000007</v>
          </cell>
        </row>
        <row r="67">
          <cell r="H67">
            <v>0.77500000000000002</v>
          </cell>
        </row>
        <row r="68">
          <cell r="H68">
            <v>1.98125</v>
          </cell>
        </row>
        <row r="69">
          <cell r="H69">
            <v>1.55</v>
          </cell>
        </row>
        <row r="71">
          <cell r="H71">
            <v>0.78749999999999998</v>
          </cell>
        </row>
        <row r="72">
          <cell r="H72">
            <v>0.13125000000000001</v>
          </cell>
        </row>
        <row r="73">
          <cell r="H73">
            <v>0.05</v>
          </cell>
        </row>
        <row r="74">
          <cell r="H74">
            <v>0.13125000000000001</v>
          </cell>
        </row>
        <row r="75">
          <cell r="H75">
            <v>0.14375000000000002</v>
          </cell>
        </row>
        <row r="76">
          <cell r="H76">
            <v>0.1875</v>
          </cell>
        </row>
        <row r="77">
          <cell r="H77">
            <v>8.7500000000000008E-2</v>
          </cell>
        </row>
        <row r="79">
          <cell r="H79">
            <v>4.8812499999999996</v>
          </cell>
        </row>
        <row r="80">
          <cell r="H80">
            <v>0.83750000000000002</v>
          </cell>
        </row>
        <row r="81">
          <cell r="H81">
            <v>0.32500000000000001</v>
          </cell>
        </row>
        <row r="82">
          <cell r="H82">
            <v>3.85</v>
          </cell>
        </row>
        <row r="83">
          <cell r="H83">
            <v>4.25</v>
          </cell>
        </row>
        <row r="84">
          <cell r="H84">
            <v>6.0124999999999993</v>
          </cell>
        </row>
        <row r="85">
          <cell r="H85">
            <v>7.4999999999999997E-2</v>
          </cell>
        </row>
        <row r="87">
          <cell r="H87">
            <v>4.5374999999999996</v>
          </cell>
        </row>
        <row r="88">
          <cell r="H88">
            <v>0.78125</v>
          </cell>
        </row>
        <row r="89">
          <cell r="H89">
            <v>0.3125</v>
          </cell>
        </row>
        <row r="90">
          <cell r="H90">
            <v>1.21875</v>
          </cell>
        </row>
        <row r="91">
          <cell r="H91">
            <v>1.3187499999999999</v>
          </cell>
        </row>
        <row r="92">
          <cell r="H92">
            <v>2.28125</v>
          </cell>
        </row>
        <row r="93">
          <cell r="H93">
            <v>3.1250000000000002E-3</v>
          </cell>
        </row>
      </sheetData>
      <sheetData sheetId="12">
        <row r="7">
          <cell r="H7">
            <v>2.6997019999999994</v>
          </cell>
        </row>
        <row r="23">
          <cell r="H23">
            <v>1.5235999999999987E-2</v>
          </cell>
        </row>
        <row r="24">
          <cell r="H24">
            <v>1.6407999999999961E-2</v>
          </cell>
        </row>
        <row r="25">
          <cell r="H25">
            <v>0.19543099999999994</v>
          </cell>
        </row>
        <row r="26">
          <cell r="H26">
            <v>0.20597899999999994</v>
          </cell>
        </row>
        <row r="27">
          <cell r="H27">
            <v>0.33372699999999994</v>
          </cell>
        </row>
        <row r="28">
          <cell r="H28">
            <v>0.22209399999999996</v>
          </cell>
        </row>
        <row r="29">
          <cell r="H29">
            <v>9.9326999999999999E-2</v>
          </cell>
        </row>
        <row r="31">
          <cell r="H31">
            <v>0.62643399999999994</v>
          </cell>
        </row>
        <row r="32">
          <cell r="H32">
            <v>0.65456199999999998</v>
          </cell>
        </row>
        <row r="33">
          <cell r="H33">
            <v>0.35833900000000002</v>
          </cell>
        </row>
        <row r="34">
          <cell r="H34">
            <v>0.72869099999999998</v>
          </cell>
        </row>
        <row r="35">
          <cell r="H35">
            <v>0.22004299999999999</v>
          </cell>
        </row>
        <row r="36">
          <cell r="H36">
            <v>0.33167600000000003</v>
          </cell>
        </row>
        <row r="37">
          <cell r="H37">
            <v>0.24494799999999997</v>
          </cell>
        </row>
        <row r="47">
          <cell r="H47">
            <v>0.34019999999999995</v>
          </cell>
        </row>
        <row r="48">
          <cell r="H48">
            <v>0.2268</v>
          </cell>
        </row>
        <row r="49">
          <cell r="H49">
            <v>8.8200000000000001E-2</v>
          </cell>
        </row>
        <row r="50">
          <cell r="H50">
            <v>0.17459999999999998</v>
          </cell>
        </row>
        <row r="51">
          <cell r="H51">
            <v>0.11159999999999999</v>
          </cell>
        </row>
        <row r="52">
          <cell r="H52">
            <v>0.2268</v>
          </cell>
        </row>
        <row r="53">
          <cell r="H53">
            <v>8.8200000000000001E-2</v>
          </cell>
        </row>
        <row r="55">
          <cell r="H55">
            <v>0.27</v>
          </cell>
        </row>
        <row r="56">
          <cell r="H56">
            <v>1.6667999999999998</v>
          </cell>
        </row>
        <row r="57">
          <cell r="H57">
            <v>0.38519999999999999</v>
          </cell>
        </row>
        <row r="58">
          <cell r="H58">
            <v>0.77399999999999991</v>
          </cell>
        </row>
        <row r="59">
          <cell r="H59">
            <v>0.46979999999999994</v>
          </cell>
        </row>
        <row r="60">
          <cell r="H60">
            <v>0.94679999999999997</v>
          </cell>
        </row>
        <row r="61">
          <cell r="H61">
            <v>0.17099999999999999</v>
          </cell>
        </row>
        <row r="63">
          <cell r="H63">
            <v>1.17774</v>
          </cell>
        </row>
        <row r="64">
          <cell r="H64">
            <v>1.0908</v>
          </cell>
        </row>
        <row r="65">
          <cell r="H65">
            <v>0.67679999999999996</v>
          </cell>
        </row>
        <row r="66">
          <cell r="H66">
            <v>0.4824</v>
          </cell>
        </row>
        <row r="67">
          <cell r="H67">
            <v>0.10979999999999999</v>
          </cell>
        </row>
        <row r="68">
          <cell r="H68">
            <v>0.26279999999999998</v>
          </cell>
        </row>
        <row r="69">
          <cell r="H69">
            <v>6.6599999999999993E-2</v>
          </cell>
        </row>
        <row r="71">
          <cell r="H71">
            <v>0.6714</v>
          </cell>
        </row>
        <row r="72">
          <cell r="H72">
            <v>0.81179999999999997</v>
          </cell>
        </row>
        <row r="73">
          <cell r="H73">
            <v>0.52200000000000002</v>
          </cell>
        </row>
        <row r="74">
          <cell r="H74">
            <v>0.33119999999999999</v>
          </cell>
        </row>
        <row r="75">
          <cell r="H75">
            <v>8.6399999999999991E-2</v>
          </cell>
        </row>
        <row r="76">
          <cell r="H76">
            <v>0.2268</v>
          </cell>
        </row>
        <row r="77">
          <cell r="H77">
            <v>8.6399999999999991E-2</v>
          </cell>
        </row>
        <row r="79">
          <cell r="H79">
            <v>2.7291780000000001</v>
          </cell>
        </row>
        <row r="80">
          <cell r="H80">
            <v>1.5264</v>
          </cell>
        </row>
        <row r="81">
          <cell r="H81">
            <v>0.28439999999999999</v>
          </cell>
        </row>
        <row r="82">
          <cell r="H82">
            <v>0.57240000000000002</v>
          </cell>
        </row>
        <row r="83">
          <cell r="H83">
            <v>0.54720000000000002</v>
          </cell>
        </row>
        <row r="84">
          <cell r="H84">
            <v>1.0908</v>
          </cell>
        </row>
        <row r="85">
          <cell r="H85">
            <v>0.1764</v>
          </cell>
        </row>
        <row r="87">
          <cell r="H87">
            <v>0.84420000000000006</v>
          </cell>
        </row>
        <row r="88">
          <cell r="H88">
            <v>0.55619999999999992</v>
          </cell>
        </row>
        <row r="89">
          <cell r="H89">
            <v>0.21239999999999998</v>
          </cell>
        </row>
        <row r="90">
          <cell r="H90">
            <v>0.432</v>
          </cell>
        </row>
        <row r="91">
          <cell r="H91">
            <v>0.2772</v>
          </cell>
        </row>
        <row r="92">
          <cell r="H92">
            <v>0.54179999999999995</v>
          </cell>
        </row>
        <row r="93">
          <cell r="H93">
            <v>6.1200000000000004E-2</v>
          </cell>
        </row>
      </sheetData>
      <sheetData sheetId="13">
        <row r="7">
          <cell r="H7">
            <v>0.35767599999999999</v>
          </cell>
        </row>
        <row r="23">
          <cell r="H23">
            <v>1.0107063389500003E-2</v>
          </cell>
        </row>
        <row r="24">
          <cell r="H24">
            <v>1.3427087428699996E-2</v>
          </cell>
        </row>
        <row r="25">
          <cell r="H25">
            <v>2.6901900301759991E-2</v>
          </cell>
        </row>
        <row r="26">
          <cell r="H26">
            <v>1.9302579452420015E-2</v>
          </cell>
        </row>
        <row r="27">
          <cell r="H27">
            <v>2.2419095883359993E-2</v>
          </cell>
        </row>
        <row r="28">
          <cell r="H28">
            <v>3.5838946077E-2</v>
          </cell>
        </row>
        <row r="29">
          <cell r="H29">
            <v>3.1140296244200022E-3</v>
          </cell>
        </row>
        <row r="31">
          <cell r="H31">
            <v>5.8862936610499995E-2</v>
          </cell>
        </row>
        <row r="32">
          <cell r="H32">
            <v>5.5542912571300007E-2</v>
          </cell>
        </row>
        <row r="33">
          <cell r="H33">
            <v>5.4168099698240005E-2</v>
          </cell>
        </row>
        <row r="34">
          <cell r="H34">
            <v>4.9667420547579985E-2</v>
          </cell>
        </row>
        <row r="35">
          <cell r="H35">
            <v>7.0750904116640007E-2</v>
          </cell>
        </row>
        <row r="36">
          <cell r="H36">
            <v>0.142031053923</v>
          </cell>
        </row>
        <row r="37">
          <cell r="H37">
            <v>5.3755970375579998E-2</v>
          </cell>
        </row>
        <row r="47">
          <cell r="H47">
            <v>0.20313999999999999</v>
          </cell>
        </row>
        <row r="48">
          <cell r="H48">
            <v>0.287298</v>
          </cell>
        </row>
        <row r="49">
          <cell r="H49">
            <v>0.19443400000000002</v>
          </cell>
        </row>
        <row r="50">
          <cell r="H50">
            <v>0.509301</v>
          </cell>
        </row>
        <row r="51">
          <cell r="H51">
            <v>0.65004800000000007</v>
          </cell>
        </row>
        <row r="52">
          <cell r="H52">
            <v>0.62102800000000002</v>
          </cell>
        </row>
        <row r="53">
          <cell r="H53">
            <v>0.54432000000000003</v>
          </cell>
        </row>
        <row r="55">
          <cell r="H55">
            <v>0.11462900000000001</v>
          </cell>
        </row>
        <row r="56">
          <cell r="H56">
            <v>0.25247400000000003</v>
          </cell>
        </row>
        <row r="57">
          <cell r="H57">
            <v>0.21329700000000001</v>
          </cell>
        </row>
        <row r="58">
          <cell r="H58">
            <v>0.56153700000000006</v>
          </cell>
        </row>
        <row r="59">
          <cell r="H59">
            <v>0.71679400000000004</v>
          </cell>
        </row>
        <row r="60">
          <cell r="H60">
            <v>0.47447700000000004</v>
          </cell>
        </row>
        <row r="61">
          <cell r="H61">
            <v>0.30391199999999996</v>
          </cell>
        </row>
        <row r="63">
          <cell r="H63">
            <v>0.14074700000000001</v>
          </cell>
        </row>
        <row r="64">
          <cell r="H64">
            <v>0.18427700000000002</v>
          </cell>
        </row>
        <row r="65">
          <cell r="H65">
            <v>0.15525700000000001</v>
          </cell>
        </row>
        <row r="66">
          <cell r="H66">
            <v>0.40918199999999999</v>
          </cell>
        </row>
        <row r="67">
          <cell r="H67">
            <v>0.52236000000000005</v>
          </cell>
        </row>
        <row r="68">
          <cell r="H68">
            <v>0.34678900000000001</v>
          </cell>
        </row>
        <row r="69">
          <cell r="H69">
            <v>0.16783200000000001</v>
          </cell>
        </row>
        <row r="71">
          <cell r="H71">
            <v>3.4824000000000001E-2</v>
          </cell>
        </row>
        <row r="72">
          <cell r="H72">
            <v>6.3843999999999998E-2</v>
          </cell>
        </row>
        <row r="73">
          <cell r="H73">
            <v>5.5138000000000006E-2</v>
          </cell>
        </row>
        <row r="74">
          <cell r="H74">
            <v>0.14655100000000001</v>
          </cell>
        </row>
        <row r="75">
          <cell r="H75">
            <v>0.18282600000000002</v>
          </cell>
        </row>
        <row r="76">
          <cell r="H76">
            <v>0.123335</v>
          </cell>
        </row>
        <row r="77">
          <cell r="H77">
            <v>3.6288000000000001E-2</v>
          </cell>
        </row>
        <row r="79">
          <cell r="H79">
            <v>0.10156999999999999</v>
          </cell>
        </row>
        <row r="80">
          <cell r="H80">
            <v>0.11317800000000001</v>
          </cell>
        </row>
        <row r="81">
          <cell r="H81">
            <v>9.5766000000000004E-2</v>
          </cell>
        </row>
        <row r="82">
          <cell r="H82">
            <v>0.24957200000000002</v>
          </cell>
        </row>
        <row r="83">
          <cell r="H83">
            <v>0.31922000000000006</v>
          </cell>
        </row>
        <row r="84">
          <cell r="H84">
            <v>0.21184600000000001</v>
          </cell>
        </row>
        <row r="85">
          <cell r="H85">
            <v>5.8968E-2</v>
          </cell>
        </row>
        <row r="87">
          <cell r="H87">
            <v>0.10156999999999999</v>
          </cell>
        </row>
        <row r="88">
          <cell r="H88">
            <v>0.118982</v>
          </cell>
        </row>
        <row r="89">
          <cell r="H89">
            <v>0.100119</v>
          </cell>
        </row>
        <row r="90">
          <cell r="H90">
            <v>0.26408200000000004</v>
          </cell>
        </row>
        <row r="91">
          <cell r="H91">
            <v>0.33808300000000002</v>
          </cell>
        </row>
        <row r="92">
          <cell r="H92">
            <v>0.22345400000000001</v>
          </cell>
        </row>
        <row r="93">
          <cell r="H93">
            <v>0.16831599999999999</v>
          </cell>
        </row>
      </sheetData>
      <sheetData sheetId="14">
        <row r="7">
          <cell r="H7">
            <v>34.573659999999997</v>
          </cell>
        </row>
        <row r="23">
          <cell r="H23">
            <v>13.458741999999999</v>
          </cell>
        </row>
        <row r="24">
          <cell r="H24">
            <v>15.302430000000001</v>
          </cell>
        </row>
        <row r="25">
          <cell r="H25">
            <v>15.412925</v>
          </cell>
        </row>
        <row r="26">
          <cell r="H26">
            <v>17.051859</v>
          </cell>
        </row>
        <row r="27">
          <cell r="H27">
            <v>18.882467999999999</v>
          </cell>
        </row>
        <row r="28">
          <cell r="H28">
            <v>19.008748000000001</v>
          </cell>
        </row>
        <row r="29">
          <cell r="H29">
            <v>18.361112000000002</v>
          </cell>
        </row>
        <row r="31">
          <cell r="H31">
            <v>7.8483020000000003</v>
          </cell>
        </row>
        <row r="32">
          <cell r="H32">
            <v>6.0046139999999992</v>
          </cell>
        </row>
        <row r="33">
          <cell r="H33">
            <v>5.8941189999999999</v>
          </cell>
        </row>
        <row r="34">
          <cell r="H34">
            <v>4.255185</v>
          </cell>
        </row>
        <row r="35">
          <cell r="H35">
            <v>2.4245760000000001</v>
          </cell>
        </row>
        <row r="36">
          <cell r="H36">
            <v>2.2982960000000001</v>
          </cell>
        </row>
        <row r="37">
          <cell r="H37">
            <v>2.0439319999999999</v>
          </cell>
        </row>
        <row r="47">
          <cell r="H47">
            <v>10.825164000000001</v>
          </cell>
        </row>
        <row r="48">
          <cell r="H48">
            <v>5.5048599999999999</v>
          </cell>
        </row>
        <row r="49">
          <cell r="H49">
            <v>2.64106</v>
          </cell>
        </row>
        <row r="50">
          <cell r="H50">
            <v>2.6919720000000003</v>
          </cell>
        </row>
        <row r="51">
          <cell r="H51">
            <v>2.5074159999999996</v>
          </cell>
        </row>
        <row r="52">
          <cell r="H52">
            <v>3.5511119999999998</v>
          </cell>
        </row>
        <row r="53">
          <cell r="H53">
            <v>3.3792839999999997</v>
          </cell>
        </row>
        <row r="55">
          <cell r="H55">
            <v>31.075411999999996</v>
          </cell>
        </row>
        <row r="56">
          <cell r="H56">
            <v>14.38264</v>
          </cell>
        </row>
        <row r="57">
          <cell r="H57">
            <v>10.538783999999998</v>
          </cell>
        </row>
        <row r="58">
          <cell r="H58">
            <v>11.735215999999999</v>
          </cell>
        </row>
        <row r="59">
          <cell r="H59">
            <v>10.774251999999999</v>
          </cell>
        </row>
        <row r="60">
          <cell r="H60">
            <v>15.967275999999998</v>
          </cell>
        </row>
        <row r="61">
          <cell r="H61">
            <v>12.963468000000001</v>
          </cell>
        </row>
        <row r="63">
          <cell r="H63">
            <v>14.6372</v>
          </cell>
        </row>
        <row r="64">
          <cell r="H64">
            <v>10.526055999999999</v>
          </cell>
        </row>
        <row r="65">
          <cell r="H65">
            <v>6.5676480000000002</v>
          </cell>
        </row>
        <row r="66">
          <cell r="H66">
            <v>7.1594999999999995</v>
          </cell>
        </row>
        <row r="67">
          <cell r="H67">
            <v>3.0292639999999995</v>
          </cell>
        </row>
        <row r="68">
          <cell r="H68">
            <v>3.9074959999999996</v>
          </cell>
        </row>
        <row r="69">
          <cell r="H69">
            <v>4.212968</v>
          </cell>
        </row>
        <row r="71">
          <cell r="H71">
            <v>3.4683799999999998</v>
          </cell>
        </row>
        <row r="72">
          <cell r="H72">
            <v>2.7428839999999997</v>
          </cell>
        </row>
        <row r="73">
          <cell r="H73">
            <v>1.6037279999999998</v>
          </cell>
        </row>
        <row r="74">
          <cell r="H74">
            <v>1.7246439999999998</v>
          </cell>
        </row>
        <row r="75">
          <cell r="H75">
            <v>4.4802559999999998</v>
          </cell>
        </row>
        <row r="76">
          <cell r="H76">
            <v>5.447584</v>
          </cell>
        </row>
        <row r="77">
          <cell r="H77">
            <v>1.5973639999999998</v>
          </cell>
        </row>
        <row r="79">
          <cell r="H79">
            <v>5.3012119999999996</v>
          </cell>
        </row>
        <row r="80">
          <cell r="H80">
            <v>0.90368799999999994</v>
          </cell>
        </row>
        <row r="81">
          <cell r="H81">
            <v>5.4730399999999992</v>
          </cell>
        </row>
        <row r="82">
          <cell r="H82">
            <v>6.7458399999999994</v>
          </cell>
        </row>
        <row r="83">
          <cell r="H83">
            <v>3.9329519999999998</v>
          </cell>
        </row>
        <row r="84">
          <cell r="H84">
            <v>3.9838639999999996</v>
          </cell>
        </row>
        <row r="85">
          <cell r="H85">
            <v>2.1573959999999999</v>
          </cell>
        </row>
        <row r="87">
          <cell r="H87">
            <v>14.66902</v>
          </cell>
        </row>
        <row r="88">
          <cell r="H88">
            <v>11.404288000000001</v>
          </cell>
        </row>
        <row r="89">
          <cell r="H89">
            <v>6.1985359999999998</v>
          </cell>
        </row>
        <row r="90">
          <cell r="H90">
            <v>6.6058320000000004</v>
          </cell>
        </row>
        <row r="91">
          <cell r="H91">
            <v>3.2265480000000002</v>
          </cell>
        </row>
        <row r="92">
          <cell r="H92">
            <v>3.9965920000000001</v>
          </cell>
        </row>
        <row r="93">
          <cell r="H93">
            <v>3.7102119999999998</v>
          </cell>
        </row>
      </sheetData>
      <sheetData sheetId="15">
        <row r="7">
          <cell r="H7">
            <v>0.30429</v>
          </cell>
        </row>
        <row r="23">
          <cell r="H23">
            <v>9.6452704582500007E-2</v>
          </cell>
        </row>
        <row r="24">
          <cell r="H24">
            <v>0.10483675904372999</v>
          </cell>
        </row>
        <row r="25">
          <cell r="H25">
            <v>0.113781608997</v>
          </cell>
        </row>
        <row r="26">
          <cell r="H26">
            <v>0.10845418222926</v>
          </cell>
        </row>
        <row r="27">
          <cell r="H27">
            <v>0.10969692882435</v>
          </cell>
        </row>
        <row r="28">
          <cell r="H28">
            <v>0.12459163206335999</v>
          </cell>
        </row>
        <row r="29">
          <cell r="H29">
            <v>0.108192</v>
          </cell>
        </row>
        <row r="31">
          <cell r="H31">
            <v>2.8497295417499999E-2</v>
          </cell>
        </row>
        <row r="32">
          <cell r="H32">
            <v>2.0113240956269998E-2</v>
          </cell>
        </row>
        <row r="33">
          <cell r="H33">
            <v>1.1168391002999999E-2</v>
          </cell>
        </row>
        <row r="34">
          <cell r="H34">
            <v>1.6495817770740002E-2</v>
          </cell>
        </row>
        <row r="35">
          <cell r="H35">
            <v>1.525307117565E-2</v>
          </cell>
        </row>
        <row r="36">
          <cell r="H36">
            <v>1.608736793664E-2</v>
          </cell>
        </row>
        <row r="37">
          <cell r="H37">
            <v>5.5648570708499998E-3</v>
          </cell>
        </row>
        <row r="47">
          <cell r="H47">
            <v>0.54449646800000007</v>
          </cell>
        </row>
        <row r="48">
          <cell r="H48">
            <v>0.39524800000000004</v>
          </cell>
        </row>
        <row r="49">
          <cell r="H49">
            <v>0.29643599999999998</v>
          </cell>
        </row>
        <row r="50">
          <cell r="H50">
            <v>0.32819700000000002</v>
          </cell>
        </row>
        <row r="51">
          <cell r="H51">
            <v>0.19409500000000002</v>
          </cell>
        </row>
        <row r="52">
          <cell r="H52">
            <v>0.17292099999999999</v>
          </cell>
        </row>
        <row r="53">
          <cell r="H53">
            <v>5.9993000000000005E-2</v>
          </cell>
        </row>
        <row r="55">
          <cell r="H55">
            <v>0.141696408</v>
          </cell>
        </row>
        <row r="56">
          <cell r="H56">
            <v>0.155276</v>
          </cell>
        </row>
        <row r="57">
          <cell r="H57">
            <v>0.12351499999999999</v>
          </cell>
        </row>
        <row r="58">
          <cell r="H58">
            <v>0.112928</v>
          </cell>
        </row>
        <row r="59">
          <cell r="H59">
            <v>0.16233400000000001</v>
          </cell>
        </row>
        <row r="60">
          <cell r="H60">
            <v>0.44112499999999999</v>
          </cell>
        </row>
        <row r="61">
          <cell r="H61">
            <v>0.32819700000000002</v>
          </cell>
        </row>
        <row r="63">
          <cell r="H63">
            <v>0.356429</v>
          </cell>
        </row>
        <row r="64">
          <cell r="H64">
            <v>0.451712</v>
          </cell>
        </row>
        <row r="65">
          <cell r="H65">
            <v>0.34937099999999999</v>
          </cell>
        </row>
        <row r="66">
          <cell r="H66">
            <v>0.356429</v>
          </cell>
        </row>
        <row r="67">
          <cell r="H67">
            <v>0.14821799999999999</v>
          </cell>
        </row>
        <row r="68">
          <cell r="H68">
            <v>0.39877699999999994</v>
          </cell>
        </row>
        <row r="69">
          <cell r="H69">
            <v>0.38113200000000003</v>
          </cell>
        </row>
        <row r="71">
          <cell r="H71">
            <v>0.10586999999999999</v>
          </cell>
        </row>
        <row r="72">
          <cell r="H72">
            <v>0.109399</v>
          </cell>
        </row>
        <row r="73">
          <cell r="H73">
            <v>9.8812000000000011E-2</v>
          </cell>
        </row>
        <row r="74">
          <cell r="H74">
            <v>0.13057299999999999</v>
          </cell>
        </row>
        <row r="75">
          <cell r="H75">
            <v>4.9406000000000005E-2</v>
          </cell>
        </row>
        <row r="76">
          <cell r="H76">
            <v>0.12704399999999999</v>
          </cell>
        </row>
        <row r="77">
          <cell r="H77">
            <v>0.109399</v>
          </cell>
        </row>
        <row r="79">
          <cell r="H79">
            <v>8.1167000000000003E-2</v>
          </cell>
        </row>
        <row r="80">
          <cell r="H80">
            <v>0.112928</v>
          </cell>
        </row>
        <row r="81">
          <cell r="H81">
            <v>7.7637999999999999E-2</v>
          </cell>
        </row>
        <row r="82">
          <cell r="H82">
            <v>0.112928</v>
          </cell>
        </row>
        <row r="83">
          <cell r="H83">
            <v>7.0580000000000004E-2</v>
          </cell>
        </row>
        <row r="84">
          <cell r="H84">
            <v>0.183508</v>
          </cell>
        </row>
        <row r="85">
          <cell r="H85">
            <v>0.16233400000000001</v>
          </cell>
        </row>
        <row r="87">
          <cell r="H87">
            <v>0.26467499999999999</v>
          </cell>
        </row>
        <row r="88">
          <cell r="H88">
            <v>0.18703700000000001</v>
          </cell>
        </row>
        <row r="89">
          <cell r="H89">
            <v>0.12351499999999999</v>
          </cell>
        </row>
        <row r="90">
          <cell r="H90">
            <v>0.13057299999999999</v>
          </cell>
        </row>
        <row r="91">
          <cell r="H91">
            <v>9.5283000000000007E-2</v>
          </cell>
        </row>
        <row r="92">
          <cell r="H92">
            <v>0.29643599999999998</v>
          </cell>
        </row>
        <row r="93">
          <cell r="H93">
            <v>0.26467499999999999</v>
          </cell>
        </row>
      </sheetData>
      <sheetData sheetId="16">
        <row r="7">
          <cell r="H7">
            <v>0.11909200000000002</v>
          </cell>
        </row>
        <row r="23">
          <cell r="H23">
            <v>5.5362562405999981E-3</v>
          </cell>
        </row>
        <row r="24">
          <cell r="H24">
            <v>8.6639195235999941E-3</v>
          </cell>
        </row>
        <row r="25">
          <cell r="H25">
            <v>9.6862619582399941E-3</v>
          </cell>
        </row>
        <row r="26">
          <cell r="H26">
            <v>2.0830483240799991E-3</v>
          </cell>
        </row>
        <row r="27">
          <cell r="H27">
            <v>1.2195604773360003E-2</v>
          </cell>
        </row>
        <row r="28">
          <cell r="H28">
            <v>1.7111627978720002E-2</v>
          </cell>
        </row>
        <row r="29">
          <cell r="H29">
            <v>1.4896E-2</v>
          </cell>
        </row>
        <row r="31">
          <cell r="H31">
            <v>2.2659743759400001E-2</v>
          </cell>
        </row>
        <row r="32">
          <cell r="H32">
            <v>4.2332080476400004E-2</v>
          </cell>
        </row>
        <row r="33">
          <cell r="H33">
            <v>3.3709738041760008E-2</v>
          </cell>
        </row>
        <row r="34">
          <cell r="H34">
            <v>3.3712951675919998E-2</v>
          </cell>
        </row>
        <row r="35">
          <cell r="H35">
            <v>1.6000395226639996E-2</v>
          </cell>
        </row>
        <row r="36">
          <cell r="H36">
            <v>1.5492372021279999E-2</v>
          </cell>
        </row>
        <row r="37">
          <cell r="H37">
            <v>8.8214445708399997E-3</v>
          </cell>
        </row>
        <row r="47">
          <cell r="H47">
            <v>0.21478500000000003</v>
          </cell>
        </row>
        <row r="48">
          <cell r="H48">
            <v>0.38893499999999998</v>
          </cell>
        </row>
        <row r="49">
          <cell r="H49">
            <v>0.354105</v>
          </cell>
        </row>
        <row r="50">
          <cell r="H50">
            <v>0.33475500000000002</v>
          </cell>
        </row>
        <row r="51">
          <cell r="H51">
            <v>0.16834499999999999</v>
          </cell>
        </row>
        <row r="52">
          <cell r="H52">
            <v>0.160605</v>
          </cell>
        </row>
        <row r="53">
          <cell r="H53">
            <v>6.966E-2</v>
          </cell>
        </row>
        <row r="55">
          <cell r="H55">
            <v>3.6764999999999999E-2</v>
          </cell>
        </row>
        <row r="56">
          <cell r="H56">
            <v>0.11223</v>
          </cell>
        </row>
        <row r="57">
          <cell r="H57">
            <v>0.11223</v>
          </cell>
        </row>
        <row r="58">
          <cell r="H58">
            <v>9.0944999999999998E-2</v>
          </cell>
        </row>
        <row r="59">
          <cell r="H59">
            <v>0.16641</v>
          </cell>
        </row>
        <row r="60">
          <cell r="H60">
            <v>0.152865</v>
          </cell>
        </row>
        <row r="61">
          <cell r="H61">
            <v>2.9024999999999999E-2</v>
          </cell>
        </row>
        <row r="63">
          <cell r="H63">
            <v>0.17415</v>
          </cell>
        </row>
        <row r="64">
          <cell r="H64">
            <v>0.36571500000000001</v>
          </cell>
        </row>
        <row r="65">
          <cell r="H65">
            <v>0.3483</v>
          </cell>
        </row>
        <row r="66">
          <cell r="H66">
            <v>0.32895000000000002</v>
          </cell>
        </row>
        <row r="67">
          <cell r="H67">
            <v>8.5140000000000007E-2</v>
          </cell>
        </row>
        <row r="68">
          <cell r="H68">
            <v>6.7724999999999994E-2</v>
          </cell>
        </row>
        <row r="69">
          <cell r="H69">
            <v>4.8375000000000001E-2</v>
          </cell>
        </row>
        <row r="71">
          <cell r="H71">
            <v>5.2245000000000007E-2</v>
          </cell>
        </row>
        <row r="72">
          <cell r="H72">
            <v>9.0944999999999998E-2</v>
          </cell>
        </row>
        <row r="73">
          <cell r="H73">
            <v>4.6440000000000002E-2</v>
          </cell>
        </row>
        <row r="74">
          <cell r="H74">
            <v>8.9010000000000006E-2</v>
          </cell>
        </row>
        <row r="75">
          <cell r="H75">
            <v>2.9024999999999999E-2</v>
          </cell>
        </row>
        <row r="76">
          <cell r="H76">
            <v>2.1285000000000002E-2</v>
          </cell>
        </row>
        <row r="77">
          <cell r="H77">
            <v>9.6750000000000013E-3</v>
          </cell>
        </row>
        <row r="79">
          <cell r="H79">
            <v>2.1285000000000002E-2</v>
          </cell>
        </row>
        <row r="80">
          <cell r="H80">
            <v>1.3545000000000001E-2</v>
          </cell>
        </row>
        <row r="81">
          <cell r="H81">
            <v>4.2570000000000004E-2</v>
          </cell>
        </row>
        <row r="82">
          <cell r="H82">
            <v>2.3220000000000001E-2</v>
          </cell>
        </row>
        <row r="83">
          <cell r="H83">
            <v>1.5480000000000001E-2</v>
          </cell>
        </row>
        <row r="84">
          <cell r="H84">
            <v>8.3205000000000001E-2</v>
          </cell>
        </row>
        <row r="85">
          <cell r="H85">
            <v>6.9660000000000014E-2</v>
          </cell>
        </row>
        <row r="87">
          <cell r="H87">
            <v>0.121905</v>
          </cell>
        </row>
        <row r="88">
          <cell r="H88">
            <v>0.24187500000000001</v>
          </cell>
        </row>
        <row r="89">
          <cell r="H89">
            <v>0.21672000000000002</v>
          </cell>
        </row>
        <row r="90">
          <cell r="H90">
            <v>0.22058999999999998</v>
          </cell>
        </row>
        <row r="91">
          <cell r="H91">
            <v>0.11609999999999999</v>
          </cell>
        </row>
        <row r="92">
          <cell r="H92">
            <v>0.11609999999999999</v>
          </cell>
        </row>
        <row r="93">
          <cell r="H93">
            <v>5.9985000000000004E-2</v>
          </cell>
        </row>
      </sheetData>
      <sheetData sheetId="17">
        <row r="7">
          <cell r="H7">
            <v>1.3712999999999998E-2</v>
          </cell>
        </row>
        <row r="23">
          <cell r="H23">
            <v>8.6099999999999979E-4</v>
          </cell>
        </row>
        <row r="24">
          <cell r="H24">
            <v>9.4499999999999988E-4</v>
          </cell>
        </row>
        <row r="25">
          <cell r="H25">
            <v>1.8269999999999998E-3</v>
          </cell>
        </row>
        <row r="26">
          <cell r="H26">
            <v>2.0579999999999999E-3</v>
          </cell>
        </row>
        <row r="27">
          <cell r="H27">
            <v>2.3309999999999997E-3</v>
          </cell>
        </row>
        <row r="28">
          <cell r="H28">
            <v>1.8269999999999998E-3</v>
          </cell>
        </row>
        <row r="29">
          <cell r="H29">
            <v>1.6169999999999999E-3</v>
          </cell>
        </row>
        <row r="31">
          <cell r="H31">
            <v>2.2260000000000001E-3</v>
          </cell>
        </row>
        <row r="32">
          <cell r="H32">
            <v>2.1419999999999998E-3</v>
          </cell>
        </row>
        <row r="33">
          <cell r="H33">
            <v>1.2599999999999998E-3</v>
          </cell>
        </row>
        <row r="34">
          <cell r="H34">
            <v>1.029E-3</v>
          </cell>
        </row>
        <row r="35">
          <cell r="H35">
            <v>7.5599999999999994E-4</v>
          </cell>
        </row>
        <row r="36">
          <cell r="H36">
            <v>1.4909999999999999E-3</v>
          </cell>
        </row>
        <row r="37">
          <cell r="H37">
            <v>1.1969999999999999E-3</v>
          </cell>
        </row>
        <row r="47">
          <cell r="H47">
            <v>8.0024000000000012E-2</v>
          </cell>
        </row>
        <row r="48">
          <cell r="H48">
            <v>1.4290000000000001E-2</v>
          </cell>
        </row>
        <row r="49">
          <cell r="H49">
            <v>1.0003000000000001E-2</v>
          </cell>
        </row>
        <row r="50">
          <cell r="H50">
            <v>2.4293000000000002E-2</v>
          </cell>
        </row>
        <row r="51">
          <cell r="H51">
            <v>3.1438000000000001E-2</v>
          </cell>
        </row>
        <row r="52">
          <cell r="H52">
            <v>3.4296E-2</v>
          </cell>
        </row>
        <row r="53">
          <cell r="H53">
            <v>2.5721999999999998E-2</v>
          </cell>
        </row>
        <row r="55">
          <cell r="H55">
            <v>8.7168999999999996E-2</v>
          </cell>
        </row>
        <row r="56">
          <cell r="H56">
            <v>1.5719E-2</v>
          </cell>
        </row>
        <row r="57">
          <cell r="H57">
            <v>1.2860999999999999E-2</v>
          </cell>
        </row>
        <row r="58">
          <cell r="H58">
            <v>3.7154E-2</v>
          </cell>
        </row>
        <row r="59">
          <cell r="H59">
            <v>3.7154E-2</v>
          </cell>
        </row>
        <row r="60">
          <cell r="H60">
            <v>3.0008999999999997E-2</v>
          </cell>
        </row>
        <row r="61">
          <cell r="H61">
            <v>8.574E-3</v>
          </cell>
        </row>
        <row r="63">
          <cell r="H63">
            <v>8.0024000000000012E-2</v>
          </cell>
        </row>
        <row r="64">
          <cell r="H64">
            <v>1.4290000000000001E-2</v>
          </cell>
        </row>
        <row r="65">
          <cell r="H65">
            <v>8.574E-3</v>
          </cell>
        </row>
        <row r="66">
          <cell r="H66">
            <v>1.8577E-2</v>
          </cell>
        </row>
        <row r="67">
          <cell r="H67">
            <v>2.1434999999999999E-2</v>
          </cell>
        </row>
        <row r="68">
          <cell r="H68">
            <v>1.7148E-2</v>
          </cell>
        </row>
        <row r="69">
          <cell r="H69">
            <v>7.1450000000000003E-3</v>
          </cell>
        </row>
        <row r="71">
          <cell r="H71">
            <v>2.2863999999999999E-2</v>
          </cell>
        </row>
        <row r="72">
          <cell r="H72">
            <v>4.287E-3</v>
          </cell>
        </row>
        <row r="73">
          <cell r="H73">
            <v>2.8579999999999999E-3</v>
          </cell>
        </row>
        <row r="74">
          <cell r="H74">
            <v>8.574E-3</v>
          </cell>
        </row>
        <row r="75">
          <cell r="H75">
            <v>1.0003000000000001E-2</v>
          </cell>
        </row>
        <row r="76">
          <cell r="H76">
            <v>8.574E-3</v>
          </cell>
        </row>
        <row r="77">
          <cell r="H77">
            <v>2.8579999999999999E-3</v>
          </cell>
        </row>
        <row r="79">
          <cell r="H79">
            <v>4.5727999999999998E-2</v>
          </cell>
        </row>
        <row r="80">
          <cell r="H80">
            <v>8.574E-3</v>
          </cell>
        </row>
        <row r="81">
          <cell r="H81">
            <v>5.7159999999999997E-3</v>
          </cell>
        </row>
        <row r="82">
          <cell r="H82">
            <v>1.1431999999999999E-2</v>
          </cell>
        </row>
        <row r="83">
          <cell r="H83">
            <v>1.7148E-2</v>
          </cell>
        </row>
        <row r="84">
          <cell r="H84">
            <v>1.1431999999999999E-2</v>
          </cell>
        </row>
        <row r="85">
          <cell r="H85">
            <v>4.287E-3</v>
          </cell>
        </row>
        <row r="87">
          <cell r="H87">
            <v>4.1440999999999999E-2</v>
          </cell>
        </row>
        <row r="88">
          <cell r="H88">
            <v>7.1450000000000003E-3</v>
          </cell>
        </row>
        <row r="89">
          <cell r="H89">
            <v>5.7159999999999997E-3</v>
          </cell>
        </row>
        <row r="90">
          <cell r="H90">
            <v>1.7148E-2</v>
          </cell>
        </row>
        <row r="91">
          <cell r="H91">
            <v>1.7148E-2</v>
          </cell>
        </row>
        <row r="92">
          <cell r="H92">
            <v>1.4290000000000001E-2</v>
          </cell>
        </row>
        <row r="93">
          <cell r="H93">
            <v>4.287E-3</v>
          </cell>
        </row>
      </sheetData>
      <sheetData sheetId="18">
        <row r="7">
          <cell r="H7">
            <v>2.2354459999999996</v>
          </cell>
        </row>
        <row r="23">
          <cell r="H23">
            <v>2.0852044954299969E-2</v>
          </cell>
        </row>
        <row r="24">
          <cell r="H24">
            <v>3.0844450221759991E-2</v>
          </cell>
        </row>
        <row r="25">
          <cell r="H25">
            <v>1.7797940276560044E-2</v>
          </cell>
        </row>
        <row r="26">
          <cell r="H26">
            <v>7.788415135160002E-3</v>
          </cell>
        </row>
        <row r="27">
          <cell r="H27">
            <v>7.9098914848199798E-3</v>
          </cell>
        </row>
        <row r="28">
          <cell r="H28">
            <v>0.15712399999999999</v>
          </cell>
        </row>
        <row r="29">
          <cell r="H29">
            <v>0.13569799999999999</v>
          </cell>
        </row>
        <row r="31">
          <cell r="H31">
            <v>0.40052595504569999</v>
          </cell>
        </row>
        <row r="32">
          <cell r="H32">
            <v>0.39053354977824001</v>
          </cell>
        </row>
        <row r="33">
          <cell r="H33">
            <v>0.26074005972343994</v>
          </cell>
        </row>
        <row r="34">
          <cell r="H34">
            <v>0.30645958486483998</v>
          </cell>
        </row>
        <row r="35">
          <cell r="H35">
            <v>0.29205410851517999</v>
          </cell>
        </row>
        <row r="36">
          <cell r="H36">
            <v>0.15476763965432</v>
          </cell>
        </row>
        <row r="37">
          <cell r="H37">
            <v>0.10815585052601999</v>
          </cell>
        </row>
        <row r="47">
          <cell r="H47">
            <v>0.17250000000000001</v>
          </cell>
        </row>
        <row r="48">
          <cell r="H48">
            <v>0.14250000000000002</v>
          </cell>
        </row>
        <row r="49">
          <cell r="H49">
            <v>8.2500000000000004E-2</v>
          </cell>
        </row>
        <row r="50">
          <cell r="H50">
            <v>6.7500000000000004E-2</v>
          </cell>
        </row>
        <row r="51">
          <cell r="H51">
            <v>0.09</v>
          </cell>
        </row>
        <row r="52">
          <cell r="H52">
            <v>0.1275</v>
          </cell>
        </row>
        <row r="53">
          <cell r="H53">
            <v>8.2500000000000004E-2</v>
          </cell>
        </row>
        <row r="55">
          <cell r="H55">
            <v>0.17250000000000001</v>
          </cell>
        </row>
        <row r="56">
          <cell r="H56">
            <v>0.24</v>
          </cell>
        </row>
        <row r="57">
          <cell r="H57">
            <v>0.12</v>
          </cell>
        </row>
        <row r="58">
          <cell r="H58">
            <v>0.06</v>
          </cell>
        </row>
        <row r="59">
          <cell r="H59">
            <v>5.2500000000000005E-2</v>
          </cell>
        </row>
        <row r="60">
          <cell r="H60">
            <v>5.2500000000000005E-2</v>
          </cell>
        </row>
        <row r="61">
          <cell r="H61">
            <v>7.4999999999999997E-3</v>
          </cell>
        </row>
        <row r="63">
          <cell r="H63">
            <v>0.18</v>
          </cell>
        </row>
        <row r="64">
          <cell r="H64">
            <v>0.13500000000000001</v>
          </cell>
        </row>
        <row r="65">
          <cell r="H65">
            <v>8.2500000000000004E-2</v>
          </cell>
        </row>
        <row r="66">
          <cell r="H66">
            <v>6.7500000000000004E-2</v>
          </cell>
        </row>
        <row r="67">
          <cell r="H67">
            <v>3.7500000000000006E-2</v>
          </cell>
        </row>
        <row r="68">
          <cell r="H68">
            <v>2.2499999999999999E-2</v>
          </cell>
        </row>
        <row r="69">
          <cell r="H69">
            <v>4.5000000000000005E-3</v>
          </cell>
        </row>
        <row r="71">
          <cell r="H71">
            <v>6.0625961538461545E-2</v>
          </cell>
        </row>
        <row r="72">
          <cell r="H72">
            <v>4.4999999999999998E-2</v>
          </cell>
        </row>
        <row r="73">
          <cell r="H73">
            <v>0.03</v>
          </cell>
        </row>
        <row r="74">
          <cell r="H74">
            <v>1.4999999999999999E-2</v>
          </cell>
        </row>
        <row r="75">
          <cell r="H75">
            <v>7.4999999999999997E-3</v>
          </cell>
        </row>
        <row r="76">
          <cell r="H76">
            <v>7.4999999999999997E-3</v>
          </cell>
        </row>
        <row r="77">
          <cell r="H77">
            <v>2.2500000000000003E-3</v>
          </cell>
        </row>
        <row r="79">
          <cell r="H79">
            <v>7.5000000000000011E-2</v>
          </cell>
        </row>
        <row r="80">
          <cell r="H80">
            <v>0.10500000000000001</v>
          </cell>
        </row>
        <row r="81">
          <cell r="H81">
            <v>0.06</v>
          </cell>
        </row>
        <row r="82">
          <cell r="H82">
            <v>3.7500000000000006E-2</v>
          </cell>
        </row>
        <row r="83">
          <cell r="H83">
            <v>2.2499999999999999E-2</v>
          </cell>
        </row>
        <row r="84">
          <cell r="H84">
            <v>1.4999999999999999E-2</v>
          </cell>
        </row>
        <row r="85">
          <cell r="H85">
            <v>4.5000000000000005E-3</v>
          </cell>
        </row>
        <row r="87">
          <cell r="H87">
            <v>0.09</v>
          </cell>
        </row>
        <row r="88">
          <cell r="H88">
            <v>0.1275</v>
          </cell>
        </row>
        <row r="89">
          <cell r="H89">
            <v>6.7500000000000004E-2</v>
          </cell>
        </row>
        <row r="90">
          <cell r="H90">
            <v>3.7500000000000006E-2</v>
          </cell>
        </row>
        <row r="91">
          <cell r="H91">
            <v>2.2499999999999999E-2</v>
          </cell>
        </row>
        <row r="92">
          <cell r="H92">
            <v>0.03</v>
          </cell>
        </row>
        <row r="93">
          <cell r="H93">
            <v>6.0000000000000001E-3</v>
          </cell>
        </row>
      </sheetData>
      <sheetData sheetId="19">
        <row r="7">
          <cell r="H7">
            <v>3.7749359999999998</v>
          </cell>
        </row>
        <row r="23">
          <cell r="H23">
            <v>0.15452400000000002</v>
          </cell>
        </row>
        <row r="24">
          <cell r="H24">
            <v>0.16684800000000002</v>
          </cell>
        </row>
        <row r="25">
          <cell r="H25">
            <v>0.26496600000000003</v>
          </cell>
        </row>
        <row r="26">
          <cell r="H26">
            <v>0.26022600000000001</v>
          </cell>
        </row>
        <row r="27">
          <cell r="H27">
            <v>0.27492</v>
          </cell>
        </row>
        <row r="28">
          <cell r="H28">
            <v>0.30975900000000001</v>
          </cell>
        </row>
        <row r="29">
          <cell r="H29">
            <v>0.35313000000000005</v>
          </cell>
        </row>
        <row r="31">
          <cell r="H31">
            <v>0.25287899999999996</v>
          </cell>
        </row>
        <row r="32">
          <cell r="H32">
            <v>0.24055499999999999</v>
          </cell>
        </row>
        <row r="33">
          <cell r="H33">
            <v>0.14243699999999998</v>
          </cell>
        </row>
        <row r="34">
          <cell r="H34">
            <v>0.147177</v>
          </cell>
        </row>
        <row r="35">
          <cell r="H35">
            <v>0.13248299999999999</v>
          </cell>
        </row>
        <row r="36">
          <cell r="H36">
            <v>9.7643999999999995E-2</v>
          </cell>
        </row>
        <row r="37">
          <cell r="H37">
            <v>5.4272999999999995E-2</v>
          </cell>
        </row>
        <row r="47">
          <cell r="H47">
            <v>1.6176599999999999</v>
          </cell>
        </row>
        <row r="48">
          <cell r="H48">
            <v>0.34210799999999997</v>
          </cell>
        </row>
        <row r="49">
          <cell r="H49">
            <v>2.0031119999999998</v>
          </cell>
        </row>
        <row r="50">
          <cell r="H50">
            <v>3.0062160000000002</v>
          </cell>
        </row>
        <row r="51">
          <cell r="H51">
            <v>3.082068</v>
          </cell>
        </row>
        <row r="52">
          <cell r="H52">
            <v>1.789488</v>
          </cell>
        </row>
        <row r="53">
          <cell r="H53">
            <v>0.42879600000000001</v>
          </cell>
        </row>
        <row r="55">
          <cell r="H55">
            <v>6.7771439999999998</v>
          </cell>
        </row>
        <row r="56">
          <cell r="H56">
            <v>1.1687399999999999</v>
          </cell>
        </row>
        <row r="57">
          <cell r="H57">
            <v>0.95356799999999997</v>
          </cell>
        </row>
        <row r="58">
          <cell r="H58">
            <v>1.4411879999999999</v>
          </cell>
        </row>
        <row r="59">
          <cell r="H59">
            <v>1.7956799999999999</v>
          </cell>
        </row>
        <row r="60">
          <cell r="H60">
            <v>1.3653359999999999</v>
          </cell>
        </row>
        <row r="61">
          <cell r="H61">
            <v>5.1083999999999997E-2</v>
          </cell>
        </row>
        <row r="63">
          <cell r="H63">
            <v>1.0185839999999999</v>
          </cell>
        </row>
        <row r="64">
          <cell r="H64">
            <v>0.17647199999999999</v>
          </cell>
        </row>
        <row r="65">
          <cell r="H65">
            <v>0.21052799999999999</v>
          </cell>
        </row>
        <row r="66">
          <cell r="H66">
            <v>0.35139599999999999</v>
          </cell>
        </row>
        <row r="67">
          <cell r="H67">
            <v>0.18421199999999999</v>
          </cell>
        </row>
        <row r="68">
          <cell r="H68">
            <v>0.20898</v>
          </cell>
        </row>
        <row r="69">
          <cell r="H69">
            <v>4.1796E-2</v>
          </cell>
        </row>
        <row r="71">
          <cell r="H71">
            <v>0.28638000000000002</v>
          </cell>
        </row>
        <row r="72">
          <cell r="H72">
            <v>4.9535999999999997E-2</v>
          </cell>
        </row>
        <row r="73">
          <cell r="H73">
            <v>7.2755999999999987E-2</v>
          </cell>
        </row>
        <row r="74">
          <cell r="H74">
            <v>0.12693599999999999</v>
          </cell>
        </row>
        <row r="75">
          <cell r="H75">
            <v>0.13777200000000001</v>
          </cell>
        </row>
        <row r="76">
          <cell r="H76">
            <v>0.16408800000000001</v>
          </cell>
        </row>
        <row r="77">
          <cell r="H77">
            <v>2.4767999999999998E-2</v>
          </cell>
        </row>
        <row r="79">
          <cell r="H79">
            <v>1.1377799999999998</v>
          </cell>
        </row>
        <row r="80">
          <cell r="H80">
            <v>0.195048</v>
          </cell>
        </row>
        <row r="81">
          <cell r="H81">
            <v>0.15170399999999998</v>
          </cell>
        </row>
        <row r="82">
          <cell r="H82">
            <v>0.22291199999999997</v>
          </cell>
        </row>
        <row r="83">
          <cell r="H83">
            <v>0.188856</v>
          </cell>
        </row>
        <row r="84">
          <cell r="H84">
            <v>0.26625599999999999</v>
          </cell>
        </row>
        <row r="85">
          <cell r="H85">
            <v>4.9535999999999997E-2</v>
          </cell>
        </row>
        <row r="87">
          <cell r="H87">
            <v>7.9861320000000005</v>
          </cell>
        </row>
        <row r="88">
          <cell r="H88">
            <v>1.376172</v>
          </cell>
        </row>
        <row r="89">
          <cell r="H89">
            <v>1.659456</v>
          </cell>
        </row>
        <row r="90">
          <cell r="H90">
            <v>2.7678239999999996</v>
          </cell>
        </row>
        <row r="91">
          <cell r="H91">
            <v>3.4628760000000001</v>
          </cell>
        </row>
        <row r="92">
          <cell r="H92">
            <v>3.6734040000000001</v>
          </cell>
        </row>
        <row r="93">
          <cell r="H93">
            <v>1.009296</v>
          </cell>
        </row>
      </sheetData>
      <sheetData sheetId="20">
        <row r="7">
          <cell r="H7">
            <v>1.3602959999999999</v>
          </cell>
        </row>
        <row r="23">
          <cell r="H23">
            <v>8.6183999999999983E-2</v>
          </cell>
        </row>
        <row r="24">
          <cell r="H24">
            <v>2.5559999999999979E-2</v>
          </cell>
        </row>
        <row r="25">
          <cell r="H25">
            <v>0.18637200000000001</v>
          </cell>
        </row>
        <row r="26">
          <cell r="H26">
            <v>0.174924</v>
          </cell>
        </row>
        <row r="27">
          <cell r="H27">
            <v>0.169848</v>
          </cell>
        </row>
        <row r="28">
          <cell r="H28">
            <v>0.20131199999999996</v>
          </cell>
        </row>
        <row r="29">
          <cell r="H29">
            <v>0.26978399999999991</v>
          </cell>
        </row>
        <row r="31">
          <cell r="H31">
            <v>0.52912799999999993</v>
          </cell>
        </row>
        <row r="32">
          <cell r="H32">
            <v>0.58975199999999994</v>
          </cell>
        </row>
        <row r="33">
          <cell r="H33">
            <v>0.44859599999999999</v>
          </cell>
        </row>
        <row r="34">
          <cell r="H34">
            <v>0.432</v>
          </cell>
        </row>
        <row r="35">
          <cell r="H35">
            <v>0.42699599999999999</v>
          </cell>
        </row>
        <row r="36">
          <cell r="H36">
            <v>0.63</v>
          </cell>
        </row>
        <row r="37">
          <cell r="H37">
            <v>0.345528</v>
          </cell>
        </row>
        <row r="47">
          <cell r="H47">
            <v>4.4985200000000001</v>
          </cell>
        </row>
        <row r="48">
          <cell r="H48">
            <v>3.4948399999999999</v>
          </cell>
        </row>
        <row r="49">
          <cell r="H49">
            <v>1.5891599999999999</v>
          </cell>
        </row>
        <row r="50">
          <cell r="H50">
            <v>1.79088</v>
          </cell>
        </row>
        <row r="51">
          <cell r="H51">
            <v>1.4300800000000002</v>
          </cell>
        </row>
        <row r="52">
          <cell r="H52">
            <v>0.61172000000000004</v>
          </cell>
        </row>
        <row r="53">
          <cell r="H53">
            <v>0.84701599999999999</v>
          </cell>
        </row>
        <row r="55">
          <cell r="H55">
            <v>5.5546799999999994</v>
          </cell>
        </row>
        <row r="56">
          <cell r="H56">
            <v>5.7662399999999998</v>
          </cell>
        </row>
        <row r="57">
          <cell r="H57">
            <v>2.4108000000000001</v>
          </cell>
        </row>
        <row r="58">
          <cell r="H58">
            <v>2.6026799999999999</v>
          </cell>
        </row>
        <row r="59">
          <cell r="H59">
            <v>2.2418800000000001</v>
          </cell>
        </row>
        <row r="60">
          <cell r="H60">
            <v>1.4448400000000001</v>
          </cell>
        </row>
        <row r="61">
          <cell r="H61">
            <v>2.8635519999999999</v>
          </cell>
        </row>
        <row r="63">
          <cell r="H63">
            <v>5.6355812000000007</v>
          </cell>
        </row>
        <row r="64">
          <cell r="H64">
            <v>5.8548000000000009</v>
          </cell>
        </row>
        <row r="65">
          <cell r="H65">
            <v>2.6978</v>
          </cell>
        </row>
        <row r="66">
          <cell r="H66">
            <v>2.9175599999999999</v>
          </cell>
        </row>
        <row r="67">
          <cell r="H67">
            <v>2.5567600000000001</v>
          </cell>
        </row>
        <row r="68">
          <cell r="H68">
            <v>1.6482000000000001</v>
          </cell>
        </row>
        <row r="69">
          <cell r="H69">
            <v>3.448312</v>
          </cell>
        </row>
        <row r="71">
          <cell r="H71">
            <v>0.57728000000000002</v>
          </cell>
        </row>
        <row r="72">
          <cell r="H72">
            <v>0.53136000000000005</v>
          </cell>
        </row>
        <row r="73">
          <cell r="H73">
            <v>0.26732</v>
          </cell>
        </row>
        <row r="74">
          <cell r="H74">
            <v>0.28864000000000001</v>
          </cell>
        </row>
        <row r="75">
          <cell r="H75">
            <v>0.25584000000000001</v>
          </cell>
        </row>
        <row r="76">
          <cell r="H76">
            <v>0.19024000000000002</v>
          </cell>
        </row>
        <row r="77">
          <cell r="H77">
            <v>0.40047199999999994</v>
          </cell>
        </row>
        <row r="79">
          <cell r="H79">
            <v>2.434088</v>
          </cell>
        </row>
        <row r="80">
          <cell r="H80">
            <v>2.5256000000000003</v>
          </cell>
        </row>
        <row r="81">
          <cell r="H81">
            <v>1.14144</v>
          </cell>
        </row>
        <row r="82">
          <cell r="H82">
            <v>1.3202000000000003</v>
          </cell>
        </row>
        <row r="83">
          <cell r="H83">
            <v>0.98892000000000013</v>
          </cell>
        </row>
        <row r="84">
          <cell r="H84">
            <v>0.56416000000000011</v>
          </cell>
        </row>
        <row r="85">
          <cell r="H85">
            <v>1.1907840000000001</v>
          </cell>
        </row>
        <row r="87">
          <cell r="H87">
            <v>2.54528</v>
          </cell>
        </row>
        <row r="88">
          <cell r="H88">
            <v>2.9716800000000001</v>
          </cell>
        </row>
        <row r="89">
          <cell r="H89">
            <v>1.22672</v>
          </cell>
        </row>
        <row r="90">
          <cell r="H90">
            <v>1.3972800000000001</v>
          </cell>
        </row>
        <row r="91">
          <cell r="H91">
            <v>1.0660000000000001</v>
          </cell>
        </row>
        <row r="92">
          <cell r="H92">
            <v>0.48052000000000006</v>
          </cell>
        </row>
        <row r="93">
          <cell r="H93">
            <v>0.97460000000000002</v>
          </cell>
        </row>
      </sheetData>
      <sheetData sheetId="21">
        <row r="7">
          <cell r="H7">
            <v>2.4150500000000004</v>
          </cell>
        </row>
        <row r="23">
          <cell r="H23">
            <v>8.8549999999999976E-2</v>
          </cell>
        </row>
        <row r="24">
          <cell r="H24">
            <v>0.97</v>
          </cell>
        </row>
        <row r="25">
          <cell r="H25">
            <v>1.65</v>
          </cell>
        </row>
        <row r="26">
          <cell r="H26">
            <v>1.44</v>
          </cell>
        </row>
        <row r="27">
          <cell r="H27">
            <v>1.98</v>
          </cell>
        </row>
        <row r="28">
          <cell r="H28">
            <v>0.81</v>
          </cell>
        </row>
        <row r="29">
          <cell r="H29">
            <v>1.6500000000000001E-2</v>
          </cell>
        </row>
        <row r="31">
          <cell r="H31">
            <v>0.52195000000000003</v>
          </cell>
        </row>
        <row r="32">
          <cell r="H32">
            <v>0.97</v>
          </cell>
        </row>
        <row r="33">
          <cell r="H33">
            <v>1.65</v>
          </cell>
        </row>
        <row r="34">
          <cell r="H34">
            <v>1.44</v>
          </cell>
        </row>
        <row r="35">
          <cell r="H35">
            <v>1.98</v>
          </cell>
        </row>
        <row r="36">
          <cell r="H36">
            <v>0.81</v>
          </cell>
        </row>
        <row r="37">
          <cell r="H37">
            <v>0.20405000000000001</v>
          </cell>
        </row>
        <row r="47">
          <cell r="H47">
            <v>3.072648</v>
          </cell>
        </row>
        <row r="48">
          <cell r="H48">
            <v>0.34022399999999997</v>
          </cell>
        </row>
        <row r="49">
          <cell r="H49">
            <v>0.68399199999999993</v>
          </cell>
        </row>
        <row r="50">
          <cell r="H50">
            <v>1.5593600000000001</v>
          </cell>
        </row>
        <row r="51">
          <cell r="H51">
            <v>1.48848</v>
          </cell>
        </row>
        <row r="52">
          <cell r="H52">
            <v>2.2433519999999998</v>
          </cell>
        </row>
        <row r="53">
          <cell r="H53">
            <v>0.45363199999999998</v>
          </cell>
        </row>
        <row r="55">
          <cell r="H55">
            <v>2.4276399999999998</v>
          </cell>
        </row>
        <row r="56">
          <cell r="H56">
            <v>1.3502639999999999</v>
          </cell>
        </row>
        <row r="57">
          <cell r="H57">
            <v>0.53868799999999994</v>
          </cell>
        </row>
        <row r="58">
          <cell r="H58">
            <v>2.1263999999999998</v>
          </cell>
        </row>
        <row r="59">
          <cell r="H59">
            <v>2.076784</v>
          </cell>
        </row>
        <row r="60">
          <cell r="H60">
            <v>2.5764879999999999</v>
          </cell>
        </row>
        <row r="61">
          <cell r="H61">
            <v>1.31128</v>
          </cell>
        </row>
        <row r="63">
          <cell r="H63">
            <v>2.3673919999999997</v>
          </cell>
        </row>
        <row r="64">
          <cell r="H64">
            <v>1.314824</v>
          </cell>
        </row>
        <row r="65">
          <cell r="H65">
            <v>0.52805599999999997</v>
          </cell>
        </row>
        <row r="66">
          <cell r="H66">
            <v>1.3467199999999999</v>
          </cell>
        </row>
        <row r="67">
          <cell r="H67">
            <v>1.2829280000000001</v>
          </cell>
        </row>
        <row r="68">
          <cell r="H68">
            <v>1.4743040000000001</v>
          </cell>
        </row>
        <row r="69">
          <cell r="H69">
            <v>0.62019999999999997</v>
          </cell>
        </row>
        <row r="71">
          <cell r="H71">
            <v>0.78322399999999992</v>
          </cell>
        </row>
        <row r="72">
          <cell r="H72">
            <v>0.43591199999999997</v>
          </cell>
        </row>
        <row r="73">
          <cell r="H73">
            <v>0.173656</v>
          </cell>
        </row>
        <row r="74">
          <cell r="H74">
            <v>0.46072000000000002</v>
          </cell>
        </row>
        <row r="75">
          <cell r="H75">
            <v>0.38984000000000002</v>
          </cell>
        </row>
        <row r="76">
          <cell r="H76">
            <v>0.54577600000000004</v>
          </cell>
        </row>
        <row r="77">
          <cell r="H77">
            <v>0.40047199999999994</v>
          </cell>
        </row>
        <row r="79">
          <cell r="H79">
            <v>1.4246879999999997</v>
          </cell>
        </row>
        <row r="80">
          <cell r="H80">
            <v>0.79385600000000001</v>
          </cell>
        </row>
        <row r="81">
          <cell r="H81">
            <v>0.31896000000000002</v>
          </cell>
        </row>
        <row r="82">
          <cell r="H82">
            <v>0.70879999999999999</v>
          </cell>
        </row>
        <row r="83">
          <cell r="H83">
            <v>0.68044799999999994</v>
          </cell>
        </row>
        <row r="84">
          <cell r="H84">
            <v>1.041936</v>
          </cell>
        </row>
        <row r="85">
          <cell r="H85">
            <v>0.42882399999999998</v>
          </cell>
        </row>
        <row r="87">
          <cell r="H87">
            <v>1.6585919999999998</v>
          </cell>
        </row>
        <row r="88">
          <cell r="H88">
            <v>0.92144000000000004</v>
          </cell>
        </row>
        <row r="89">
          <cell r="H89">
            <v>0.36857600000000001</v>
          </cell>
        </row>
        <row r="90">
          <cell r="H90">
            <v>0.67690399999999995</v>
          </cell>
        </row>
        <row r="91">
          <cell r="H91">
            <v>0.60602400000000001</v>
          </cell>
        </row>
        <row r="92">
          <cell r="H92">
            <v>0.92498399999999992</v>
          </cell>
        </row>
        <row r="93">
          <cell r="H93">
            <v>0.40047199999999994</v>
          </cell>
        </row>
      </sheetData>
      <sheetData sheetId="22">
        <row r="7">
          <cell r="H7">
            <v>0.13871999999999998</v>
          </cell>
        </row>
        <row r="23">
          <cell r="H23">
            <v>8.2799968979999986E-3</v>
          </cell>
        </row>
        <row r="24">
          <cell r="H24">
            <v>6.6507958299600003E-2</v>
          </cell>
        </row>
        <row r="25">
          <cell r="H25">
            <v>3.7457842886400014E-2</v>
          </cell>
        </row>
        <row r="26">
          <cell r="H26">
            <v>3.2221221838799996E-2</v>
          </cell>
        </row>
        <row r="27">
          <cell r="H27">
            <v>7.5601445207999982E-3</v>
          </cell>
        </row>
        <row r="28">
          <cell r="H28">
            <v>1.2020732063999999E-2</v>
          </cell>
        </row>
        <row r="29">
          <cell r="H29">
            <v>7.0199999999999993E-3</v>
          </cell>
        </row>
        <row r="31">
          <cell r="H31">
            <v>2.6400003102000004E-2</v>
          </cell>
        </row>
        <row r="32">
          <cell r="H32">
            <v>0.17817204170039999</v>
          </cell>
        </row>
        <row r="33">
          <cell r="H33">
            <v>0.1172221571136</v>
          </cell>
        </row>
        <row r="34">
          <cell r="H34">
            <v>9.2458778161200017E-2</v>
          </cell>
        </row>
        <row r="35">
          <cell r="H35">
            <v>2.7119855479200004E-2</v>
          </cell>
        </row>
        <row r="36">
          <cell r="H36">
            <v>5.2659267936000002E-2</v>
          </cell>
        </row>
        <row r="37">
          <cell r="H37">
            <v>4.5642797340599998E-2</v>
          </cell>
        </row>
        <row r="47">
          <cell r="H47">
            <v>0.11209800000000002</v>
          </cell>
        </row>
        <row r="48">
          <cell r="H48">
            <v>0.21991200000000002</v>
          </cell>
        </row>
        <row r="49">
          <cell r="H49">
            <v>9.1392000000000015E-2</v>
          </cell>
        </row>
        <row r="50">
          <cell r="H50">
            <v>8.4252000000000007E-2</v>
          </cell>
        </row>
        <row r="51">
          <cell r="H51">
            <v>8.7822000000000011E-2</v>
          </cell>
        </row>
        <row r="52">
          <cell r="H52">
            <v>8.3538000000000001E-2</v>
          </cell>
        </row>
        <row r="53">
          <cell r="H53">
            <v>2.7846000000000003E-2</v>
          </cell>
        </row>
        <row r="55">
          <cell r="H55">
            <v>0.276675</v>
          </cell>
        </row>
        <row r="56">
          <cell r="H56">
            <v>0.36913800000000002</v>
          </cell>
        </row>
        <row r="57">
          <cell r="H57">
            <v>0.15565200000000001</v>
          </cell>
        </row>
        <row r="58">
          <cell r="H58">
            <v>0.151725</v>
          </cell>
        </row>
        <row r="59">
          <cell r="H59">
            <v>0.14779800000000001</v>
          </cell>
        </row>
        <row r="60">
          <cell r="H60">
            <v>0.138516</v>
          </cell>
        </row>
        <row r="61">
          <cell r="H61">
            <v>1.6778999999999999E-2</v>
          </cell>
        </row>
        <row r="63">
          <cell r="H63">
            <v>0.177429</v>
          </cell>
        </row>
        <row r="64">
          <cell r="H64">
            <v>0.24418800000000002</v>
          </cell>
        </row>
        <row r="65">
          <cell r="H65">
            <v>0.102102</v>
          </cell>
        </row>
        <row r="66">
          <cell r="H66">
            <v>9.8175000000000012E-2</v>
          </cell>
        </row>
        <row r="67">
          <cell r="H67">
            <v>9.4248000000000012E-2</v>
          </cell>
        </row>
        <row r="68">
          <cell r="H68">
            <v>9.0320999999999999E-2</v>
          </cell>
        </row>
        <row r="69">
          <cell r="H69">
            <v>6.7830000000000008E-3</v>
          </cell>
        </row>
        <row r="71">
          <cell r="H71">
            <v>0.170289</v>
          </cell>
        </row>
        <row r="72">
          <cell r="H72">
            <v>0.21562800000000001</v>
          </cell>
        </row>
        <row r="73">
          <cell r="H73">
            <v>9.3891000000000002E-2</v>
          </cell>
        </row>
        <row r="74">
          <cell r="H74">
            <v>8.9964000000000002E-2</v>
          </cell>
        </row>
        <row r="75">
          <cell r="H75">
            <v>8.6037000000000016E-2</v>
          </cell>
        </row>
        <row r="76">
          <cell r="H76">
            <v>8.1395999999999996E-2</v>
          </cell>
        </row>
        <row r="77">
          <cell r="H77">
            <v>1.1424000000000002E-2</v>
          </cell>
        </row>
        <row r="79">
          <cell r="H79">
            <v>1.8564000000000001E-2</v>
          </cell>
        </row>
        <row r="80">
          <cell r="H80">
            <v>0.104244</v>
          </cell>
        </row>
        <row r="81">
          <cell r="H81">
            <v>4.8909000000000008E-2</v>
          </cell>
        </row>
        <row r="82">
          <cell r="H82">
            <v>4.1055000000000001E-2</v>
          </cell>
        </row>
        <row r="83">
          <cell r="H83">
            <v>3.7842000000000008E-2</v>
          </cell>
        </row>
        <row r="84">
          <cell r="H84">
            <v>7.7826000000000006E-2</v>
          </cell>
        </row>
        <row r="85">
          <cell r="H85">
            <v>3.9269999999999999E-3</v>
          </cell>
        </row>
        <row r="87">
          <cell r="H87">
            <v>7.2114000000000011E-2</v>
          </cell>
        </row>
        <row r="88">
          <cell r="H88">
            <v>0.23169300000000004</v>
          </cell>
        </row>
        <row r="89">
          <cell r="H89">
            <v>0.10353000000000001</v>
          </cell>
        </row>
        <row r="90">
          <cell r="H90">
            <v>9.6390000000000017E-2</v>
          </cell>
        </row>
        <row r="91">
          <cell r="H91">
            <v>8.5680000000000006E-2</v>
          </cell>
        </row>
        <row r="92">
          <cell r="H92">
            <v>8.1753000000000006E-2</v>
          </cell>
        </row>
        <row r="93">
          <cell r="H93">
            <v>5.7120000000000009E-3</v>
          </cell>
        </row>
      </sheetData>
      <sheetData sheetId="23">
        <row r="7">
          <cell r="H7">
            <v>0.19256000000000001</v>
          </cell>
        </row>
        <row r="23">
          <cell r="H23">
            <v>1.3920000000000011E-3</v>
          </cell>
        </row>
        <row r="24">
          <cell r="H24">
            <v>6.3219999999999986E-3</v>
          </cell>
        </row>
        <row r="25">
          <cell r="H25">
            <v>1.6529999999999996E-2</v>
          </cell>
        </row>
        <row r="26">
          <cell r="H26">
            <v>3.4219999999999988E-3</v>
          </cell>
        </row>
        <row r="27">
          <cell r="H27">
            <v>2.7027999999999993E-2</v>
          </cell>
        </row>
        <row r="28">
          <cell r="H28">
            <v>1.8095999999999994E-2</v>
          </cell>
        </row>
        <row r="29">
          <cell r="H29">
            <v>5.8E-4</v>
          </cell>
        </row>
        <row r="31">
          <cell r="H31">
            <v>7.2209999999999996E-2</v>
          </cell>
        </row>
        <row r="32">
          <cell r="H32">
            <v>8.4679999999999991E-2</v>
          </cell>
        </row>
        <row r="33">
          <cell r="H33">
            <v>3.3871999999999999E-2</v>
          </cell>
        </row>
        <row r="34">
          <cell r="H34">
            <v>4.6979999999999994E-2</v>
          </cell>
        </row>
        <row r="35">
          <cell r="H35">
            <v>2.3373999999999999E-2</v>
          </cell>
        </row>
        <row r="36">
          <cell r="H36">
            <v>3.2306000000000001E-2</v>
          </cell>
        </row>
        <row r="37">
          <cell r="H37">
            <v>3.016E-3</v>
          </cell>
        </row>
        <row r="47">
          <cell r="H47">
            <v>0.38069999999999998</v>
          </cell>
        </row>
        <row r="48">
          <cell r="H48">
            <v>0.92589999999999995</v>
          </cell>
        </row>
        <row r="49">
          <cell r="H49">
            <v>0.42299999999999999</v>
          </cell>
        </row>
        <row r="50">
          <cell r="H50">
            <v>0.41359999999999997</v>
          </cell>
        </row>
        <row r="51">
          <cell r="H51">
            <v>0.54989999999999994</v>
          </cell>
        </row>
        <row r="52">
          <cell r="H52">
            <v>0.48409999999999997</v>
          </cell>
        </row>
        <row r="53">
          <cell r="H53">
            <v>0.17859999999999998</v>
          </cell>
        </row>
        <row r="55">
          <cell r="H55">
            <v>5.1699999999999996E-2</v>
          </cell>
        </row>
        <row r="56">
          <cell r="H56">
            <v>4.2299999999999997E-2</v>
          </cell>
        </row>
        <row r="57">
          <cell r="H57">
            <v>1.8800000000000001E-2</v>
          </cell>
        </row>
        <row r="58">
          <cell r="H58">
            <v>1.4099999999999998E-2</v>
          </cell>
        </row>
        <row r="59">
          <cell r="H59">
            <v>9.4000000000000004E-3</v>
          </cell>
        </row>
        <row r="60">
          <cell r="H60">
            <v>2.8199999999999996E-2</v>
          </cell>
        </row>
        <row r="61">
          <cell r="H61">
            <v>2.35E-2</v>
          </cell>
        </row>
        <row r="63">
          <cell r="H63">
            <v>2.5857989999999997</v>
          </cell>
        </row>
        <row r="64">
          <cell r="H64">
            <v>2.2277999999999998</v>
          </cell>
        </row>
        <row r="65">
          <cell r="H65">
            <v>0.79899999999999993</v>
          </cell>
        </row>
        <row r="66">
          <cell r="H66">
            <v>0.78019999999999989</v>
          </cell>
        </row>
        <row r="67">
          <cell r="H67">
            <v>0.1598</v>
          </cell>
        </row>
        <row r="68">
          <cell r="H68">
            <v>0.34309999999999996</v>
          </cell>
        </row>
        <row r="69">
          <cell r="H69">
            <v>0.3196</v>
          </cell>
        </row>
        <row r="71">
          <cell r="H71">
            <v>0.99169999999999991</v>
          </cell>
        </row>
        <row r="72">
          <cell r="H72">
            <v>1.3207</v>
          </cell>
        </row>
        <row r="73">
          <cell r="H73">
            <v>0.36659999999999998</v>
          </cell>
        </row>
        <row r="74">
          <cell r="H74">
            <v>0.3478</v>
          </cell>
        </row>
        <row r="75">
          <cell r="H75">
            <v>0.1081</v>
          </cell>
        </row>
        <row r="76">
          <cell r="H76">
            <v>0.20679999999999998</v>
          </cell>
        </row>
        <row r="77">
          <cell r="H77">
            <v>0.1457</v>
          </cell>
        </row>
        <row r="79">
          <cell r="H79">
            <v>1.1279999999999999</v>
          </cell>
        </row>
        <row r="80">
          <cell r="H80">
            <v>0.63919999999999999</v>
          </cell>
        </row>
        <row r="81">
          <cell r="H81">
            <v>0.15509999999999999</v>
          </cell>
        </row>
        <row r="82">
          <cell r="H82">
            <v>0.1457</v>
          </cell>
        </row>
        <row r="83">
          <cell r="H83">
            <v>0.28669999999999995</v>
          </cell>
        </row>
        <row r="84">
          <cell r="H84">
            <v>0.42299999999999999</v>
          </cell>
        </row>
        <row r="85">
          <cell r="H85">
            <v>0.19739999999999999</v>
          </cell>
        </row>
        <row r="87">
          <cell r="H87">
            <v>0.70499999999999996</v>
          </cell>
        </row>
        <row r="88">
          <cell r="H88">
            <v>0.51700000000000002</v>
          </cell>
        </row>
        <row r="89">
          <cell r="H89">
            <v>0.23499999999999999</v>
          </cell>
        </row>
        <row r="90">
          <cell r="H90">
            <v>0.22559999999999997</v>
          </cell>
        </row>
        <row r="91">
          <cell r="H91">
            <v>0.31019999999999998</v>
          </cell>
        </row>
        <row r="92">
          <cell r="H92">
            <v>0.44179999999999997</v>
          </cell>
        </row>
        <row r="93">
          <cell r="H93">
            <v>0.16919999999999999</v>
          </cell>
        </row>
      </sheetData>
      <sheetData sheetId="24">
        <row r="7">
          <cell r="H7">
            <v>2.9137320000000004</v>
          </cell>
        </row>
        <row r="23">
          <cell r="H23">
            <v>0.21741900000000003</v>
          </cell>
        </row>
        <row r="24">
          <cell r="H24">
            <v>0.27296400000000004</v>
          </cell>
        </row>
        <row r="25">
          <cell r="H25">
            <v>0.30787799999999999</v>
          </cell>
        </row>
        <row r="26">
          <cell r="H26">
            <v>0.399924</v>
          </cell>
        </row>
        <row r="27">
          <cell r="H27">
            <v>0.41261999999999999</v>
          </cell>
        </row>
        <row r="28">
          <cell r="H28">
            <v>0.26502900000000001</v>
          </cell>
        </row>
        <row r="29">
          <cell r="H29">
            <v>0.19361400000000001</v>
          </cell>
        </row>
        <row r="31">
          <cell r="H31">
            <v>0.36183599999999999</v>
          </cell>
        </row>
        <row r="32">
          <cell r="H32">
            <v>0.78239099999999995</v>
          </cell>
        </row>
        <row r="33">
          <cell r="H33">
            <v>0.27137700000000003</v>
          </cell>
        </row>
        <row r="34">
          <cell r="H34">
            <v>0.17933099999999999</v>
          </cell>
        </row>
        <row r="35">
          <cell r="H35">
            <v>0.16663500000000001</v>
          </cell>
        </row>
        <row r="36">
          <cell r="H36">
            <v>0.31422600000000001</v>
          </cell>
        </row>
        <row r="37">
          <cell r="H37">
            <v>0.226941</v>
          </cell>
        </row>
        <row r="47">
          <cell r="H47">
            <v>0.17</v>
          </cell>
        </row>
        <row r="48">
          <cell r="H48">
            <v>0.62749999999999995</v>
          </cell>
        </row>
        <row r="49">
          <cell r="H49">
            <v>0.74</v>
          </cell>
        </row>
        <row r="50">
          <cell r="H50">
            <v>0.71750000000000003</v>
          </cell>
        </row>
        <row r="51">
          <cell r="H51">
            <v>0.69499999999999995</v>
          </cell>
        </row>
        <row r="52">
          <cell r="H52">
            <v>0.79500000000000004</v>
          </cell>
        </row>
        <row r="53">
          <cell r="H53">
            <v>0.1575</v>
          </cell>
        </row>
        <row r="55">
          <cell r="H55">
            <v>0.36749999999999999</v>
          </cell>
        </row>
        <row r="56">
          <cell r="H56">
            <v>0.1125</v>
          </cell>
        </row>
        <row r="57">
          <cell r="H57">
            <v>0.75</v>
          </cell>
        </row>
        <row r="58">
          <cell r="H58">
            <v>0.44499999999999995</v>
          </cell>
        </row>
        <row r="59">
          <cell r="H59">
            <v>0.43249999999999994</v>
          </cell>
        </row>
        <row r="60">
          <cell r="H60">
            <v>0.5</v>
          </cell>
        </row>
        <row r="61">
          <cell r="H61">
            <v>0.1575</v>
          </cell>
        </row>
        <row r="63">
          <cell r="H63">
            <v>0.1925</v>
          </cell>
        </row>
        <row r="64">
          <cell r="H64">
            <v>0.06</v>
          </cell>
        </row>
        <row r="65">
          <cell r="H65">
            <v>0.28499999999999998</v>
          </cell>
        </row>
        <row r="66">
          <cell r="H66">
            <v>0.26</v>
          </cell>
        </row>
        <row r="67">
          <cell r="H67">
            <v>0.25750000000000001</v>
          </cell>
        </row>
        <row r="68">
          <cell r="H68">
            <v>0.32750000000000001</v>
          </cell>
        </row>
        <row r="69">
          <cell r="H69">
            <v>0.08</v>
          </cell>
        </row>
        <row r="71">
          <cell r="H71">
            <v>6.5000000000000002E-2</v>
          </cell>
        </row>
        <row r="72">
          <cell r="H72">
            <v>1.7500000000000002E-2</v>
          </cell>
        </row>
        <row r="73">
          <cell r="H73">
            <v>9.5000000000000001E-2</v>
          </cell>
        </row>
        <row r="74">
          <cell r="H74">
            <v>8.7499999999999994E-2</v>
          </cell>
        </row>
        <row r="75">
          <cell r="H75">
            <v>8.5000000000000006E-2</v>
          </cell>
        </row>
        <row r="76">
          <cell r="H76">
            <v>0.1125</v>
          </cell>
        </row>
        <row r="77">
          <cell r="H77">
            <v>2.75E-2</v>
          </cell>
        </row>
        <row r="79">
          <cell r="H79">
            <v>0.1575</v>
          </cell>
        </row>
        <row r="80">
          <cell r="H80">
            <v>4.7500000000000001E-2</v>
          </cell>
        </row>
        <row r="81">
          <cell r="H81">
            <v>0.22500000000000001</v>
          </cell>
        </row>
        <row r="82">
          <cell r="H82">
            <v>0.2175</v>
          </cell>
        </row>
        <row r="83">
          <cell r="H83">
            <v>0.215</v>
          </cell>
        </row>
        <row r="84">
          <cell r="H84">
            <v>0.27</v>
          </cell>
        </row>
        <row r="85">
          <cell r="H85">
            <v>6.5000000000000002E-2</v>
          </cell>
        </row>
        <row r="87">
          <cell r="H87">
            <v>0.20499999999999999</v>
          </cell>
        </row>
        <row r="88">
          <cell r="H88">
            <v>0.27750000000000002</v>
          </cell>
        </row>
        <row r="89">
          <cell r="H89">
            <v>0.40500000000000003</v>
          </cell>
        </row>
        <row r="90">
          <cell r="H90">
            <v>0.39500000000000002</v>
          </cell>
        </row>
        <row r="91">
          <cell r="H91">
            <v>0.39250000000000002</v>
          </cell>
        </row>
        <row r="92">
          <cell r="H92">
            <v>0.495</v>
          </cell>
        </row>
        <row r="93">
          <cell r="H93">
            <v>0.13500000000000001</v>
          </cell>
        </row>
      </sheetData>
      <sheetData sheetId="25">
        <row r="7">
          <cell r="H7">
            <v>57.860320000000002</v>
          </cell>
        </row>
        <row r="23">
          <cell r="H23">
            <v>9.5030399999999986</v>
          </cell>
        </row>
        <row r="24">
          <cell r="H24">
            <v>2.0094399999999997</v>
          </cell>
        </row>
        <row r="25">
          <cell r="H25">
            <v>2.9396800000000005</v>
          </cell>
        </row>
        <row r="26">
          <cell r="H26">
            <v>9.1808000000000014</v>
          </cell>
        </row>
        <row r="27">
          <cell r="H27">
            <v>8.968</v>
          </cell>
        </row>
        <row r="28">
          <cell r="H28">
            <v>11.144639999999999</v>
          </cell>
        </row>
        <row r="29">
          <cell r="H29">
            <v>7.3385600000000002</v>
          </cell>
        </row>
        <row r="31">
          <cell r="H31">
            <v>17.70496</v>
          </cell>
        </row>
        <row r="32">
          <cell r="H32">
            <v>25.198560000000001</v>
          </cell>
        </row>
        <row r="33">
          <cell r="H33">
            <v>24.268319999999999</v>
          </cell>
        </row>
        <row r="34">
          <cell r="H34">
            <v>18.027199999999997</v>
          </cell>
        </row>
        <row r="35">
          <cell r="H35">
            <v>18.239999999999998</v>
          </cell>
        </row>
        <row r="36">
          <cell r="H36">
            <v>40.383360000000003</v>
          </cell>
        </row>
        <row r="37">
          <cell r="H37">
            <v>7.7307199999999998</v>
          </cell>
        </row>
        <row r="47">
          <cell r="H47">
            <v>10.317454999999999</v>
          </cell>
        </row>
        <row r="48">
          <cell r="H48">
            <v>13.58311</v>
          </cell>
        </row>
        <row r="49">
          <cell r="H49">
            <v>5.431565</v>
          </cell>
        </row>
        <row r="50">
          <cell r="H50">
            <v>11.937690000000002</v>
          </cell>
        </row>
        <row r="51">
          <cell r="H51">
            <v>12.659660000000001</v>
          </cell>
        </row>
        <row r="52">
          <cell r="H52">
            <v>17.285305000000001</v>
          </cell>
        </row>
        <row r="53">
          <cell r="H53">
            <v>8.4537650000000006</v>
          </cell>
        </row>
        <row r="55">
          <cell r="H55">
            <v>15.505564999999999</v>
          </cell>
        </row>
        <row r="56">
          <cell r="H56">
            <v>8.61327</v>
          </cell>
        </row>
        <row r="57">
          <cell r="H57">
            <v>3.4419499999999998</v>
          </cell>
        </row>
        <row r="58">
          <cell r="H58">
            <v>15.96729</v>
          </cell>
        </row>
        <row r="59">
          <cell r="H59">
            <v>17.360859999999999</v>
          </cell>
        </row>
        <row r="60">
          <cell r="H60">
            <v>20.282320000000002</v>
          </cell>
        </row>
        <row r="61">
          <cell r="H61">
            <v>3.2404700000000002</v>
          </cell>
        </row>
        <row r="63">
          <cell r="H63">
            <v>16.000869999999999</v>
          </cell>
        </row>
        <row r="64">
          <cell r="H64">
            <v>6.0527949999999997</v>
          </cell>
        </row>
        <row r="65">
          <cell r="H65">
            <v>2.4177599999999999</v>
          </cell>
        </row>
        <row r="66">
          <cell r="H66">
            <v>5.2636649999999996</v>
          </cell>
        </row>
        <row r="67">
          <cell r="H67">
            <v>5.5826750000000001</v>
          </cell>
        </row>
        <row r="68">
          <cell r="H68">
            <v>7.5135249999999996</v>
          </cell>
        </row>
        <row r="69">
          <cell r="H69">
            <v>1.7545549999999999</v>
          </cell>
        </row>
        <row r="71">
          <cell r="H71">
            <v>5.7002050000000004</v>
          </cell>
        </row>
        <row r="72">
          <cell r="H72">
            <v>3.1649150000000001</v>
          </cell>
        </row>
        <row r="73">
          <cell r="H73">
            <v>1.2676450000000001</v>
          </cell>
        </row>
        <row r="74">
          <cell r="H74">
            <v>3.0725700000000002</v>
          </cell>
        </row>
        <row r="75">
          <cell r="H75">
            <v>3.2740499999999999</v>
          </cell>
        </row>
        <row r="76">
          <cell r="H76">
            <v>3.3076300000000001</v>
          </cell>
        </row>
        <row r="77">
          <cell r="H77">
            <v>0.5624650000000001</v>
          </cell>
        </row>
        <row r="79">
          <cell r="H79">
            <v>10.896710000000001</v>
          </cell>
        </row>
        <row r="80">
          <cell r="H80">
            <v>8.8986999999999998</v>
          </cell>
        </row>
        <row r="81">
          <cell r="H81">
            <v>3.5594800000000002</v>
          </cell>
        </row>
        <row r="82">
          <cell r="H82">
            <v>8.6972199999999997</v>
          </cell>
        </row>
        <row r="83">
          <cell r="H83">
            <v>9.2680799999999994</v>
          </cell>
        </row>
        <row r="84">
          <cell r="H84">
            <v>9.4024000000000001</v>
          </cell>
        </row>
        <row r="85">
          <cell r="H85">
            <v>1.1836949999999999</v>
          </cell>
        </row>
        <row r="87">
          <cell r="H87">
            <v>22.658104999999999</v>
          </cell>
        </row>
        <row r="88">
          <cell r="H88">
            <v>12.584105000000001</v>
          </cell>
        </row>
        <row r="89">
          <cell r="H89">
            <v>5.0286050000000007</v>
          </cell>
        </row>
        <row r="90">
          <cell r="H90">
            <v>12.072010000000001</v>
          </cell>
        </row>
        <row r="91">
          <cell r="H91">
            <v>12.852745000000001</v>
          </cell>
        </row>
        <row r="92">
          <cell r="H92">
            <v>13.171754999999999</v>
          </cell>
        </row>
        <row r="93">
          <cell r="H93">
            <v>4.1723150000000002</v>
          </cell>
        </row>
      </sheetData>
      <sheetData sheetId="26">
        <row r="7">
          <cell r="H7">
            <v>4.2304319999999995</v>
          </cell>
        </row>
        <row r="23">
          <cell r="H23">
            <v>1.1136269302391999</v>
          </cell>
        </row>
        <row r="24">
          <cell r="H24">
            <v>1.7034293470295998</v>
          </cell>
        </row>
        <row r="25">
          <cell r="H25">
            <v>1.6957897422638399</v>
          </cell>
        </row>
        <row r="26">
          <cell r="H26">
            <v>1.6870535115210399</v>
          </cell>
        </row>
        <row r="27">
          <cell r="H27">
            <v>1.7583947985516799</v>
          </cell>
        </row>
        <row r="28">
          <cell r="H28">
            <v>1.8563478216404798</v>
          </cell>
        </row>
        <row r="29">
          <cell r="H29">
            <v>1.8658106720436798</v>
          </cell>
        </row>
        <row r="31">
          <cell r="H31">
            <v>0.80504506976079993</v>
          </cell>
        </row>
        <row r="32">
          <cell r="H32">
            <v>0.21524265297040002</v>
          </cell>
        </row>
        <row r="33">
          <cell r="H33">
            <v>0.22288225773615999</v>
          </cell>
        </row>
        <row r="34">
          <cell r="H34">
            <v>0.23161848847896002</v>
          </cell>
        </row>
        <row r="35">
          <cell r="H35">
            <v>0.16027720144832003</v>
          </cell>
        </row>
        <row r="36">
          <cell r="H36">
            <v>6.2324178359520005E-2</v>
          </cell>
        </row>
        <row r="37">
          <cell r="H37">
            <v>5.2861327956320002E-2</v>
          </cell>
        </row>
        <row r="47">
          <cell r="H47">
            <v>0.55678399999999995</v>
          </cell>
        </row>
        <row r="48">
          <cell r="H48">
            <v>1.7505409999999999</v>
          </cell>
        </row>
        <row r="49">
          <cell r="H49">
            <v>0.82761099999999987</v>
          </cell>
        </row>
        <row r="50">
          <cell r="H50">
            <v>0.96529399999999987</v>
          </cell>
        </row>
        <row r="51">
          <cell r="H51">
            <v>0.82912399999999997</v>
          </cell>
        </row>
        <row r="52">
          <cell r="H52">
            <v>0.838202</v>
          </cell>
        </row>
        <row r="53">
          <cell r="H53">
            <v>0.33134699999999995</v>
          </cell>
        </row>
        <row r="55">
          <cell r="H55">
            <v>0.34193799999999996</v>
          </cell>
        </row>
        <row r="56">
          <cell r="H56">
            <v>0.888131</v>
          </cell>
        </row>
        <row r="57">
          <cell r="H57">
            <v>0.43423099999999998</v>
          </cell>
        </row>
        <row r="58">
          <cell r="H58">
            <v>0.55375799999999997</v>
          </cell>
        </row>
        <row r="59">
          <cell r="H59">
            <v>0.562836</v>
          </cell>
        </row>
        <row r="60">
          <cell r="H60">
            <v>0.57645299999999999</v>
          </cell>
        </row>
        <row r="61">
          <cell r="H61">
            <v>0.19517699999999999</v>
          </cell>
        </row>
        <row r="63">
          <cell r="H63">
            <v>3.2877489999999998</v>
          </cell>
        </row>
        <row r="64">
          <cell r="H64">
            <v>4.557156</v>
          </cell>
        </row>
        <row r="65">
          <cell r="H65">
            <v>1.676404</v>
          </cell>
        </row>
        <row r="66">
          <cell r="H66">
            <v>1.298154</v>
          </cell>
        </row>
        <row r="67">
          <cell r="H67">
            <v>1.0076579999999999</v>
          </cell>
        </row>
        <row r="68">
          <cell r="H68">
            <v>1.0061450000000001</v>
          </cell>
        </row>
        <row r="69">
          <cell r="H69">
            <v>0.49777699999999997</v>
          </cell>
        </row>
        <row r="71">
          <cell r="H71">
            <v>0.94865099999999991</v>
          </cell>
        </row>
        <row r="72">
          <cell r="H72">
            <v>1.4146549999999998</v>
          </cell>
        </row>
        <row r="73">
          <cell r="H73">
            <v>0.71716199999999997</v>
          </cell>
        </row>
        <row r="74">
          <cell r="H74">
            <v>1.012197</v>
          </cell>
        </row>
        <row r="75">
          <cell r="H75">
            <v>0.98950199999999999</v>
          </cell>
        </row>
        <row r="76">
          <cell r="H76">
            <v>0.79735099999999992</v>
          </cell>
        </row>
        <row r="77">
          <cell r="H77">
            <v>0.11347499999999999</v>
          </cell>
        </row>
        <row r="79">
          <cell r="H79">
            <v>0.37673699999999999</v>
          </cell>
        </row>
        <row r="80">
          <cell r="H80">
            <v>0.44179599999999997</v>
          </cell>
        </row>
        <row r="81">
          <cell r="H81">
            <v>0.22392399999999998</v>
          </cell>
        </row>
        <row r="82">
          <cell r="H82">
            <v>0.29654799999999998</v>
          </cell>
        </row>
        <row r="83">
          <cell r="H83">
            <v>0.26628799999999997</v>
          </cell>
        </row>
        <row r="84">
          <cell r="H84">
            <v>0.21181999999999998</v>
          </cell>
        </row>
        <row r="85">
          <cell r="H85">
            <v>5.2954999999999995E-2</v>
          </cell>
        </row>
        <row r="87">
          <cell r="H87">
            <v>1.1362629999999998</v>
          </cell>
        </row>
        <row r="88">
          <cell r="H88">
            <v>1.4146549999999998</v>
          </cell>
        </row>
        <row r="89">
          <cell r="H89">
            <v>0.71716199999999997</v>
          </cell>
        </row>
        <row r="90">
          <cell r="H90">
            <v>1.012197</v>
          </cell>
        </row>
        <row r="91">
          <cell r="H91">
            <v>0.98950199999999999</v>
          </cell>
        </row>
        <row r="92">
          <cell r="H92">
            <v>0.79735099999999992</v>
          </cell>
        </row>
        <row r="93">
          <cell r="H93">
            <v>0.21635899999999997</v>
          </cell>
        </row>
      </sheetData>
      <sheetData sheetId="27">
        <row r="7">
          <cell r="H7">
            <v>13.883543999999999</v>
          </cell>
        </row>
        <row r="23">
          <cell r="H23">
            <v>2.9372520000000004</v>
          </cell>
        </row>
        <row r="24">
          <cell r="H24">
            <v>1.4669650000000001</v>
          </cell>
        </row>
        <row r="25">
          <cell r="H25">
            <v>0.748054</v>
          </cell>
        </row>
        <row r="26">
          <cell r="H26">
            <v>0.48259600000000002</v>
          </cell>
        </row>
        <row r="27">
          <cell r="H27">
            <v>0.45179200000000003</v>
          </cell>
        </row>
        <row r="28">
          <cell r="H28">
            <v>1.6948239999999999</v>
          </cell>
        </row>
        <row r="29">
          <cell r="H29">
            <v>1.2776110000000001</v>
          </cell>
        </row>
        <row r="31">
          <cell r="H31">
            <v>0.325405</v>
          </cell>
        </row>
        <row r="32">
          <cell r="H32">
            <v>0.22045999999999999</v>
          </cell>
        </row>
        <row r="33">
          <cell r="H33">
            <v>9.860300000000001E-2</v>
          </cell>
        </row>
        <row r="34">
          <cell r="H34">
            <v>8.7580000000000005E-2</v>
          </cell>
        </row>
        <row r="35">
          <cell r="H35">
            <v>6.0400000000000002E-2</v>
          </cell>
        </row>
        <row r="36">
          <cell r="H36">
            <v>0.19056200000000001</v>
          </cell>
        </row>
        <row r="37">
          <cell r="H37">
            <v>0.12064900000000001</v>
          </cell>
        </row>
        <row r="47">
          <cell r="H47">
            <v>25.772479999999998</v>
          </cell>
        </row>
        <row r="48">
          <cell r="H48">
            <v>3.6618799999999996</v>
          </cell>
        </row>
        <row r="49">
          <cell r="H49">
            <v>2.4819599999999999</v>
          </cell>
        </row>
        <row r="50">
          <cell r="H50">
            <v>6.5549199999999992</v>
          </cell>
        </row>
        <row r="51">
          <cell r="H51">
            <v>8.3764000000000003</v>
          </cell>
        </row>
        <row r="52">
          <cell r="H52">
            <v>8.6395599999999995</v>
          </cell>
        </row>
        <row r="53">
          <cell r="H53">
            <v>6.1679199999999996</v>
          </cell>
        </row>
        <row r="55">
          <cell r="H55">
            <v>17.8278</v>
          </cell>
        </row>
        <row r="56">
          <cell r="H56">
            <v>5.8118799999999995</v>
          </cell>
        </row>
        <row r="57">
          <cell r="H57">
            <v>4.7059199999999999</v>
          </cell>
        </row>
        <row r="58">
          <cell r="H58">
            <v>14.231279999999998</v>
          </cell>
        </row>
        <row r="59">
          <cell r="H59">
            <v>14.255359999999998</v>
          </cell>
        </row>
        <row r="60">
          <cell r="H60">
            <v>17.755559999999999</v>
          </cell>
        </row>
        <row r="61">
          <cell r="H61">
            <v>14.3878</v>
          </cell>
        </row>
        <row r="63">
          <cell r="H63">
            <v>1.9418799999999996</v>
          </cell>
        </row>
        <row r="64">
          <cell r="H64">
            <v>3.6618799999999996</v>
          </cell>
        </row>
        <row r="65">
          <cell r="H65">
            <v>2.1328</v>
          </cell>
        </row>
        <row r="66">
          <cell r="H66">
            <v>4.80396</v>
          </cell>
        </row>
        <row r="67">
          <cell r="H67">
            <v>5.6519199999999996</v>
          </cell>
        </row>
        <row r="68">
          <cell r="H68">
            <v>5.2081599999999995</v>
          </cell>
        </row>
        <row r="69">
          <cell r="H69">
            <v>2.4561599999999997</v>
          </cell>
        </row>
        <row r="71">
          <cell r="H71">
            <v>1.4860800000000001</v>
          </cell>
        </row>
        <row r="72">
          <cell r="H72">
            <v>0.55384</v>
          </cell>
        </row>
        <row r="73">
          <cell r="H73">
            <v>0.39903999999999995</v>
          </cell>
        </row>
        <row r="74">
          <cell r="H74">
            <v>1.1111199999999999</v>
          </cell>
        </row>
        <row r="75">
          <cell r="H75">
            <v>1.2934399999999999</v>
          </cell>
        </row>
        <row r="76">
          <cell r="H76">
            <v>1.6511999999999998</v>
          </cell>
        </row>
        <row r="77">
          <cell r="H77">
            <v>1.2779599999999998</v>
          </cell>
        </row>
        <row r="79">
          <cell r="H79">
            <v>4.3275199999999998</v>
          </cell>
        </row>
        <row r="80">
          <cell r="H80">
            <v>2.0192799999999997</v>
          </cell>
        </row>
        <row r="81">
          <cell r="H81">
            <v>1.2211999999999998</v>
          </cell>
        </row>
        <row r="82">
          <cell r="H82">
            <v>2.8723999999999998</v>
          </cell>
        </row>
        <row r="83">
          <cell r="H83">
            <v>4.1211199999999995</v>
          </cell>
        </row>
        <row r="84">
          <cell r="H84">
            <v>4.3653599999999999</v>
          </cell>
        </row>
        <row r="85">
          <cell r="H85">
            <v>3.6928399999999995</v>
          </cell>
        </row>
        <row r="87">
          <cell r="H87">
            <v>6.8541999999999996</v>
          </cell>
        </row>
        <row r="88">
          <cell r="H88">
            <v>7.5129599999999996</v>
          </cell>
        </row>
        <row r="89">
          <cell r="H89">
            <v>3.6618799999999996</v>
          </cell>
        </row>
        <row r="90">
          <cell r="H90">
            <v>6.2917599999999991</v>
          </cell>
        </row>
        <row r="91">
          <cell r="H91">
            <v>6.4826799999999993</v>
          </cell>
        </row>
        <row r="92">
          <cell r="H92">
            <v>6.4155999999999986</v>
          </cell>
        </row>
        <row r="93">
          <cell r="H93">
            <v>3.5621199999999997</v>
          </cell>
        </row>
      </sheetData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2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2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G1048510"/>
  <sheetViews>
    <sheetView zoomScaleNormal="100" workbookViewId="0">
      <pane xSplit="5" ySplit="5" topLeftCell="F39" activePane="bottomRight" state="frozen"/>
      <selection pane="topRight" activeCell="BQ37" activeCellId="1" sqref="CB6:CF37 BM7:BQ37"/>
      <selection pane="bottomLeft" activeCell="BQ37" activeCellId="1" sqref="CB6:CF37 BM7:BQ37"/>
      <selection pane="bottomRight"/>
    </sheetView>
  </sheetViews>
  <sheetFormatPr baseColWidth="10" defaultColWidth="8.6640625" defaultRowHeight="15" x14ac:dyDescent="0.2"/>
  <cols>
    <col min="1" max="1" width="7.33203125" bestFit="1" customWidth="1"/>
    <col min="2" max="2" width="17.6640625" customWidth="1"/>
    <col min="3" max="3" width="28" customWidth="1"/>
    <col min="4" max="4" width="33.6640625" customWidth="1"/>
    <col min="5" max="5" width="13.5"/>
    <col min="6" max="6" width="11.33203125"/>
    <col min="7" max="7" width="12.6640625" bestFit="1" customWidth="1"/>
    <col min="8" max="8" width="13.33203125" customWidth="1"/>
    <col min="9" max="9" width="14.6640625" customWidth="1"/>
    <col min="10" max="10" width="11.6640625" style="121"/>
    <col min="11" max="12" width="14.6640625"/>
    <col min="13" max="13" width="15.6640625"/>
    <col min="14" max="14" width="9.5" customWidth="1"/>
    <col min="15" max="16" width="9.6640625" customWidth="1"/>
    <col min="17" max="17" width="12.33203125"/>
    <col min="18" max="18" width="17.33203125"/>
    <col min="19" max="19" width="14.5"/>
    <col min="20" max="20" width="16"/>
    <col min="21" max="55" width="34.6640625" style="136" customWidth="1"/>
    <col min="56" max="84" width="34.6640625" style="21" customWidth="1"/>
    <col min="85" max="85" width="14.6640625"/>
    <col min="86" max="86" width="19.33203125" customWidth="1"/>
    <col min="87" max="87" width="13"/>
    <col min="88" max="88" width="13.6640625"/>
    <col min="89" max="89" width="19.33203125" customWidth="1"/>
    <col min="90" max="90" width="17.33203125"/>
    <col min="91" max="91" width="15.6640625" customWidth="1"/>
    <col min="92" max="92" width="20" customWidth="1"/>
    <col min="93" max="93" width="17"/>
    <col min="94" max="94" width="18.6640625"/>
    <col min="95" max="95" width="8.33203125" customWidth="1"/>
    <col min="96" max="96" width="10.6640625" customWidth="1"/>
    <col min="97" max="97" width="7.6640625" customWidth="1"/>
    <col min="98" max="98" width="8" customWidth="1"/>
    <col min="99" max="99" width="9.33203125" customWidth="1"/>
    <col min="100" max="100" width="8.33203125" customWidth="1"/>
    <col min="101" max="101" width="8.5" customWidth="1"/>
    <col min="102" max="102" width="8.5"/>
    <col min="103" max="103" width="8"/>
    <col min="104" max="104" width="7" customWidth="1"/>
    <col min="105" max="1084" width="14.6640625"/>
  </cols>
  <sheetData>
    <row r="1" spans="1:108" ht="21.75" customHeight="1" x14ac:dyDescent="0.2">
      <c r="U1" s="551"/>
      <c r="V1" s="551"/>
      <c r="W1" s="551"/>
      <c r="X1" s="551"/>
      <c r="Y1" s="551"/>
      <c r="Z1" s="551"/>
      <c r="AA1" s="551"/>
      <c r="AB1" s="551"/>
      <c r="AC1" s="551"/>
      <c r="AD1" s="551"/>
      <c r="AE1" s="551"/>
      <c r="AF1" s="551"/>
      <c r="AG1" s="551"/>
      <c r="AH1" s="551"/>
      <c r="AI1" s="551"/>
      <c r="AJ1" s="551"/>
      <c r="AK1" s="551"/>
      <c r="AL1" s="551"/>
      <c r="AM1" s="551"/>
      <c r="AN1" s="551"/>
      <c r="AO1" s="551"/>
      <c r="AP1" s="551"/>
      <c r="AQ1" s="551"/>
      <c r="AR1" s="551"/>
      <c r="AS1" s="551"/>
      <c r="AT1" s="551"/>
      <c r="AU1" s="551"/>
      <c r="AV1" s="551"/>
      <c r="AW1" s="551"/>
      <c r="AX1" s="551"/>
      <c r="AY1" s="551"/>
      <c r="AZ1" s="551"/>
      <c r="BA1" s="551"/>
      <c r="BB1" s="551"/>
      <c r="BC1" s="551"/>
      <c r="BD1" s="551"/>
      <c r="BE1" s="551"/>
      <c r="BF1" s="551"/>
      <c r="BG1" s="551"/>
      <c r="BH1" s="551"/>
      <c r="BI1" s="551"/>
      <c r="BJ1" s="551"/>
      <c r="BK1" s="551"/>
      <c r="BL1" s="551"/>
      <c r="BM1" s="551"/>
      <c r="BN1" s="551"/>
      <c r="BO1" s="551"/>
      <c r="BP1" s="551"/>
      <c r="BQ1" s="551"/>
      <c r="BR1" s="551"/>
      <c r="BS1" s="551"/>
      <c r="BT1" s="551"/>
      <c r="BU1" s="551"/>
      <c r="BV1" s="551"/>
      <c r="BW1" s="551"/>
      <c r="BX1" s="551"/>
      <c r="BY1" s="551"/>
      <c r="BZ1" s="551"/>
      <c r="CA1" s="551"/>
      <c r="CB1" s="551"/>
      <c r="CC1" s="551"/>
      <c r="CD1" s="551"/>
      <c r="CE1" s="551"/>
      <c r="CF1" s="551"/>
    </row>
    <row r="2" spans="1:108" ht="24.75" customHeight="1" x14ac:dyDescent="0.2">
      <c r="A2" t="s">
        <v>0</v>
      </c>
      <c r="K2" s="549"/>
      <c r="L2" s="549"/>
      <c r="M2" s="549"/>
      <c r="N2" s="549" t="s">
        <v>0</v>
      </c>
      <c r="O2" s="549"/>
      <c r="P2" s="549"/>
      <c r="Q2" s="549"/>
      <c r="R2" s="549"/>
      <c r="S2" s="549"/>
      <c r="T2" s="550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552"/>
      <c r="CH2" s="549"/>
      <c r="CI2" s="549"/>
      <c r="CJ2" s="549"/>
      <c r="CK2" s="549"/>
      <c r="CL2" s="549"/>
      <c r="CM2" s="549"/>
      <c r="CN2" s="549"/>
      <c r="CO2" s="549"/>
      <c r="CP2" s="549"/>
    </row>
    <row r="3" spans="1:108" ht="21.75" customHeight="1" x14ac:dyDescent="0.2">
      <c r="B3" s="1"/>
      <c r="C3" s="1"/>
      <c r="D3" s="1"/>
      <c r="E3" s="1"/>
      <c r="F3" s="540" t="s">
        <v>8</v>
      </c>
      <c r="G3" s="540"/>
      <c r="H3" s="540"/>
      <c r="I3" s="540"/>
      <c r="J3" s="540"/>
      <c r="K3" s="541" t="s">
        <v>9</v>
      </c>
      <c r="L3" s="541"/>
      <c r="M3" s="541"/>
      <c r="N3" s="545" t="s">
        <v>10</v>
      </c>
      <c r="O3" s="546"/>
      <c r="P3" s="547"/>
      <c r="Q3" s="368" t="s">
        <v>11</v>
      </c>
      <c r="R3" s="368"/>
      <c r="S3" s="368"/>
      <c r="T3" s="368"/>
      <c r="U3" s="543" t="s">
        <v>12</v>
      </c>
      <c r="V3" s="543"/>
      <c r="W3" s="543"/>
      <c r="X3" s="543"/>
      <c r="Y3" s="544" t="s">
        <v>13</v>
      </c>
      <c r="Z3" s="544"/>
      <c r="AA3" s="544"/>
      <c r="AB3" s="544"/>
      <c r="AC3" s="544"/>
      <c r="AD3" s="544"/>
      <c r="AE3" s="544"/>
      <c r="AF3" s="543" t="s">
        <v>12</v>
      </c>
      <c r="AG3" s="543"/>
      <c r="AH3" s="543"/>
      <c r="AI3" s="544" t="s">
        <v>13</v>
      </c>
      <c r="AJ3" s="544"/>
      <c r="AK3" s="544"/>
      <c r="AL3" s="544"/>
      <c r="AM3" s="544"/>
      <c r="AN3" s="543" t="s">
        <v>12</v>
      </c>
      <c r="AO3" s="543"/>
      <c r="AP3" s="543"/>
      <c r="AQ3" s="544"/>
      <c r="AR3" s="544"/>
      <c r="AS3" s="544"/>
      <c r="AT3" s="544"/>
      <c r="AU3" s="543" t="s">
        <v>12</v>
      </c>
      <c r="AV3" s="543"/>
      <c r="AW3" s="543"/>
      <c r="AX3" s="543"/>
      <c r="AY3" s="544" t="s">
        <v>13</v>
      </c>
      <c r="AZ3" s="544"/>
      <c r="BA3" s="544"/>
      <c r="BB3" s="544"/>
      <c r="BC3" s="544"/>
      <c r="BD3" s="539" t="s">
        <v>14</v>
      </c>
      <c r="BE3" s="539" t="s">
        <v>15</v>
      </c>
      <c r="BF3" s="539" t="s">
        <v>16</v>
      </c>
      <c r="BG3" s="365" t="s">
        <v>17</v>
      </c>
      <c r="BH3" s="365"/>
      <c r="BI3" s="365" t="s">
        <v>18</v>
      </c>
      <c r="BJ3" s="365" t="s">
        <v>19</v>
      </c>
      <c r="BK3" s="365" t="s">
        <v>20</v>
      </c>
      <c r="BL3" s="365" t="s">
        <v>21</v>
      </c>
      <c r="BM3" s="366" t="s">
        <v>22</v>
      </c>
      <c r="BN3" s="366"/>
      <c r="BO3" s="366"/>
      <c r="BP3" s="366" t="s">
        <v>23</v>
      </c>
      <c r="BQ3" s="366" t="s">
        <v>24</v>
      </c>
      <c r="BR3" s="542" t="s">
        <v>25</v>
      </c>
      <c r="BS3" s="542" t="s">
        <v>26</v>
      </c>
      <c r="BT3" s="539" t="s">
        <v>14</v>
      </c>
      <c r="BU3" s="539" t="s">
        <v>15</v>
      </c>
      <c r="BV3" s="539" t="s">
        <v>16</v>
      </c>
      <c r="BW3" s="369" t="s">
        <v>17</v>
      </c>
      <c r="BX3" s="369"/>
      <c r="BY3" s="369" t="s">
        <v>27</v>
      </c>
      <c r="BZ3" s="369" t="s">
        <v>28</v>
      </c>
      <c r="CA3" s="369" t="s">
        <v>21</v>
      </c>
      <c r="CB3" s="366" t="s">
        <v>22</v>
      </c>
      <c r="CC3" s="366"/>
      <c r="CD3" s="366"/>
      <c r="CE3" s="366" t="s">
        <v>23</v>
      </c>
      <c r="CF3" s="366" t="s">
        <v>24</v>
      </c>
      <c r="CG3" s="536" t="s">
        <v>29</v>
      </c>
      <c r="CH3" s="536"/>
      <c r="CI3" s="536"/>
      <c r="CJ3" s="537" t="s">
        <v>30</v>
      </c>
      <c r="CK3" s="537"/>
      <c r="CL3" s="537"/>
      <c r="CM3" s="538" t="s">
        <v>31</v>
      </c>
      <c r="CN3" s="538"/>
      <c r="CO3" s="536" t="s">
        <v>32</v>
      </c>
      <c r="CP3" s="536"/>
      <c r="CR3" s="2"/>
    </row>
    <row r="4" spans="1:108" ht="136.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48</v>
      </c>
      <c r="R4" s="4" t="s">
        <v>49</v>
      </c>
      <c r="S4" s="4" t="s">
        <v>50</v>
      </c>
      <c r="T4" s="4" t="s">
        <v>51</v>
      </c>
      <c r="U4" s="366" t="s">
        <v>52</v>
      </c>
      <c r="V4" s="366" t="s">
        <v>53</v>
      </c>
      <c r="W4" s="366" t="s">
        <v>54</v>
      </c>
      <c r="X4" s="366" t="s">
        <v>55</v>
      </c>
      <c r="Y4" s="535" t="s">
        <v>56</v>
      </c>
      <c r="Z4" s="535"/>
      <c r="AA4" s="535" t="s">
        <v>57</v>
      </c>
      <c r="AB4" s="535"/>
      <c r="AC4" s="535" t="s">
        <v>58</v>
      </c>
      <c r="AD4" s="535"/>
      <c r="AE4" s="367" t="s">
        <v>55</v>
      </c>
      <c r="AF4" s="366" t="s">
        <v>54</v>
      </c>
      <c r="AG4" s="366" t="s">
        <v>59</v>
      </c>
      <c r="AH4" s="366" t="s">
        <v>60</v>
      </c>
      <c r="AI4" s="535" t="s">
        <v>61</v>
      </c>
      <c r="AJ4" s="535" t="s">
        <v>62</v>
      </c>
      <c r="AK4" s="535"/>
      <c r="AL4" s="535" t="s">
        <v>63</v>
      </c>
      <c r="AM4" s="535"/>
      <c r="AN4" s="366" t="s">
        <v>54</v>
      </c>
      <c r="AO4" s="366" t="s">
        <v>53</v>
      </c>
      <c r="AP4" s="366" t="s">
        <v>64</v>
      </c>
      <c r="AQ4" s="535" t="s">
        <v>65</v>
      </c>
      <c r="AR4" s="535"/>
      <c r="AS4" s="535" t="s">
        <v>66</v>
      </c>
      <c r="AT4" s="535"/>
      <c r="AU4" s="366" t="s">
        <v>54</v>
      </c>
      <c r="AV4" s="366" t="s">
        <v>53</v>
      </c>
      <c r="AW4" s="366" t="s">
        <v>64</v>
      </c>
      <c r="AX4" s="366" t="s">
        <v>55</v>
      </c>
      <c r="AY4" s="535" t="s">
        <v>67</v>
      </c>
      <c r="AZ4" s="535"/>
      <c r="BA4" s="535" t="s">
        <v>68</v>
      </c>
      <c r="BB4" s="535"/>
      <c r="BC4" s="367" t="s">
        <v>55</v>
      </c>
      <c r="BD4" s="539"/>
      <c r="BE4" s="539"/>
      <c r="BF4" s="539"/>
      <c r="BG4" s="365" t="s">
        <v>69</v>
      </c>
      <c r="BH4" s="365" t="s">
        <v>70</v>
      </c>
      <c r="BI4" s="365"/>
      <c r="BJ4" s="365"/>
      <c r="BK4" s="365"/>
      <c r="BL4" s="365"/>
      <c r="BM4" s="366" t="s">
        <v>71</v>
      </c>
      <c r="BN4" s="366" t="s">
        <v>72</v>
      </c>
      <c r="BO4" s="366" t="s">
        <v>73</v>
      </c>
      <c r="BP4" s="366"/>
      <c r="BQ4" s="366"/>
      <c r="BR4" s="542"/>
      <c r="BS4" s="542"/>
      <c r="BT4" s="539"/>
      <c r="BU4" s="539"/>
      <c r="BV4" s="539"/>
      <c r="BW4" s="369" t="s">
        <v>69</v>
      </c>
      <c r="BX4" s="369" t="s">
        <v>70</v>
      </c>
      <c r="BY4" s="369"/>
      <c r="BZ4" s="369"/>
      <c r="CA4" s="369"/>
      <c r="CB4" s="366" t="s">
        <v>71</v>
      </c>
      <c r="CC4" s="366" t="s">
        <v>72</v>
      </c>
      <c r="CD4" s="366" t="s">
        <v>73</v>
      </c>
      <c r="CE4" s="366"/>
      <c r="CF4" s="36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23.25" customHeight="1" x14ac:dyDescent="0.2">
      <c r="A5" s="2"/>
      <c r="B5" s="3"/>
      <c r="C5" s="3"/>
      <c r="D5" s="3"/>
      <c r="E5" s="3"/>
      <c r="F5" s="115">
        <v>60.409035269565209</v>
      </c>
      <c r="G5" s="143"/>
      <c r="H5" s="143"/>
      <c r="I5" s="143"/>
      <c r="J5" s="143"/>
      <c r="K5" s="4"/>
      <c r="L5" s="4"/>
      <c r="M5" s="4"/>
      <c r="N5" s="4"/>
      <c r="O5" s="4"/>
      <c r="P5" s="4"/>
      <c r="Q5" s="4"/>
      <c r="R5" s="4"/>
      <c r="S5" s="4"/>
      <c r="T5" s="4"/>
      <c r="U5" s="366"/>
      <c r="V5" s="366"/>
      <c r="W5" s="366"/>
      <c r="X5" s="36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367"/>
      <c r="AF5" s="366"/>
      <c r="AG5" s="366"/>
      <c r="AH5" s="366"/>
      <c r="AI5" s="535"/>
      <c r="AJ5" s="367"/>
      <c r="AK5" s="367" t="s">
        <v>81</v>
      </c>
      <c r="AL5" s="367"/>
      <c r="AM5" s="367" t="s">
        <v>81</v>
      </c>
      <c r="AN5" s="366"/>
      <c r="AO5" s="366"/>
      <c r="AP5" s="366"/>
      <c r="AQ5" s="367"/>
      <c r="AR5" s="367" t="s">
        <v>80</v>
      </c>
      <c r="AS5" s="367"/>
      <c r="AT5" s="367" t="s">
        <v>80</v>
      </c>
      <c r="AU5" s="366"/>
      <c r="AV5" s="366"/>
      <c r="AW5" s="366"/>
      <c r="AX5" s="366"/>
      <c r="AY5" s="367"/>
      <c r="AZ5" s="367" t="s">
        <v>80</v>
      </c>
      <c r="BA5" s="367"/>
      <c r="BB5" s="367" t="s">
        <v>80</v>
      </c>
      <c r="BC5" s="367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82</v>
      </c>
      <c r="D6" s="5" t="s">
        <v>83</v>
      </c>
      <c r="E6" s="5"/>
      <c r="F6" s="115">
        <v>347.35195279999999</v>
      </c>
      <c r="G6" s="115"/>
      <c r="H6" s="110"/>
      <c r="I6" s="96">
        <v>5.7500000000000009</v>
      </c>
      <c r="J6" s="96">
        <v>3.3739000000000003</v>
      </c>
      <c r="K6" s="96">
        <v>3.2890000000000001</v>
      </c>
      <c r="L6" s="96">
        <v>1.5640000000000003</v>
      </c>
      <c r="M6" s="96">
        <v>0.89700000000000013</v>
      </c>
      <c r="N6" s="98">
        <v>0.91551867219917016</v>
      </c>
      <c r="O6" s="98">
        <v>4.8344813278008303</v>
      </c>
      <c r="P6" s="98"/>
      <c r="Q6" s="99"/>
      <c r="R6" s="9"/>
      <c r="S6" s="9"/>
      <c r="T6" s="170"/>
      <c r="U6" s="5"/>
      <c r="V6" s="5"/>
      <c r="W6" s="5"/>
      <c r="X6" s="5"/>
      <c r="Y6" s="281"/>
      <c r="Z6" s="281"/>
      <c r="AA6" s="281"/>
      <c r="AB6" s="281"/>
      <c r="AC6" s="281"/>
      <c r="AD6" s="281"/>
      <c r="AE6" s="281"/>
      <c r="AF6" s="5"/>
      <c r="AG6" s="5"/>
      <c r="AH6" s="5"/>
      <c r="AI6" s="5"/>
      <c r="AJ6" s="281"/>
      <c r="AK6" s="281"/>
      <c r="AL6" s="281"/>
      <c r="AM6" s="281"/>
      <c r="AN6" s="5"/>
      <c r="AO6" s="5"/>
      <c r="AP6" s="5"/>
      <c r="AQ6" s="281"/>
      <c r="AR6" s="281"/>
      <c r="AS6" s="281"/>
      <c r="AT6" s="281"/>
      <c r="AU6" s="5"/>
      <c r="AV6" s="5"/>
      <c r="AW6" s="5"/>
      <c r="AX6" s="5"/>
      <c r="AY6" s="281"/>
      <c r="AZ6" s="281"/>
      <c r="BA6" s="281"/>
      <c r="BB6" s="281"/>
      <c r="BC6" s="281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100"/>
      <c r="CK6" s="100"/>
      <c r="CL6" s="100"/>
      <c r="CM6" s="194"/>
      <c r="CN6" s="100"/>
      <c r="CO6" s="198"/>
      <c r="CP6" s="100"/>
      <c r="CQ6" s="237"/>
      <c r="CR6" s="237"/>
      <c r="CS6" s="237"/>
      <c r="CT6" s="237"/>
      <c r="CU6" s="237"/>
      <c r="CV6" s="237"/>
      <c r="CW6" s="237"/>
      <c r="CX6" s="237"/>
      <c r="CY6" s="237"/>
      <c r="CZ6" s="237"/>
      <c r="DA6" s="237"/>
      <c r="DB6" s="237"/>
    </row>
    <row r="7" spans="1:108" ht="24" customHeight="1" x14ac:dyDescent="0.2">
      <c r="A7" s="26"/>
      <c r="B7" s="37" t="s">
        <v>82</v>
      </c>
      <c r="C7" s="37" t="s">
        <v>83</v>
      </c>
      <c r="D7" s="37" t="s">
        <v>83</v>
      </c>
      <c r="E7" s="38" t="s">
        <v>84</v>
      </c>
      <c r="F7" s="32">
        <v>78.733904800000005</v>
      </c>
      <c r="G7" s="60">
        <v>72.763374902587685</v>
      </c>
      <c r="H7" s="32">
        <v>1.6504217299999999</v>
      </c>
      <c r="I7" s="32">
        <v>1.4056514968393359</v>
      </c>
      <c r="J7" s="32">
        <v>0.74</v>
      </c>
      <c r="K7" s="32">
        <v>0.80403265619210007</v>
      </c>
      <c r="L7" s="32">
        <v>0.3823372071402994</v>
      </c>
      <c r="M7" s="32">
        <v>0.21928163350693641</v>
      </c>
      <c r="N7" s="13">
        <v>1.1917777726748766</v>
      </c>
      <c r="O7" s="190">
        <v>0.16586687662704164</v>
      </c>
      <c r="P7" s="190">
        <v>4.8006847537417546E-2</v>
      </c>
      <c r="Q7" s="13">
        <v>1.4118107138877374</v>
      </c>
      <c r="R7" s="13">
        <v>2.0056517069886266</v>
      </c>
      <c r="S7" s="13">
        <v>1.0177328502066114</v>
      </c>
      <c r="T7" s="35">
        <v>1.1292799288166386</v>
      </c>
      <c r="U7" s="273">
        <v>1</v>
      </c>
      <c r="V7" s="273"/>
      <c r="W7" s="273"/>
      <c r="X7" s="273"/>
      <c r="Y7" s="273">
        <v>1</v>
      </c>
      <c r="Z7" s="273"/>
      <c r="AA7" s="273"/>
      <c r="AB7" s="273"/>
      <c r="AC7" s="273"/>
      <c r="AD7" s="273"/>
      <c r="AE7" s="273"/>
      <c r="AF7" s="273">
        <v>0.71682339321750499</v>
      </c>
      <c r="AG7" s="273">
        <v>0.28317660678249507</v>
      </c>
      <c r="AH7" s="273"/>
      <c r="AI7" s="273">
        <v>0.71682339321750499</v>
      </c>
      <c r="AJ7" s="273">
        <v>0.28317660678249507</v>
      </c>
      <c r="AK7" s="273"/>
      <c r="AL7" s="273"/>
      <c r="AM7" s="273"/>
      <c r="AN7" s="273">
        <v>0.81117783859743242</v>
      </c>
      <c r="AO7" s="273">
        <v>0.18876552608121119</v>
      </c>
      <c r="AP7" s="273"/>
      <c r="AQ7" s="273">
        <v>0.81117783859743242</v>
      </c>
      <c r="AR7" s="273"/>
      <c r="AS7" s="273">
        <v>0.18876552608121119</v>
      </c>
      <c r="AT7" s="273"/>
      <c r="AU7" s="273"/>
      <c r="AV7" s="273">
        <v>1</v>
      </c>
      <c r="AW7" s="273"/>
      <c r="AX7" s="273"/>
      <c r="AY7" s="273">
        <v>1</v>
      </c>
      <c r="AZ7" s="273"/>
      <c r="BA7" s="273"/>
      <c r="BB7" s="273"/>
      <c r="BC7" s="273"/>
      <c r="BD7" s="272"/>
      <c r="BE7" s="272" t="s">
        <v>85</v>
      </c>
      <c r="BF7" s="272"/>
      <c r="BG7" s="272" t="s">
        <v>85</v>
      </c>
      <c r="BH7" s="272"/>
      <c r="BI7" s="272"/>
      <c r="BJ7" s="272"/>
      <c r="BK7" s="272"/>
      <c r="BL7" s="272"/>
      <c r="BM7" s="272"/>
      <c r="BN7" s="272" t="s">
        <v>86</v>
      </c>
      <c r="BO7" s="272" t="s">
        <v>86</v>
      </c>
      <c r="BP7" s="272"/>
      <c r="BQ7" s="272"/>
      <c r="BR7" s="272" t="s">
        <v>85</v>
      </c>
      <c r="BS7" s="272"/>
      <c r="BT7" s="272"/>
      <c r="BU7" s="272" t="s">
        <v>85</v>
      </c>
      <c r="BV7" s="272"/>
      <c r="BW7" s="272" t="s">
        <v>85</v>
      </c>
      <c r="BX7" s="272"/>
      <c r="BY7" s="272"/>
      <c r="BZ7" s="272"/>
      <c r="CA7" s="272"/>
      <c r="CB7" s="272"/>
      <c r="CC7" s="273" t="s">
        <v>87</v>
      </c>
      <c r="CD7" s="272" t="s">
        <v>88</v>
      </c>
      <c r="CE7" s="272"/>
      <c r="CF7" s="272"/>
      <c r="CG7" s="159">
        <v>144.03929067780359</v>
      </c>
      <c r="CH7" s="159">
        <v>21.928456707881715</v>
      </c>
      <c r="CI7" s="159">
        <v>19.133204608673537</v>
      </c>
      <c r="CJ7" s="32">
        <v>191.26977409105541</v>
      </c>
      <c r="CK7" s="32">
        <v>3.7278376403398918</v>
      </c>
      <c r="CL7" s="94">
        <v>28.699806913010306</v>
      </c>
      <c r="CM7" s="195">
        <v>11.987216818470049</v>
      </c>
      <c r="CN7" s="60">
        <v>3.1577856650690954E-2</v>
      </c>
      <c r="CO7" s="105">
        <v>16.177082144988052</v>
      </c>
      <c r="CP7" s="101">
        <v>6.1525042475288816E-3</v>
      </c>
      <c r="CQ7" s="236">
        <f t="shared" ref="CQ7:CQ13" si="0">F15+F23+F31</f>
        <v>78.733904800000005</v>
      </c>
      <c r="CR7" s="238">
        <f t="shared" ref="CR7:CR13" si="1">F15/CQ7</f>
        <v>0.56635321356499013</v>
      </c>
      <c r="CS7" s="238">
        <f t="shared" ref="CS7:CS13" si="2">F23/CQ7</f>
        <v>0.20269412574593915</v>
      </c>
      <c r="CT7" s="238">
        <f t="shared" ref="CT7:CT13" si="3">F31/CQ7</f>
        <v>0.2309526606890708</v>
      </c>
      <c r="CU7" s="238">
        <f>CR7+CS7+CT7</f>
        <v>1</v>
      </c>
      <c r="CV7" s="237"/>
      <c r="CW7" s="240">
        <f>CQ7/[1]EU28!F7</f>
        <v>1.5695293317597076E-2</v>
      </c>
      <c r="CX7" s="240">
        <f>F15/[1]EU28!F15</f>
        <v>1.4485825403371609E-2</v>
      </c>
      <c r="CY7" s="240">
        <f>F23/[1]EU28!F23</f>
        <v>1.2750250470850688E-2</v>
      </c>
      <c r="CZ7" s="240">
        <f>F31/[1]EU28!F31</f>
        <v>2.6488313329923133E-2</v>
      </c>
      <c r="DA7" s="27"/>
      <c r="DB7" s="27"/>
      <c r="DC7" s="27"/>
      <c r="DD7" s="27"/>
    </row>
    <row r="8" spans="1:108" ht="21.75" customHeight="1" x14ac:dyDescent="0.2">
      <c r="A8" s="26"/>
      <c r="B8" s="5" t="s">
        <v>82</v>
      </c>
      <c r="C8" s="5" t="s">
        <v>83</v>
      </c>
      <c r="D8" s="5" t="s">
        <v>83</v>
      </c>
      <c r="E8" s="12" t="s">
        <v>89</v>
      </c>
      <c r="F8" s="32">
        <v>92.287609599999996</v>
      </c>
      <c r="G8" s="60">
        <v>85.289278529323624</v>
      </c>
      <c r="H8" s="32">
        <v>1.8699570000000001</v>
      </c>
      <c r="I8" s="32">
        <v>1.5616646532695424</v>
      </c>
      <c r="J8" s="32">
        <v>0.85399999999999998</v>
      </c>
      <c r="K8" s="32">
        <v>0.89327218167017808</v>
      </c>
      <c r="L8" s="32">
        <v>0.42477278568931554</v>
      </c>
      <c r="M8" s="32">
        <v>0.24361968591004862</v>
      </c>
      <c r="N8" s="13">
        <v>1.3323688496627275</v>
      </c>
      <c r="O8" s="190">
        <v>0.18427642908580597</v>
      </c>
      <c r="P8" s="190">
        <v>4.5019374521008883E-2</v>
      </c>
      <c r="Q8" s="13">
        <v>1.4000000000000001</v>
      </c>
      <c r="R8" s="13">
        <v>2.6387597946842911</v>
      </c>
      <c r="S8" s="13">
        <v>0.79214251721175799</v>
      </c>
      <c r="T8" s="35">
        <v>1.3990473850132101</v>
      </c>
      <c r="U8" s="273">
        <v>1</v>
      </c>
      <c r="V8" s="273"/>
      <c r="W8" s="273"/>
      <c r="X8" s="273"/>
      <c r="Y8" s="273"/>
      <c r="Z8" s="273"/>
      <c r="AA8" s="273"/>
      <c r="AB8" s="273"/>
      <c r="AC8" s="273">
        <v>1</v>
      </c>
      <c r="AD8" s="273"/>
      <c r="AE8" s="273"/>
      <c r="AF8" s="273">
        <v>1</v>
      </c>
      <c r="AG8" s="273"/>
      <c r="AH8" s="273"/>
      <c r="AI8" s="273">
        <v>1</v>
      </c>
      <c r="AJ8" s="273"/>
      <c r="AK8" s="273"/>
      <c r="AL8" s="273"/>
      <c r="AM8" s="273"/>
      <c r="AN8" s="273">
        <v>0.73399674228857703</v>
      </c>
      <c r="AO8" s="273">
        <v>0.26600325771142308</v>
      </c>
      <c r="AP8" s="273"/>
      <c r="AQ8" s="273">
        <v>0.81195953741551896</v>
      </c>
      <c r="AR8" s="273">
        <v>0.6560339471616351</v>
      </c>
      <c r="AS8" s="273">
        <v>0.18804046258448112</v>
      </c>
      <c r="AT8" s="273"/>
      <c r="AU8" s="273"/>
      <c r="AV8" s="273">
        <v>1</v>
      </c>
      <c r="AW8" s="273"/>
      <c r="AX8" s="273"/>
      <c r="AY8" s="273">
        <v>1</v>
      </c>
      <c r="AZ8" s="273"/>
      <c r="BA8" s="273"/>
      <c r="BB8" s="273"/>
      <c r="BC8" s="273"/>
      <c r="BD8" s="272"/>
      <c r="BE8" s="272" t="s">
        <v>85</v>
      </c>
      <c r="BF8" s="272"/>
      <c r="BG8" s="272" t="s">
        <v>85</v>
      </c>
      <c r="BH8" s="272"/>
      <c r="BI8" s="272"/>
      <c r="BJ8" s="272"/>
      <c r="BK8" s="272"/>
      <c r="BL8" s="272"/>
      <c r="BM8" s="272"/>
      <c r="BN8" s="273" t="s">
        <v>87</v>
      </c>
      <c r="BO8" s="272" t="s">
        <v>86</v>
      </c>
      <c r="BP8" s="272"/>
      <c r="BQ8" s="272"/>
      <c r="BR8" s="272" t="s">
        <v>85</v>
      </c>
      <c r="BS8" s="272"/>
      <c r="BT8" s="272"/>
      <c r="BU8" s="272" t="s">
        <v>85</v>
      </c>
      <c r="BV8" s="272"/>
      <c r="BW8" s="272" t="s">
        <v>90</v>
      </c>
      <c r="BX8" s="272"/>
      <c r="BY8" s="273" t="s">
        <v>85</v>
      </c>
      <c r="BZ8" s="272"/>
      <c r="CA8" s="272"/>
      <c r="CB8" s="272"/>
      <c r="CC8" s="273" t="s">
        <v>87</v>
      </c>
      <c r="CD8" s="272" t="s">
        <v>88</v>
      </c>
      <c r="CE8" s="272"/>
      <c r="CF8" s="272"/>
      <c r="CG8" s="159">
        <v>155.20329608370662</v>
      </c>
      <c r="CH8" s="159">
        <v>52.115812186454967</v>
      </c>
      <c r="CI8" s="159">
        <v>18.699897527490627</v>
      </c>
      <c r="CJ8" s="32">
        <v>206.09445686955402</v>
      </c>
      <c r="CK8" s="32">
        <v>8.8596880716973452</v>
      </c>
      <c r="CL8" s="94">
        <v>28.049846291235941</v>
      </c>
      <c r="CM8" s="195">
        <v>14.962945990929398</v>
      </c>
      <c r="CN8" s="60">
        <v>9.7454327808746785E-2</v>
      </c>
      <c r="CO8" s="105">
        <v>20.166300799162659</v>
      </c>
      <c r="CP8" s="94">
        <v>1.6567235727486952E-2</v>
      </c>
      <c r="CQ8" s="236">
        <f t="shared" si="0"/>
        <v>92.287609599999996</v>
      </c>
      <c r="CR8" s="238">
        <f t="shared" si="1"/>
        <v>0.6560339471616351</v>
      </c>
      <c r="CS8" s="238">
        <f t="shared" si="2"/>
        <v>0.15592559025388389</v>
      </c>
      <c r="CT8" s="238">
        <f t="shared" si="3"/>
        <v>0.18804046258448112</v>
      </c>
      <c r="CU8" s="238">
        <f t="shared" ref="CU8:CU13" si="4">CR8+CS8+CT8</f>
        <v>1</v>
      </c>
      <c r="CV8" s="237"/>
      <c r="CW8" s="240">
        <f>CQ8/[1]EU28!F8</f>
        <v>1.9648332701365501E-2</v>
      </c>
      <c r="CX8" s="240">
        <f>F16/[1]EU28!F16</f>
        <v>2.3773247471257145E-2</v>
      </c>
      <c r="CY8" s="240">
        <f>F23/[1]EU28!F23</f>
        <v>1.2750250470850688E-2</v>
      </c>
      <c r="CZ8" s="240">
        <f>F32/[1]EU28!F32</f>
        <v>2.1555339736328425E-2</v>
      </c>
      <c r="DA8" s="27"/>
      <c r="DB8" s="27"/>
      <c r="DC8" s="27"/>
      <c r="DD8" s="27"/>
    </row>
    <row r="9" spans="1:108" ht="21.75" customHeight="1" x14ac:dyDescent="0.2">
      <c r="A9" s="26"/>
      <c r="B9" s="5" t="s">
        <v>82</v>
      </c>
      <c r="C9" s="5" t="s">
        <v>83</v>
      </c>
      <c r="D9" s="5" t="s">
        <v>83</v>
      </c>
      <c r="E9" s="12" t="s">
        <v>91</v>
      </c>
      <c r="F9" s="32">
        <v>53.317609599999997</v>
      </c>
      <c r="G9" s="60">
        <v>49.274441882305929</v>
      </c>
      <c r="H9" s="32">
        <v>1.1923159999999999</v>
      </c>
      <c r="I9" s="32">
        <v>0.86745011976876152</v>
      </c>
      <c r="J9" s="32">
        <v>0.54400000000000004</v>
      </c>
      <c r="K9" s="32">
        <v>0.49618146850773159</v>
      </c>
      <c r="L9" s="32">
        <v>0.23594643257710313</v>
      </c>
      <c r="M9" s="32">
        <v>0.1353222186839268</v>
      </c>
      <c r="N9" s="13">
        <v>0.74422088915285833</v>
      </c>
      <c r="O9" s="190">
        <v>0.10235911413271387</v>
      </c>
      <c r="P9" s="190">
        <v>2.0870116483189306E-2</v>
      </c>
      <c r="Q9" s="13">
        <v>1.3227924516706016</v>
      </c>
      <c r="R9" s="13">
        <v>2.4803397217567684</v>
      </c>
      <c r="S9" s="13">
        <v>0.79186723629860567</v>
      </c>
      <c r="T9" s="35">
        <v>0.69895193200859485</v>
      </c>
      <c r="U9" s="273">
        <v>0.73322500939727053</v>
      </c>
      <c r="V9" s="273">
        <v>0.26677499060272952</v>
      </c>
      <c r="W9" s="273"/>
      <c r="X9" s="273"/>
      <c r="Y9" s="273"/>
      <c r="Z9" s="273"/>
      <c r="AA9" s="273"/>
      <c r="AB9" s="273"/>
      <c r="AC9" s="273">
        <v>0.84200708052748119</v>
      </c>
      <c r="AD9" s="273"/>
      <c r="AE9" s="273">
        <v>0.15799291947251892</v>
      </c>
      <c r="AF9" s="273">
        <v>0.55439103556510538</v>
      </c>
      <c r="AG9" s="273">
        <v>0.44560896443489473</v>
      </c>
      <c r="AH9" s="273"/>
      <c r="AI9" s="273">
        <v>0.10878207113021061</v>
      </c>
      <c r="AJ9" s="273">
        <v>0.89121792886978946</v>
      </c>
      <c r="AK9" s="273"/>
      <c r="AL9" s="273"/>
      <c r="AM9" s="273"/>
      <c r="AN9" s="273">
        <v>0.10878207113021061</v>
      </c>
      <c r="AO9" s="273">
        <v>0.89121792886978946</v>
      </c>
      <c r="AP9" s="273"/>
      <c r="AQ9" s="273">
        <v>1</v>
      </c>
      <c r="AR9" s="273">
        <v>0.84200708052748119</v>
      </c>
      <c r="AS9" s="273"/>
      <c r="AT9" s="273"/>
      <c r="AU9" s="273"/>
      <c r="AV9" s="273">
        <v>1</v>
      </c>
      <c r="AW9" s="273"/>
      <c r="AX9" s="273"/>
      <c r="AY9" s="273">
        <v>1</v>
      </c>
      <c r="AZ9" s="273">
        <v>0.73322500939727053</v>
      </c>
      <c r="BA9" s="273"/>
      <c r="BB9" s="273"/>
      <c r="BC9" s="273"/>
      <c r="BD9" s="272"/>
      <c r="BE9" s="272" t="s">
        <v>85</v>
      </c>
      <c r="BF9" s="272"/>
      <c r="BG9" s="272" t="s">
        <v>85</v>
      </c>
      <c r="BH9" s="272"/>
      <c r="BI9" s="272"/>
      <c r="BJ9" s="272"/>
      <c r="BK9" s="272"/>
      <c r="BL9" s="272"/>
      <c r="BM9" s="272"/>
      <c r="BN9" s="273" t="s">
        <v>87</v>
      </c>
      <c r="BO9" s="272" t="s">
        <v>88</v>
      </c>
      <c r="BP9" s="272"/>
      <c r="BQ9" s="272"/>
      <c r="BR9" s="272" t="s">
        <v>85</v>
      </c>
      <c r="BS9" s="272"/>
      <c r="BT9" s="272"/>
      <c r="BU9" s="272" t="s">
        <v>85</v>
      </c>
      <c r="BV9" s="272"/>
      <c r="BW9" s="272" t="s">
        <v>90</v>
      </c>
      <c r="BX9" s="272"/>
      <c r="BY9" s="273" t="s">
        <v>85</v>
      </c>
      <c r="BZ9" s="272"/>
      <c r="CA9" s="272"/>
      <c r="CB9" s="272"/>
      <c r="CC9" s="273" t="s">
        <v>87</v>
      </c>
      <c r="CD9" s="272" t="s">
        <v>88</v>
      </c>
      <c r="CE9" s="272"/>
      <c r="CF9" s="272"/>
      <c r="CG9" s="159">
        <v>148.21621791844149</v>
      </c>
      <c r="CH9" s="159">
        <v>31.701318768475872</v>
      </c>
      <c r="CI9" s="159">
        <v>18.326936329144871</v>
      </c>
      <c r="CJ9" s="13">
        <v>196.81631577389845</v>
      </c>
      <c r="CK9" s="32">
        <v>5.3892241906408982</v>
      </c>
      <c r="CL9" s="94">
        <v>27.490404493717307</v>
      </c>
      <c r="CM9" s="195">
        <v>8.2804198521988379</v>
      </c>
      <c r="CN9" s="60">
        <v>3.7797989588754077E-2</v>
      </c>
      <c r="CO9" s="105">
        <v>11.163736767632635</v>
      </c>
      <c r="CP9" s="101">
        <v>6.4256582300881923E-3</v>
      </c>
      <c r="CQ9" s="236">
        <f t="shared" si="0"/>
        <v>53.317609599999997</v>
      </c>
      <c r="CR9" s="238">
        <f t="shared" si="1"/>
        <v>0.73322500939727053</v>
      </c>
      <c r="CS9" s="238">
        <f t="shared" si="2"/>
        <v>0.10878207113021061</v>
      </c>
      <c r="CT9" s="238">
        <f t="shared" si="3"/>
        <v>0.15799291947251892</v>
      </c>
      <c r="CU9" s="238">
        <f t="shared" si="4"/>
        <v>1</v>
      </c>
      <c r="CV9" s="237"/>
      <c r="CW9" s="240">
        <f>CQ9/[1]EU28!F9</f>
        <v>1.5029273330807667E-2</v>
      </c>
      <c r="CX9" s="240">
        <f>F17/[1]EU28!F17</f>
        <v>2.2433280426012954E-2</v>
      </c>
      <c r="CY9" s="240">
        <f>F24/[1]EU28!F24</f>
        <v>1.0697552370019677E-2</v>
      </c>
      <c r="CZ9" s="240">
        <f>F33/[1]EU28!F33</f>
        <v>1.2232888657372805E-2</v>
      </c>
      <c r="DA9" s="27"/>
      <c r="DB9" s="27"/>
      <c r="DC9" s="27"/>
      <c r="DD9" s="27"/>
    </row>
    <row r="10" spans="1:108" ht="21.75" customHeight="1" x14ac:dyDescent="0.2">
      <c r="A10" s="26"/>
      <c r="B10" s="5" t="s">
        <v>82</v>
      </c>
      <c r="C10" s="5" t="s">
        <v>83</v>
      </c>
      <c r="D10" s="5" t="s">
        <v>83</v>
      </c>
      <c r="E10" s="12" t="s">
        <v>92</v>
      </c>
      <c r="F10" s="32">
        <v>42.7676096</v>
      </c>
      <c r="G10" s="60">
        <v>39.524466859826163</v>
      </c>
      <c r="H10" s="32">
        <v>0.994923</v>
      </c>
      <c r="I10" s="32">
        <v>0.63213789050145208</v>
      </c>
      <c r="J10" s="32">
        <v>0.44000000000000006</v>
      </c>
      <c r="K10" s="32">
        <v>0.36158287336683054</v>
      </c>
      <c r="L10" s="32">
        <v>0.17194150621639495</v>
      </c>
      <c r="M10" s="32">
        <v>9.8613510918226524E-2</v>
      </c>
      <c r="N10" s="13">
        <v>0.5441873515090202</v>
      </c>
      <c r="O10" s="190">
        <v>7.4592271079171324E-2</v>
      </c>
      <c r="P10" s="190">
        <v>1.3358267913260466E-2</v>
      </c>
      <c r="Q10" s="13">
        <v>0.88018194778882386</v>
      </c>
      <c r="R10" s="13">
        <v>1.9575178838145773</v>
      </c>
      <c r="S10" s="13">
        <v>0.51630337964925688</v>
      </c>
      <c r="T10" s="35">
        <v>0.51804680072650122</v>
      </c>
      <c r="U10" s="273">
        <v>0.77497445169346113</v>
      </c>
      <c r="V10" s="273">
        <v>0.22502554830653893</v>
      </c>
      <c r="W10" s="273"/>
      <c r="X10" s="273"/>
      <c r="Y10" s="273"/>
      <c r="Z10" s="273"/>
      <c r="AA10" s="273"/>
      <c r="AB10" s="273"/>
      <c r="AC10" s="273">
        <v>0.86438334865458566</v>
      </c>
      <c r="AD10" s="273"/>
      <c r="AE10" s="273">
        <v>0.13561665134541445</v>
      </c>
      <c r="AF10" s="273"/>
      <c r="AG10" s="273">
        <v>0.88748722584673057</v>
      </c>
      <c r="AH10" s="273">
        <v>0.11251277415326946</v>
      </c>
      <c r="AI10" s="273">
        <v>0.13561665134541445</v>
      </c>
      <c r="AJ10" s="273">
        <v>0.86438334865458566</v>
      </c>
      <c r="AK10" s="273">
        <v>0.84278277736616836</v>
      </c>
      <c r="AL10" s="273"/>
      <c r="AM10" s="273"/>
      <c r="AN10" s="273">
        <v>1</v>
      </c>
      <c r="AO10" s="273"/>
      <c r="AP10" s="273"/>
      <c r="AQ10" s="273"/>
      <c r="AR10" s="273"/>
      <c r="AS10" s="273">
        <v>1</v>
      </c>
      <c r="AT10" s="273">
        <v>1</v>
      </c>
      <c r="AU10" s="273"/>
      <c r="AV10" s="273">
        <v>1</v>
      </c>
      <c r="AW10" s="273"/>
      <c r="AX10" s="273"/>
      <c r="AY10" s="273">
        <v>1</v>
      </c>
      <c r="AZ10" s="273">
        <v>1</v>
      </c>
      <c r="BA10" s="273"/>
      <c r="BB10" s="273"/>
      <c r="BC10" s="273"/>
      <c r="BD10" s="272"/>
      <c r="BE10" s="272" t="s">
        <v>85</v>
      </c>
      <c r="BF10" s="272"/>
      <c r="BG10" s="272" t="s">
        <v>85</v>
      </c>
      <c r="BH10" s="272"/>
      <c r="BI10" s="272"/>
      <c r="BJ10" s="272"/>
      <c r="BK10" s="272"/>
      <c r="BL10" s="272"/>
      <c r="BM10" s="272"/>
      <c r="BN10" s="273" t="s">
        <v>87</v>
      </c>
      <c r="BO10" s="272" t="s">
        <v>88</v>
      </c>
      <c r="BP10" s="272"/>
      <c r="BQ10" s="272"/>
      <c r="BR10" s="272" t="s">
        <v>85</v>
      </c>
      <c r="BS10" s="272"/>
      <c r="BT10" s="272"/>
      <c r="BU10" s="272" t="s">
        <v>85</v>
      </c>
      <c r="BV10" s="272"/>
      <c r="BW10" s="272" t="s">
        <v>90</v>
      </c>
      <c r="BX10" s="272"/>
      <c r="BY10" s="273" t="s">
        <v>85</v>
      </c>
      <c r="BZ10" s="272"/>
      <c r="CA10" s="272"/>
      <c r="CB10" s="272"/>
      <c r="CC10" s="273" t="s">
        <v>87</v>
      </c>
      <c r="CD10" s="272" t="s">
        <v>88</v>
      </c>
      <c r="CE10" s="272"/>
      <c r="CF10" s="272"/>
      <c r="CG10" s="159">
        <v>122.15915535081336</v>
      </c>
      <c r="CH10" s="159">
        <v>38.567348318394728</v>
      </c>
      <c r="CI10" s="159">
        <v>18.125217094066564</v>
      </c>
      <c r="CJ10" s="13">
        <v>162.21514239034508</v>
      </c>
      <c r="CK10" s="13">
        <v>6.5564492141271042</v>
      </c>
      <c r="CL10" s="47">
        <v>27.187825641099845</v>
      </c>
      <c r="CM10" s="182">
        <v>5.6034476958818642</v>
      </c>
      <c r="CN10" s="7">
        <v>3.8371541890982235E-2</v>
      </c>
      <c r="CO10" s="199">
        <v>7.5742253324606041</v>
      </c>
      <c r="CP10" s="69">
        <v>6.5231621214669805E-3</v>
      </c>
      <c r="CQ10" s="236">
        <f t="shared" si="0"/>
        <v>42.7676096</v>
      </c>
      <c r="CR10" s="238">
        <f t="shared" si="1"/>
        <v>0.77497445169346113</v>
      </c>
      <c r="CS10" s="238">
        <f t="shared" si="2"/>
        <v>0.13561665134541445</v>
      </c>
      <c r="CT10" s="238">
        <f t="shared" si="3"/>
        <v>8.9408896961124487E-2</v>
      </c>
      <c r="CU10" s="238">
        <f t="shared" si="4"/>
        <v>1</v>
      </c>
      <c r="CV10" s="237"/>
      <c r="CW10" s="240">
        <f>CQ10/[1]EU28!F10</f>
        <v>1.3273419988336612E-2</v>
      </c>
      <c r="CX10" s="240">
        <f>F18/[1]EU28!F18</f>
        <v>2.1483866133412848E-2</v>
      </c>
      <c r="CY10" s="240">
        <f>F25/[1]EU28!F25</f>
        <v>5.1957611814272848E-3</v>
      </c>
      <c r="CZ10" s="240">
        <f>F34/[1]EU28!F34</f>
        <v>7.0673980969631943E-3</v>
      </c>
      <c r="DA10" s="27"/>
      <c r="DB10" s="27"/>
      <c r="DC10" s="27"/>
      <c r="DD10" s="27"/>
    </row>
    <row r="11" spans="1:108" ht="21.75" customHeight="1" x14ac:dyDescent="0.2">
      <c r="A11" s="26"/>
      <c r="B11" s="5" t="s">
        <v>82</v>
      </c>
      <c r="C11" s="5" t="s">
        <v>83</v>
      </c>
      <c r="D11" s="5" t="s">
        <v>83</v>
      </c>
      <c r="E11" s="12" t="s">
        <v>93</v>
      </c>
      <c r="F11" s="32">
        <v>49.047609600000001</v>
      </c>
      <c r="G11" s="60">
        <v>45.318243460885213</v>
      </c>
      <c r="H11" s="32">
        <v>1.1184449999999999</v>
      </c>
      <c r="I11" s="32">
        <v>0.73990631407580376</v>
      </c>
      <c r="J11" s="32">
        <v>0.47799999999999998</v>
      </c>
      <c r="K11" s="32">
        <v>0.42322641165135971</v>
      </c>
      <c r="L11" s="32">
        <v>0.20125451742861863</v>
      </c>
      <c r="M11" s="32">
        <v>0.11542538499582539</v>
      </c>
      <c r="N11" s="13">
        <v>0.6334412600918754</v>
      </c>
      <c r="O11" s="190">
        <v>8.7308945060944831E-2</v>
      </c>
      <c r="P11" s="190">
        <v>1.9156108922983403E-2</v>
      </c>
      <c r="Q11" s="13">
        <v>0.35</v>
      </c>
      <c r="R11" s="13">
        <v>1.2946621300786081</v>
      </c>
      <c r="S11" s="13">
        <v>0.28623389336388783</v>
      </c>
      <c r="T11" s="35">
        <v>0.37404504932285221</v>
      </c>
      <c r="U11" s="273"/>
      <c r="V11" s="273">
        <v>1</v>
      </c>
      <c r="W11" s="273"/>
      <c r="X11" s="273"/>
      <c r="Y11" s="273"/>
      <c r="Z11" s="273"/>
      <c r="AA11" s="273"/>
      <c r="AB11" s="273"/>
      <c r="AC11" s="273">
        <v>1</v>
      </c>
      <c r="AD11" s="273">
        <v>1</v>
      </c>
      <c r="AE11" s="273"/>
      <c r="AF11" s="273"/>
      <c r="AG11" s="273">
        <v>1</v>
      </c>
      <c r="AH11" s="273"/>
      <c r="AI11" s="273">
        <v>0.19430100830031075</v>
      </c>
      <c r="AJ11" s="273">
        <v>0.80569899169968928</v>
      </c>
      <c r="AK11" s="273">
        <v>0.19430100830031075</v>
      </c>
      <c r="AL11" s="273"/>
      <c r="AM11" s="273"/>
      <c r="AN11" s="273">
        <v>0.80569899169968928</v>
      </c>
      <c r="AO11" s="273"/>
      <c r="AP11" s="273">
        <v>0.19430100830031075</v>
      </c>
      <c r="AQ11" s="273"/>
      <c r="AR11" s="273"/>
      <c r="AS11" s="273">
        <v>1</v>
      </c>
      <c r="AT11" s="273">
        <v>1</v>
      </c>
      <c r="AU11" s="273"/>
      <c r="AV11" s="273">
        <v>1</v>
      </c>
      <c r="AW11" s="273"/>
      <c r="AX11" s="273"/>
      <c r="AY11" s="273">
        <v>1</v>
      </c>
      <c r="AZ11" s="273">
        <v>1</v>
      </c>
      <c r="BA11" s="273"/>
      <c r="BB11" s="273"/>
      <c r="BC11" s="273"/>
      <c r="BD11" s="272"/>
      <c r="BE11" s="272" t="s">
        <v>85</v>
      </c>
      <c r="BF11" s="272"/>
      <c r="BG11" s="272"/>
      <c r="BH11" s="272" t="s">
        <v>85</v>
      </c>
      <c r="BI11" s="272"/>
      <c r="BJ11" s="272"/>
      <c r="BK11" s="272"/>
      <c r="BL11" s="272"/>
      <c r="BM11" s="272"/>
      <c r="BN11" s="273" t="s">
        <v>87</v>
      </c>
      <c r="BO11" s="272" t="s">
        <v>88</v>
      </c>
      <c r="BP11" s="272"/>
      <c r="BQ11" s="272"/>
      <c r="BR11" s="272" t="s">
        <v>85</v>
      </c>
      <c r="BS11" s="272"/>
      <c r="BT11" s="272"/>
      <c r="BU11" s="272" t="s">
        <v>85</v>
      </c>
      <c r="BV11" s="272"/>
      <c r="BW11" s="272"/>
      <c r="BX11" s="272" t="s">
        <v>90</v>
      </c>
      <c r="BY11" s="273" t="s">
        <v>85</v>
      </c>
      <c r="BZ11" s="272"/>
      <c r="CA11" s="272"/>
      <c r="CB11" s="272"/>
      <c r="CC11" s="273" t="s">
        <v>87</v>
      </c>
      <c r="CD11" s="272" t="s">
        <v>88</v>
      </c>
      <c r="CE11" s="272"/>
      <c r="CF11" s="272"/>
      <c r="CG11" s="159">
        <v>107.14746646271163</v>
      </c>
      <c r="CH11" s="159">
        <v>27.054583222492568</v>
      </c>
      <c r="CI11" s="159">
        <v>18.476585220007532</v>
      </c>
      <c r="CJ11" s="13">
        <v>142.28112071583479</v>
      </c>
      <c r="CK11" s="13">
        <v>4.5992791478237365</v>
      </c>
      <c r="CL11" s="47">
        <v>27.714877830011297</v>
      </c>
      <c r="CM11" s="182">
        <v>5.7619673099862592</v>
      </c>
      <c r="CN11" s="7">
        <v>3.0259063332280695E-2</v>
      </c>
      <c r="CO11" s="199">
        <v>7.8072789764058887</v>
      </c>
      <c r="CP11" s="69">
        <v>5.1440407664877178E-3</v>
      </c>
      <c r="CQ11" s="236">
        <f t="shared" si="0"/>
        <v>49.047609600000001</v>
      </c>
      <c r="CR11" s="238">
        <f t="shared" si="1"/>
        <v>0.70225246614261094</v>
      </c>
      <c r="CS11" s="238">
        <f t="shared" si="2"/>
        <v>0.19430100830031075</v>
      </c>
      <c r="CT11" s="238">
        <f t="shared" si="3"/>
        <v>0.1034465255570783</v>
      </c>
      <c r="CU11" s="238">
        <f t="shared" si="4"/>
        <v>1</v>
      </c>
      <c r="CV11" s="237"/>
      <c r="CW11" s="240">
        <f>CQ11/[1]EU28!F11</f>
        <v>1.6939230475937865E-2</v>
      </c>
      <c r="CX11" s="240">
        <f>F19/[1]EU28!F19</f>
        <v>2.719884773012627E-2</v>
      </c>
      <c r="CY11" s="240">
        <f>F26/[1]EU28!F26</f>
        <v>5.0954494168099999E-3</v>
      </c>
      <c r="CZ11" s="240">
        <f>F35/[1]EU28!F35</f>
        <v>1.2229912957663026E-2</v>
      </c>
      <c r="DA11" s="27"/>
      <c r="DB11" s="27"/>
      <c r="DC11" s="27"/>
      <c r="DD11" s="27"/>
    </row>
    <row r="12" spans="1:108" ht="21.75" customHeight="1" x14ac:dyDescent="0.2">
      <c r="A12" s="26"/>
      <c r="B12" s="5" t="s">
        <v>82</v>
      </c>
      <c r="C12" s="5" t="s">
        <v>83</v>
      </c>
      <c r="D12" s="5" t="s">
        <v>83</v>
      </c>
      <c r="E12" s="12" t="s">
        <v>94</v>
      </c>
      <c r="F12" s="32">
        <v>24.003804799999997</v>
      </c>
      <c r="G12" s="60">
        <v>22.183554241182936</v>
      </c>
      <c r="H12" s="32">
        <v>0.58110700000000004</v>
      </c>
      <c r="I12" s="32">
        <v>0.41196630055122063</v>
      </c>
      <c r="J12" s="32">
        <v>0.24899999999999997</v>
      </c>
      <c r="K12" s="32">
        <v>0.23564472391529817</v>
      </c>
      <c r="L12" s="32">
        <v>0.11205483374993203</v>
      </c>
      <c r="M12" s="32">
        <v>6.4266742885990422E-2</v>
      </c>
      <c r="N12" s="13">
        <v>0.35020582087995067</v>
      </c>
      <c r="O12" s="190">
        <v>4.8612023465044035E-2</v>
      </c>
      <c r="P12" s="190">
        <v>1.3148456206226011E-2</v>
      </c>
      <c r="Q12" s="13">
        <v>0.21825860940178954</v>
      </c>
      <c r="R12" s="13">
        <v>1.3528741376867055</v>
      </c>
      <c r="S12" s="13">
        <v>0.18713874627075791</v>
      </c>
      <c r="T12" s="35">
        <v>0.22489426476255966</v>
      </c>
      <c r="U12" s="273">
        <v>0.80503090909987751</v>
      </c>
      <c r="V12" s="273">
        <v>0.19496909090012265</v>
      </c>
      <c r="W12" s="273"/>
      <c r="X12" s="273"/>
      <c r="Y12" s="273">
        <v>1</v>
      </c>
      <c r="Z12" s="273">
        <v>1</v>
      </c>
      <c r="AA12" s="273"/>
      <c r="AB12" s="273"/>
      <c r="AC12" s="273"/>
      <c r="AD12" s="273"/>
      <c r="AE12" s="273"/>
      <c r="AF12" s="273">
        <v>0.40251545454993876</v>
      </c>
      <c r="AG12" s="273">
        <v>0.59748454545006136</v>
      </c>
      <c r="AH12" s="273"/>
      <c r="AI12" s="273"/>
      <c r="AJ12" s="273">
        <v>1</v>
      </c>
      <c r="AK12" s="273">
        <v>1</v>
      </c>
      <c r="AL12" s="273"/>
      <c r="AM12" s="273"/>
      <c r="AN12" s="273">
        <v>0.19496909090012265</v>
      </c>
      <c r="AO12" s="273">
        <v>0.80503090909987751</v>
      </c>
      <c r="AP12" s="273"/>
      <c r="AQ12" s="273"/>
      <c r="AR12" s="273"/>
      <c r="AS12" s="273">
        <v>1</v>
      </c>
      <c r="AT12" s="273">
        <v>1</v>
      </c>
      <c r="AU12" s="273"/>
      <c r="AV12" s="273">
        <v>1</v>
      </c>
      <c r="AW12" s="273"/>
      <c r="AX12" s="273"/>
      <c r="AY12" s="273">
        <v>1</v>
      </c>
      <c r="AZ12" s="273">
        <v>1</v>
      </c>
      <c r="BA12" s="273"/>
      <c r="BB12" s="273"/>
      <c r="BC12" s="273"/>
      <c r="BD12" s="272"/>
      <c r="BE12" s="272" t="s">
        <v>85</v>
      </c>
      <c r="BF12" s="272"/>
      <c r="BG12" s="272"/>
      <c r="BH12" s="272" t="s">
        <v>85</v>
      </c>
      <c r="BI12" s="272"/>
      <c r="BJ12" s="272"/>
      <c r="BK12" s="272"/>
      <c r="BL12" s="272"/>
      <c r="BM12" s="272"/>
      <c r="BN12" s="273" t="s">
        <v>87</v>
      </c>
      <c r="BO12" s="272" t="s">
        <v>88</v>
      </c>
      <c r="BP12" s="272"/>
      <c r="BQ12" s="272"/>
      <c r="BR12" s="272" t="s">
        <v>85</v>
      </c>
      <c r="BS12" s="272"/>
      <c r="BT12" s="272"/>
      <c r="BU12" s="272" t="s">
        <v>85</v>
      </c>
      <c r="BV12" s="272"/>
      <c r="BW12" s="272"/>
      <c r="BX12" s="272" t="s">
        <v>90</v>
      </c>
      <c r="BY12" s="273" t="s">
        <v>85</v>
      </c>
      <c r="BZ12" s="272"/>
      <c r="CA12" s="272"/>
      <c r="CB12" s="272"/>
      <c r="CC12" s="273" t="s">
        <v>87</v>
      </c>
      <c r="CD12" s="272" t="s">
        <v>88</v>
      </c>
      <c r="CE12" s="272"/>
      <c r="CF12" s="272"/>
      <c r="CG12" s="159">
        <v>94.896645779561482</v>
      </c>
      <c r="CH12" s="159">
        <v>32.759335230662124</v>
      </c>
      <c r="CI12" s="159">
        <v>18.942148099475403</v>
      </c>
      <c r="CJ12" s="13">
        <v>126.0132559306797</v>
      </c>
      <c r="CK12" s="13">
        <v>5.5690869892125612</v>
      </c>
      <c r="CL12" s="47">
        <v>28.413222149213105</v>
      </c>
      <c r="CM12" s="182">
        <v>2.5598285144297241</v>
      </c>
      <c r="CN12" s="7">
        <v>1.9036679017884379E-2</v>
      </c>
      <c r="CO12" s="199">
        <v>3.4774473362550484</v>
      </c>
      <c r="CP12" s="69">
        <v>3.2362354330403441E-3</v>
      </c>
      <c r="CQ12" s="236">
        <f t="shared" si="0"/>
        <v>24.003804799999997</v>
      </c>
      <c r="CR12" s="238">
        <f t="shared" si="1"/>
        <v>0.60589581198394027</v>
      </c>
      <c r="CS12" s="238">
        <f t="shared" si="2"/>
        <v>0.19496909090012265</v>
      </c>
      <c r="CT12" s="238">
        <f t="shared" si="3"/>
        <v>0.19913509711593722</v>
      </c>
      <c r="CU12" s="238">
        <f t="shared" si="4"/>
        <v>1</v>
      </c>
      <c r="CV12" s="237"/>
      <c r="CW12" s="240">
        <f>CQ12/[1]EU28!F12</f>
        <v>7.2484760894005393E-3</v>
      </c>
      <c r="CX12" s="240">
        <f>F20/[1]EU28!F20</f>
        <v>9.0549598112279524E-3</v>
      </c>
      <c r="CY12" s="240">
        <f>F27/[1]EU28!F27</f>
        <v>7.8483655003415108E-3</v>
      </c>
      <c r="CZ12" s="240">
        <f>F36/[1]EU28!F36</f>
        <v>1.0177500472671288E-2</v>
      </c>
      <c r="DA12" s="27"/>
      <c r="DB12" s="27"/>
      <c r="DC12" s="27"/>
      <c r="DD12" s="27"/>
    </row>
    <row r="13" spans="1:108" ht="21.75" customHeight="1" x14ac:dyDescent="0.2">
      <c r="A13" s="26"/>
      <c r="B13" s="5" t="s">
        <v>82</v>
      </c>
      <c r="C13" s="5" t="s">
        <v>83</v>
      </c>
      <c r="D13" s="5" t="s">
        <v>83</v>
      </c>
      <c r="E13" s="10" t="s">
        <v>95</v>
      </c>
      <c r="F13" s="32">
        <v>7.1938047999999997</v>
      </c>
      <c r="G13" s="60">
        <v>6.6482859826156471</v>
      </c>
      <c r="H13" s="32">
        <v>0.29029399999999994</v>
      </c>
      <c r="I13" s="32">
        <v>0.13122322499388403</v>
      </c>
      <c r="J13" s="32">
        <v>6.8900000000000003E-2</v>
      </c>
      <c r="K13" s="32">
        <v>7.5059684696501663E-2</v>
      </c>
      <c r="L13" s="32">
        <v>3.5692717198336457E-2</v>
      </c>
      <c r="M13" s="32">
        <v>2.0470823099045909E-2</v>
      </c>
      <c r="N13" s="13">
        <v>0.11080935931178272</v>
      </c>
      <c r="O13" s="190">
        <v>1.5484340549278316E-2</v>
      </c>
      <c r="P13" s="335">
        <v>4.9295251328229971E-3</v>
      </c>
      <c r="Q13" s="13">
        <v>0.34236049996797246</v>
      </c>
      <c r="R13" s="13">
        <v>1.0383240334794741</v>
      </c>
      <c r="S13" s="13">
        <v>0.15925599982918637</v>
      </c>
      <c r="T13" s="35">
        <v>0.37018600004270347</v>
      </c>
      <c r="U13" s="273">
        <v>1</v>
      </c>
      <c r="V13" s="273"/>
      <c r="W13" s="273"/>
      <c r="X13" s="273"/>
      <c r="Y13" s="273">
        <v>1</v>
      </c>
      <c r="Z13" s="273">
        <v>1</v>
      </c>
      <c r="AA13" s="273"/>
      <c r="AB13" s="273"/>
      <c r="AC13" s="273"/>
      <c r="AD13" s="273"/>
      <c r="AE13" s="273"/>
      <c r="AF13" s="273"/>
      <c r="AG13" s="273">
        <v>1</v>
      </c>
      <c r="AH13" s="273"/>
      <c r="AI13" s="273"/>
      <c r="AJ13" s="273">
        <v>1</v>
      </c>
      <c r="AK13" s="273">
        <v>1</v>
      </c>
      <c r="AL13" s="273"/>
      <c r="AM13" s="273"/>
      <c r="AN13" s="273">
        <v>0.62093739324147357</v>
      </c>
      <c r="AO13" s="273">
        <v>0.37906260675852649</v>
      </c>
      <c r="AP13" s="273"/>
      <c r="AQ13" s="273">
        <v>0.62093739324147357</v>
      </c>
      <c r="AR13" s="273">
        <v>1</v>
      </c>
      <c r="AS13" s="273">
        <v>0.37906260675852649</v>
      </c>
      <c r="AT13" s="273">
        <v>0.75812521351705298</v>
      </c>
      <c r="AU13" s="273"/>
      <c r="AV13" s="273">
        <v>1</v>
      </c>
      <c r="AW13" s="273"/>
      <c r="AX13" s="273"/>
      <c r="AY13" s="273">
        <v>1</v>
      </c>
      <c r="AZ13" s="273">
        <v>1</v>
      </c>
      <c r="BA13" s="273"/>
      <c r="BB13" s="273"/>
      <c r="BC13" s="273"/>
      <c r="BD13" s="272"/>
      <c r="BE13" s="272" t="s">
        <v>85</v>
      </c>
      <c r="BF13" s="272"/>
      <c r="BG13" s="272"/>
      <c r="BH13" s="272" t="s">
        <v>85</v>
      </c>
      <c r="BI13" s="272"/>
      <c r="BJ13" s="272"/>
      <c r="BK13" s="272"/>
      <c r="BL13" s="272"/>
      <c r="BM13" s="272"/>
      <c r="BN13" s="273" t="s">
        <v>87</v>
      </c>
      <c r="BO13" s="272" t="s">
        <v>88</v>
      </c>
      <c r="BP13" s="272"/>
      <c r="BQ13" s="272"/>
      <c r="BR13" s="272" t="s">
        <v>85</v>
      </c>
      <c r="BS13" s="272"/>
      <c r="BT13" s="272"/>
      <c r="BU13" s="272" t="s">
        <v>85</v>
      </c>
      <c r="BV13" s="272"/>
      <c r="BW13" s="272"/>
      <c r="BX13" s="272" t="s">
        <v>96</v>
      </c>
      <c r="BY13" s="273" t="s">
        <v>85</v>
      </c>
      <c r="BZ13" s="272"/>
      <c r="CA13" s="272"/>
      <c r="CB13" s="272"/>
      <c r="CC13" s="273" t="s">
        <v>87</v>
      </c>
      <c r="CD13" s="272" t="s">
        <v>88</v>
      </c>
      <c r="CE13" s="272"/>
      <c r="CF13" s="272"/>
      <c r="CG13" s="159">
        <v>78.501704209032326</v>
      </c>
      <c r="CH13" s="159">
        <v>23.378232054207054</v>
      </c>
      <c r="CI13" s="159">
        <v>19.408866498639291</v>
      </c>
      <c r="CJ13" s="13">
        <v>104.24241301917404</v>
      </c>
      <c r="CK13" s="13">
        <v>3.9742994492151995</v>
      </c>
      <c r="CL13" s="47">
        <v>29.113299747958937</v>
      </c>
      <c r="CM13" s="182">
        <v>0.66152537668481992</v>
      </c>
      <c r="CN13" s="31">
        <v>6.7865604959439808E-3</v>
      </c>
      <c r="CO13" s="199">
        <v>0.90246876874011139</v>
      </c>
      <c r="CP13" s="77">
        <v>1.1537152843104769E-3</v>
      </c>
      <c r="CQ13" s="236">
        <f t="shared" si="0"/>
        <v>7.1938047999999997</v>
      </c>
      <c r="CR13" s="238">
        <f t="shared" si="1"/>
        <v>0.50930000213517057</v>
      </c>
      <c r="CS13" s="238">
        <f t="shared" si="2"/>
        <v>0.24187478648294714</v>
      </c>
      <c r="CT13" s="238">
        <f t="shared" si="3"/>
        <v>0.24882521138188238</v>
      </c>
      <c r="CU13" s="238">
        <f t="shared" si="4"/>
        <v>1</v>
      </c>
      <c r="CV13" s="237"/>
      <c r="CW13" s="240">
        <f>CQ13/[1]EU28!F13</f>
        <v>3.0480419877284117E-3</v>
      </c>
      <c r="CX13" s="240">
        <f>F21/[1]EU28!F21</f>
        <v>3.9524523986752538E-3</v>
      </c>
      <c r="CY13" s="240">
        <f>F28/[1]EU28!F28</f>
        <v>3.7872281824530537E-3</v>
      </c>
      <c r="CZ13" s="240">
        <f>F37/[1]EU28!F37</f>
        <v>8.4662062054101789E-3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64"/>
      <c r="H14" s="111"/>
      <c r="I14" s="115">
        <v>3.5545035333798638</v>
      </c>
      <c r="J14" s="115">
        <v>2.8399000000000001</v>
      </c>
      <c r="K14" s="115">
        <v>2.0331760210932819</v>
      </c>
      <c r="L14" s="115">
        <v>0.96682496107932281</v>
      </c>
      <c r="M14" s="115">
        <v>0.55450255120725866</v>
      </c>
      <c r="N14" s="111"/>
      <c r="O14" s="114"/>
      <c r="P14" s="114"/>
      <c r="Q14" s="112"/>
      <c r="R14" s="7"/>
      <c r="S14" s="10"/>
      <c r="T14" s="171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244"/>
      <c r="CH14" s="16"/>
      <c r="CI14" s="15"/>
      <c r="CJ14" s="15"/>
      <c r="CK14" s="63"/>
      <c r="CL14" s="63"/>
      <c r="CM14" s="171"/>
      <c r="CN14" s="15"/>
      <c r="CO14" s="200"/>
      <c r="CP14" s="63"/>
      <c r="CQ14" s="237"/>
      <c r="CR14" s="237"/>
      <c r="CS14" s="237"/>
      <c r="CT14" s="237"/>
      <c r="CU14" s="237"/>
      <c r="CV14" s="237"/>
      <c r="CW14" s="237"/>
      <c r="CX14" s="237"/>
      <c r="CY14" s="237"/>
      <c r="CZ14" s="237"/>
      <c r="DA14" s="237"/>
      <c r="DB14" s="237"/>
    </row>
    <row r="15" spans="1:108" ht="24.75" customHeight="1" x14ac:dyDescent="0.2">
      <c r="B15" s="37" t="s">
        <v>82</v>
      </c>
      <c r="C15" s="37" t="s">
        <v>97</v>
      </c>
      <c r="D15" s="37" t="s">
        <v>97</v>
      </c>
      <c r="E15" s="38" t="s">
        <v>84</v>
      </c>
      <c r="F15" s="53">
        <v>44.591200000000001</v>
      </c>
      <c r="G15" s="60">
        <v>41.209771205914684</v>
      </c>
      <c r="H15" s="32">
        <v>0.91449876000000008</v>
      </c>
      <c r="I15" s="13">
        <v>0.74449399616171363</v>
      </c>
      <c r="J15" s="13">
        <v>0.57999999999999996</v>
      </c>
      <c r="K15" s="13">
        <v>0.42585056580450015</v>
      </c>
      <c r="L15" s="13">
        <v>0.20250236695598611</v>
      </c>
      <c r="M15" s="13">
        <v>0.11614106340122733</v>
      </c>
      <c r="N15" s="13">
        <v>0.65325698682817035</v>
      </c>
      <c r="O15" s="58">
        <v>8.785029154708221E-2</v>
      </c>
      <c r="P15" s="149">
        <v>3.3867177864610742E-3</v>
      </c>
      <c r="Q15" s="60">
        <v>1.3442857142857143</v>
      </c>
      <c r="R15" s="60">
        <v>2</v>
      </c>
      <c r="S15" s="60">
        <v>1.1074999999999999</v>
      </c>
      <c r="T15" s="165">
        <v>1.3</v>
      </c>
      <c r="U15" s="273">
        <v>1</v>
      </c>
      <c r="V15" s="274"/>
      <c r="W15" s="274"/>
      <c r="X15" s="274"/>
      <c r="Y15" s="273">
        <v>1</v>
      </c>
      <c r="Z15" s="274"/>
      <c r="AA15" s="274"/>
      <c r="AB15" s="274"/>
      <c r="AC15" s="274"/>
      <c r="AD15" s="274"/>
      <c r="AE15" s="274"/>
      <c r="AF15" s="273">
        <v>0.5</v>
      </c>
      <c r="AG15" s="273">
        <v>0.5</v>
      </c>
      <c r="AH15" s="274"/>
      <c r="AI15" s="273">
        <v>0.5</v>
      </c>
      <c r="AJ15" s="273">
        <v>0.5</v>
      </c>
      <c r="AK15" s="274"/>
      <c r="AL15" s="274"/>
      <c r="AM15" s="274"/>
      <c r="AN15" s="273">
        <v>0.66659999999999997</v>
      </c>
      <c r="AO15" s="273">
        <v>0.33329999999999999</v>
      </c>
      <c r="AP15" s="274"/>
      <c r="AQ15" s="273">
        <v>0.66659999999999997</v>
      </c>
      <c r="AR15" s="274"/>
      <c r="AS15" s="273">
        <v>0.33329999999999999</v>
      </c>
      <c r="AT15" s="274"/>
      <c r="AU15" s="274"/>
      <c r="AV15" s="273">
        <v>1</v>
      </c>
      <c r="AW15" s="274"/>
      <c r="AX15" s="274"/>
      <c r="AY15" s="273">
        <v>1</v>
      </c>
      <c r="AZ15" s="274"/>
      <c r="BA15" s="274"/>
      <c r="BB15" s="274"/>
      <c r="BC15" s="274"/>
      <c r="BD15" s="273"/>
      <c r="BE15" s="273" t="s">
        <v>85</v>
      </c>
      <c r="BF15" s="273"/>
      <c r="BG15" s="273" t="s">
        <v>85</v>
      </c>
      <c r="BH15" s="273"/>
      <c r="BI15" s="273"/>
      <c r="BJ15" s="273"/>
      <c r="BK15" s="273"/>
      <c r="BL15" s="273"/>
      <c r="BM15" s="273"/>
      <c r="BN15" s="273" t="s">
        <v>87</v>
      </c>
      <c r="BO15" s="273"/>
      <c r="BP15" s="273"/>
      <c r="BQ15" s="273"/>
      <c r="BR15" s="273" t="s">
        <v>85</v>
      </c>
      <c r="BS15" s="273"/>
      <c r="BT15" s="273"/>
      <c r="BU15" s="273" t="s">
        <v>85</v>
      </c>
      <c r="BV15" s="273"/>
      <c r="BW15" s="273" t="s">
        <v>85</v>
      </c>
      <c r="BX15" s="273"/>
      <c r="BY15" s="273"/>
      <c r="BZ15" s="273"/>
      <c r="CA15" s="273"/>
      <c r="CB15" s="273"/>
      <c r="CC15" s="273" t="s">
        <v>87</v>
      </c>
      <c r="CD15" s="273"/>
      <c r="CE15" s="273"/>
      <c r="CF15" s="273"/>
      <c r="CG15" s="245">
        <v>173.2531011657768</v>
      </c>
      <c r="CH15" s="58">
        <v>27.183358869560639</v>
      </c>
      <c r="CI15" s="58">
        <v>17.03796948114184</v>
      </c>
      <c r="CJ15" s="13">
        <v>230.06279303803501</v>
      </c>
      <c r="CK15" s="13">
        <v>4.6211710078253088</v>
      </c>
      <c r="CL15" s="47">
        <v>25.556954221712758</v>
      </c>
      <c r="CM15" s="182">
        <v>7.8994641644843453</v>
      </c>
      <c r="CN15" s="7">
        <v>2.4859147978848209E-2</v>
      </c>
      <c r="CO15" s="105">
        <v>10.620450321182362</v>
      </c>
      <c r="CP15" s="101">
        <v>4.2260551564041963E-3</v>
      </c>
      <c r="CQ15" s="237"/>
      <c r="CR15" s="237"/>
      <c r="CS15" s="237"/>
      <c r="CT15" s="237"/>
      <c r="CU15" s="237"/>
      <c r="CV15" s="237"/>
      <c r="CW15" s="237"/>
      <c r="CX15" s="237"/>
      <c r="CY15" s="237"/>
      <c r="CZ15" s="237"/>
      <c r="DA15" s="237"/>
      <c r="DB15" s="237"/>
    </row>
    <row r="16" spans="1:108" ht="24.75" customHeight="1" x14ac:dyDescent="0.2">
      <c r="B16" s="5" t="s">
        <v>82</v>
      </c>
      <c r="C16" s="5" t="s">
        <v>97</v>
      </c>
      <c r="D16" s="5" t="s">
        <v>97</v>
      </c>
      <c r="E16" s="12" t="s">
        <v>89</v>
      </c>
      <c r="F16" s="7">
        <v>60.543804800000004</v>
      </c>
      <c r="G16" s="60">
        <v>55.952662044160263</v>
      </c>
      <c r="H16" s="32">
        <v>1.175535</v>
      </c>
      <c r="I16" s="13">
        <v>0.95741546126491328</v>
      </c>
      <c r="J16" s="13">
        <v>0.71</v>
      </c>
      <c r="K16" s="13">
        <v>0.54764164384353031</v>
      </c>
      <c r="L16" s="13">
        <v>0.26041700546405644</v>
      </c>
      <c r="M16" s="13">
        <v>0.14935681195732647</v>
      </c>
      <c r="N16" s="13">
        <v>0.84008513512950722</v>
      </c>
      <c r="O16" s="58">
        <v>0.11297502442925976</v>
      </c>
      <c r="P16" s="149">
        <v>4.3553017061463001E-3</v>
      </c>
      <c r="Q16" s="32">
        <v>1.4</v>
      </c>
      <c r="R16" s="32">
        <v>2.65</v>
      </c>
      <c r="S16" s="32">
        <v>0.61499999999999999</v>
      </c>
      <c r="T16" s="172">
        <v>1.08</v>
      </c>
      <c r="U16" s="273">
        <v>1</v>
      </c>
      <c r="V16" s="274"/>
      <c r="W16" s="274"/>
      <c r="X16" s="274"/>
      <c r="Y16" s="274"/>
      <c r="Z16" s="274"/>
      <c r="AA16" s="274"/>
      <c r="AB16" s="274"/>
      <c r="AC16" s="273">
        <v>1</v>
      </c>
      <c r="AD16" s="274"/>
      <c r="AE16" s="274"/>
      <c r="AF16" s="273">
        <v>1</v>
      </c>
      <c r="AG16" s="274"/>
      <c r="AH16" s="274"/>
      <c r="AI16" s="273">
        <v>1</v>
      </c>
      <c r="AJ16" s="274"/>
      <c r="AK16" s="274"/>
      <c r="AL16" s="274"/>
      <c r="AM16" s="274"/>
      <c r="AN16" s="273">
        <v>1</v>
      </c>
      <c r="AO16" s="274"/>
      <c r="AP16" s="274"/>
      <c r="AQ16" s="273">
        <v>1</v>
      </c>
      <c r="AR16" s="273">
        <v>1</v>
      </c>
      <c r="AS16" s="274"/>
      <c r="AT16" s="274"/>
      <c r="AU16" s="274"/>
      <c r="AV16" s="273">
        <v>1</v>
      </c>
      <c r="AW16" s="274"/>
      <c r="AX16" s="274"/>
      <c r="AY16" s="273">
        <v>1</v>
      </c>
      <c r="AZ16" s="274"/>
      <c r="BA16" s="274"/>
      <c r="BB16" s="274"/>
      <c r="BC16" s="274"/>
      <c r="BD16" s="273"/>
      <c r="BE16" s="273" t="s">
        <v>85</v>
      </c>
      <c r="BF16" s="273"/>
      <c r="BG16" s="273" t="s">
        <v>85</v>
      </c>
      <c r="BH16" s="273"/>
      <c r="BI16" s="273"/>
      <c r="BJ16" s="273"/>
      <c r="BK16" s="273"/>
      <c r="BL16" s="273"/>
      <c r="BM16" s="273"/>
      <c r="BN16" s="273" t="s">
        <v>87</v>
      </c>
      <c r="BO16" s="273"/>
      <c r="BP16" s="273"/>
      <c r="BQ16" s="273"/>
      <c r="BR16" s="273" t="s">
        <v>85</v>
      </c>
      <c r="BS16" s="273"/>
      <c r="BT16" s="273"/>
      <c r="BU16" s="273" t="s">
        <v>85</v>
      </c>
      <c r="BV16" s="273"/>
      <c r="BW16" s="273"/>
      <c r="BX16" s="273"/>
      <c r="BY16" s="273" t="s">
        <v>85</v>
      </c>
      <c r="BZ16" s="273"/>
      <c r="CA16" s="273"/>
      <c r="CB16" s="273"/>
      <c r="CC16" s="273" t="s">
        <v>87</v>
      </c>
      <c r="CD16" s="273"/>
      <c r="CE16" s="273"/>
      <c r="CF16" s="273"/>
      <c r="CG16" s="159">
        <v>175.78477009794094</v>
      </c>
      <c r="CH16" s="32">
        <v>62.409676546376922</v>
      </c>
      <c r="CI16" s="32">
        <v>17.03796948114184</v>
      </c>
      <c r="CJ16" s="13">
        <v>233.42459621305579</v>
      </c>
      <c r="CK16" s="13">
        <v>10.609645012884078</v>
      </c>
      <c r="CL16" s="47">
        <v>25.556954221712758</v>
      </c>
      <c r="CM16" s="182">
        <v>10.867169332255106</v>
      </c>
      <c r="CN16" s="7">
        <v>7.3364759118945189E-2</v>
      </c>
      <c r="CO16" s="105">
        <v>14.608042792385596</v>
      </c>
      <c r="CP16" s="94">
        <v>1.2472009050220684E-2</v>
      </c>
      <c r="CQ16" s="237"/>
      <c r="CR16" s="237"/>
      <c r="CS16" s="237"/>
      <c r="CT16" s="237"/>
      <c r="CU16" s="237"/>
      <c r="CV16" s="237"/>
      <c r="CW16" s="237"/>
      <c r="CX16" s="237"/>
      <c r="CY16" s="237"/>
      <c r="CZ16" s="237"/>
      <c r="DA16" s="237"/>
      <c r="DB16" s="237"/>
    </row>
    <row r="17" spans="2:106" ht="21.75" customHeight="1" x14ac:dyDescent="0.2">
      <c r="B17" s="5" t="s">
        <v>82</v>
      </c>
      <c r="C17" s="5" t="s">
        <v>97</v>
      </c>
      <c r="D17" s="5" t="s">
        <v>97</v>
      </c>
      <c r="E17" s="12" t="s">
        <v>91</v>
      </c>
      <c r="F17" s="7">
        <v>39.093804800000001</v>
      </c>
      <c r="G17" s="60">
        <v>36.129253112199024</v>
      </c>
      <c r="H17" s="32">
        <v>0.80098999999999987</v>
      </c>
      <c r="I17" s="13">
        <v>0.5961524189826175</v>
      </c>
      <c r="J17" s="13">
        <v>0.48</v>
      </c>
      <c r="K17" s="13">
        <v>0.3409991836580572</v>
      </c>
      <c r="L17" s="13">
        <v>0.16215345796327196</v>
      </c>
      <c r="M17" s="13">
        <v>9.2999777361288324E-2</v>
      </c>
      <c r="N17" s="13">
        <v>0.52309452449945359</v>
      </c>
      <c r="O17" s="58">
        <v>7.0345985439948869E-2</v>
      </c>
      <c r="P17" s="149">
        <v>2.7119090432150411E-3</v>
      </c>
      <c r="Q17" s="32">
        <v>1.3</v>
      </c>
      <c r="R17" s="32">
        <v>2.6</v>
      </c>
      <c r="S17" s="32">
        <v>0.8</v>
      </c>
      <c r="T17" s="172">
        <v>0.65</v>
      </c>
      <c r="U17" s="273">
        <v>1</v>
      </c>
      <c r="V17" s="274"/>
      <c r="W17" s="274"/>
      <c r="X17" s="274"/>
      <c r="Y17" s="274"/>
      <c r="Z17" s="274"/>
      <c r="AA17" s="274"/>
      <c r="AB17" s="274"/>
      <c r="AC17" s="273">
        <v>1</v>
      </c>
      <c r="AD17" s="274"/>
      <c r="AE17" s="274"/>
      <c r="AF17" s="273">
        <v>0.5</v>
      </c>
      <c r="AG17" s="273">
        <v>0.5</v>
      </c>
      <c r="AH17" s="274"/>
      <c r="AI17" s="274"/>
      <c r="AJ17" s="273">
        <v>1</v>
      </c>
      <c r="AK17" s="274"/>
      <c r="AL17" s="274"/>
      <c r="AM17" s="274"/>
      <c r="AN17" s="274"/>
      <c r="AO17" s="273">
        <v>1</v>
      </c>
      <c r="AP17" s="274"/>
      <c r="AQ17" s="273">
        <v>1</v>
      </c>
      <c r="AR17" s="273">
        <v>1</v>
      </c>
      <c r="AS17" s="274"/>
      <c r="AT17" s="274"/>
      <c r="AU17" s="274"/>
      <c r="AV17" s="273">
        <v>1</v>
      </c>
      <c r="AW17" s="274"/>
      <c r="AX17" s="274"/>
      <c r="AY17" s="273">
        <v>1</v>
      </c>
      <c r="AZ17" s="273">
        <v>1</v>
      </c>
      <c r="BA17" s="274"/>
      <c r="BB17" s="274"/>
      <c r="BC17" s="274"/>
      <c r="BD17" s="273"/>
      <c r="BE17" s="273" t="s">
        <v>85</v>
      </c>
      <c r="BF17" s="273"/>
      <c r="BG17" s="273" t="s">
        <v>85</v>
      </c>
      <c r="BH17" s="273"/>
      <c r="BI17" s="273"/>
      <c r="BJ17" s="273"/>
      <c r="BK17" s="273"/>
      <c r="BL17" s="273"/>
      <c r="BM17" s="273"/>
      <c r="BN17" s="273" t="s">
        <v>87</v>
      </c>
      <c r="BO17" s="273"/>
      <c r="BP17" s="273"/>
      <c r="BQ17" s="273"/>
      <c r="BR17" s="273" t="s">
        <v>85</v>
      </c>
      <c r="BS17" s="273"/>
      <c r="BT17" s="273"/>
      <c r="BU17" s="273" t="s">
        <v>85</v>
      </c>
      <c r="BV17" s="273"/>
      <c r="BW17" s="273"/>
      <c r="BX17" s="273"/>
      <c r="BY17" s="273" t="s">
        <v>85</v>
      </c>
      <c r="BZ17" s="273"/>
      <c r="CA17" s="273"/>
      <c r="CB17" s="273"/>
      <c r="CC17" s="291" t="s">
        <v>87</v>
      </c>
      <c r="CD17" s="273"/>
      <c r="CE17" s="273"/>
      <c r="CF17" s="273"/>
      <c r="CG17" s="30">
        <v>163.20314267748896</v>
      </c>
      <c r="CH17" s="32">
        <v>35.732839891777054</v>
      </c>
      <c r="CI17" s="32">
        <v>17.03796948114184</v>
      </c>
      <c r="CJ17" s="13">
        <v>216.71745316143759</v>
      </c>
      <c r="CK17" s="13">
        <v>6.0745827816020999</v>
      </c>
      <c r="CL17" s="47">
        <v>25.556954221712758</v>
      </c>
      <c r="CM17" s="182">
        <v>6.5624867035854457</v>
      </c>
      <c r="CN17" s="7">
        <v>2.8621647424914499E-2</v>
      </c>
      <c r="CO17" s="199">
        <v>8.8289582987268904</v>
      </c>
      <c r="CP17" s="69">
        <v>4.8656800622354649E-3</v>
      </c>
      <c r="CQ17" s="237"/>
      <c r="CR17" s="237"/>
      <c r="CS17" s="237"/>
      <c r="CT17" s="237"/>
      <c r="CU17" s="237"/>
      <c r="CV17" s="237"/>
      <c r="CW17" s="237"/>
      <c r="CX17" s="237"/>
      <c r="CY17" s="237"/>
      <c r="CZ17" s="237"/>
      <c r="DA17" s="237"/>
      <c r="DB17" s="237"/>
    </row>
    <row r="18" spans="2:106" ht="21.75" customHeight="1" x14ac:dyDescent="0.2">
      <c r="B18" s="5" t="s">
        <v>82</v>
      </c>
      <c r="C18" s="5" t="s">
        <v>97</v>
      </c>
      <c r="D18" s="5" t="s">
        <v>97</v>
      </c>
      <c r="E18" s="12" t="s">
        <v>92</v>
      </c>
      <c r="F18" s="7">
        <v>33.143804800000005</v>
      </c>
      <c r="G18" s="60">
        <v>30.630452033170158</v>
      </c>
      <c r="H18" s="32">
        <v>0.69805499999999998</v>
      </c>
      <c r="I18" s="13">
        <v>0.46735196574389248</v>
      </c>
      <c r="J18" s="13">
        <v>0.4</v>
      </c>
      <c r="K18" s="13">
        <v>0.26732532440550649</v>
      </c>
      <c r="L18" s="13">
        <v>0.12711973468233875</v>
      </c>
      <c r="M18" s="13">
        <v>7.2906906656047224E-2</v>
      </c>
      <c r="N18" s="13">
        <v>0.41007844053018017</v>
      </c>
      <c r="O18" s="58">
        <v>5.5147531957779307E-2</v>
      </c>
      <c r="P18" s="149">
        <v>2.1259932559330105E-3</v>
      </c>
      <c r="Q18" s="32">
        <v>0.95</v>
      </c>
      <c r="R18" s="32">
        <v>1.8</v>
      </c>
      <c r="S18" s="32">
        <v>0.52</v>
      </c>
      <c r="T18" s="172">
        <v>0.51</v>
      </c>
      <c r="U18" s="273">
        <v>1</v>
      </c>
      <c r="V18" s="274"/>
      <c r="W18" s="274"/>
      <c r="X18" s="274"/>
      <c r="Y18" s="274"/>
      <c r="Z18" s="274"/>
      <c r="AA18" s="274"/>
      <c r="AB18" s="274"/>
      <c r="AC18" s="273">
        <v>1</v>
      </c>
      <c r="AD18" s="274"/>
      <c r="AE18" s="274"/>
      <c r="AF18" s="274"/>
      <c r="AG18" s="273">
        <v>1</v>
      </c>
      <c r="AH18" s="274"/>
      <c r="AI18" s="274"/>
      <c r="AJ18" s="273">
        <v>1</v>
      </c>
      <c r="AK18" s="273">
        <v>1</v>
      </c>
      <c r="AL18" s="274"/>
      <c r="AM18" s="274"/>
      <c r="AN18" s="273">
        <v>1</v>
      </c>
      <c r="AO18" s="274"/>
      <c r="AP18" s="274"/>
      <c r="AQ18" s="274"/>
      <c r="AR18" s="274"/>
      <c r="AS18" s="273">
        <v>1</v>
      </c>
      <c r="AT18" s="273">
        <v>1</v>
      </c>
      <c r="AU18" s="274"/>
      <c r="AV18" s="273">
        <v>1</v>
      </c>
      <c r="AW18" s="274"/>
      <c r="AX18" s="274"/>
      <c r="AY18" s="273">
        <v>1</v>
      </c>
      <c r="AZ18" s="273">
        <v>1</v>
      </c>
      <c r="BA18" s="274"/>
      <c r="BB18" s="274"/>
      <c r="BC18" s="274"/>
      <c r="BD18" s="273"/>
      <c r="BE18" s="273" t="s">
        <v>85</v>
      </c>
      <c r="BF18" s="273"/>
      <c r="BG18" s="273" t="s">
        <v>85</v>
      </c>
      <c r="BH18" s="273"/>
      <c r="BI18" s="273"/>
      <c r="BJ18" s="273"/>
      <c r="BK18" s="273"/>
      <c r="BL18" s="273"/>
      <c r="BM18" s="273"/>
      <c r="BN18" s="273" t="s">
        <v>87</v>
      </c>
      <c r="BO18" s="273"/>
      <c r="BP18" s="273"/>
      <c r="BQ18" s="273"/>
      <c r="BR18" s="273" t="s">
        <v>85</v>
      </c>
      <c r="BS18" s="273"/>
      <c r="BT18" s="273"/>
      <c r="BU18" s="273" t="s">
        <v>85</v>
      </c>
      <c r="BV18" s="273"/>
      <c r="BW18" s="273"/>
      <c r="BX18" s="273"/>
      <c r="BY18" s="273" t="s">
        <v>85</v>
      </c>
      <c r="BZ18" s="273"/>
      <c r="CA18" s="273"/>
      <c r="CB18" s="273"/>
      <c r="CC18" s="291" t="s">
        <v>87</v>
      </c>
      <c r="CD18" s="273"/>
      <c r="CE18" s="273"/>
      <c r="CF18" s="273"/>
      <c r="CG18" s="30">
        <v>131.37827413124404</v>
      </c>
      <c r="CH18" s="32">
        <v>42.440421950499804</v>
      </c>
      <c r="CI18" s="32">
        <v>17.03796948114184</v>
      </c>
      <c r="CJ18" s="13">
        <v>174.45721021887897</v>
      </c>
      <c r="CK18" s="13">
        <v>7.2148717315849673</v>
      </c>
      <c r="CL18" s="47">
        <v>25.556954221712758</v>
      </c>
      <c r="CM18" s="182">
        <v>4.5888790586490726</v>
      </c>
      <c r="CN18" s="7">
        <v>2.9625748744656139E-2</v>
      </c>
      <c r="CO18" s="199">
        <v>6.1907579114570384</v>
      </c>
      <c r="CP18" s="69">
        <v>5.0363772865915438E-3</v>
      </c>
    </row>
    <row r="19" spans="2:106" ht="21.75" customHeight="1" x14ac:dyDescent="0.2">
      <c r="B19" s="5" t="s">
        <v>82</v>
      </c>
      <c r="C19" s="5" t="s">
        <v>97</v>
      </c>
      <c r="D19" s="5" t="s">
        <v>97</v>
      </c>
      <c r="E19" s="12" t="s">
        <v>93</v>
      </c>
      <c r="F19" s="7">
        <v>34.443804800000002</v>
      </c>
      <c r="G19" s="60">
        <v>31.821870756319317</v>
      </c>
      <c r="H19" s="32">
        <v>0.72054499999999999</v>
      </c>
      <c r="I19" s="13">
        <v>0.49328741460150638</v>
      </c>
      <c r="J19" s="13">
        <v>0.41</v>
      </c>
      <c r="K19" s="13">
        <v>0.28216040115206165</v>
      </c>
      <c r="L19" s="13">
        <v>0.13417417677160975</v>
      </c>
      <c r="M19" s="13">
        <v>7.6952836677834993E-2</v>
      </c>
      <c r="N19" s="13">
        <v>0.43283552555720411</v>
      </c>
      <c r="O19" s="58">
        <v>5.8207914922977749E-2</v>
      </c>
      <c r="P19" s="149">
        <v>2.2439741213245157E-3</v>
      </c>
      <c r="Q19" s="32">
        <v>0.35</v>
      </c>
      <c r="R19" s="32">
        <v>1.25</v>
      </c>
      <c r="S19" s="32">
        <v>0.28000000000000003</v>
      </c>
      <c r="T19" s="172">
        <v>0.38</v>
      </c>
      <c r="U19" s="273"/>
      <c r="V19" s="273">
        <v>1</v>
      </c>
      <c r="W19" s="274"/>
      <c r="X19" s="274"/>
      <c r="Y19" s="274"/>
      <c r="Z19" s="274"/>
      <c r="AA19" s="274"/>
      <c r="AB19" s="274"/>
      <c r="AC19" s="273">
        <v>1</v>
      </c>
      <c r="AD19" s="273">
        <v>1</v>
      </c>
      <c r="AE19" s="274"/>
      <c r="AF19" s="274"/>
      <c r="AG19" s="273">
        <v>1</v>
      </c>
      <c r="AH19" s="274"/>
      <c r="AI19" s="274"/>
      <c r="AJ19" s="273">
        <v>1</v>
      </c>
      <c r="AK19" s="274"/>
      <c r="AL19" s="274"/>
      <c r="AM19" s="274"/>
      <c r="AN19" s="273">
        <v>1</v>
      </c>
      <c r="AO19" s="274"/>
      <c r="AP19" s="274"/>
      <c r="AQ19" s="274"/>
      <c r="AR19" s="274"/>
      <c r="AS19" s="273">
        <v>1</v>
      </c>
      <c r="AT19" s="273">
        <v>1</v>
      </c>
      <c r="AU19" s="274"/>
      <c r="AV19" s="273">
        <v>1</v>
      </c>
      <c r="AW19" s="274"/>
      <c r="AX19" s="274"/>
      <c r="AY19" s="273">
        <v>1</v>
      </c>
      <c r="AZ19" s="273">
        <v>1</v>
      </c>
      <c r="BA19" s="274"/>
      <c r="BB19" s="274"/>
      <c r="BC19" s="274"/>
      <c r="BD19" s="273"/>
      <c r="BE19" s="273" t="s">
        <v>85</v>
      </c>
      <c r="BF19" s="273"/>
      <c r="BG19" s="273"/>
      <c r="BH19" s="273" t="s">
        <v>85</v>
      </c>
      <c r="BI19" s="273"/>
      <c r="BJ19" s="273"/>
      <c r="BK19" s="273"/>
      <c r="BL19" s="273"/>
      <c r="BM19" s="273"/>
      <c r="BN19" s="273" t="s">
        <v>87</v>
      </c>
      <c r="BO19" s="273"/>
      <c r="BP19" s="273"/>
      <c r="BQ19" s="273"/>
      <c r="BR19" s="273" t="s">
        <v>85</v>
      </c>
      <c r="BS19" s="273"/>
      <c r="BT19" s="273"/>
      <c r="BU19" s="273" t="s">
        <v>85</v>
      </c>
      <c r="BV19" s="273"/>
      <c r="BW19" s="273"/>
      <c r="BX19" s="273"/>
      <c r="BY19" s="273" t="s">
        <v>85</v>
      </c>
      <c r="BZ19" s="273"/>
      <c r="CA19" s="273"/>
      <c r="CB19" s="273"/>
      <c r="CC19" s="291" t="s">
        <v>87</v>
      </c>
      <c r="CD19" s="273"/>
      <c r="CE19" s="273"/>
      <c r="CF19" s="273"/>
      <c r="CG19" s="30">
        <v>118.63042602332675</v>
      </c>
      <c r="CH19" s="32">
        <v>30.099698895092271</v>
      </c>
      <c r="CI19" s="32">
        <v>17.03796948114184</v>
      </c>
      <c r="CJ19" s="13">
        <v>157.5293427163756</v>
      </c>
      <c r="CK19" s="13">
        <v>5.1169488121656865</v>
      </c>
      <c r="CL19" s="47">
        <v>25.556954221712758</v>
      </c>
      <c r="CM19" s="182">
        <v>4.3618945796782098</v>
      </c>
      <c r="CN19" s="7">
        <v>2.1688187540364261E-2</v>
      </c>
      <c r="CO19" s="199">
        <v>5.8931571267436462</v>
      </c>
      <c r="CP19" s="69">
        <v>3.6869918818619248E-3</v>
      </c>
    </row>
    <row r="20" spans="2:106" ht="21.75" customHeight="1" x14ac:dyDescent="0.2">
      <c r="B20" s="5" t="s">
        <v>82</v>
      </c>
      <c r="C20" s="5" t="s">
        <v>97</v>
      </c>
      <c r="D20" s="5" t="s">
        <v>97</v>
      </c>
      <c r="E20" s="12" t="s">
        <v>94</v>
      </c>
      <c r="F20" s="7">
        <v>14.5438048</v>
      </c>
      <c r="G20" s="60">
        <v>13.440922609651315</v>
      </c>
      <c r="H20" s="32">
        <v>0.37627499999999997</v>
      </c>
      <c r="I20" s="13">
        <v>0.23317602223997011</v>
      </c>
      <c r="J20" s="13">
        <v>0.21</v>
      </c>
      <c r="K20" s="13">
        <v>0.13337668472126288</v>
      </c>
      <c r="L20" s="13">
        <v>6.3423878049271881E-2</v>
      </c>
      <c r="M20" s="13">
        <v>3.6375459469435337E-2</v>
      </c>
      <c r="N20" s="13">
        <v>0.20460052931840514</v>
      </c>
      <c r="O20" s="58">
        <v>2.7514770624316471E-2</v>
      </c>
      <c r="P20" s="149">
        <v>1.0607222972485002E-3</v>
      </c>
      <c r="Q20" s="32">
        <v>0.22</v>
      </c>
      <c r="R20" s="32">
        <v>1.4</v>
      </c>
      <c r="S20" s="32">
        <v>0.19500000000000001</v>
      </c>
      <c r="T20" s="172">
        <v>0.215</v>
      </c>
      <c r="U20" s="273">
        <v>1</v>
      </c>
      <c r="V20" s="274"/>
      <c r="W20" s="274"/>
      <c r="X20" s="274"/>
      <c r="Y20" s="273">
        <v>1</v>
      </c>
      <c r="Z20" s="273">
        <v>1</v>
      </c>
      <c r="AA20" s="274"/>
      <c r="AB20" s="274"/>
      <c r="AC20" s="274"/>
      <c r="AD20" s="274"/>
      <c r="AE20" s="274"/>
      <c r="AF20" s="274">
        <v>0.5</v>
      </c>
      <c r="AG20" s="273">
        <v>0.5</v>
      </c>
      <c r="AH20" s="274"/>
      <c r="AI20" s="274"/>
      <c r="AJ20" s="273">
        <v>1</v>
      </c>
      <c r="AK20" s="273">
        <v>1</v>
      </c>
      <c r="AL20" s="274"/>
      <c r="AM20" s="274"/>
      <c r="AN20" s="274"/>
      <c r="AO20" s="273">
        <v>1</v>
      </c>
      <c r="AP20" s="274"/>
      <c r="AQ20" s="274"/>
      <c r="AR20" s="274"/>
      <c r="AS20" s="273">
        <v>1</v>
      </c>
      <c r="AT20" s="273">
        <v>1</v>
      </c>
      <c r="AU20" s="274"/>
      <c r="AV20" s="273">
        <v>1</v>
      </c>
      <c r="AW20" s="274"/>
      <c r="AX20" s="274"/>
      <c r="AY20" s="273">
        <v>1</v>
      </c>
      <c r="AZ20" s="273">
        <v>1</v>
      </c>
      <c r="BA20" s="274"/>
      <c r="BB20" s="274"/>
      <c r="BC20" s="274"/>
      <c r="BD20" s="273"/>
      <c r="BE20" s="273" t="s">
        <v>85</v>
      </c>
      <c r="BF20" s="273"/>
      <c r="BG20" s="273"/>
      <c r="BH20" s="273" t="s">
        <v>85</v>
      </c>
      <c r="BI20" s="273"/>
      <c r="BJ20" s="273"/>
      <c r="BK20" s="273"/>
      <c r="BL20" s="273"/>
      <c r="BM20" s="273"/>
      <c r="BN20" s="273" t="s">
        <v>87</v>
      </c>
      <c r="BO20" s="273"/>
      <c r="BP20" s="273"/>
      <c r="BQ20" s="273"/>
      <c r="BR20" s="273" t="s">
        <v>85</v>
      </c>
      <c r="BS20" s="273"/>
      <c r="BT20" s="273"/>
      <c r="BU20" s="273" t="s">
        <v>85</v>
      </c>
      <c r="BV20" s="273"/>
      <c r="BW20" s="273"/>
      <c r="BX20" s="273"/>
      <c r="BY20" s="273" t="s">
        <v>85</v>
      </c>
      <c r="BZ20" s="273"/>
      <c r="CA20" s="273"/>
      <c r="CB20" s="273"/>
      <c r="CC20" s="291" t="s">
        <v>87</v>
      </c>
      <c r="CD20" s="273"/>
      <c r="CE20" s="273"/>
      <c r="CF20" s="273"/>
      <c r="CG20" s="30">
        <v>107.86443995826519</v>
      </c>
      <c r="CH20" s="32">
        <v>38.557084969134003</v>
      </c>
      <c r="CI20" s="32">
        <v>17.03796948114184</v>
      </c>
      <c r="CJ20" s="13">
        <v>143.23318982058035</v>
      </c>
      <c r="CK20" s="13">
        <v>6.5547044447527814</v>
      </c>
      <c r="CL20" s="47">
        <v>25.556954221712758</v>
      </c>
      <c r="CM20" s="182">
        <v>1.6975944921345076</v>
      </c>
      <c r="CN20" s="7">
        <v>1.4508067146760896E-2</v>
      </c>
      <c r="CO20" s="199">
        <v>2.2968815729950434</v>
      </c>
      <c r="CP20" s="69">
        <v>2.4663714149493528E-3</v>
      </c>
    </row>
    <row r="21" spans="2:106" ht="23.25" customHeight="1" x14ac:dyDescent="0.2">
      <c r="B21" s="5" t="s">
        <v>82</v>
      </c>
      <c r="C21" s="5" t="s">
        <v>97</v>
      </c>
      <c r="D21" s="5" t="s">
        <v>97</v>
      </c>
      <c r="E21" s="10" t="s">
        <v>95</v>
      </c>
      <c r="F21" s="53">
        <v>3.6638047999999999</v>
      </c>
      <c r="G21" s="60">
        <v>3.3859720651413734</v>
      </c>
      <c r="H21" s="32">
        <v>0.18805099999999997</v>
      </c>
      <c r="I21" s="13">
        <v>6.2626254385250171E-2</v>
      </c>
      <c r="J21" s="13">
        <v>4.99E-2</v>
      </c>
      <c r="K21" s="13">
        <v>3.5822217508363098E-2</v>
      </c>
      <c r="L21" s="13">
        <v>1.7034341192788047E-2</v>
      </c>
      <c r="M21" s="13">
        <v>9.7696956840990275E-3</v>
      </c>
      <c r="N21" s="13">
        <v>5.4951468308626378E-2</v>
      </c>
      <c r="O21" s="58">
        <v>7.3898980174595197E-3</v>
      </c>
      <c r="P21" s="150">
        <v>2.8488805916427381E-4</v>
      </c>
      <c r="Q21" s="32">
        <v>0.33500000000000002</v>
      </c>
      <c r="R21" s="190">
        <v>0.92</v>
      </c>
      <c r="S21" s="190">
        <v>0.12</v>
      </c>
      <c r="T21" s="172">
        <v>0.38</v>
      </c>
      <c r="U21" s="273">
        <v>1</v>
      </c>
      <c r="V21" s="274"/>
      <c r="W21" s="274"/>
      <c r="X21" s="274"/>
      <c r="Y21" s="273">
        <v>1</v>
      </c>
      <c r="Z21" s="273">
        <v>1</v>
      </c>
      <c r="AA21" s="274"/>
      <c r="AB21" s="274"/>
      <c r="AC21" s="274"/>
      <c r="AD21" s="274"/>
      <c r="AE21" s="274"/>
      <c r="AF21" s="274"/>
      <c r="AG21" s="273">
        <v>1</v>
      </c>
      <c r="AH21" s="274"/>
      <c r="AI21" s="274"/>
      <c r="AJ21" s="273">
        <v>1</v>
      </c>
      <c r="AK21" s="273">
        <v>1</v>
      </c>
      <c r="AL21" s="274"/>
      <c r="AM21" s="274"/>
      <c r="AN21" s="273">
        <v>0.5</v>
      </c>
      <c r="AO21" s="273">
        <v>0.5</v>
      </c>
      <c r="AP21" s="274"/>
      <c r="AQ21" s="273">
        <v>0.5</v>
      </c>
      <c r="AR21" s="273">
        <v>1</v>
      </c>
      <c r="AS21" s="273">
        <v>0.5</v>
      </c>
      <c r="AT21" s="273">
        <v>1</v>
      </c>
      <c r="AU21" s="274"/>
      <c r="AV21" s="273">
        <v>1</v>
      </c>
      <c r="AW21" s="274"/>
      <c r="AX21" s="274"/>
      <c r="AY21" s="273">
        <v>1</v>
      </c>
      <c r="AZ21" s="273">
        <v>1</v>
      </c>
      <c r="BA21" s="274"/>
      <c r="BB21" s="274"/>
      <c r="BC21" s="274"/>
      <c r="BD21" s="273"/>
      <c r="BE21" s="273" t="s">
        <v>85</v>
      </c>
      <c r="BF21" s="273"/>
      <c r="BG21" s="273"/>
      <c r="BH21" s="273" t="s">
        <v>85</v>
      </c>
      <c r="BI21" s="273"/>
      <c r="BJ21" s="273"/>
      <c r="BK21" s="273"/>
      <c r="BL21" s="273"/>
      <c r="BM21" s="273"/>
      <c r="BN21" s="273" t="s">
        <v>87</v>
      </c>
      <c r="BO21" s="273"/>
      <c r="BP21" s="273"/>
      <c r="BQ21" s="273"/>
      <c r="BR21" s="273" t="s">
        <v>85</v>
      </c>
      <c r="BS21" s="273"/>
      <c r="BT21" s="273"/>
      <c r="BU21" s="273" t="s">
        <v>85</v>
      </c>
      <c r="BV21" s="273"/>
      <c r="BW21" s="273"/>
      <c r="BX21" s="273"/>
      <c r="BY21" s="273" t="s">
        <v>85</v>
      </c>
      <c r="BZ21" s="273"/>
      <c r="CA21" s="273"/>
      <c r="CB21" s="273"/>
      <c r="CC21" s="291" t="s">
        <v>87</v>
      </c>
      <c r="CD21" s="273"/>
      <c r="CE21" s="273"/>
      <c r="CF21" s="273"/>
      <c r="CG21" s="245">
        <v>92.380343610534126</v>
      </c>
      <c r="CH21" s="58">
        <v>27.597786136346709</v>
      </c>
      <c r="CI21" s="58">
        <v>17.03796948114184</v>
      </c>
      <c r="CJ21" s="13">
        <v>122.67185828042827</v>
      </c>
      <c r="CK21" s="13">
        <v>4.6916236431789411</v>
      </c>
      <c r="CL21" s="47">
        <v>25.556954221712758</v>
      </c>
      <c r="CM21" s="182">
        <v>0.37522105720069088</v>
      </c>
      <c r="CN21" s="31">
        <v>5.1897912807261342E-3</v>
      </c>
      <c r="CO21" s="199">
        <v>0.50899917686740304</v>
      </c>
      <c r="CP21" s="77">
        <v>8.822645177234429E-4</v>
      </c>
    </row>
    <row r="22" spans="2:106" ht="30" customHeight="1" x14ac:dyDescent="0.2">
      <c r="B22" s="5" t="s">
        <v>82</v>
      </c>
      <c r="C22" s="10" t="s">
        <v>98</v>
      </c>
      <c r="D22" s="10" t="s">
        <v>98</v>
      </c>
      <c r="E22" s="15"/>
      <c r="F22" s="6"/>
      <c r="G22" s="60"/>
      <c r="H22" s="113"/>
      <c r="I22" s="115">
        <v>0.90549646662013661</v>
      </c>
      <c r="J22" s="115">
        <v>0.26600000000000001</v>
      </c>
      <c r="K22" s="115">
        <v>0.51794397890671806</v>
      </c>
      <c r="L22" s="115">
        <v>0.2462950389206772</v>
      </c>
      <c r="M22" s="115">
        <v>0.14125744879274132</v>
      </c>
      <c r="N22" s="113">
        <v>0.91551867219917016</v>
      </c>
      <c r="O22" s="116">
        <v>0.21448132780082974</v>
      </c>
      <c r="P22" s="116"/>
      <c r="Q22" s="115"/>
      <c r="R22" s="7"/>
      <c r="S22" s="7"/>
      <c r="T22" s="36"/>
      <c r="U22" s="273"/>
      <c r="V22" s="274"/>
      <c r="W22" s="274"/>
      <c r="X22" s="274"/>
      <c r="Y22" s="274"/>
      <c r="Z22" s="274"/>
      <c r="AA22" s="274"/>
      <c r="AB22" s="274"/>
      <c r="AC22" s="274"/>
      <c r="AD22" s="274"/>
      <c r="AE22" s="274"/>
      <c r="AF22" s="274"/>
      <c r="AG22" s="274"/>
      <c r="AH22" s="274"/>
      <c r="AI22" s="274"/>
      <c r="AJ22" s="274"/>
      <c r="AK22" s="274"/>
      <c r="AL22" s="274"/>
      <c r="AM22" s="274"/>
      <c r="AN22" s="274"/>
      <c r="AO22" s="274"/>
      <c r="AP22" s="274"/>
      <c r="AQ22" s="274"/>
      <c r="AR22" s="274"/>
      <c r="AS22" s="274"/>
      <c r="AT22" s="274"/>
      <c r="AU22" s="274"/>
      <c r="AV22" s="274"/>
      <c r="AW22" s="274"/>
      <c r="AX22" s="274"/>
      <c r="AY22" s="274"/>
      <c r="AZ22" s="274"/>
      <c r="BA22" s="274"/>
      <c r="BB22" s="274"/>
      <c r="BC22" s="274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246"/>
      <c r="CH22" s="7"/>
      <c r="CI22" s="7"/>
      <c r="CJ22" s="60"/>
      <c r="CK22" s="60"/>
      <c r="CL22" s="60"/>
      <c r="CM22" s="165"/>
      <c r="CN22" s="60"/>
      <c r="CO22" s="103"/>
      <c r="CP22" s="60"/>
    </row>
    <row r="23" spans="2:106" ht="30" customHeight="1" x14ac:dyDescent="0.2">
      <c r="B23" s="37" t="s">
        <v>82</v>
      </c>
      <c r="C23" s="38" t="s">
        <v>98</v>
      </c>
      <c r="D23" s="38" t="s">
        <v>98</v>
      </c>
      <c r="E23" s="38" t="s">
        <v>84</v>
      </c>
      <c r="F23" s="53">
        <v>15.958900000000002</v>
      </c>
      <c r="G23" s="60">
        <v>14.74870866220402</v>
      </c>
      <c r="H23" s="32">
        <v>0.29667596999999996</v>
      </c>
      <c r="I23" s="13">
        <v>0.26644955137662074</v>
      </c>
      <c r="J23" s="13">
        <v>0.08</v>
      </c>
      <c r="K23" s="13">
        <v>0.15240914338742706</v>
      </c>
      <c r="L23" s="13">
        <v>7.2474277974440851E-2</v>
      </c>
      <c r="M23" s="13">
        <v>4.1566130014752838E-2</v>
      </c>
      <c r="N23" s="13">
        <v>0.21587569865875081</v>
      </c>
      <c r="O23" s="58">
        <v>3.1441047062441246E-2</v>
      </c>
      <c r="P23" s="58">
        <v>1.9132805655428686E-2</v>
      </c>
      <c r="Q23" s="7">
        <v>1.5</v>
      </c>
      <c r="R23" s="7">
        <v>1.8</v>
      </c>
      <c r="S23" s="7">
        <v>1.0150000000000001</v>
      </c>
      <c r="T23" s="36">
        <v>1.1300000000000001</v>
      </c>
      <c r="U23" s="273">
        <v>1</v>
      </c>
      <c r="V23" s="273"/>
      <c r="W23" s="274"/>
      <c r="X23" s="274"/>
      <c r="Y23" s="273">
        <v>1</v>
      </c>
      <c r="Z23" s="273"/>
      <c r="AA23" s="274"/>
      <c r="AB23" s="274"/>
      <c r="AC23" s="273"/>
      <c r="AD23" s="273"/>
      <c r="AE23" s="273"/>
      <c r="AF23" s="273">
        <v>1</v>
      </c>
      <c r="AG23" s="273"/>
      <c r="AH23" s="273"/>
      <c r="AI23" s="273">
        <v>1</v>
      </c>
      <c r="AJ23" s="273"/>
      <c r="AK23" s="273"/>
      <c r="AL23" s="273"/>
      <c r="AM23" s="274"/>
      <c r="AN23" s="273">
        <v>1</v>
      </c>
      <c r="AO23" s="273"/>
      <c r="AP23" s="273"/>
      <c r="AQ23" s="273">
        <v>1</v>
      </c>
      <c r="AR23" s="273"/>
      <c r="AS23" s="273"/>
      <c r="AT23" s="273"/>
      <c r="AU23" s="274"/>
      <c r="AV23" s="273">
        <v>1</v>
      </c>
      <c r="AW23" s="274"/>
      <c r="AX23" s="274"/>
      <c r="AY23" s="273">
        <v>1</v>
      </c>
      <c r="AZ23" s="273"/>
      <c r="BA23" s="273"/>
      <c r="BB23" s="273"/>
      <c r="BC23" s="274"/>
      <c r="BD23" s="273"/>
      <c r="BE23" s="273" t="s">
        <v>85</v>
      </c>
      <c r="BF23" s="273"/>
      <c r="BG23" s="273" t="s">
        <v>85</v>
      </c>
      <c r="BH23" s="273"/>
      <c r="BI23" s="273"/>
      <c r="BJ23" s="273"/>
      <c r="BK23" s="273"/>
      <c r="BL23" s="273"/>
      <c r="BM23" s="273"/>
      <c r="BN23" s="273"/>
      <c r="BO23" s="273" t="s">
        <v>87</v>
      </c>
      <c r="BP23" s="273"/>
      <c r="BQ23" s="273"/>
      <c r="BR23" s="273" t="s">
        <v>85</v>
      </c>
      <c r="BS23" s="273"/>
      <c r="BT23" s="273"/>
      <c r="BU23" s="273" t="s">
        <v>85</v>
      </c>
      <c r="BV23" s="273"/>
      <c r="BW23" s="273" t="s">
        <v>85</v>
      </c>
      <c r="BX23" s="273"/>
      <c r="BY23" s="273"/>
      <c r="BZ23" s="273"/>
      <c r="CA23" s="273"/>
      <c r="CB23" s="273"/>
      <c r="CC23" s="291" t="s">
        <v>87</v>
      </c>
      <c r="CD23" s="273"/>
      <c r="CE23" s="273"/>
      <c r="CF23" s="273"/>
      <c r="CG23" s="247">
        <v>103.56827449762304</v>
      </c>
      <c r="CH23" s="58">
        <v>16.316154984948028</v>
      </c>
      <c r="CI23" s="235">
        <v>21.869632468331318</v>
      </c>
      <c r="CJ23" s="32">
        <v>137.52831170539363</v>
      </c>
      <c r="CK23" s="32">
        <v>2.6415854920630855</v>
      </c>
      <c r="CL23" s="94">
        <v>32.804448702496977</v>
      </c>
      <c r="CM23" s="195">
        <v>1.8765135848114691</v>
      </c>
      <c r="CN23" s="106">
        <v>4.8406111068297914E-3</v>
      </c>
      <c r="CO23" s="105">
        <v>2.5518879185459129</v>
      </c>
      <c r="CP23" s="101">
        <v>7.8369493819574314E-4</v>
      </c>
    </row>
    <row r="24" spans="2:106" ht="24" customHeight="1" x14ac:dyDescent="0.2">
      <c r="B24" s="5" t="s">
        <v>82</v>
      </c>
      <c r="C24" s="10" t="s">
        <v>98</v>
      </c>
      <c r="D24" s="10" t="s">
        <v>98</v>
      </c>
      <c r="E24" s="12" t="s">
        <v>89</v>
      </c>
      <c r="F24" s="60">
        <v>14.39</v>
      </c>
      <c r="G24" s="7">
        <v>13.298781097012691</v>
      </c>
      <c r="H24" s="13">
        <v>0.269534</v>
      </c>
      <c r="I24" s="13">
        <v>0.22755769203989804</v>
      </c>
      <c r="J24" s="13">
        <v>6.4000000000000001E-2</v>
      </c>
      <c r="K24" s="13">
        <v>0.13016299984682167</v>
      </c>
      <c r="L24" s="13">
        <v>6.1895692234852272E-2</v>
      </c>
      <c r="M24" s="13">
        <v>3.5498999958224094E-2</v>
      </c>
      <c r="N24" s="13">
        <v>0.18436576642927005</v>
      </c>
      <c r="O24" s="58">
        <v>2.6851807660707966E-2</v>
      </c>
      <c r="P24" s="58">
        <v>1.6340117949920019E-2</v>
      </c>
      <c r="Q24" s="7">
        <v>1.4</v>
      </c>
      <c r="R24" s="7">
        <v>3</v>
      </c>
      <c r="S24" s="7">
        <v>1.1299999999999999</v>
      </c>
      <c r="T24" s="36">
        <v>3.5</v>
      </c>
      <c r="U24" s="273">
        <v>1</v>
      </c>
      <c r="V24" s="273"/>
      <c r="W24" s="274"/>
      <c r="X24" s="274"/>
      <c r="Y24" s="273"/>
      <c r="Z24" s="273"/>
      <c r="AA24" s="274"/>
      <c r="AB24" s="274"/>
      <c r="AC24" s="273">
        <v>1</v>
      </c>
      <c r="AD24" s="273"/>
      <c r="AE24" s="273"/>
      <c r="AF24" s="273">
        <v>1</v>
      </c>
      <c r="AG24" s="273"/>
      <c r="AH24" s="273"/>
      <c r="AI24" s="273">
        <v>1</v>
      </c>
      <c r="AJ24" s="273"/>
      <c r="AK24" s="273"/>
      <c r="AL24" s="273"/>
      <c r="AM24" s="274"/>
      <c r="AN24" s="273">
        <v>0.5</v>
      </c>
      <c r="AO24" s="273">
        <v>0.5</v>
      </c>
      <c r="AP24" s="273"/>
      <c r="AQ24" s="273">
        <v>1</v>
      </c>
      <c r="AR24" s="273"/>
      <c r="AS24" s="273"/>
      <c r="AT24" s="273"/>
      <c r="AU24" s="274"/>
      <c r="AV24" s="273">
        <v>1</v>
      </c>
      <c r="AW24" s="274"/>
      <c r="AX24" s="274"/>
      <c r="AY24" s="273">
        <v>1</v>
      </c>
      <c r="AZ24" s="273"/>
      <c r="BA24" s="273"/>
      <c r="BB24" s="273"/>
      <c r="BC24" s="274"/>
      <c r="BD24" s="273"/>
      <c r="BE24" s="273" t="s">
        <v>85</v>
      </c>
      <c r="BF24" s="273"/>
      <c r="BG24" s="273" t="s">
        <v>85</v>
      </c>
      <c r="BH24" s="273"/>
      <c r="BI24" s="273"/>
      <c r="BJ24" s="273"/>
      <c r="BK24" s="273"/>
      <c r="BL24" s="273"/>
      <c r="BM24" s="273"/>
      <c r="BN24" s="273"/>
      <c r="BO24" s="273" t="s">
        <v>87</v>
      </c>
      <c r="BP24" s="273"/>
      <c r="BQ24" s="273"/>
      <c r="BR24" s="273" t="s">
        <v>85</v>
      </c>
      <c r="BS24" s="273"/>
      <c r="BT24" s="273"/>
      <c r="BU24" s="273" t="s">
        <v>85</v>
      </c>
      <c r="BV24" s="273"/>
      <c r="BW24" s="273"/>
      <c r="BX24" s="273"/>
      <c r="BY24" s="273" t="s">
        <v>85</v>
      </c>
      <c r="BZ24" s="273"/>
      <c r="CA24" s="273"/>
      <c r="CB24" s="273"/>
      <c r="CC24" s="273" t="s">
        <v>87</v>
      </c>
      <c r="CD24" s="273"/>
      <c r="CE24" s="273"/>
      <c r="CF24" s="273"/>
      <c r="CG24" s="159">
        <v>120.91915702765692</v>
      </c>
      <c r="CH24" s="32">
        <v>46.277711457778274</v>
      </c>
      <c r="CI24" s="361">
        <v>21.869632468331318</v>
      </c>
      <c r="CJ24" s="32">
        <v>160.56854861702564</v>
      </c>
      <c r="CK24" s="32">
        <v>7.4923614850143023</v>
      </c>
      <c r="CL24" s="94">
        <v>32.804448702496977</v>
      </c>
      <c r="CM24" s="195">
        <v>1.9227814109654007</v>
      </c>
      <c r="CN24" s="60">
        <v>1.2473416680060809E-2</v>
      </c>
      <c r="CO24" s="105">
        <v>2.6074219959517952</v>
      </c>
      <c r="CP24" s="101">
        <v>2.0194461605018451E-3</v>
      </c>
    </row>
    <row r="25" spans="2:106" ht="23.25" customHeight="1" x14ac:dyDescent="0.2">
      <c r="B25" s="5" t="s">
        <v>82</v>
      </c>
      <c r="C25" s="10" t="s">
        <v>98</v>
      </c>
      <c r="D25" s="10" t="s">
        <v>98</v>
      </c>
      <c r="E25" s="12" t="s">
        <v>91</v>
      </c>
      <c r="F25" s="60">
        <v>5.8</v>
      </c>
      <c r="G25" s="7">
        <v>5.3601758417424321</v>
      </c>
      <c r="H25" s="13">
        <v>0.12092699999999999</v>
      </c>
      <c r="I25" s="13">
        <v>8.8445830427310607E-2</v>
      </c>
      <c r="J25" s="13">
        <v>2.4E-2</v>
      </c>
      <c r="K25" s="13">
        <v>5.0591015004421661E-2</v>
      </c>
      <c r="L25" s="13">
        <v>2.4057265876228487E-2</v>
      </c>
      <c r="M25" s="13">
        <v>1.3797549546660454E-2</v>
      </c>
      <c r="N25" s="13">
        <v>7.1658238260499454E-2</v>
      </c>
      <c r="O25" s="58">
        <v>1.0436607990422651E-2</v>
      </c>
      <c r="P25" s="58">
        <v>6.3509841763885015E-3</v>
      </c>
      <c r="Q25" s="7">
        <v>1.8</v>
      </c>
      <c r="R25" s="7">
        <v>1.5</v>
      </c>
      <c r="S25" s="7">
        <v>0.57999999999999996</v>
      </c>
      <c r="T25" s="36">
        <v>1.1000000000000001</v>
      </c>
      <c r="U25" s="273"/>
      <c r="V25" s="273">
        <v>1</v>
      </c>
      <c r="W25" s="274"/>
      <c r="X25" s="274"/>
      <c r="Y25" s="273"/>
      <c r="Z25" s="273"/>
      <c r="AA25" s="274"/>
      <c r="AB25" s="274"/>
      <c r="AC25" s="273">
        <v>1</v>
      </c>
      <c r="AD25" s="273"/>
      <c r="AE25" s="273"/>
      <c r="AF25" s="273">
        <v>1</v>
      </c>
      <c r="AG25" s="273"/>
      <c r="AH25" s="273"/>
      <c r="AI25" s="273">
        <v>1</v>
      </c>
      <c r="AJ25" s="273"/>
      <c r="AK25" s="273"/>
      <c r="AL25" s="273"/>
      <c r="AM25" s="274"/>
      <c r="AN25" s="273">
        <v>1</v>
      </c>
      <c r="AO25" s="273"/>
      <c r="AP25" s="273"/>
      <c r="AQ25" s="273">
        <v>1</v>
      </c>
      <c r="AR25" s="273">
        <v>1</v>
      </c>
      <c r="AS25" s="273"/>
      <c r="AT25" s="273"/>
      <c r="AU25" s="274"/>
      <c r="AV25" s="273">
        <v>1</v>
      </c>
      <c r="AW25" s="274"/>
      <c r="AX25" s="274"/>
      <c r="AY25" s="273">
        <v>1</v>
      </c>
      <c r="AZ25" s="273"/>
      <c r="BA25" s="273"/>
      <c r="BB25" s="273"/>
      <c r="BC25" s="274"/>
      <c r="BD25" s="273"/>
      <c r="BE25" s="273" t="s">
        <v>85</v>
      </c>
      <c r="BF25" s="273"/>
      <c r="BG25" s="273" t="s">
        <v>85</v>
      </c>
      <c r="BH25" s="273"/>
      <c r="BI25" s="273"/>
      <c r="BJ25" s="273"/>
      <c r="BK25" s="273"/>
      <c r="BL25" s="273"/>
      <c r="BM25" s="273"/>
      <c r="BN25" s="273" t="s">
        <v>87</v>
      </c>
      <c r="BO25" s="273"/>
      <c r="BP25" s="273"/>
      <c r="BQ25" s="273"/>
      <c r="BR25" s="273" t="s">
        <v>85</v>
      </c>
      <c r="BS25" s="273"/>
      <c r="BT25" s="273"/>
      <c r="BU25" s="273" t="s">
        <v>85</v>
      </c>
      <c r="BV25" s="273"/>
      <c r="BW25" s="273"/>
      <c r="BX25" s="273"/>
      <c r="BY25" s="273" t="s">
        <v>85</v>
      </c>
      <c r="BZ25" s="273"/>
      <c r="CA25" s="273"/>
      <c r="CB25" s="273"/>
      <c r="CC25" s="273" t="s">
        <v>87</v>
      </c>
      <c r="CD25" s="273"/>
      <c r="CE25" s="273"/>
      <c r="CF25" s="273"/>
      <c r="CG25" s="159">
        <v>111.91980534483834</v>
      </c>
      <c r="CH25" s="32">
        <v>21.611614504992307</v>
      </c>
      <c r="CI25" s="361">
        <v>21.869632468331318</v>
      </c>
      <c r="CJ25" s="32">
        <v>148.61830951741084</v>
      </c>
      <c r="CK25" s="32">
        <v>3.498920388358254</v>
      </c>
      <c r="CL25" s="94">
        <v>32.804448702496977</v>
      </c>
      <c r="CM25" s="195">
        <v>0.72675370513823967</v>
      </c>
      <c r="CN25" s="106">
        <v>2.6134277072452044E-3</v>
      </c>
      <c r="CO25" s="105">
        <v>0.98688607479030743</v>
      </c>
      <c r="CP25" s="102">
        <v>4.2311394580299855E-4</v>
      </c>
    </row>
    <row r="26" spans="2:106" ht="23.25" customHeight="1" x14ac:dyDescent="0.2">
      <c r="B26" s="5" t="s">
        <v>82</v>
      </c>
      <c r="C26" s="10" t="s">
        <v>98</v>
      </c>
      <c r="D26" s="10" t="s">
        <v>98</v>
      </c>
      <c r="E26" s="12" t="s">
        <v>92</v>
      </c>
      <c r="F26" s="60">
        <v>5.8</v>
      </c>
      <c r="G26" s="7">
        <v>5.3601758417424321</v>
      </c>
      <c r="H26" s="13">
        <v>0.10604899999999999</v>
      </c>
      <c r="I26" s="13">
        <v>8.1784255539502082E-2</v>
      </c>
      <c r="J26" s="13">
        <v>0.02</v>
      </c>
      <c r="K26" s="13">
        <v>4.6780594168595188E-2</v>
      </c>
      <c r="L26" s="13">
        <v>2.2245317506744567E-2</v>
      </c>
      <c r="M26" s="13">
        <v>1.2758343864162325E-2</v>
      </c>
      <c r="N26" s="13">
        <v>6.6261073485241226E-2</v>
      </c>
      <c r="O26" s="58">
        <v>9.650542153661245E-3</v>
      </c>
      <c r="P26" s="58">
        <v>5.8726399005996112E-3</v>
      </c>
      <c r="Q26" s="7">
        <v>0.6</v>
      </c>
      <c r="R26" s="7">
        <v>2.5</v>
      </c>
      <c r="S26" s="7">
        <v>0.44</v>
      </c>
      <c r="T26" s="36">
        <v>0.51</v>
      </c>
      <c r="U26" s="273"/>
      <c r="V26" s="273">
        <v>1</v>
      </c>
      <c r="W26" s="274"/>
      <c r="X26" s="274"/>
      <c r="Y26" s="273"/>
      <c r="Z26" s="273"/>
      <c r="AA26" s="274"/>
      <c r="AB26" s="274"/>
      <c r="AC26" s="273"/>
      <c r="AD26" s="273"/>
      <c r="AE26" s="273">
        <v>1</v>
      </c>
      <c r="AF26" s="273"/>
      <c r="AG26" s="273">
        <v>0.5</v>
      </c>
      <c r="AH26" s="273">
        <v>0.5</v>
      </c>
      <c r="AI26" s="273">
        <v>1</v>
      </c>
      <c r="AJ26" s="273"/>
      <c r="AK26" s="273">
        <v>0.5</v>
      </c>
      <c r="AL26" s="274"/>
      <c r="AM26" s="274"/>
      <c r="AN26" s="273">
        <v>1</v>
      </c>
      <c r="AO26" s="273"/>
      <c r="AP26" s="273"/>
      <c r="AQ26" s="273"/>
      <c r="AR26" s="273"/>
      <c r="AS26" s="273">
        <v>1</v>
      </c>
      <c r="AT26" s="273">
        <v>1</v>
      </c>
      <c r="AU26" s="274"/>
      <c r="AV26" s="273">
        <v>1</v>
      </c>
      <c r="AW26" s="274"/>
      <c r="AX26" s="274"/>
      <c r="AY26" s="273">
        <v>1</v>
      </c>
      <c r="AZ26" s="273">
        <v>1</v>
      </c>
      <c r="BA26" s="273"/>
      <c r="BB26" s="273"/>
      <c r="BC26" s="274"/>
      <c r="BD26" s="273"/>
      <c r="BE26" s="273" t="s">
        <v>85</v>
      </c>
      <c r="BF26" s="273"/>
      <c r="BG26" s="273" t="s">
        <v>85</v>
      </c>
      <c r="BH26" s="273"/>
      <c r="BI26" s="273"/>
      <c r="BJ26" s="273"/>
      <c r="BK26" s="273"/>
      <c r="BL26" s="273"/>
      <c r="BM26" s="273"/>
      <c r="BN26" s="273" t="s">
        <v>87</v>
      </c>
      <c r="BO26" s="273"/>
      <c r="BP26" s="273"/>
      <c r="BQ26" s="273"/>
      <c r="BR26" s="273" t="s">
        <v>85</v>
      </c>
      <c r="BS26" s="273"/>
      <c r="BT26" s="273"/>
      <c r="BU26" s="273" t="s">
        <v>85</v>
      </c>
      <c r="BV26" s="273"/>
      <c r="BW26" s="273"/>
      <c r="BX26" s="273"/>
      <c r="BY26" s="273" t="s">
        <v>85</v>
      </c>
      <c r="BZ26" s="273"/>
      <c r="CA26" s="273"/>
      <c r="CB26" s="273"/>
      <c r="CC26" s="273" t="s">
        <v>87</v>
      </c>
      <c r="CD26" s="273"/>
      <c r="CE26" s="273"/>
      <c r="CF26" s="273"/>
      <c r="CG26" s="159">
        <v>93.44198235516842</v>
      </c>
      <c r="CH26" s="32">
        <v>26.72288412868722</v>
      </c>
      <c r="CI26" s="361">
        <v>21.869632468331318</v>
      </c>
      <c r="CJ26" s="32">
        <v>124.08160836942815</v>
      </c>
      <c r="CK26" s="32">
        <v>4.3264349404344609</v>
      </c>
      <c r="CL26" s="94">
        <v>32.804448702496977</v>
      </c>
      <c r="CM26" s="195">
        <v>0.62770932474101804</v>
      </c>
      <c r="CN26" s="106">
        <v>2.8339351389631505E-3</v>
      </c>
      <c r="CO26" s="105">
        <v>0.85536504206083674</v>
      </c>
      <c r="CP26" s="102">
        <v>4.5881409899813406E-4</v>
      </c>
    </row>
    <row r="27" spans="2:106" ht="23.25" customHeight="1" x14ac:dyDescent="0.2">
      <c r="B27" s="5" t="s">
        <v>82</v>
      </c>
      <c r="C27" s="10" t="s">
        <v>98</v>
      </c>
      <c r="D27" s="10" t="s">
        <v>98</v>
      </c>
      <c r="E27" s="12" t="s">
        <v>93</v>
      </c>
      <c r="F27" s="7">
        <v>9.5300000000000011</v>
      </c>
      <c r="G27" s="7">
        <v>8.8073234089319623</v>
      </c>
      <c r="H27" s="13">
        <v>0.18545600000000001</v>
      </c>
      <c r="I27" s="13">
        <v>0.13648402342450727</v>
      </c>
      <c r="J27" s="13">
        <v>4.8000000000000001E-2</v>
      </c>
      <c r="K27" s="13">
        <v>7.8068861398818148E-2</v>
      </c>
      <c r="L27" s="13">
        <v>3.7123654371465982E-2</v>
      </c>
      <c r="M27" s="13">
        <v>2.1291507654223135E-2</v>
      </c>
      <c r="N27" s="13">
        <v>0.11057847070973925</v>
      </c>
      <c r="O27" s="58">
        <v>1.6105114764091856E-2</v>
      </c>
      <c r="P27" s="58">
        <v>9.8004379506761649E-3</v>
      </c>
      <c r="Q27" s="7">
        <v>0.35</v>
      </c>
      <c r="R27" s="7">
        <v>1.4</v>
      </c>
      <c r="S27" s="7">
        <v>0.36</v>
      </c>
      <c r="T27" s="36">
        <v>0.36</v>
      </c>
      <c r="U27" s="273"/>
      <c r="V27" s="273">
        <v>1</v>
      </c>
      <c r="W27" s="274"/>
      <c r="X27" s="274"/>
      <c r="Y27" s="273"/>
      <c r="Z27" s="273"/>
      <c r="AA27" s="274"/>
      <c r="AB27" s="274"/>
      <c r="AC27" s="273">
        <v>1</v>
      </c>
      <c r="AD27" s="273">
        <v>1</v>
      </c>
      <c r="AE27" s="273"/>
      <c r="AF27" s="273"/>
      <c r="AG27" s="273">
        <v>1</v>
      </c>
      <c r="AH27" s="273"/>
      <c r="AI27" s="273">
        <v>1</v>
      </c>
      <c r="AJ27" s="273"/>
      <c r="AK27" s="273">
        <v>1</v>
      </c>
      <c r="AL27" s="274"/>
      <c r="AM27" s="274"/>
      <c r="AN27" s="273"/>
      <c r="AO27" s="273"/>
      <c r="AP27" s="273">
        <v>1</v>
      </c>
      <c r="AQ27" s="273"/>
      <c r="AR27" s="273"/>
      <c r="AS27" s="273">
        <v>1</v>
      </c>
      <c r="AT27" s="273">
        <v>1</v>
      </c>
      <c r="AU27" s="274"/>
      <c r="AV27" s="273">
        <v>1</v>
      </c>
      <c r="AW27" s="274"/>
      <c r="AX27" s="274"/>
      <c r="AY27" s="273">
        <v>1</v>
      </c>
      <c r="AZ27" s="273">
        <v>1</v>
      </c>
      <c r="BA27" s="273"/>
      <c r="BB27" s="273"/>
      <c r="BC27" s="274"/>
      <c r="BD27" s="273"/>
      <c r="BE27" s="273" t="s">
        <v>85</v>
      </c>
      <c r="BF27" s="273"/>
      <c r="BG27" s="273"/>
      <c r="BH27" s="273" t="s">
        <v>85</v>
      </c>
      <c r="BI27" s="273"/>
      <c r="BJ27" s="273"/>
      <c r="BK27" s="273"/>
      <c r="BL27" s="273"/>
      <c r="BM27" s="273"/>
      <c r="BN27" s="273" t="s">
        <v>87</v>
      </c>
      <c r="BO27" s="273"/>
      <c r="BP27" s="273"/>
      <c r="BQ27" s="273"/>
      <c r="BR27" s="273" t="s">
        <v>85</v>
      </c>
      <c r="BS27" s="273"/>
      <c r="BT27" s="273"/>
      <c r="BU27" s="273" t="s">
        <v>85</v>
      </c>
      <c r="BV27" s="273"/>
      <c r="BW27" s="273"/>
      <c r="BX27" s="273"/>
      <c r="BY27" s="273" t="s">
        <v>85</v>
      </c>
      <c r="BZ27" s="273"/>
      <c r="CA27" s="273"/>
      <c r="CB27" s="273"/>
      <c r="CC27" s="273" t="s">
        <v>87</v>
      </c>
      <c r="CD27" s="273"/>
      <c r="CE27" s="273"/>
      <c r="CF27" s="273"/>
      <c r="CG27" s="159">
        <v>81.623545713627394</v>
      </c>
      <c r="CH27" s="32">
        <v>20.491125968866996</v>
      </c>
      <c r="CI27" s="361">
        <v>21.869632468331318</v>
      </c>
      <c r="CJ27" s="32">
        <v>108.38790635312583</v>
      </c>
      <c r="CK27" s="32">
        <v>3.3175132943595664</v>
      </c>
      <c r="CL27" s="94">
        <v>32.804448702496977</v>
      </c>
      <c r="CM27" s="195">
        <v>0.92730256230685604</v>
      </c>
      <c r="CN27" s="106">
        <v>3.800202257682198E-3</v>
      </c>
      <c r="CO27" s="105">
        <v>1.2672337410038066</v>
      </c>
      <c r="CP27" s="102">
        <v>6.1525274551874781E-4</v>
      </c>
    </row>
    <row r="28" spans="2:106" ht="24" customHeight="1" x14ac:dyDescent="0.2">
      <c r="B28" s="5" t="s">
        <v>82</v>
      </c>
      <c r="C28" s="10" t="s">
        <v>98</v>
      </c>
      <c r="D28" s="10" t="s">
        <v>98</v>
      </c>
      <c r="E28" s="12" t="s">
        <v>94</v>
      </c>
      <c r="F28" s="7">
        <v>4.68</v>
      </c>
      <c r="G28" s="7">
        <v>4.3251074033369967</v>
      </c>
      <c r="H28" s="13">
        <v>0.101551</v>
      </c>
      <c r="I28" s="13">
        <v>7.5032895386705142E-2</v>
      </c>
      <c r="J28" s="13">
        <v>0.02</v>
      </c>
      <c r="K28" s="13">
        <v>4.291881616119534E-2</v>
      </c>
      <c r="L28" s="13">
        <v>2.0408947545183801E-2</v>
      </c>
      <c r="M28" s="13">
        <v>1.1705131680326003E-2</v>
      </c>
      <c r="N28" s="13">
        <v>6.0791165270527026E-2</v>
      </c>
      <c r="O28" s="58">
        <v>8.8538816556312065E-3</v>
      </c>
      <c r="P28" s="58">
        <v>5.3878484605469103E-3</v>
      </c>
      <c r="Q28" s="60">
        <v>0.16</v>
      </c>
      <c r="R28" s="226">
        <v>1.24</v>
      </c>
      <c r="S28" s="7">
        <v>0.17</v>
      </c>
      <c r="T28" s="165">
        <v>0.23</v>
      </c>
      <c r="U28" s="273"/>
      <c r="V28" s="273">
        <v>1</v>
      </c>
      <c r="W28" s="274"/>
      <c r="X28" s="274"/>
      <c r="Y28" s="273">
        <v>1</v>
      </c>
      <c r="Z28" s="273">
        <v>1</v>
      </c>
      <c r="AA28" s="274"/>
      <c r="AB28" s="274"/>
      <c r="AC28" s="273"/>
      <c r="AD28" s="273"/>
      <c r="AE28" s="273"/>
      <c r="AF28" s="273"/>
      <c r="AG28" s="273">
        <v>1</v>
      </c>
      <c r="AH28" s="273"/>
      <c r="AI28" s="273"/>
      <c r="AJ28" s="273">
        <v>1</v>
      </c>
      <c r="AK28" s="273">
        <v>1</v>
      </c>
      <c r="AL28" s="274"/>
      <c r="AM28" s="274"/>
      <c r="AN28" s="273">
        <v>1</v>
      </c>
      <c r="AO28" s="273"/>
      <c r="AP28" s="273"/>
      <c r="AQ28" s="273"/>
      <c r="AR28" s="273"/>
      <c r="AS28" s="273">
        <v>1</v>
      </c>
      <c r="AT28" s="273">
        <v>1</v>
      </c>
      <c r="AU28" s="274"/>
      <c r="AV28" s="273">
        <v>1</v>
      </c>
      <c r="AW28" s="274"/>
      <c r="AX28" s="274"/>
      <c r="AY28" s="273">
        <v>1</v>
      </c>
      <c r="AZ28" s="273">
        <v>1</v>
      </c>
      <c r="BA28" s="273"/>
      <c r="BB28" s="273"/>
      <c r="BC28" s="274"/>
      <c r="BD28" s="273"/>
      <c r="BE28" s="273" t="s">
        <v>85</v>
      </c>
      <c r="BF28" s="273"/>
      <c r="BG28" s="273"/>
      <c r="BH28" s="273" t="s">
        <v>85</v>
      </c>
      <c r="BI28" s="273"/>
      <c r="BJ28" s="273"/>
      <c r="BK28" s="273"/>
      <c r="BL28" s="273"/>
      <c r="BM28" s="273"/>
      <c r="BN28" s="273" t="s">
        <v>87</v>
      </c>
      <c r="BO28" s="273"/>
      <c r="BP28" s="273"/>
      <c r="BQ28" s="273"/>
      <c r="BR28" s="273" t="s">
        <v>85</v>
      </c>
      <c r="BS28" s="273"/>
      <c r="BT28" s="273"/>
      <c r="BU28" s="273" t="s">
        <v>85</v>
      </c>
      <c r="BV28" s="273"/>
      <c r="BW28" s="273"/>
      <c r="BX28" s="273"/>
      <c r="BY28" s="273" t="s">
        <v>85</v>
      </c>
      <c r="BZ28" s="273"/>
      <c r="CA28" s="273"/>
      <c r="CB28" s="273"/>
      <c r="CC28" s="273" t="s">
        <v>87</v>
      </c>
      <c r="CD28" s="273"/>
      <c r="CE28" s="273"/>
      <c r="CF28" s="273"/>
      <c r="CG28" s="159">
        <v>79.136146465017987</v>
      </c>
      <c r="CH28" s="32">
        <v>25.955426227231527</v>
      </c>
      <c r="CI28" s="361">
        <v>21.869632468331318</v>
      </c>
      <c r="CJ28" s="13">
        <v>105.08488889089739</v>
      </c>
      <c r="CK28" s="13">
        <v>4.202183506188784</v>
      </c>
      <c r="CL28" s="47">
        <v>32.804448702496977</v>
      </c>
      <c r="CM28" s="195">
        <v>0.44462221289920073</v>
      </c>
      <c r="CN28" s="106">
        <v>2.6357994888015889E-3</v>
      </c>
      <c r="CO28" s="105">
        <v>0.60802825084855194</v>
      </c>
      <c r="CP28" s="102">
        <v>4.2673593723697724E-4</v>
      </c>
    </row>
    <row r="29" spans="2:106" ht="25.5" customHeight="1" x14ac:dyDescent="0.2">
      <c r="B29" s="5" t="s">
        <v>82</v>
      </c>
      <c r="C29" s="10" t="s">
        <v>98</v>
      </c>
      <c r="D29" s="10" t="s">
        <v>98</v>
      </c>
      <c r="E29" s="10" t="s">
        <v>95</v>
      </c>
      <c r="F29" s="53">
        <v>1.7400000000000002</v>
      </c>
      <c r="G29" s="7">
        <v>1.6080527525227302</v>
      </c>
      <c r="H29" s="13">
        <v>5.0688999999999998E-2</v>
      </c>
      <c r="I29" s="13">
        <v>2.9742218425592788E-2</v>
      </c>
      <c r="J29" s="13">
        <v>0.01</v>
      </c>
      <c r="K29" s="13">
        <v>1.7012548939439074E-2</v>
      </c>
      <c r="L29" s="13">
        <v>8.0898834117612388E-3</v>
      </c>
      <c r="M29" s="13">
        <v>4.6397860743924747E-3</v>
      </c>
      <c r="N29" s="13">
        <v>2.4096952496687085E-2</v>
      </c>
      <c r="O29" s="149">
        <v>3.5095817742199489E-3</v>
      </c>
      <c r="P29" s="149">
        <v>2.1356841546857535E-3</v>
      </c>
      <c r="Q29" s="7">
        <v>0.35</v>
      </c>
      <c r="R29" s="190">
        <v>1.08</v>
      </c>
      <c r="S29" s="7">
        <v>0.2</v>
      </c>
      <c r="T29" s="36">
        <v>0.36</v>
      </c>
      <c r="U29" s="273">
        <v>1</v>
      </c>
      <c r="V29" s="273"/>
      <c r="W29" s="274"/>
      <c r="X29" s="274"/>
      <c r="Y29" s="273">
        <v>1</v>
      </c>
      <c r="Z29" s="273">
        <v>1</v>
      </c>
      <c r="AA29" s="274"/>
      <c r="AB29" s="274"/>
      <c r="AC29" s="274"/>
      <c r="AD29" s="274"/>
      <c r="AE29" s="273"/>
      <c r="AF29" s="273"/>
      <c r="AG29" s="273">
        <v>1</v>
      </c>
      <c r="AH29" s="273"/>
      <c r="AI29" s="273"/>
      <c r="AJ29" s="273">
        <v>1</v>
      </c>
      <c r="AK29" s="273">
        <v>1</v>
      </c>
      <c r="AL29" s="274"/>
      <c r="AM29" s="274"/>
      <c r="AN29" s="273">
        <v>1</v>
      </c>
      <c r="AO29" s="273"/>
      <c r="AP29" s="273"/>
      <c r="AQ29" s="273">
        <v>1</v>
      </c>
      <c r="AR29" s="273">
        <v>1</v>
      </c>
      <c r="AS29" s="273"/>
      <c r="AT29" s="273"/>
      <c r="AU29" s="274"/>
      <c r="AV29" s="273">
        <v>1</v>
      </c>
      <c r="AW29" s="274"/>
      <c r="AX29" s="274"/>
      <c r="AY29" s="273">
        <v>1</v>
      </c>
      <c r="AZ29" s="273">
        <v>1</v>
      </c>
      <c r="BA29" s="274"/>
      <c r="BB29" s="274"/>
      <c r="BC29" s="274"/>
      <c r="BD29" s="273"/>
      <c r="BE29" s="273" t="s">
        <v>85</v>
      </c>
      <c r="BF29" s="273"/>
      <c r="BG29" s="273"/>
      <c r="BH29" s="273" t="s">
        <v>85</v>
      </c>
      <c r="BI29" s="273"/>
      <c r="BJ29" s="273"/>
      <c r="BK29" s="273"/>
      <c r="BL29" s="273"/>
      <c r="BM29" s="273"/>
      <c r="BN29" s="273" t="s">
        <v>87</v>
      </c>
      <c r="BO29" s="273"/>
      <c r="BP29" s="273"/>
      <c r="BQ29" s="273"/>
      <c r="BR29" s="273" t="s">
        <v>85</v>
      </c>
      <c r="BS29" s="273"/>
      <c r="BT29" s="273"/>
      <c r="BU29" s="273" t="s">
        <v>85</v>
      </c>
      <c r="BV29" s="273"/>
      <c r="BW29" s="273"/>
      <c r="BX29" s="273"/>
      <c r="BY29" s="273" t="s">
        <v>85</v>
      </c>
      <c r="BZ29" s="273"/>
      <c r="CA29" s="273"/>
      <c r="CB29" s="273"/>
      <c r="CC29" s="273" t="s">
        <v>87</v>
      </c>
      <c r="CD29" s="273"/>
      <c r="CE29" s="273"/>
      <c r="CF29" s="273"/>
      <c r="CG29" s="245">
        <v>66.659667694215216</v>
      </c>
      <c r="CH29" s="58">
        <v>17.052914570345493</v>
      </c>
      <c r="CI29" s="361">
        <v>21.869632468331318</v>
      </c>
      <c r="CJ29" s="13">
        <v>88.517372731148384</v>
      </c>
      <c r="CK29" s="13">
        <v>2.7608668689389351</v>
      </c>
      <c r="CL29" s="47">
        <v>32.804448702496977</v>
      </c>
      <c r="CM29" s="195">
        <v>0.1452454226128298</v>
      </c>
      <c r="CN29" s="31">
        <v>8.6439518665624266E-4</v>
      </c>
      <c r="CO29" s="199">
        <v>0.19942034560874836</v>
      </c>
      <c r="CP29" s="78">
        <v>1.3994558071964567E-4</v>
      </c>
    </row>
    <row r="30" spans="2:106" ht="25.5" customHeight="1" x14ac:dyDescent="0.2">
      <c r="B30" s="5" t="s">
        <v>82</v>
      </c>
      <c r="C30" s="10" t="s">
        <v>99</v>
      </c>
      <c r="D30" s="10" t="s">
        <v>99</v>
      </c>
      <c r="E30" s="15"/>
      <c r="F30" s="6"/>
      <c r="G30" s="7"/>
      <c r="H30" s="118"/>
      <c r="I30" s="115">
        <v>1.29</v>
      </c>
      <c r="J30" s="115">
        <v>0.26800000000000002</v>
      </c>
      <c r="K30" s="115">
        <v>0.73787999999999998</v>
      </c>
      <c r="L30" s="115">
        <v>0.35088000000000003</v>
      </c>
      <c r="M30" s="115">
        <v>0.20124000000000003</v>
      </c>
      <c r="N30" s="113">
        <v>1.0544813278008298</v>
      </c>
      <c r="O30" s="113">
        <v>0.23551867219917022</v>
      </c>
      <c r="P30" s="113"/>
      <c r="Q30" s="115"/>
      <c r="R30" s="7"/>
      <c r="S30" s="7"/>
      <c r="T30" s="36"/>
      <c r="U30" s="273"/>
      <c r="V30" s="273"/>
      <c r="W30" s="274"/>
      <c r="X30" s="274"/>
      <c r="Y30" s="274"/>
      <c r="Z30" s="274"/>
      <c r="AA30" s="274"/>
      <c r="AB30" s="274"/>
      <c r="AC30" s="274"/>
      <c r="AD30" s="274"/>
      <c r="AE30" s="274"/>
      <c r="AF30" s="274"/>
      <c r="AG30" s="274"/>
      <c r="AH30" s="274"/>
      <c r="AI30" s="274"/>
      <c r="AJ30" s="274"/>
      <c r="AK30" s="274"/>
      <c r="AL30" s="274"/>
      <c r="AM30" s="274"/>
      <c r="AN30" s="274"/>
      <c r="AO30" s="274"/>
      <c r="AP30" s="274"/>
      <c r="AQ30" s="274"/>
      <c r="AR30" s="274"/>
      <c r="AS30" s="274"/>
      <c r="AT30" s="274"/>
      <c r="AU30" s="274"/>
      <c r="AV30" s="274"/>
      <c r="AW30" s="274"/>
      <c r="AX30" s="274"/>
      <c r="AY30" s="274"/>
      <c r="AZ30" s="274"/>
      <c r="BA30" s="274"/>
      <c r="BB30" s="274"/>
      <c r="BC30" s="274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3"/>
      <c r="CA30" s="273"/>
      <c r="CB30" s="273"/>
      <c r="CC30" s="273"/>
      <c r="CD30" s="273"/>
      <c r="CE30" s="273"/>
      <c r="CF30" s="273"/>
      <c r="CG30" s="34"/>
      <c r="CH30" s="7"/>
      <c r="CI30" s="191"/>
      <c r="CJ30" s="60"/>
      <c r="CK30" s="60"/>
      <c r="CL30" s="60"/>
      <c r="CM30" s="165"/>
      <c r="CN30" s="60"/>
      <c r="CO30" s="103"/>
      <c r="CP30" s="60"/>
    </row>
    <row r="31" spans="2:106" ht="25.5" customHeight="1" x14ac:dyDescent="0.2">
      <c r="B31" s="37" t="s">
        <v>82</v>
      </c>
      <c r="C31" s="10" t="s">
        <v>99</v>
      </c>
      <c r="D31" s="10" t="s">
        <v>99</v>
      </c>
      <c r="E31" s="38" t="s">
        <v>84</v>
      </c>
      <c r="F31" s="60">
        <v>18.183804800000004</v>
      </c>
      <c r="G31" s="7">
        <v>16.804895034468988</v>
      </c>
      <c r="H31" s="13">
        <v>0.439247</v>
      </c>
      <c r="I31" s="13">
        <v>0.39470794930100156</v>
      </c>
      <c r="J31" s="13">
        <v>0.08</v>
      </c>
      <c r="K31" s="13">
        <v>0.22577294700017286</v>
      </c>
      <c r="L31" s="13">
        <v>0.10736056220987243</v>
      </c>
      <c r="M31" s="13">
        <v>6.1574440090956244E-2</v>
      </c>
      <c r="N31" s="13">
        <v>0.32264508718795559</v>
      </c>
      <c r="O31" s="58">
        <v>4.6575538017518181E-2</v>
      </c>
      <c r="P31" s="58">
        <v>2.5487324095527786E-2</v>
      </c>
      <c r="Q31" s="65">
        <v>1.5</v>
      </c>
      <c r="R31" s="65">
        <v>2.2000000000000002</v>
      </c>
      <c r="S31" s="65">
        <v>0.8</v>
      </c>
      <c r="T31" s="271">
        <v>0.71</v>
      </c>
      <c r="U31" s="273">
        <v>1</v>
      </c>
      <c r="V31" s="273"/>
      <c r="W31" s="273"/>
      <c r="X31" s="273"/>
      <c r="Y31" s="273">
        <v>1</v>
      </c>
      <c r="Z31" s="273"/>
      <c r="AA31" s="273"/>
      <c r="AB31" s="273"/>
      <c r="AC31" s="273"/>
      <c r="AD31" s="273"/>
      <c r="AE31" s="273"/>
      <c r="AF31" s="273">
        <v>1</v>
      </c>
      <c r="AG31" s="273"/>
      <c r="AH31" s="273"/>
      <c r="AI31" s="273">
        <v>1</v>
      </c>
      <c r="AJ31" s="273"/>
      <c r="AK31" s="273"/>
      <c r="AL31" s="274"/>
      <c r="AM31" s="274"/>
      <c r="AN31" s="273">
        <v>1</v>
      </c>
      <c r="AO31" s="273"/>
      <c r="AP31" s="273"/>
      <c r="AQ31" s="273">
        <v>1</v>
      </c>
      <c r="AR31" s="273"/>
      <c r="AS31" s="273"/>
      <c r="AT31" s="273"/>
      <c r="AU31" s="274"/>
      <c r="AV31" s="273">
        <v>1</v>
      </c>
      <c r="AW31" s="274"/>
      <c r="AX31" s="274"/>
      <c r="AY31" s="273">
        <v>1</v>
      </c>
      <c r="AZ31" s="273"/>
      <c r="BA31" s="273"/>
      <c r="BB31" s="273"/>
      <c r="BC31" s="274"/>
      <c r="BD31" s="273"/>
      <c r="BE31" s="273" t="s">
        <v>85</v>
      </c>
      <c r="BF31" s="273"/>
      <c r="BG31" s="273" t="s">
        <v>85</v>
      </c>
      <c r="BH31" s="273"/>
      <c r="BI31" s="273"/>
      <c r="BJ31" s="273"/>
      <c r="BK31" s="273"/>
      <c r="BL31" s="273"/>
      <c r="BM31" s="273"/>
      <c r="BN31" s="273" t="s">
        <v>86</v>
      </c>
      <c r="BO31" s="273" t="s">
        <v>86</v>
      </c>
      <c r="BP31" s="273"/>
      <c r="BQ31" s="273"/>
      <c r="BR31" s="273" t="s">
        <v>85</v>
      </c>
      <c r="BS31" s="273"/>
      <c r="BT31" s="273"/>
      <c r="BU31" s="273" t="s">
        <v>85</v>
      </c>
      <c r="BV31" s="273"/>
      <c r="BW31" s="273" t="s">
        <v>85</v>
      </c>
      <c r="BX31" s="273"/>
      <c r="BY31" s="273"/>
      <c r="BZ31" s="273"/>
      <c r="CA31" s="273"/>
      <c r="CB31" s="273"/>
      <c r="CC31" s="273" t="s">
        <v>86</v>
      </c>
      <c r="CD31" s="273" t="s">
        <v>86</v>
      </c>
      <c r="CE31" s="273"/>
      <c r="CF31" s="273"/>
      <c r="CG31" s="245">
        <v>107.91890919892691</v>
      </c>
      <c r="CH31" s="58">
        <v>13.967733806493607</v>
      </c>
      <c r="CI31" s="225">
        <v>21.869632468331318</v>
      </c>
      <c r="CJ31" s="32">
        <v>143.30551952525505</v>
      </c>
      <c r="CK31" s="32">
        <v>2.2613761032713149</v>
      </c>
      <c r="CL31" s="94">
        <v>32.804448702496977</v>
      </c>
      <c r="CM31" s="195">
        <v>2.2112390691742352</v>
      </c>
      <c r="CN31" s="106">
        <v>6.1352851713008978E-3</v>
      </c>
      <c r="CO31" s="105">
        <v>3.0047439052597755</v>
      </c>
      <c r="CP31" s="101">
        <v>9.933026692336153E-4</v>
      </c>
    </row>
    <row r="32" spans="2:106" ht="25.5" customHeight="1" x14ac:dyDescent="0.2">
      <c r="B32" s="5" t="s">
        <v>82</v>
      </c>
      <c r="C32" s="10" t="s">
        <v>99</v>
      </c>
      <c r="D32" s="10" t="s">
        <v>99</v>
      </c>
      <c r="E32" s="12" t="s">
        <v>89</v>
      </c>
      <c r="F32" s="7">
        <v>17.353804799999999</v>
      </c>
      <c r="G32" s="7">
        <v>16.037835388150665</v>
      </c>
      <c r="H32" s="13">
        <v>0.42488799999999999</v>
      </c>
      <c r="I32" s="13">
        <v>0.37669149996473106</v>
      </c>
      <c r="J32" s="13">
        <v>0.08</v>
      </c>
      <c r="K32" s="13">
        <v>0.21546753797982615</v>
      </c>
      <c r="L32" s="13">
        <v>0.10246008799040686</v>
      </c>
      <c r="M32" s="13">
        <v>5.8763873994498048E-2</v>
      </c>
      <c r="N32" s="13">
        <v>0.30791794810395023</v>
      </c>
      <c r="O32" s="58">
        <v>4.444959699583826E-2</v>
      </c>
      <c r="P32" s="58">
        <v>2.4323954864942564E-2</v>
      </c>
      <c r="Q32" s="60">
        <v>1.4</v>
      </c>
      <c r="R32" s="60">
        <v>2.2999999999999998</v>
      </c>
      <c r="S32" s="60">
        <v>1.1299999999999999</v>
      </c>
      <c r="T32" s="165">
        <v>0.77</v>
      </c>
      <c r="U32" s="273">
        <v>1</v>
      </c>
      <c r="V32" s="273"/>
      <c r="W32" s="273"/>
      <c r="X32" s="273"/>
      <c r="Y32" s="273"/>
      <c r="Z32" s="273"/>
      <c r="AA32" s="273"/>
      <c r="AB32" s="273"/>
      <c r="AC32" s="273">
        <v>1</v>
      </c>
      <c r="AD32" s="273"/>
      <c r="AE32" s="273"/>
      <c r="AF32" s="273">
        <v>1</v>
      </c>
      <c r="AG32" s="273"/>
      <c r="AH32" s="273"/>
      <c r="AI32" s="273">
        <v>1</v>
      </c>
      <c r="AJ32" s="273"/>
      <c r="AK32" s="273"/>
      <c r="AL32" s="274"/>
      <c r="AM32" s="274"/>
      <c r="AN32" s="273"/>
      <c r="AO32" s="273">
        <v>1</v>
      </c>
      <c r="AP32" s="273"/>
      <c r="AQ32" s="273"/>
      <c r="AR32" s="273"/>
      <c r="AS32" s="273">
        <v>1</v>
      </c>
      <c r="AT32" s="273"/>
      <c r="AU32" s="274"/>
      <c r="AV32" s="273">
        <v>1</v>
      </c>
      <c r="AW32" s="274"/>
      <c r="AX32" s="274"/>
      <c r="AY32" s="273">
        <v>1</v>
      </c>
      <c r="AZ32" s="273"/>
      <c r="BA32" s="273"/>
      <c r="BB32" s="273"/>
      <c r="BC32" s="274"/>
      <c r="BD32" s="273"/>
      <c r="BE32" s="273" t="s">
        <v>85</v>
      </c>
      <c r="BF32" s="273"/>
      <c r="BG32" s="273" t="s">
        <v>85</v>
      </c>
      <c r="BH32" s="273"/>
      <c r="BI32" s="273"/>
      <c r="BJ32" s="273"/>
      <c r="BK32" s="273"/>
      <c r="BL32" s="273"/>
      <c r="BM32" s="273"/>
      <c r="BN32" s="273" t="s">
        <v>86</v>
      </c>
      <c r="BO32" s="273" t="s">
        <v>86</v>
      </c>
      <c r="BP32" s="273"/>
      <c r="BQ32" s="273"/>
      <c r="BR32" s="273" t="s">
        <v>85</v>
      </c>
      <c r="BS32" s="273"/>
      <c r="BT32" s="273"/>
      <c r="BU32" s="273" t="s">
        <v>85</v>
      </c>
      <c r="BV32" s="273"/>
      <c r="BW32" s="273" t="s">
        <v>85</v>
      </c>
      <c r="BX32" s="273"/>
      <c r="BY32" s="273"/>
      <c r="BZ32" s="273"/>
      <c r="CA32" s="273"/>
      <c r="CB32" s="273"/>
      <c r="CC32" s="273" t="s">
        <v>86</v>
      </c>
      <c r="CD32" s="273" t="s">
        <v>86</v>
      </c>
      <c r="CE32" s="273"/>
      <c r="CF32" s="273"/>
      <c r="CG32" s="30">
        <v>111.8276794467417</v>
      </c>
      <c r="CH32" s="13">
        <v>21.043695657915098</v>
      </c>
      <c r="CI32" s="191">
        <v>21.869632468331318</v>
      </c>
      <c r="CJ32" s="32">
        <v>148.49597553732832</v>
      </c>
      <c r="CK32" s="32">
        <v>3.4069743270164543</v>
      </c>
      <c r="CL32" s="94">
        <v>32.804448702496977</v>
      </c>
      <c r="CM32" s="195">
        <v>2.1729952477088865</v>
      </c>
      <c r="CN32" s="60">
        <v>8.9412137607002302E-3</v>
      </c>
      <c r="CO32" s="105">
        <v>2.9508360108252654</v>
      </c>
      <c r="CP32" s="101">
        <v>1.4475825078573673E-3</v>
      </c>
    </row>
    <row r="33" spans="2:111" ht="22.5" customHeight="1" x14ac:dyDescent="0.2">
      <c r="B33" s="5" t="s">
        <v>82</v>
      </c>
      <c r="C33" s="10" t="s">
        <v>99</v>
      </c>
      <c r="D33" s="10" t="s">
        <v>99</v>
      </c>
      <c r="E33" s="12" t="s">
        <v>91</v>
      </c>
      <c r="F33" s="7">
        <v>8.423804800000001</v>
      </c>
      <c r="G33" s="7">
        <v>7.7850129283644742</v>
      </c>
      <c r="H33" s="13">
        <v>0.270399</v>
      </c>
      <c r="I33" s="13">
        <v>0.18285187035883346</v>
      </c>
      <c r="J33" s="13">
        <v>0.04</v>
      </c>
      <c r="K33" s="13">
        <v>0.10459126984525273</v>
      </c>
      <c r="L33" s="13">
        <v>4.9735708737602705E-2</v>
      </c>
      <c r="M33" s="13">
        <v>2.8524891775978022E-2</v>
      </c>
      <c r="N33" s="13">
        <v>0.14946812639290535</v>
      </c>
      <c r="O33" s="58">
        <v>2.1576520702342346E-2</v>
      </c>
      <c r="P33" s="58">
        <v>1.1807223263585763E-2</v>
      </c>
      <c r="Q33" s="60">
        <v>1.1000000000000001</v>
      </c>
      <c r="R33" s="60">
        <v>2.6</v>
      </c>
      <c r="S33" s="60">
        <v>0.9</v>
      </c>
      <c r="T33" s="165">
        <v>0.65</v>
      </c>
      <c r="U33" s="273"/>
      <c r="V33" s="273">
        <v>1</v>
      </c>
      <c r="W33" s="273"/>
      <c r="X33" s="273"/>
      <c r="Y33" s="273"/>
      <c r="Z33" s="273"/>
      <c r="AA33" s="273"/>
      <c r="AB33" s="273"/>
      <c r="AC33" s="273"/>
      <c r="AD33" s="273"/>
      <c r="AE33" s="273">
        <v>1</v>
      </c>
      <c r="AF33" s="273">
        <v>0.5</v>
      </c>
      <c r="AG33" s="273">
        <v>0.5</v>
      </c>
      <c r="AH33" s="273"/>
      <c r="AI33" s="273"/>
      <c r="AJ33" s="273">
        <v>1</v>
      </c>
      <c r="AK33" s="273"/>
      <c r="AL33" s="274"/>
      <c r="AM33" s="274"/>
      <c r="AN33" s="273"/>
      <c r="AO33" s="273">
        <v>1</v>
      </c>
      <c r="AP33" s="273"/>
      <c r="AQ33" s="273">
        <v>1</v>
      </c>
      <c r="AR33" s="273"/>
      <c r="AS33" s="273"/>
      <c r="AT33" s="273"/>
      <c r="AU33" s="274"/>
      <c r="AV33" s="273">
        <v>1</v>
      </c>
      <c r="AW33" s="274"/>
      <c r="AX33" s="274"/>
      <c r="AY33" s="273">
        <v>1</v>
      </c>
      <c r="AZ33" s="273"/>
      <c r="BA33" s="273"/>
      <c r="BB33" s="273"/>
      <c r="BC33" s="274"/>
      <c r="BD33" s="273"/>
      <c r="BE33" s="273" t="s">
        <v>85</v>
      </c>
      <c r="BF33" s="273"/>
      <c r="BG33" s="273" t="s">
        <v>85</v>
      </c>
      <c r="BH33" s="273"/>
      <c r="BI33" s="273"/>
      <c r="BJ33" s="273"/>
      <c r="BK33" s="273"/>
      <c r="BL33" s="273"/>
      <c r="BM33" s="273"/>
      <c r="BN33" s="273" t="s">
        <v>86</v>
      </c>
      <c r="BO33" s="273" t="s">
        <v>86</v>
      </c>
      <c r="BP33" s="273"/>
      <c r="BQ33" s="273"/>
      <c r="BR33" s="273" t="s">
        <v>85</v>
      </c>
      <c r="BS33" s="273"/>
      <c r="BT33" s="273"/>
      <c r="BU33" s="273" t="s">
        <v>85</v>
      </c>
      <c r="BV33" s="273"/>
      <c r="BW33" s="273" t="s">
        <v>85</v>
      </c>
      <c r="BX33" s="273"/>
      <c r="BY33" s="273"/>
      <c r="BZ33" s="273"/>
      <c r="CA33" s="273"/>
      <c r="CB33" s="273"/>
      <c r="CC33" s="273" t="s">
        <v>86</v>
      </c>
      <c r="CD33" s="273" t="s">
        <v>86</v>
      </c>
      <c r="CE33" s="273"/>
      <c r="CF33" s="273"/>
      <c r="CG33" s="30">
        <v>103.65479620131077</v>
      </c>
      <c r="CH33" s="13">
        <v>19.938556279818897</v>
      </c>
      <c r="CI33" s="191">
        <v>21.869632468331318</v>
      </c>
      <c r="CJ33" s="32">
        <v>137.64320387572059</v>
      </c>
      <c r="CK33" s="32">
        <v>3.228052261702679</v>
      </c>
      <c r="CL33" s="94">
        <v>32.804448702496977</v>
      </c>
      <c r="CM33" s="195">
        <v>0.99117944347515452</v>
      </c>
      <c r="CN33" s="106">
        <v>5.3913656795067499E-3</v>
      </c>
      <c r="CO33" s="105">
        <v>1.3478923941154397</v>
      </c>
      <c r="CP33" s="102">
        <v>8.7286210351214262E-4</v>
      </c>
    </row>
    <row r="34" spans="2:111" ht="25.5" customHeight="1" x14ac:dyDescent="0.2">
      <c r="B34" s="5" t="s">
        <v>82</v>
      </c>
      <c r="C34" s="10" t="s">
        <v>99</v>
      </c>
      <c r="D34" s="10" t="s">
        <v>99</v>
      </c>
      <c r="E34" s="12" t="s">
        <v>92</v>
      </c>
      <c r="F34" s="7">
        <v>3.8238047999999987</v>
      </c>
      <c r="G34" s="7">
        <v>3.5338389849135772</v>
      </c>
      <c r="H34" s="13">
        <v>0.19081899999999999</v>
      </c>
      <c r="I34" s="13">
        <v>8.3001669218057461E-2</v>
      </c>
      <c r="J34" s="13">
        <v>0.02</v>
      </c>
      <c r="K34" s="13">
        <v>4.7476954792728863E-2</v>
      </c>
      <c r="L34" s="13">
        <v>2.2576454027311631E-2</v>
      </c>
      <c r="M34" s="13">
        <v>1.2948260398016965E-2</v>
      </c>
      <c r="N34" s="13">
        <v>6.7847837493598837E-2</v>
      </c>
      <c r="O34" s="58">
        <v>9.7941969677307807E-3</v>
      </c>
      <c r="P34" s="58">
        <v>5.3596347567278439E-3</v>
      </c>
      <c r="Q34" s="60">
        <v>0.7</v>
      </c>
      <c r="R34" s="60">
        <v>2.5</v>
      </c>
      <c r="S34" s="60">
        <v>0.6</v>
      </c>
      <c r="T34" s="165">
        <v>0.6</v>
      </c>
      <c r="U34" s="273"/>
      <c r="V34" s="273">
        <v>1</v>
      </c>
      <c r="W34" s="273"/>
      <c r="X34" s="273"/>
      <c r="Y34" s="273"/>
      <c r="Z34" s="273"/>
      <c r="AA34" s="273"/>
      <c r="AB34" s="273"/>
      <c r="AC34" s="273">
        <v>1</v>
      </c>
      <c r="AD34" s="273"/>
      <c r="AE34" s="273"/>
      <c r="AF34" s="273"/>
      <c r="AG34" s="273">
        <v>0.5</v>
      </c>
      <c r="AH34" s="273">
        <v>0.5</v>
      </c>
      <c r="AI34" s="273"/>
      <c r="AJ34" s="273">
        <v>1</v>
      </c>
      <c r="AK34" s="273"/>
      <c r="AL34" s="274"/>
      <c r="AM34" s="274"/>
      <c r="AN34" s="273">
        <v>1</v>
      </c>
      <c r="AO34" s="273"/>
      <c r="AP34" s="273"/>
      <c r="AQ34" s="273"/>
      <c r="AR34" s="273"/>
      <c r="AS34" s="273">
        <v>1</v>
      </c>
      <c r="AT34" s="273">
        <v>1</v>
      </c>
      <c r="AU34" s="274"/>
      <c r="AV34" s="273">
        <v>1</v>
      </c>
      <c r="AW34" s="274"/>
      <c r="AX34" s="274"/>
      <c r="AY34" s="273">
        <v>1</v>
      </c>
      <c r="AZ34" s="273">
        <v>1</v>
      </c>
      <c r="BA34" s="274"/>
      <c r="BB34" s="274"/>
      <c r="BC34" s="274"/>
      <c r="BD34" s="273"/>
      <c r="BE34" s="273" t="s">
        <v>85</v>
      </c>
      <c r="BF34" s="273"/>
      <c r="BG34" s="273" t="s">
        <v>85</v>
      </c>
      <c r="BH34" s="273"/>
      <c r="BI34" s="273"/>
      <c r="BJ34" s="273"/>
      <c r="BK34" s="273"/>
      <c r="BL34" s="273"/>
      <c r="BM34" s="273"/>
      <c r="BN34" s="273" t="s">
        <v>86</v>
      </c>
      <c r="BO34" s="273" t="s">
        <v>86</v>
      </c>
      <c r="BP34" s="273"/>
      <c r="BQ34" s="273"/>
      <c r="BR34" s="273" t="s">
        <v>85</v>
      </c>
      <c r="BS34" s="273"/>
      <c r="BT34" s="273"/>
      <c r="BU34" s="273" t="s">
        <v>85</v>
      </c>
      <c r="BV34" s="273"/>
      <c r="BW34" s="273" t="s">
        <v>85</v>
      </c>
      <c r="BX34" s="273"/>
      <c r="BY34" s="273"/>
      <c r="BZ34" s="273"/>
      <c r="CA34" s="273"/>
      <c r="CB34" s="273"/>
      <c r="CC34" s="273" t="s">
        <v>86</v>
      </c>
      <c r="CD34" s="273" t="s">
        <v>86</v>
      </c>
      <c r="CE34" s="273"/>
      <c r="CF34" s="273"/>
      <c r="CG34" s="30">
        <v>85.808693655732128</v>
      </c>
      <c r="CH34" s="13">
        <v>22.962340411554329</v>
      </c>
      <c r="CI34" s="191">
        <v>21.869632468331318</v>
      </c>
      <c r="CJ34" s="32">
        <v>113.9453643054467</v>
      </c>
      <c r="CK34" s="32">
        <v>3.7176029126306456</v>
      </c>
      <c r="CL34" s="94">
        <v>32.804448702496977</v>
      </c>
      <c r="CM34" s="195">
        <v>0.38685931249177363</v>
      </c>
      <c r="CN34" s="106">
        <v>4.3816508349923851E-3</v>
      </c>
      <c r="CO34" s="105">
        <v>0.52810237894272916</v>
      </c>
      <c r="CP34" s="102">
        <v>7.0938927018526711E-4</v>
      </c>
    </row>
    <row r="35" spans="2:111" ht="25.5" customHeight="1" x14ac:dyDescent="0.2">
      <c r="B35" s="5" t="s">
        <v>82</v>
      </c>
      <c r="C35" s="10" t="s">
        <v>99</v>
      </c>
      <c r="D35" s="10" t="s">
        <v>99</v>
      </c>
      <c r="E35" s="12" t="s">
        <v>93</v>
      </c>
      <c r="F35" s="7">
        <v>5.0738047999999987</v>
      </c>
      <c r="G35" s="7">
        <v>4.6890492956339287</v>
      </c>
      <c r="H35" s="13">
        <v>0.21244399999999999</v>
      </c>
      <c r="I35" s="13">
        <v>0.11013487604979007</v>
      </c>
      <c r="J35" s="13">
        <v>0.02</v>
      </c>
      <c r="K35" s="13">
        <v>6.2997149100479918E-2</v>
      </c>
      <c r="L35" s="13">
        <v>2.9956686285542902E-2</v>
      </c>
      <c r="M35" s="13">
        <v>1.7181040663767251E-2</v>
      </c>
      <c r="N35" s="13">
        <v>9.0027263824932119E-2</v>
      </c>
      <c r="O35" s="58">
        <v>1.2995915373875228E-2</v>
      </c>
      <c r="P35" s="58">
        <v>7.1116968509827207E-3</v>
      </c>
      <c r="Q35" s="60">
        <v>0.35</v>
      </c>
      <c r="R35" s="60">
        <v>1.4</v>
      </c>
      <c r="S35" s="60">
        <v>0.19</v>
      </c>
      <c r="T35" s="165">
        <v>0.36</v>
      </c>
      <c r="U35" s="273"/>
      <c r="V35" s="273">
        <v>1</v>
      </c>
      <c r="W35" s="273"/>
      <c r="X35" s="273"/>
      <c r="Y35" s="273"/>
      <c r="Z35" s="273"/>
      <c r="AA35" s="273"/>
      <c r="AB35" s="273"/>
      <c r="AC35" s="273">
        <v>1</v>
      </c>
      <c r="AD35" s="273">
        <v>1</v>
      </c>
      <c r="AE35" s="273"/>
      <c r="AF35" s="273"/>
      <c r="AG35" s="273">
        <v>1</v>
      </c>
      <c r="AH35" s="273"/>
      <c r="AI35" s="273"/>
      <c r="AJ35" s="273">
        <v>1</v>
      </c>
      <c r="AK35" s="273"/>
      <c r="AL35" s="274"/>
      <c r="AM35" s="274"/>
      <c r="AN35" s="273">
        <v>1</v>
      </c>
      <c r="AO35" s="273"/>
      <c r="AP35" s="273"/>
      <c r="AQ35" s="273"/>
      <c r="AR35" s="273"/>
      <c r="AS35" s="273">
        <v>1</v>
      </c>
      <c r="AT35" s="273">
        <v>1</v>
      </c>
      <c r="AU35" s="274"/>
      <c r="AV35" s="273">
        <v>1</v>
      </c>
      <c r="AW35" s="274"/>
      <c r="AX35" s="274"/>
      <c r="AY35" s="273">
        <v>1</v>
      </c>
      <c r="AZ35" s="273">
        <v>1</v>
      </c>
      <c r="BA35" s="274"/>
      <c r="BB35" s="274"/>
      <c r="BC35" s="274"/>
      <c r="BD35" s="273"/>
      <c r="BE35" s="273" t="s">
        <v>85</v>
      </c>
      <c r="BF35" s="273"/>
      <c r="BG35" s="273"/>
      <c r="BH35" s="273" t="s">
        <v>85</v>
      </c>
      <c r="BI35" s="273"/>
      <c r="BJ35" s="273"/>
      <c r="BK35" s="273"/>
      <c r="BL35" s="273"/>
      <c r="BM35" s="273"/>
      <c r="BN35" s="273" t="s">
        <v>86</v>
      </c>
      <c r="BO35" s="273" t="s">
        <v>86</v>
      </c>
      <c r="BP35" s="273"/>
      <c r="BQ35" s="273"/>
      <c r="BR35" s="273" t="s">
        <v>85</v>
      </c>
      <c r="BS35" s="273"/>
      <c r="BT35" s="273"/>
      <c r="BU35" s="273" t="s">
        <v>85</v>
      </c>
      <c r="BV35" s="273"/>
      <c r="BW35" s="273"/>
      <c r="BX35" s="273" t="s">
        <v>85</v>
      </c>
      <c r="BY35" s="273"/>
      <c r="BZ35" s="273"/>
      <c r="CA35" s="273"/>
      <c r="CB35" s="273"/>
      <c r="CC35" s="273" t="s">
        <v>86</v>
      </c>
      <c r="CD35" s="273" t="s">
        <v>86</v>
      </c>
      <c r="CE35" s="273"/>
      <c r="CF35" s="273"/>
      <c r="CG35" s="30">
        <v>77.135698392062267</v>
      </c>
      <c r="CH35" s="13">
        <v>18.710623637489785</v>
      </c>
      <c r="CI35" s="191">
        <v>21.869632468331318</v>
      </c>
      <c r="CJ35" s="32">
        <v>102.4284938948195</v>
      </c>
      <c r="CK35" s="32">
        <v>3.029249966909596</v>
      </c>
      <c r="CL35" s="94">
        <v>32.804448702496977</v>
      </c>
      <c r="CM35" s="195">
        <v>0.47265533840558599</v>
      </c>
      <c r="CN35" s="106">
        <v>3.9749597280428796E-3</v>
      </c>
      <c r="CO35" s="105">
        <v>0.64673562643843052</v>
      </c>
      <c r="CP35" s="102">
        <v>6.4354597997014218E-4</v>
      </c>
    </row>
    <row r="36" spans="2:111" ht="25.5" customHeight="1" x14ac:dyDescent="0.2">
      <c r="B36" s="5" t="s">
        <v>82</v>
      </c>
      <c r="C36" s="10" t="s">
        <v>99</v>
      </c>
      <c r="D36" s="10" t="s">
        <v>99</v>
      </c>
      <c r="E36" s="12" t="s">
        <v>94</v>
      </c>
      <c r="F36" s="7">
        <v>4.7799999999999994</v>
      </c>
      <c r="G36" s="7">
        <v>4.4175242281946252</v>
      </c>
      <c r="H36" s="13">
        <v>0.103281</v>
      </c>
      <c r="I36" s="13">
        <v>0.10375738292454541</v>
      </c>
      <c r="J36" s="13">
        <v>1.9E-2</v>
      </c>
      <c r="K36" s="13">
        <v>5.9349223032839966E-2</v>
      </c>
      <c r="L36" s="13">
        <v>2.8222008155476354E-2</v>
      </c>
      <c r="M36" s="13">
        <v>1.6186151736229084E-2</v>
      </c>
      <c r="N36" s="13">
        <v>8.4814126291018449E-2</v>
      </c>
      <c r="O36" s="58">
        <v>1.2243371185096358E-2</v>
      </c>
      <c r="P36" s="58">
        <v>6.6998854484306009E-3</v>
      </c>
      <c r="Q36" s="60">
        <v>0.27</v>
      </c>
      <c r="R36" s="226">
        <v>1.32</v>
      </c>
      <c r="S36" s="226">
        <v>0.18</v>
      </c>
      <c r="T36" s="165">
        <v>0.25</v>
      </c>
      <c r="U36" s="273">
        <v>1</v>
      </c>
      <c r="V36" s="273"/>
      <c r="W36" s="273"/>
      <c r="X36" s="273"/>
      <c r="Y36" s="273">
        <v>1</v>
      </c>
      <c r="Z36" s="273">
        <v>1</v>
      </c>
      <c r="AA36" s="274"/>
      <c r="AB36" s="274"/>
      <c r="AC36" s="273"/>
      <c r="AD36" s="273"/>
      <c r="AE36" s="273"/>
      <c r="AF36" s="273">
        <v>0.5</v>
      </c>
      <c r="AG36" s="273">
        <v>0.5</v>
      </c>
      <c r="AH36" s="273"/>
      <c r="AI36" s="273"/>
      <c r="AJ36" s="273">
        <v>1</v>
      </c>
      <c r="AK36" s="273">
        <v>1</v>
      </c>
      <c r="AL36" s="274"/>
      <c r="AM36" s="274"/>
      <c r="AN36" s="273"/>
      <c r="AO36" s="273">
        <v>1</v>
      </c>
      <c r="AP36" s="273"/>
      <c r="AQ36" s="273"/>
      <c r="AR36" s="273"/>
      <c r="AS36" s="273">
        <v>1</v>
      </c>
      <c r="AT36" s="273">
        <v>1</v>
      </c>
      <c r="AU36" s="274"/>
      <c r="AV36" s="273">
        <v>1</v>
      </c>
      <c r="AW36" s="274"/>
      <c r="AX36" s="274"/>
      <c r="AY36" s="273">
        <v>1</v>
      </c>
      <c r="AZ36" s="273">
        <v>1</v>
      </c>
      <c r="BA36" s="274"/>
      <c r="BB36" s="274"/>
      <c r="BC36" s="274"/>
      <c r="BD36" s="273"/>
      <c r="BE36" s="273" t="s">
        <v>85</v>
      </c>
      <c r="BF36" s="273"/>
      <c r="BG36" s="273"/>
      <c r="BH36" s="273" t="s">
        <v>85</v>
      </c>
      <c r="BI36" s="273"/>
      <c r="BJ36" s="273"/>
      <c r="BK36" s="273"/>
      <c r="BL36" s="273"/>
      <c r="BM36" s="273"/>
      <c r="BN36" s="273" t="s">
        <v>86</v>
      </c>
      <c r="BO36" s="273" t="s">
        <v>86</v>
      </c>
      <c r="BP36" s="273"/>
      <c r="BQ36" s="273"/>
      <c r="BR36" s="273" t="s">
        <v>85</v>
      </c>
      <c r="BS36" s="273"/>
      <c r="BT36" s="273"/>
      <c r="BU36" s="273" t="s">
        <v>85</v>
      </c>
      <c r="BV36" s="273"/>
      <c r="BW36" s="273"/>
      <c r="BX36" s="273" t="s">
        <v>85</v>
      </c>
      <c r="BY36" s="273"/>
      <c r="BZ36" s="273"/>
      <c r="CA36" s="273"/>
      <c r="CB36" s="273"/>
      <c r="CC36" s="273" t="s">
        <v>86</v>
      </c>
      <c r="CD36" s="273" t="s">
        <v>86</v>
      </c>
      <c r="CE36" s="273"/>
      <c r="CF36" s="273"/>
      <c r="CG36" s="30">
        <v>70.871137321490409</v>
      </c>
      <c r="CH36" s="13">
        <v>21.780455243312559</v>
      </c>
      <c r="CI36" s="191">
        <v>21.869632468331318</v>
      </c>
      <c r="CJ36" s="32">
        <v>94.109783249207126</v>
      </c>
      <c r="CK36" s="32">
        <v>3.526255703892303</v>
      </c>
      <c r="CL36" s="94">
        <v>32.804448702496977</v>
      </c>
      <c r="CM36" s="195">
        <v>0.41761180939601589</v>
      </c>
      <c r="CN36" s="106">
        <v>2.2495071979845641E-3</v>
      </c>
      <c r="CO36" s="105">
        <v>0.57253751241145279</v>
      </c>
      <c r="CP36" s="102">
        <v>3.641952153537009E-4</v>
      </c>
    </row>
    <row r="37" spans="2:111" ht="25.5" customHeight="1" x14ac:dyDescent="0.2">
      <c r="B37" s="5" t="s">
        <v>82</v>
      </c>
      <c r="C37" s="10" t="s">
        <v>99</v>
      </c>
      <c r="D37" s="10" t="s">
        <v>99</v>
      </c>
      <c r="E37" s="10" t="s">
        <v>95</v>
      </c>
      <c r="F37" s="53">
        <v>1.79</v>
      </c>
      <c r="G37" s="7">
        <v>1.6542611649515437</v>
      </c>
      <c r="H37" s="13">
        <v>5.1553999999999996E-2</v>
      </c>
      <c r="I37" s="13">
        <v>3.8854752183041075E-2</v>
      </c>
      <c r="J37" s="13">
        <v>8.9999999999999993E-3</v>
      </c>
      <c r="K37" s="13">
        <v>2.2224918248699491E-2</v>
      </c>
      <c r="L37" s="13">
        <v>1.0568492593787173E-2</v>
      </c>
      <c r="M37" s="13">
        <v>6.0613413405544081E-3</v>
      </c>
      <c r="N37" s="13">
        <v>3.1760938506469258E-2</v>
      </c>
      <c r="O37" s="149">
        <v>4.584860757598847E-3</v>
      </c>
      <c r="P37" s="149">
        <v>2.5089529189729698E-3</v>
      </c>
      <c r="Q37" s="60">
        <v>0.35</v>
      </c>
      <c r="R37" s="190">
        <v>1.24</v>
      </c>
      <c r="S37" s="60">
        <v>0.2</v>
      </c>
      <c r="T37" s="165">
        <v>0.36</v>
      </c>
      <c r="U37" s="273">
        <v>1</v>
      </c>
      <c r="V37" s="273"/>
      <c r="W37" s="274"/>
      <c r="X37" s="274"/>
      <c r="Y37" s="273">
        <v>1</v>
      </c>
      <c r="Z37" s="273">
        <v>1</v>
      </c>
      <c r="AA37" s="274"/>
      <c r="AB37" s="274"/>
      <c r="AC37" s="274"/>
      <c r="AD37" s="274"/>
      <c r="AE37" s="274"/>
      <c r="AF37" s="274"/>
      <c r="AG37" s="274">
        <v>1</v>
      </c>
      <c r="AH37" s="274"/>
      <c r="AI37" s="273"/>
      <c r="AJ37" s="273">
        <v>1</v>
      </c>
      <c r="AK37" s="273">
        <v>1</v>
      </c>
      <c r="AL37" s="274"/>
      <c r="AM37" s="274"/>
      <c r="AN37" s="273">
        <v>0.5</v>
      </c>
      <c r="AO37" s="273">
        <v>0.5</v>
      </c>
      <c r="AP37" s="273"/>
      <c r="AQ37" s="273">
        <v>0.5</v>
      </c>
      <c r="AR37" s="273">
        <v>1</v>
      </c>
      <c r="AS37" s="273">
        <v>0.5</v>
      </c>
      <c r="AT37" s="273">
        <v>1</v>
      </c>
      <c r="AU37" s="274"/>
      <c r="AV37" s="273">
        <v>1</v>
      </c>
      <c r="AW37" s="274"/>
      <c r="AX37" s="274"/>
      <c r="AY37" s="273">
        <v>1</v>
      </c>
      <c r="AZ37" s="273">
        <v>1</v>
      </c>
      <c r="BA37" s="274"/>
      <c r="BB37" s="274"/>
      <c r="BC37" s="274"/>
      <c r="BD37" s="273"/>
      <c r="BE37" s="273" t="s">
        <v>85</v>
      </c>
      <c r="BF37" s="273"/>
      <c r="BG37" s="273"/>
      <c r="BH37" s="273" t="s">
        <v>85</v>
      </c>
      <c r="BI37" s="273"/>
      <c r="BJ37" s="273"/>
      <c r="BK37" s="273"/>
      <c r="BL37" s="273"/>
      <c r="BM37" s="273"/>
      <c r="BN37" s="273" t="s">
        <v>86</v>
      </c>
      <c r="BO37" s="273" t="s">
        <v>86</v>
      </c>
      <c r="BP37" s="273"/>
      <c r="BQ37" s="273"/>
      <c r="BR37" s="273" t="s">
        <v>85</v>
      </c>
      <c r="BS37" s="273"/>
      <c r="BT37" s="273"/>
      <c r="BU37" s="273" t="s">
        <v>85</v>
      </c>
      <c r="BV37" s="273"/>
      <c r="BW37" s="273"/>
      <c r="BX37" s="273" t="s">
        <v>85</v>
      </c>
      <c r="BY37" s="273"/>
      <c r="BZ37" s="273"/>
      <c r="CA37" s="273"/>
      <c r="CB37" s="273"/>
      <c r="CC37" s="273" t="s">
        <v>86</v>
      </c>
      <c r="CD37" s="273" t="s">
        <v>86</v>
      </c>
      <c r="CE37" s="273"/>
      <c r="CF37" s="273"/>
      <c r="CG37" s="245">
        <v>61.605904141484984</v>
      </c>
      <c r="CH37" s="58">
        <v>20.890204077623956</v>
      </c>
      <c r="CI37" s="191">
        <v>21.869632468331318</v>
      </c>
      <c r="CJ37" s="32">
        <v>81.806480109477917</v>
      </c>
      <c r="CK37" s="32">
        <v>3.382124040167318</v>
      </c>
      <c r="CL37" s="94">
        <v>32.804448702496977</v>
      </c>
      <c r="CM37" s="195">
        <v>0.14105889687129913</v>
      </c>
      <c r="CN37" s="305">
        <v>1.0769735810178254E-3</v>
      </c>
      <c r="CO37" s="105">
        <v>0.19404924626395981</v>
      </c>
      <c r="CP37" s="125">
        <v>1.7436202276678589E-4</v>
      </c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</row>
    <row r="38" spans="2:111" ht="25.5" customHeight="1" x14ac:dyDescent="0.2">
      <c r="B38" s="5" t="s">
        <v>100</v>
      </c>
      <c r="C38" s="5" t="s">
        <v>83</v>
      </c>
      <c r="D38" s="5" t="s">
        <v>83</v>
      </c>
      <c r="E38" s="15"/>
      <c r="F38" s="6"/>
      <c r="G38" s="60"/>
      <c r="H38" s="118"/>
      <c r="I38" s="500">
        <v>0.64923197084812567</v>
      </c>
      <c r="J38" s="500">
        <v>0.26810797654948504</v>
      </c>
      <c r="K38" s="500">
        <v>0.45313120774876769</v>
      </c>
      <c r="L38" s="500">
        <v>0.19610076309935809</v>
      </c>
      <c r="M38" s="500">
        <v>0</v>
      </c>
      <c r="N38" s="14"/>
      <c r="O38" s="14"/>
      <c r="P38" s="14"/>
      <c r="Q38" s="7"/>
      <c r="R38" s="7"/>
      <c r="S38" s="7"/>
      <c r="T38" s="7"/>
      <c r="U38" s="249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69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0"/>
      <c r="CG38" s="7"/>
      <c r="CH38" s="7"/>
      <c r="CI38" s="191"/>
      <c r="CJ38" s="60"/>
      <c r="CK38" s="60"/>
      <c r="CL38" s="60"/>
      <c r="CM38" s="165"/>
      <c r="CN38" s="60"/>
      <c r="CO38" s="103"/>
      <c r="CP38" s="60"/>
      <c r="CQ38" s="237"/>
      <c r="CR38" s="237"/>
      <c r="CS38" s="237"/>
      <c r="CT38" s="237"/>
      <c r="CU38" s="237"/>
      <c r="CV38" s="237"/>
      <c r="CW38" s="237"/>
      <c r="CX38" s="237"/>
      <c r="CY38" s="237"/>
      <c r="CZ38" s="237"/>
      <c r="DA38" s="237"/>
      <c r="DB38" s="237"/>
      <c r="DC38" s="237"/>
      <c r="DD38" s="237"/>
      <c r="DE38" s="237"/>
      <c r="DF38" s="237"/>
      <c r="DG38" s="237"/>
    </row>
    <row r="39" spans="2:111" ht="29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53">
        <v>13.54</v>
      </c>
      <c r="G39" s="60">
        <v>13.54</v>
      </c>
      <c r="H39" s="191">
        <v>2.1379680000000003</v>
      </c>
      <c r="I39" s="60">
        <v>9.5167109182670614E-2</v>
      </c>
      <c r="J39" s="60">
        <v>1.4135382097277915E-2</v>
      </c>
      <c r="K39" s="60">
        <v>6.7209915420518629E-2</v>
      </c>
      <c r="L39" s="60">
        <v>2.7957193762151993E-2</v>
      </c>
      <c r="M39" s="60">
        <v>0</v>
      </c>
      <c r="N39" s="13">
        <v>7.0000000000000007E-2</v>
      </c>
      <c r="O39" s="13">
        <v>1.3449945636841171E-2</v>
      </c>
      <c r="P39" s="225">
        <v>0</v>
      </c>
      <c r="Q39" s="60">
        <v>0.7</v>
      </c>
      <c r="R39" s="60">
        <v>3.2</v>
      </c>
      <c r="S39" s="60">
        <v>1.1000000000000001</v>
      </c>
      <c r="T39" s="60">
        <v>1.2</v>
      </c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0"/>
      <c r="CG39" s="32">
        <v>139.72128302429024</v>
      </c>
      <c r="CH39" s="32">
        <v>77.506181411891262</v>
      </c>
      <c r="CI39" s="32">
        <v>5.2608272895371329</v>
      </c>
      <c r="CJ39" s="32">
        <v>177.4460294408486</v>
      </c>
      <c r="CK39" s="32">
        <v>49.603956103610408</v>
      </c>
      <c r="CL39" s="94">
        <v>5.4712603811186185</v>
      </c>
      <c r="CM39" s="195">
        <v>1.9630577736492225</v>
      </c>
      <c r="CN39" s="60">
        <v>0.17570573566081837</v>
      </c>
      <c r="CO39" s="105">
        <v>2.4667001041894361</v>
      </c>
      <c r="CP39" s="94">
        <v>0.11605167082292375</v>
      </c>
      <c r="CQ39" s="236">
        <f t="shared" ref="CQ39:CQ45" si="5">F47+F55+F63+F71+F79+F87</f>
        <v>13.54</v>
      </c>
      <c r="CR39" s="238">
        <f t="shared" ref="CR39:CR45" si="6">F47/CQ39</f>
        <v>0.37370753323485967</v>
      </c>
      <c r="CS39" s="238">
        <f t="shared" ref="CS39:CS45" si="7">F55/CQ39</f>
        <v>8.4933530280649927E-2</v>
      </c>
      <c r="CT39" s="238">
        <f t="shared" ref="CT39:CT45" si="8">F63/CQ39</f>
        <v>2.8803545051698673E-2</v>
      </c>
      <c r="CU39" s="238">
        <f t="shared" ref="CU39:CU45" si="9">F71/CQ39</f>
        <v>1.9202363367799114E-2</v>
      </c>
      <c r="CV39" s="238">
        <f t="shared" ref="CV39:CV45" si="10">F79/CQ39</f>
        <v>0.29246676514032494</v>
      </c>
      <c r="CW39" s="238">
        <f t="shared" ref="CW39:CW45" si="11">F87/CQ39</f>
        <v>0.20088626292466766</v>
      </c>
      <c r="CX39" s="238">
        <f t="shared" ref="CX39:CX45" si="12">SUM(CR39:CW39)</f>
        <v>1</v>
      </c>
      <c r="CY39" s="237"/>
      <c r="CZ39" s="240">
        <f>F47/[1]EU28!F47</f>
        <v>1.2028061419750533E-2</v>
      </c>
      <c r="DA39" s="240">
        <f>F55/[1]EU28!F55</f>
        <v>2.8498810063162777E-3</v>
      </c>
      <c r="DB39" s="240">
        <f>H63/[1]EU28!F63</f>
        <v>2.3833926865282715E-4</v>
      </c>
      <c r="DC39" s="240">
        <f>F71/[1]EU28!F71</f>
        <v>2.325564034422889E-3</v>
      </c>
      <c r="DD39" s="240">
        <f>F79/[1]EU28!F79</f>
        <v>2.5819222411085054E-2</v>
      </c>
      <c r="DE39" s="240">
        <f>F87/[1]EU28!F87</f>
        <v>1.0621680724773505E-2</v>
      </c>
      <c r="DF39" s="237"/>
      <c r="DG39" s="27"/>
    </row>
    <row r="40" spans="2:111" ht="24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34.590000000000003</v>
      </c>
      <c r="G40" s="59">
        <v>34.590000000000003</v>
      </c>
      <c r="H40" s="17">
        <v>5.3449200000000001</v>
      </c>
      <c r="I40" s="60">
        <v>0.24413652947771045</v>
      </c>
      <c r="J40" s="60">
        <v>3.8233309277926383E-2</v>
      </c>
      <c r="K40" s="60">
        <v>0.17027142059581979</v>
      </c>
      <c r="L40" s="60">
        <v>7.386510888189067E-2</v>
      </c>
      <c r="M40" s="60">
        <v>0</v>
      </c>
      <c r="N40" s="13">
        <v>0.18</v>
      </c>
      <c r="O40" s="13">
        <v>2.9257121953358951E-2</v>
      </c>
      <c r="P40" s="225">
        <v>0</v>
      </c>
      <c r="Q40" s="60">
        <v>0.64489447817288226</v>
      </c>
      <c r="R40" s="60">
        <v>2.9106100028910089</v>
      </c>
      <c r="S40" s="60">
        <v>0.69999999999999984</v>
      </c>
      <c r="T40" s="60">
        <v>1.5</v>
      </c>
      <c r="U40" s="249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0"/>
      <c r="CG40" s="32">
        <v>125.82084880593834</v>
      </c>
      <c r="CH40" s="32">
        <v>81.723340979008995</v>
      </c>
      <c r="CI40" s="32">
        <v>6.3833833934202469</v>
      </c>
      <c r="CJ40" s="32">
        <v>159.79247798354169</v>
      </c>
      <c r="CK40" s="32">
        <v>52.302938226565757</v>
      </c>
      <c r="CL40" s="94">
        <v>6.6387187291570573</v>
      </c>
      <c r="CM40" s="195">
        <v>4.5729443917758132</v>
      </c>
      <c r="CN40" s="60">
        <v>0.43680471966552475</v>
      </c>
      <c r="CO40" s="105">
        <v>5.7568550942922503</v>
      </c>
      <c r="CP40" s="94">
        <v>0.27955502058593584</v>
      </c>
      <c r="CQ40" s="236">
        <f t="shared" si="5"/>
        <v>34.590000000000003</v>
      </c>
      <c r="CR40" s="238">
        <f t="shared" si="6"/>
        <v>0.2127782596126048</v>
      </c>
      <c r="CS40" s="238">
        <f t="shared" si="7"/>
        <v>0.13269731136166521</v>
      </c>
      <c r="CT40" s="238">
        <f t="shared" si="8"/>
        <v>0.15033246603064468</v>
      </c>
      <c r="CU40" s="238">
        <f t="shared" si="9"/>
        <v>9.1934084995663481E-2</v>
      </c>
      <c r="CV40" s="238">
        <f t="shared" si="10"/>
        <v>0.18675917895345473</v>
      </c>
      <c r="CW40" s="238">
        <f t="shared" si="11"/>
        <v>0.22549869904596703</v>
      </c>
      <c r="CX40" s="238">
        <f t="shared" si="12"/>
        <v>1</v>
      </c>
      <c r="CY40" s="237"/>
      <c r="CZ40" s="240">
        <f>F48/[1]EU28!F48</f>
        <v>1.7504637777672073E-2</v>
      </c>
      <c r="DA40" s="240">
        <f>F56/[1]EU28!F56</f>
        <v>2.1232306411323901E-2</v>
      </c>
      <c r="DB40" s="240">
        <f>H64/[1]EU28!F64</f>
        <v>3.3036236962526275E-3</v>
      </c>
      <c r="DC40" s="240">
        <f>F72/[1]EU28!F72</f>
        <v>4.588744588744588E-2</v>
      </c>
      <c r="DD40" s="240">
        <f>F80/[1]EU28!F80</f>
        <v>5.3806430118274198E-2</v>
      </c>
      <c r="DE40" s="240">
        <f>F88/[1]EU28!F88</f>
        <v>4.5643396336824869E-2</v>
      </c>
      <c r="DF40" s="237"/>
      <c r="DG40" s="27"/>
    </row>
    <row r="41" spans="2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18.810000000000002</v>
      </c>
      <c r="G41" s="59">
        <v>18.810000000000002</v>
      </c>
      <c r="H41" s="17">
        <v>2.9347919999999998</v>
      </c>
      <c r="I41" s="60">
        <v>0.10432229647568798</v>
      </c>
      <c r="J41" s="60">
        <v>1.508943987808891E-2</v>
      </c>
      <c r="K41" s="60">
        <v>7.2646942570819259E-2</v>
      </c>
      <c r="L41" s="60">
        <v>3.1675353904868718E-2</v>
      </c>
      <c r="M41" s="60">
        <v>0</v>
      </c>
      <c r="N41" s="13">
        <v>0.08</v>
      </c>
      <c r="O41" s="13">
        <v>1.2033904317909419E-2</v>
      </c>
      <c r="P41" s="225">
        <v>0</v>
      </c>
      <c r="Q41" s="60">
        <v>0.6567145135566187</v>
      </c>
      <c r="R41" s="60">
        <v>2.0773524720893137</v>
      </c>
      <c r="S41" s="60">
        <v>0.59999999999999987</v>
      </c>
      <c r="T41" s="60">
        <v>0.99999999999999989</v>
      </c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0"/>
      <c r="CG41" s="32">
        <v>132.86768136005145</v>
      </c>
      <c r="CH41" s="32">
        <v>83.934662819383078</v>
      </c>
      <c r="CI41" s="32">
        <v>5.6894518770858706</v>
      </c>
      <c r="CJ41" s="32">
        <v>168.74195532726534</v>
      </c>
      <c r="CK41" s="32">
        <v>53.718184204405169</v>
      </c>
      <c r="CL41" s="94">
        <v>5.9170299521693055</v>
      </c>
      <c r="CM41" s="195">
        <v>2.6062596761905534</v>
      </c>
      <c r="CN41" s="60">
        <v>0.2463307769650229</v>
      </c>
      <c r="CO41" s="105">
        <v>3.2853355131061663</v>
      </c>
      <c r="CP41" s="94">
        <v>0.15765169725761463</v>
      </c>
      <c r="CQ41" s="236">
        <f t="shared" si="5"/>
        <v>18.810000000000002</v>
      </c>
      <c r="CR41" s="238">
        <f t="shared" si="6"/>
        <v>0.18979266347687399</v>
      </c>
      <c r="CS41" s="238">
        <f t="shared" si="7"/>
        <v>0.11004784688995213</v>
      </c>
      <c r="CT41" s="238">
        <f t="shared" si="8"/>
        <v>9.5693779904306206E-2</v>
      </c>
      <c r="CU41" s="238">
        <f t="shared" si="9"/>
        <v>5.6884635832004239E-2</v>
      </c>
      <c r="CV41" s="238">
        <f t="shared" si="10"/>
        <v>0.11908559276980327</v>
      </c>
      <c r="CW41" s="238">
        <f t="shared" si="11"/>
        <v>0.42849548112706004</v>
      </c>
      <c r="CX41" s="238">
        <f t="shared" si="12"/>
        <v>0.99999999999999989</v>
      </c>
      <c r="CY41" s="237"/>
      <c r="CZ41" s="240">
        <f>F49/[1]EU28!F49</f>
        <v>1.7991231164642435E-2</v>
      </c>
      <c r="DA41" s="240">
        <f>F57/[1]EU28!F57</f>
        <v>1.6497967641667329E-2</v>
      </c>
      <c r="DB41" s="240">
        <f>H65/[1]EU28!F65</f>
        <v>2.423179115178609E-3</v>
      </c>
      <c r="DC41" s="240">
        <f>F73/[1]EU28!F73</f>
        <v>2.9529460466399891E-2</v>
      </c>
      <c r="DD41" s="240">
        <f>F81/[1]EU28!F81</f>
        <v>3.560925204673715E-2</v>
      </c>
      <c r="DE41" s="240">
        <f>F89/[1]EU28!F89</f>
        <v>7.8261545034372937E-2</v>
      </c>
      <c r="DF41" s="237"/>
      <c r="DG41" s="27"/>
    </row>
    <row r="42" spans="2:111" ht="24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17.064999999999998</v>
      </c>
      <c r="G42" s="59">
        <v>17.064999999999998</v>
      </c>
      <c r="H42" s="17">
        <v>2.6709480000000001</v>
      </c>
      <c r="I42" s="60">
        <v>8.660237742469766E-2</v>
      </c>
      <c r="J42" s="60">
        <v>1.3174711853158865E-2</v>
      </c>
      <c r="K42" s="60">
        <v>6.0311054619404149E-2</v>
      </c>
      <c r="L42" s="60">
        <v>2.6291322805293518E-2</v>
      </c>
      <c r="M42" s="60">
        <v>0</v>
      </c>
      <c r="N42" s="13">
        <v>7.6327222823671992E-2</v>
      </c>
      <c r="O42" s="13">
        <v>1.0275154601025658E-2</v>
      </c>
      <c r="P42" s="225">
        <v>0</v>
      </c>
      <c r="Q42" s="60">
        <v>0.57404336360972752</v>
      </c>
      <c r="R42" s="60">
        <v>2.1000000000000005</v>
      </c>
      <c r="S42" s="60">
        <v>0.40000000000000008</v>
      </c>
      <c r="T42" s="60">
        <v>0.60000000000000009</v>
      </c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0"/>
      <c r="CG42" s="32">
        <v>123.6872141458422</v>
      </c>
      <c r="CH42" s="32">
        <v>86.070231050008815</v>
      </c>
      <c r="CI42" s="32">
        <v>5.8384002128283683</v>
      </c>
      <c r="CJ42" s="32">
        <v>157.08276196521959</v>
      </c>
      <c r="CK42" s="32">
        <v>55.084947872005642</v>
      </c>
      <c r="CL42" s="94">
        <v>6.0719362213415033</v>
      </c>
      <c r="CM42" s="195">
        <v>2.2103546090307127</v>
      </c>
      <c r="CN42" s="60">
        <v>0.22988911148255894</v>
      </c>
      <c r="CO42" s="105">
        <v>2.7842349245536648</v>
      </c>
      <c r="CP42" s="94">
        <v>0.14712903134883773</v>
      </c>
      <c r="CQ42" s="236">
        <f t="shared" si="5"/>
        <v>17.064999999999998</v>
      </c>
      <c r="CR42" s="238">
        <f t="shared" si="6"/>
        <v>0.13477878699091708</v>
      </c>
      <c r="CS42" s="238">
        <f t="shared" si="7"/>
        <v>0.11309698212716085</v>
      </c>
      <c r="CT42" s="238">
        <f t="shared" si="8"/>
        <v>0.10811602695575739</v>
      </c>
      <c r="CU42" s="238">
        <f t="shared" si="9"/>
        <v>6.3873425139173753E-2</v>
      </c>
      <c r="CV42" s="238">
        <f t="shared" si="10"/>
        <v>0.1382947553472019</v>
      </c>
      <c r="CW42" s="238">
        <f t="shared" si="11"/>
        <v>0.44184002343978912</v>
      </c>
      <c r="CX42" s="238">
        <f t="shared" si="12"/>
        <v>1</v>
      </c>
      <c r="CY42" s="237"/>
      <c r="CZ42" s="240">
        <f>F50/[1]EU28!F50</f>
        <v>8.9469794219473302E-3</v>
      </c>
      <c r="DA42" s="240">
        <f>F58/[1]EU28!F58</f>
        <v>8.0046451826966923E-3</v>
      </c>
      <c r="DB42" s="240">
        <f>H66/[1]EU28!F66</f>
        <v>1.8551854655563962E-3</v>
      </c>
      <c r="DC42" s="240">
        <f>F74/[1]EU28!F74</f>
        <v>1.8376464637949924E-2</v>
      </c>
      <c r="DD42" s="240">
        <f>F82/[1]EU28!F82</f>
        <v>2.4100076589226447E-2</v>
      </c>
      <c r="DE42" s="240">
        <f>F90/[1]EU28!F90</f>
        <v>5.1415073754036839E-2</v>
      </c>
      <c r="DF42" s="237"/>
      <c r="DG42" s="27"/>
    </row>
    <row r="43" spans="2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14.875</v>
      </c>
      <c r="G43" s="17">
        <v>14.875</v>
      </c>
      <c r="H43" s="17">
        <v>2.33982</v>
      </c>
      <c r="I43" s="60">
        <v>5.4341140943266988E-2</v>
      </c>
      <c r="J43" s="60">
        <v>1.021366115796938E-2</v>
      </c>
      <c r="K43" s="60">
        <v>3.7934772638046357E-2</v>
      </c>
      <c r="L43" s="60">
        <v>1.6406368305220631E-2</v>
      </c>
      <c r="M43" s="60">
        <v>0</v>
      </c>
      <c r="N43" s="13">
        <v>4.816617713754183E-2</v>
      </c>
      <c r="O43" s="13">
        <v>6.1749638057251614E-3</v>
      </c>
      <c r="P43" s="225">
        <v>0</v>
      </c>
      <c r="Q43" s="60">
        <v>0.47854789915966389</v>
      </c>
      <c r="R43" s="60">
        <v>1.4</v>
      </c>
      <c r="S43" s="60">
        <v>0.3</v>
      </c>
      <c r="T43" s="60">
        <v>0.5</v>
      </c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0"/>
      <c r="CG43" s="32">
        <v>127.34370997233836</v>
      </c>
      <c r="CH43" s="32">
        <v>85.815685182677427</v>
      </c>
      <c r="CI43" s="32">
        <v>5.3706730795890714</v>
      </c>
      <c r="CJ43" s="32">
        <v>161.72651166486972</v>
      </c>
      <c r="CK43" s="32">
        <v>54.922038516913553</v>
      </c>
      <c r="CL43" s="94">
        <v>5.5855000027726343</v>
      </c>
      <c r="CM43" s="195">
        <v>1.9741264478974203</v>
      </c>
      <c r="CN43" s="60">
        <v>0.20079325650413229</v>
      </c>
      <c r="CO43" s="105">
        <v>2.4887661735561801</v>
      </c>
      <c r="CP43" s="94">
        <v>0.12850768416264466</v>
      </c>
      <c r="CQ43" s="236">
        <f t="shared" si="5"/>
        <v>14.875</v>
      </c>
      <c r="CR43" s="238">
        <f t="shared" si="6"/>
        <v>1.8151260504201683E-2</v>
      </c>
      <c r="CS43" s="238">
        <f t="shared" si="7"/>
        <v>0.15126050420168066</v>
      </c>
      <c r="CT43" s="238">
        <f t="shared" si="8"/>
        <v>0.11529411764705881</v>
      </c>
      <c r="CU43" s="238">
        <f t="shared" si="9"/>
        <v>4.3025210084033615E-2</v>
      </c>
      <c r="CV43" s="238">
        <f t="shared" si="10"/>
        <v>0.14789915966386555</v>
      </c>
      <c r="CW43" s="238">
        <f t="shared" si="11"/>
        <v>0.52436974789915969</v>
      </c>
      <c r="CX43" s="238">
        <f t="shared" si="12"/>
        <v>1</v>
      </c>
      <c r="CY43" s="237"/>
      <c r="CZ43" s="240">
        <f>F51/[1]EU28!F51</f>
        <v>1.0572894231898815E-3</v>
      </c>
      <c r="DA43" s="240">
        <f>F59/[1]EU28!F59</f>
        <v>9.4792719919110213E-3</v>
      </c>
      <c r="DB43" s="240">
        <f>H67/[1]EU28!F67</f>
        <v>1.8575190031068303E-3</v>
      </c>
      <c r="DC43" s="240">
        <f>F75/[1]EU28!F75</f>
        <v>1.0062893081761006E-2</v>
      </c>
      <c r="DD43" s="240">
        <f>F83/[1]EU28!F83</f>
        <v>2.165141226257258E-2</v>
      </c>
      <c r="DE43" s="240">
        <f>F91/[1]EU28!F91</f>
        <v>5.2376411812895346E-2</v>
      </c>
      <c r="DF43" s="237"/>
      <c r="DG43" s="27"/>
    </row>
    <row r="44" spans="2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15.261000000000001</v>
      </c>
      <c r="G44" s="17">
        <v>15.261000000000001</v>
      </c>
      <c r="H44" s="17">
        <v>2.3830632</v>
      </c>
      <c r="I44" s="60">
        <v>4.9748855371736386E-2</v>
      </c>
      <c r="J44" s="60">
        <v>8.2274364727668269E-3</v>
      </c>
      <c r="K44" s="60">
        <v>3.4556820778366366E-2</v>
      </c>
      <c r="L44" s="60">
        <v>1.5192034593370027E-2</v>
      </c>
      <c r="M44" s="60">
        <v>0</v>
      </c>
      <c r="N44" s="13">
        <v>4.4242864151503331E-2</v>
      </c>
      <c r="O44" s="13">
        <v>5.5059912202330636E-3</v>
      </c>
      <c r="P44" s="225">
        <v>0</v>
      </c>
      <c r="Q44" s="60">
        <v>0.31985584168796277</v>
      </c>
      <c r="R44" s="60">
        <v>1.3</v>
      </c>
      <c r="S44" s="60">
        <v>0.2</v>
      </c>
      <c r="T44" s="60">
        <v>0.45</v>
      </c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0"/>
      <c r="CG44" s="32">
        <v>136.50416580627487</v>
      </c>
      <c r="CH44" s="32">
        <v>92.487276660864524</v>
      </c>
      <c r="CI44" s="32">
        <v>5.1931992737827706</v>
      </c>
      <c r="CJ44" s="32">
        <v>173.36029057396908</v>
      </c>
      <c r="CK44" s="32">
        <v>59.191857062953297</v>
      </c>
      <c r="CL44" s="94">
        <v>5.4009272447340813</v>
      </c>
      <c r="CM44" s="195">
        <v>2.1624434884867596</v>
      </c>
      <c r="CN44" s="60">
        <v>0.22040302547872515</v>
      </c>
      <c r="CO44" s="105">
        <v>2.7280749451312292</v>
      </c>
      <c r="CP44" s="94">
        <v>0.14105793630638408</v>
      </c>
      <c r="CQ44" s="236">
        <f t="shared" si="5"/>
        <v>15.261000000000001</v>
      </c>
      <c r="CR44" s="238">
        <f t="shared" si="6"/>
        <v>7.2079156018609522E-3</v>
      </c>
      <c r="CS44" s="238">
        <f t="shared" si="7"/>
        <v>0.14940043247493609</v>
      </c>
      <c r="CT44" s="238">
        <f t="shared" si="8"/>
        <v>0.10418714369962648</v>
      </c>
      <c r="CU44" s="238">
        <f t="shared" si="9"/>
        <v>3.6694843064019399E-2</v>
      </c>
      <c r="CV44" s="238">
        <f t="shared" si="10"/>
        <v>9.8289758207194808E-2</v>
      </c>
      <c r="CW44" s="238">
        <f t="shared" si="11"/>
        <v>0.60421990695236227</v>
      </c>
      <c r="CX44" s="238">
        <f t="shared" si="12"/>
        <v>1</v>
      </c>
      <c r="CY44" s="237"/>
      <c r="CZ44" s="240">
        <f>F52/[1]EU28!F52</f>
        <v>4.632749326145552E-4</v>
      </c>
      <c r="DA44" s="240">
        <f>F60/[1]EU28!F60</f>
        <v>8.452270620945319E-3</v>
      </c>
      <c r="DB44" s="240">
        <f>H68/[1]EU28!F68</f>
        <v>1.9117046347211307E-3</v>
      </c>
      <c r="DC44" s="240">
        <f>F76/[1]EU28!F76</f>
        <v>9.0198920834340009E-3</v>
      </c>
      <c r="DD44" s="240">
        <f>F84/[1]EU28!F84</f>
        <v>1.458151064450277E-2</v>
      </c>
      <c r="DE44" s="240">
        <f>F92/[1]EU28!F92</f>
        <v>6.0648114653284325E-2</v>
      </c>
      <c r="DF44" s="237"/>
      <c r="DG44" s="27"/>
    </row>
    <row r="45" spans="2:111" ht="24.75" customHeight="1" x14ac:dyDescent="0.2">
      <c r="B45" s="45" t="s">
        <v>100</v>
      </c>
      <c r="C45" s="45" t="s">
        <v>83</v>
      </c>
      <c r="D45" s="45" t="s">
        <v>83</v>
      </c>
      <c r="E45" s="46" t="s">
        <v>95</v>
      </c>
      <c r="F45" s="17">
        <v>5.22</v>
      </c>
      <c r="G45" s="17">
        <v>5.22</v>
      </c>
      <c r="H45" s="17">
        <v>0.86486400000000008</v>
      </c>
      <c r="I45" s="60">
        <v>1.491366197235568E-2</v>
      </c>
      <c r="J45" s="60">
        <v>3.5259704276813038E-3</v>
      </c>
      <c r="K45" s="60">
        <v>1.0200281125793156E-2</v>
      </c>
      <c r="L45" s="60">
        <v>4.7133808465625272E-3</v>
      </c>
      <c r="M45" s="60">
        <v>0</v>
      </c>
      <c r="N45" s="13">
        <v>1.2875388775762681E-2</v>
      </c>
      <c r="O45" s="28">
        <v>2.0382731965929986E-3</v>
      </c>
      <c r="P45" s="225">
        <v>0</v>
      </c>
      <c r="Q45" s="60">
        <v>0.35</v>
      </c>
      <c r="R45" s="60">
        <v>1.4</v>
      </c>
      <c r="S45" s="60">
        <v>0.1</v>
      </c>
      <c r="T45" s="60">
        <v>0.4</v>
      </c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0"/>
      <c r="CG45" s="32">
        <v>136.5947984721702</v>
      </c>
      <c r="CH45" s="32">
        <v>82.696737456955617</v>
      </c>
      <c r="CI45" s="32">
        <v>5.6850148961503884</v>
      </c>
      <c r="CJ45" s="32">
        <v>173.47539405965614</v>
      </c>
      <c r="CK45" s="32">
        <v>52.925911972451594</v>
      </c>
      <c r="CL45" s="94">
        <v>5.9124154919964038</v>
      </c>
      <c r="CM45" s="195">
        <v>0.74270062578263341</v>
      </c>
      <c r="CN45" s="60">
        <v>7.1521431143972469E-2</v>
      </c>
      <c r="CO45" s="105">
        <v>0.93640436585962628</v>
      </c>
      <c r="CP45" s="94">
        <v>4.5773715932142384E-2</v>
      </c>
      <c r="CQ45" s="236">
        <f t="shared" si="5"/>
        <v>5.22</v>
      </c>
      <c r="CR45" s="238">
        <f t="shared" si="6"/>
        <v>9.578544061302683E-3</v>
      </c>
      <c r="CS45" s="238">
        <f t="shared" si="7"/>
        <v>6.5134099616858232E-2</v>
      </c>
      <c r="CT45" s="238">
        <f t="shared" si="8"/>
        <v>0.27969348659003834</v>
      </c>
      <c r="CU45" s="238">
        <f t="shared" si="9"/>
        <v>5.9386973180076623E-2</v>
      </c>
      <c r="CV45" s="238">
        <f t="shared" si="10"/>
        <v>4.7892720306513405E-2</v>
      </c>
      <c r="CW45" s="238">
        <f t="shared" si="11"/>
        <v>0.53831417624521072</v>
      </c>
      <c r="CX45" s="238">
        <f t="shared" si="12"/>
        <v>1</v>
      </c>
      <c r="CY45" s="237"/>
      <c r="CZ45" s="240">
        <f>F53/[1]EU28!F53</f>
        <v>3.6080242459229331E-4</v>
      </c>
      <c r="DA45" s="240">
        <f>F61/[1]EU28!F61</f>
        <v>2.4644824586836762E-3</v>
      </c>
      <c r="DB45" s="240">
        <f>H69/[1]EU28!F69</f>
        <v>3.7016368230253756E-3</v>
      </c>
      <c r="DC45" s="240">
        <f>F77/[1]EU28!F77</f>
        <v>1.4072998002542218E-2</v>
      </c>
      <c r="DD45" s="240">
        <f>F85/[1]EU28!F85</f>
        <v>6.150666732273778E-3</v>
      </c>
      <c r="DE45" s="240">
        <f>F93/[1]EU28!F93</f>
        <v>3.7608073021226478E-2</v>
      </c>
      <c r="DF45" s="237"/>
      <c r="DG45" s="27"/>
    </row>
    <row r="46" spans="2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68"/>
      <c r="I46" s="505">
        <v>0.24036484990793466</v>
      </c>
      <c r="J46" s="505">
        <v>2.5155544951546472E-2</v>
      </c>
      <c r="K46" s="505">
        <v>0.16825539493555425</v>
      </c>
      <c r="L46" s="505">
        <v>7.2109454972380402E-2</v>
      </c>
      <c r="M46" s="505">
        <v>0</v>
      </c>
      <c r="N46" s="157"/>
      <c r="O46" s="14"/>
      <c r="P46" s="317"/>
      <c r="Q46" s="7"/>
      <c r="R46" s="7"/>
      <c r="S46" s="7"/>
      <c r="T46" s="7"/>
      <c r="U46" s="249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0"/>
      <c r="CG46" s="7"/>
      <c r="CH46" s="7"/>
      <c r="CI46" s="7"/>
      <c r="CJ46" s="60"/>
      <c r="CK46" s="60"/>
      <c r="CL46" s="103"/>
      <c r="CM46" s="165"/>
      <c r="CN46" s="60"/>
      <c r="CO46" s="103"/>
      <c r="CP46" s="60"/>
      <c r="CQ46" s="237"/>
      <c r="CR46" s="237"/>
      <c r="CS46" s="237"/>
      <c r="CT46" s="237"/>
      <c r="CU46" s="237"/>
      <c r="CV46" s="237"/>
      <c r="CW46" s="237"/>
      <c r="CX46" s="237"/>
      <c r="CY46" s="237"/>
      <c r="CZ46" s="237"/>
      <c r="DA46" s="237"/>
      <c r="DB46" s="237"/>
      <c r="DC46" s="237"/>
      <c r="DD46" s="237"/>
      <c r="DE46" s="237"/>
      <c r="DF46" s="237"/>
      <c r="DG46" s="237"/>
    </row>
    <row r="47" spans="2:111" ht="26.25" customHeight="1" x14ac:dyDescent="0.2">
      <c r="B47" s="5" t="s">
        <v>100</v>
      </c>
      <c r="C47" s="10" t="s">
        <v>101</v>
      </c>
      <c r="D47" s="5" t="s">
        <v>101</v>
      </c>
      <c r="E47" s="10" t="s">
        <v>84</v>
      </c>
      <c r="F47" s="60">
        <v>5.0599999999999996</v>
      </c>
      <c r="G47" s="17">
        <v>5.0599999999999996</v>
      </c>
      <c r="H47" s="7">
        <v>0.780192</v>
      </c>
      <c r="I47" s="75">
        <v>6.4970413490072071E-2</v>
      </c>
      <c r="J47" s="13">
        <v>7.3484333950079037E-3</v>
      </c>
      <c r="K47" s="32">
        <v>4.547928944305045E-2</v>
      </c>
      <c r="L47" s="185">
        <v>1.9491124047021621E-2</v>
      </c>
      <c r="M47" s="318">
        <v>0</v>
      </c>
      <c r="N47" s="17">
        <v>5.8245975693849608E-2</v>
      </c>
      <c r="O47" s="159">
        <v>6.7244377962224593E-3</v>
      </c>
      <c r="P47" s="225">
        <v>0</v>
      </c>
      <c r="Q47" s="7">
        <v>0.7</v>
      </c>
      <c r="R47" s="7">
        <v>3.2</v>
      </c>
      <c r="S47" s="7">
        <v>1.1000000000000001</v>
      </c>
      <c r="T47" s="7">
        <v>1.2</v>
      </c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0"/>
      <c r="CG47" s="58">
        <v>158.60664928661899</v>
      </c>
      <c r="CH47" s="58">
        <v>78.305232183523998</v>
      </c>
      <c r="CI47" s="7">
        <v>4.69710077151354</v>
      </c>
      <c r="CJ47" s="32">
        <v>201.43044459400613</v>
      </c>
      <c r="CK47" s="32">
        <v>50.115348597455359</v>
      </c>
      <c r="CL47" s="94">
        <v>4.8849848023740821</v>
      </c>
      <c r="CM47" s="195">
        <v>0.82631697529415049</v>
      </c>
      <c r="CN47" s="60">
        <v>6.1093115707727956E-2</v>
      </c>
      <c r="CO47" s="105">
        <v>1.0339560727456838</v>
      </c>
      <c r="CP47" s="94">
        <v>4.9099594052945894E-2</v>
      </c>
      <c r="CQ47" s="121"/>
      <c r="CR47" s="121"/>
      <c r="CS47" s="121"/>
      <c r="CT47" s="121"/>
      <c r="CU47" s="121"/>
      <c r="CV47" s="121"/>
      <c r="CW47" s="121"/>
      <c r="CX47" s="121"/>
    </row>
    <row r="48" spans="2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7">
        <v>7.36</v>
      </c>
      <c r="G48" s="17">
        <v>7.36</v>
      </c>
      <c r="H48" s="7">
        <v>1.121904</v>
      </c>
      <c r="I48" s="75">
        <v>9.4502419621923031E-2</v>
      </c>
      <c r="J48" s="13">
        <v>9.8519536306473001E-3</v>
      </c>
      <c r="K48" s="32">
        <v>6.6151693735346129E-2</v>
      </c>
      <c r="L48" s="185">
        <v>2.8350725886576909E-2</v>
      </c>
      <c r="M48" s="318">
        <v>0</v>
      </c>
      <c r="N48" s="17">
        <v>8.4721419191053998E-2</v>
      </c>
      <c r="O48" s="159">
        <v>9.7810004308690329E-3</v>
      </c>
      <c r="P48" s="225">
        <v>0</v>
      </c>
      <c r="Q48" s="7">
        <v>0.7</v>
      </c>
      <c r="R48" s="7">
        <v>1.1000000000000001</v>
      </c>
      <c r="S48" s="7">
        <v>0.7</v>
      </c>
      <c r="T48" s="7">
        <v>1.5</v>
      </c>
      <c r="U48" s="249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0"/>
      <c r="CG48" s="7">
        <v>84.680635998561158</v>
      </c>
      <c r="CH48" s="7">
        <v>73.107265930677301</v>
      </c>
      <c r="CI48" s="7">
        <v>4.69710077151354</v>
      </c>
      <c r="CJ48" s="13">
        <v>107.54440771817268</v>
      </c>
      <c r="CK48" s="13">
        <v>46.788650195633473</v>
      </c>
      <c r="CL48" s="94">
        <v>4.8849848023740821</v>
      </c>
      <c r="CM48" s="182">
        <v>0.65782014262774979</v>
      </c>
      <c r="CN48" s="7">
        <v>8.2019334076690584E-2</v>
      </c>
      <c r="CO48" s="199">
        <v>0.82748032895122414</v>
      </c>
      <c r="CP48" s="47">
        <v>5.2492373809081977E-2</v>
      </c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7">
        <v>3.57</v>
      </c>
      <c r="G49" s="17">
        <v>3.57</v>
      </c>
      <c r="H49" s="7">
        <v>0.55490399999999995</v>
      </c>
      <c r="I49" s="75">
        <v>4.5838809517699072E-2</v>
      </c>
      <c r="J49" s="28">
        <v>4.6645973075859718E-3</v>
      </c>
      <c r="K49" s="32">
        <v>3.2087166662389352E-2</v>
      </c>
      <c r="L49" s="185">
        <v>1.3751642855309722E-2</v>
      </c>
      <c r="M49" s="225">
        <v>0</v>
      </c>
      <c r="N49" s="17">
        <v>4.109449273261722E-2</v>
      </c>
      <c r="O49" s="160">
        <v>4.7443167850818539E-3</v>
      </c>
      <c r="P49" s="225">
        <v>0</v>
      </c>
      <c r="Q49" s="7">
        <v>0.6</v>
      </c>
      <c r="R49" s="191">
        <v>0.7</v>
      </c>
      <c r="S49" s="7">
        <v>0.6</v>
      </c>
      <c r="T49" s="7">
        <v>1</v>
      </c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0"/>
      <c r="CG49" s="7">
        <v>75.418691436218538</v>
      </c>
      <c r="CH49" s="7">
        <v>74.848338589984024</v>
      </c>
      <c r="CI49" s="7">
        <v>4.69710077151354</v>
      </c>
      <c r="CJ49" s="13">
        <v>95.781738123997542</v>
      </c>
      <c r="CK49" s="13">
        <v>47.90293669758978</v>
      </c>
      <c r="CL49" s="94">
        <v>4.8849848023740821</v>
      </c>
      <c r="CM49" s="182">
        <v>0.28601337818160349</v>
      </c>
      <c r="CN49" s="7">
        <v>4.1533642476936493E-2</v>
      </c>
      <c r="CO49" s="199">
        <v>0.35938020084714667</v>
      </c>
      <c r="CP49" s="47">
        <v>2.6581531185239357E-2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7">
        <v>2.2999999999999998</v>
      </c>
      <c r="G50" s="17">
        <v>2.2999999999999998</v>
      </c>
      <c r="H50" s="7">
        <v>0.36287999999999998</v>
      </c>
      <c r="I50" s="75">
        <v>2.9532006131850943E-2</v>
      </c>
      <c r="J50" s="28">
        <v>2.7273574395837315E-3</v>
      </c>
      <c r="K50" s="32">
        <v>2.0672404292295658E-2</v>
      </c>
      <c r="L50" s="185">
        <v>8.8596018395552829E-3</v>
      </c>
      <c r="M50" s="225">
        <v>0</v>
      </c>
      <c r="N50" s="17">
        <v>2.6475443497204369E-2</v>
      </c>
      <c r="O50" s="160">
        <v>3.0565626346465724E-3</v>
      </c>
      <c r="P50" s="225">
        <v>0</v>
      </c>
      <c r="Q50" s="7">
        <v>0.6</v>
      </c>
      <c r="R50" s="7">
        <v>2.1</v>
      </c>
      <c r="S50" s="7">
        <v>0.4</v>
      </c>
      <c r="T50" s="7">
        <v>0.6</v>
      </c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0"/>
      <c r="CG50" s="7">
        <v>56.233234842794516</v>
      </c>
      <c r="CH50" s="7">
        <v>75.59682197588387</v>
      </c>
      <c r="CI50" s="7">
        <v>4.69710077151354</v>
      </c>
      <c r="CJ50" s="13">
        <v>71.416208250349044</v>
      </c>
      <c r="CK50" s="13">
        <v>48.381966064565681</v>
      </c>
      <c r="CL50" s="94">
        <v>4.8849848023740821</v>
      </c>
      <c r="CM50" s="182">
        <v>0.14013977191290852</v>
      </c>
      <c r="CN50" s="7">
        <v>2.7432574758608736E-2</v>
      </c>
      <c r="CO50" s="199">
        <v>0.17549274402126319</v>
      </c>
      <c r="CP50" s="47">
        <v>1.7556847845509593E-2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7">
        <v>0.27</v>
      </c>
      <c r="G51" s="17">
        <v>0.27</v>
      </c>
      <c r="H51" s="7">
        <v>5.5944000000000001E-2</v>
      </c>
      <c r="I51" s="144">
        <v>3.4668007198259809E-3</v>
      </c>
      <c r="J51" s="82">
        <v>2.9999999999999997E-4</v>
      </c>
      <c r="K51" s="83">
        <v>2.4267605038781866E-3</v>
      </c>
      <c r="L51" s="186">
        <v>1.0400402159477943E-3</v>
      </c>
      <c r="M51" s="225">
        <v>0</v>
      </c>
      <c r="N51" s="142">
        <v>3.1079868453239919E-3</v>
      </c>
      <c r="O51" s="161">
        <v>3.5881387450198898E-4</v>
      </c>
      <c r="P51" s="225">
        <v>0</v>
      </c>
      <c r="Q51" s="7">
        <v>0.4</v>
      </c>
      <c r="R51" s="7">
        <v>1.4</v>
      </c>
      <c r="S51" s="7">
        <v>0.3</v>
      </c>
      <c r="T51" s="7">
        <v>0.5</v>
      </c>
      <c r="U51" s="249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0"/>
      <c r="CG51" s="7">
        <v>47.632857749190656</v>
      </c>
      <c r="CH51" s="7">
        <v>63.501330459742448</v>
      </c>
      <c r="CI51" s="7">
        <v>4.69710077151354</v>
      </c>
      <c r="CJ51" s="13">
        <v>60.493729341472132</v>
      </c>
      <c r="CK51" s="13">
        <v>40.640851494235164</v>
      </c>
      <c r="CL51" s="94">
        <v>4.8849848023740821</v>
      </c>
      <c r="CM51" s="182">
        <v>1.4129088800590134E-2</v>
      </c>
      <c r="CN51" s="7">
        <v>3.5525184312398313E-3</v>
      </c>
      <c r="CO51" s="199">
        <v>1.7652252818838476E-2</v>
      </c>
      <c r="CP51" s="69">
        <v>2.2736117959934921E-3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7">
        <v>0.11</v>
      </c>
      <c r="G52" s="17">
        <v>0.11</v>
      </c>
      <c r="H52" s="7">
        <v>1.6632000000000001E-2</v>
      </c>
      <c r="I52" s="144">
        <v>1.4124002932624365E-3</v>
      </c>
      <c r="J52" s="82">
        <v>1.762820512820513E-4</v>
      </c>
      <c r="K52" s="83">
        <v>9.8868020528370564E-4</v>
      </c>
      <c r="L52" s="187">
        <v>4.2372008797873095E-4</v>
      </c>
      <c r="M52" s="225">
        <v>0</v>
      </c>
      <c r="N52" s="142">
        <v>1.2662168629097744E-3</v>
      </c>
      <c r="O52" s="161">
        <v>1.4618343035266218E-4</v>
      </c>
      <c r="P52" s="225">
        <v>0</v>
      </c>
      <c r="Q52" s="7">
        <v>0.3</v>
      </c>
      <c r="R52" s="7">
        <v>1.3</v>
      </c>
      <c r="S52" s="7">
        <v>0.2</v>
      </c>
      <c r="T52" s="226">
        <v>0.45</v>
      </c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0"/>
      <c r="CG52" s="7">
        <v>18.523889124685255</v>
      </c>
      <c r="CH52" s="7">
        <v>57.786210718365624</v>
      </c>
      <c r="CI52" s="7">
        <v>4.69710077151354</v>
      </c>
      <c r="CJ52" s="32">
        <v>23.525339188350273</v>
      </c>
      <c r="CK52" s="32">
        <v>36.983174859754001</v>
      </c>
      <c r="CL52" s="94">
        <v>4.8849848023740821</v>
      </c>
      <c r="CM52" s="196">
        <v>2.5543088885818673E-3</v>
      </c>
      <c r="CN52" s="106">
        <v>9.611002566678571E-4</v>
      </c>
      <c r="CO52" s="201">
        <v>3.1251356389796793E-3</v>
      </c>
      <c r="CP52" s="101">
        <v>6.1510416426742854E-4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7">
        <v>0.05</v>
      </c>
      <c r="G53" s="59">
        <v>0.05</v>
      </c>
      <c r="H53" s="60">
        <v>7.5600000000000007E-3</v>
      </c>
      <c r="I53" s="144">
        <v>6.4200013330110756E-4</v>
      </c>
      <c r="J53" s="82">
        <v>8.6921127439512803E-5</v>
      </c>
      <c r="K53" s="188">
        <v>4.4940009331077531E-4</v>
      </c>
      <c r="L53" s="187">
        <v>1.9260003999033227E-4</v>
      </c>
      <c r="M53" s="225">
        <v>0</v>
      </c>
      <c r="N53" s="223">
        <v>5.7555311950444293E-4</v>
      </c>
      <c r="O53" s="163">
        <v>6.6447013796664626E-5</v>
      </c>
      <c r="P53" s="225">
        <v>0</v>
      </c>
      <c r="Q53" s="46">
        <v>0.35</v>
      </c>
      <c r="R53" s="47">
        <v>1.4</v>
      </c>
      <c r="S53" s="190">
        <v>0.1</v>
      </c>
      <c r="T53" s="209">
        <v>0.4</v>
      </c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0"/>
      <c r="CG53" s="58">
        <v>14.686797806000451</v>
      </c>
      <c r="CH53" s="58">
        <v>56.586001187466699</v>
      </c>
      <c r="CI53" s="7">
        <v>4.69710077151354</v>
      </c>
      <c r="CJ53" s="32">
        <v>18.652233213620573</v>
      </c>
      <c r="CK53" s="32">
        <v>36.215040759978692</v>
      </c>
      <c r="CL53" s="94">
        <v>4.8849848023740821</v>
      </c>
      <c r="CM53" s="196">
        <v>9.691949288756996E-4</v>
      </c>
      <c r="CN53" s="106">
        <v>4.2779016897724831E-4</v>
      </c>
      <c r="CO53" s="201">
        <v>1.1768609007997328E-3</v>
      </c>
      <c r="CP53" s="102">
        <v>2.7378570814543896E-4</v>
      </c>
    </row>
    <row r="54" spans="2:94" ht="26.2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66"/>
      <c r="I54" s="508">
        <v>0.18759243895058361</v>
      </c>
      <c r="J54" s="508">
        <v>2.1677749608331024E-2</v>
      </c>
      <c r="K54" s="508">
        <v>0.1313147072654085</v>
      </c>
      <c r="L54" s="508">
        <v>5.6277731685175088E-2</v>
      </c>
      <c r="M54" s="508">
        <v>0</v>
      </c>
      <c r="N54" s="14"/>
      <c r="O54" s="14"/>
      <c r="P54" s="317"/>
      <c r="Q54" s="7"/>
      <c r="R54" s="7"/>
      <c r="S54" s="7"/>
      <c r="T54" s="7"/>
      <c r="U54" s="249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0"/>
      <c r="CG54" s="7"/>
      <c r="CH54" s="7"/>
      <c r="CI54" s="7"/>
      <c r="CJ54" s="60"/>
      <c r="CK54" s="60"/>
      <c r="CL54" s="60"/>
      <c r="CM54" s="165"/>
      <c r="CN54" s="60"/>
      <c r="CO54" s="103"/>
      <c r="CP54" s="60"/>
    </row>
    <row r="55" spans="2:94" ht="24.75" customHeight="1" x14ac:dyDescent="0.2">
      <c r="B55" s="5" t="s">
        <v>100</v>
      </c>
      <c r="C55" s="5" t="s">
        <v>102</v>
      </c>
      <c r="D55" s="5" t="s">
        <v>102</v>
      </c>
      <c r="E55" s="10" t="s">
        <v>84</v>
      </c>
      <c r="F55" s="53">
        <v>1.1499999999999999</v>
      </c>
      <c r="G55" s="59">
        <v>1.1499999999999999</v>
      </c>
      <c r="H55" s="165">
        <v>0.189</v>
      </c>
      <c r="I55" s="53">
        <v>1.4766003065925471E-2</v>
      </c>
      <c r="J55" s="28">
        <v>8.4031437596852735E-4</v>
      </c>
      <c r="K55" s="32">
        <v>1.0336202146147829E-2</v>
      </c>
      <c r="L55" s="186">
        <v>4.4298009197776423E-3</v>
      </c>
      <c r="M55" s="318">
        <v>0</v>
      </c>
      <c r="N55" s="73">
        <v>1.3658552835981061E-2</v>
      </c>
      <c r="O55" s="151">
        <v>1.1074502299444104E-3</v>
      </c>
      <c r="P55" s="225">
        <v>0</v>
      </c>
      <c r="Q55" s="53">
        <v>0.7</v>
      </c>
      <c r="R55" s="53">
        <v>3.2</v>
      </c>
      <c r="S55" s="53">
        <v>1.1000000000000001</v>
      </c>
      <c r="T55" s="53">
        <v>1.2</v>
      </c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0"/>
      <c r="CG55" s="58">
        <v>130.32879134153555</v>
      </c>
      <c r="CH55" s="53">
        <v>79.685232183523951</v>
      </c>
      <c r="CI55" s="32">
        <v>2.6208564320475811</v>
      </c>
      <c r="CJ55" s="32">
        <v>165.51756500375015</v>
      </c>
      <c r="CK55" s="32">
        <v>50.998548597455333</v>
      </c>
      <c r="CL55" s="94">
        <v>2.7256906893294843</v>
      </c>
      <c r="CM55" s="195">
        <v>0.15289209493962058</v>
      </c>
      <c r="CN55" s="60">
        <v>1.5060508882686025E-2</v>
      </c>
      <c r="CO55" s="105">
        <v>0.19347974404704157</v>
      </c>
      <c r="CP55" s="94">
        <v>9.638725684919058E-3</v>
      </c>
    </row>
    <row r="56" spans="2:94" ht="24.75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60">
        <v>4.59</v>
      </c>
      <c r="G56" s="59">
        <v>4.59</v>
      </c>
      <c r="H56" s="60">
        <v>0.73936799999999991</v>
      </c>
      <c r="I56" s="75">
        <v>5.8935612237041669E-2</v>
      </c>
      <c r="J56" s="13">
        <v>7.4821331704777614E-3</v>
      </c>
      <c r="K56" s="32">
        <v>4.1254928565929168E-2</v>
      </c>
      <c r="L56" s="185">
        <v>1.7680683671112501E-2</v>
      </c>
      <c r="M56" s="318">
        <v>0</v>
      </c>
      <c r="N56" s="73">
        <v>5.4515441319263544E-2</v>
      </c>
      <c r="O56" s="151">
        <v>4.4201709177781254E-3</v>
      </c>
      <c r="P56" s="225">
        <v>0</v>
      </c>
      <c r="Q56" s="52">
        <v>0.63</v>
      </c>
      <c r="R56" s="53">
        <v>3.4</v>
      </c>
      <c r="S56" s="53">
        <v>0.7</v>
      </c>
      <c r="T56" s="53">
        <v>1.5</v>
      </c>
      <c r="U56" s="249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0"/>
      <c r="CG56" s="7">
        <v>116.56818799176934</v>
      </c>
      <c r="CH56" s="7">
        <v>99.606540229404928</v>
      </c>
      <c r="CI56" s="7">
        <v>2.6208564320475811</v>
      </c>
      <c r="CJ56" s="32">
        <v>148.04159874954706</v>
      </c>
      <c r="CK56" s="32">
        <v>63.748185746819154</v>
      </c>
      <c r="CL56" s="94">
        <v>2.7256906893294843</v>
      </c>
      <c r="CM56" s="195">
        <v>0.54707771390531967</v>
      </c>
      <c r="CN56" s="60">
        <v>7.3645888436334656E-2</v>
      </c>
      <c r="CO56" s="105">
        <v>0.69202185852444331</v>
      </c>
      <c r="CP56" s="94">
        <v>4.7133368599254176E-2</v>
      </c>
    </row>
    <row r="57" spans="2:94" ht="24.75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60">
        <v>2.0699999999999998</v>
      </c>
      <c r="G57" s="59">
        <v>2.0699999999999998</v>
      </c>
      <c r="H57" s="60">
        <v>0.32810400000000001</v>
      </c>
      <c r="I57" s="75">
        <v>2.657880551866585E-2</v>
      </c>
      <c r="J57" s="28">
        <v>3.1939568084547124E-3</v>
      </c>
      <c r="K57" s="32">
        <v>1.8605163863066095E-2</v>
      </c>
      <c r="L57" s="186">
        <v>7.9736416555997551E-3</v>
      </c>
      <c r="M57" s="225">
        <v>0</v>
      </c>
      <c r="N57" s="73">
        <v>2.4585395104765911E-2</v>
      </c>
      <c r="O57" s="151">
        <v>1.9934104138999388E-3</v>
      </c>
      <c r="P57" s="225">
        <v>0</v>
      </c>
      <c r="Q57" s="52">
        <v>0.67</v>
      </c>
      <c r="R57" s="53">
        <v>2.4</v>
      </c>
      <c r="S57" s="53">
        <v>0.6</v>
      </c>
      <c r="T57" s="53">
        <v>1</v>
      </c>
      <c r="U57" s="249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0"/>
      <c r="CG57" s="7">
        <v>108.36475137940874</v>
      </c>
      <c r="CH57" s="7">
        <v>100.60260563169898</v>
      </c>
      <c r="CI57" s="7">
        <v>2.6208564320475811</v>
      </c>
      <c r="CJ57" s="32">
        <v>137.62323425184911</v>
      </c>
      <c r="CK57" s="32">
        <v>64.385667604287349</v>
      </c>
      <c r="CL57" s="94">
        <v>2.7256906893294843</v>
      </c>
      <c r="CM57" s="195">
        <v>0.22974020816971458</v>
      </c>
      <c r="CN57" s="60">
        <v>3.3008117318182963E-2</v>
      </c>
      <c r="CO57" s="105">
        <v>0.29052227462823971</v>
      </c>
      <c r="CP57" s="94">
        <v>2.1125195083637097E-2</v>
      </c>
    </row>
    <row r="58" spans="2:94" ht="24.75" customHeight="1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60">
        <v>1.9299999999999997</v>
      </c>
      <c r="G58" s="59">
        <v>1.9299999999999997</v>
      </c>
      <c r="H58" s="60">
        <v>0.30693599999999999</v>
      </c>
      <c r="I58" s="75">
        <v>2.4781205145422747E-2</v>
      </c>
      <c r="J58" s="28">
        <v>3.0044990180600126E-3</v>
      </c>
      <c r="K58" s="32">
        <v>1.7346843601795923E-2</v>
      </c>
      <c r="L58" s="186">
        <v>7.4343615436268246E-3</v>
      </c>
      <c r="M58" s="225">
        <v>0</v>
      </c>
      <c r="N58" s="73">
        <v>2.2922614759516041E-2</v>
      </c>
      <c r="O58" s="151">
        <v>1.8585903859067059E-3</v>
      </c>
      <c r="P58" s="225">
        <v>0</v>
      </c>
      <c r="Q58" s="54">
        <v>0.56999999999999995</v>
      </c>
      <c r="R58" s="55">
        <v>2.1</v>
      </c>
      <c r="S58" s="55">
        <v>0.4</v>
      </c>
      <c r="T58" s="55">
        <v>0.6</v>
      </c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0"/>
      <c r="CG58" s="226">
        <v>84.416009011065668</v>
      </c>
      <c r="CH58" s="7">
        <v>101.60863168801598</v>
      </c>
      <c r="CI58" s="7">
        <v>2.6208564320475811</v>
      </c>
      <c r="CJ58" s="32">
        <v>107.2083314440534</v>
      </c>
      <c r="CK58" s="32">
        <v>65.029524280330222</v>
      </c>
      <c r="CL58" s="94">
        <v>2.7256906893294843</v>
      </c>
      <c r="CM58" s="195">
        <v>0.16798115030520852</v>
      </c>
      <c r="CN58" s="60">
        <v>3.1187346975792871E-2</v>
      </c>
      <c r="CO58" s="105">
        <v>0.21217266271742896</v>
      </c>
      <c r="CP58" s="94">
        <v>1.9959902064507436E-2</v>
      </c>
    </row>
    <row r="59" spans="2:94" ht="24.75" customHeight="1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60">
        <v>2.25</v>
      </c>
      <c r="G59" s="59">
        <v>2.25</v>
      </c>
      <c r="H59" s="60">
        <v>0.35532000000000002</v>
      </c>
      <c r="I59" s="75">
        <v>2.889000599854984E-2</v>
      </c>
      <c r="J59" s="28">
        <v>3.784595371749157E-3</v>
      </c>
      <c r="K59" s="32">
        <v>2.0223004198984887E-2</v>
      </c>
      <c r="L59" s="186">
        <v>8.667001799564953E-3</v>
      </c>
      <c r="M59" s="225">
        <v>0</v>
      </c>
      <c r="N59" s="73">
        <v>2.6723255548658603E-2</v>
      </c>
      <c r="O59" s="151">
        <v>2.1667504498912378E-3</v>
      </c>
      <c r="P59" s="225">
        <v>0</v>
      </c>
      <c r="Q59" s="54">
        <v>0.48</v>
      </c>
      <c r="R59" s="55">
        <v>1.4</v>
      </c>
      <c r="S59" s="55">
        <v>0.3</v>
      </c>
      <c r="T59" s="55">
        <v>0.5</v>
      </c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0"/>
      <c r="CG59" s="7">
        <v>60.467266642722585</v>
      </c>
      <c r="CH59" s="7">
        <v>117.86601275809852</v>
      </c>
      <c r="CI59" s="7">
        <v>2.6208564320475811</v>
      </c>
      <c r="CJ59" s="32">
        <v>76.793428636257687</v>
      </c>
      <c r="CK59" s="32">
        <v>75.43424816518305</v>
      </c>
      <c r="CL59" s="94">
        <v>2.7256906893294843</v>
      </c>
      <c r="CM59" s="195">
        <v>0.14194827691823286</v>
      </c>
      <c r="CN59" s="60">
        <v>4.1880151653207569E-2</v>
      </c>
      <c r="CO59" s="105">
        <v>0.17891801848257113</v>
      </c>
      <c r="CP59" s="94">
        <v>2.6803297058052841E-2</v>
      </c>
    </row>
    <row r="60" spans="2:94" ht="24.7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2.2799999999999998</v>
      </c>
      <c r="G60" s="59">
        <v>2.2799999999999998</v>
      </c>
      <c r="H60" s="60">
        <v>0.35985600000000001</v>
      </c>
      <c r="I60" s="75">
        <v>2.92752060785305E-2</v>
      </c>
      <c r="J60" s="28">
        <v>2.9673059905908597E-3</v>
      </c>
      <c r="K60" s="32">
        <v>2.0492644254971347E-2</v>
      </c>
      <c r="L60" s="186">
        <v>8.7825618235591527E-3</v>
      </c>
      <c r="M60" s="225">
        <v>0</v>
      </c>
      <c r="N60" s="73">
        <v>2.7079565622640713E-2</v>
      </c>
      <c r="O60" s="151">
        <v>2.1956404558897873E-3</v>
      </c>
      <c r="P60" s="225">
        <v>0</v>
      </c>
      <c r="Q60" s="54">
        <v>0.32</v>
      </c>
      <c r="R60" s="55">
        <v>1.3</v>
      </c>
      <c r="S60" s="55">
        <v>0.2</v>
      </c>
      <c r="T60" s="226">
        <v>0.45</v>
      </c>
      <c r="U60" s="249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0"/>
      <c r="CG60" s="7">
        <v>60.467266642722585</v>
      </c>
      <c r="CH60" s="7">
        <v>119.0446728856795</v>
      </c>
      <c r="CI60" s="7">
        <v>2.6208564320475811</v>
      </c>
      <c r="CJ60" s="32">
        <v>76.793428636257687</v>
      </c>
      <c r="CK60" s="32">
        <v>76.188590646834882</v>
      </c>
      <c r="CL60" s="94">
        <v>2.7256906893294843</v>
      </c>
      <c r="CM60" s="195">
        <v>0.14384092061047596</v>
      </c>
      <c r="CN60" s="60">
        <v>4.2838939805949085E-2</v>
      </c>
      <c r="CO60" s="105">
        <v>0.18130359206233873</v>
      </c>
      <c r="CP60" s="94">
        <v>2.7416921475807415E-2</v>
      </c>
    </row>
    <row r="61" spans="2:94" ht="21" customHeight="1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7">
        <v>0.33999999999999997</v>
      </c>
      <c r="G61" s="59">
        <v>0.33999999999999997</v>
      </c>
      <c r="H61" s="60">
        <v>6.6528000000000004E-2</v>
      </c>
      <c r="I61" s="144">
        <v>4.3656009064475306E-3</v>
      </c>
      <c r="J61" s="28">
        <v>4.0494487302999348E-4</v>
      </c>
      <c r="K61" s="83">
        <v>3.0559206345132711E-3</v>
      </c>
      <c r="L61" s="186">
        <v>1.3096802719342595E-3</v>
      </c>
      <c r="M61" s="225">
        <v>0</v>
      </c>
      <c r="N61" s="151">
        <v>4.0381808384639655E-3</v>
      </c>
      <c r="O61" s="152">
        <v>3.2742006798356477E-4</v>
      </c>
      <c r="P61" s="225">
        <v>0</v>
      </c>
      <c r="Q61" s="49">
        <v>0.35</v>
      </c>
      <c r="R61" s="50">
        <v>1.4</v>
      </c>
      <c r="S61" s="190">
        <v>0.1</v>
      </c>
      <c r="T61" s="51">
        <v>0.4</v>
      </c>
      <c r="U61" s="249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58">
        <v>48.479664109176262</v>
      </c>
      <c r="CH61" s="58">
        <v>73.993429884700802</v>
      </c>
      <c r="CI61" s="60">
        <v>2.6208564320475811</v>
      </c>
      <c r="CJ61" s="32">
        <v>61.569173418653854</v>
      </c>
      <c r="CK61" s="32">
        <v>47.355795126208513</v>
      </c>
      <c r="CL61" s="94">
        <v>2.7256906893294843</v>
      </c>
      <c r="CM61" s="195">
        <v>1.7374176984016103E-2</v>
      </c>
      <c r="CN61" s="60">
        <v>4.9226349033693753E-3</v>
      </c>
      <c r="CO61" s="105">
        <v>2.1860253796714333E-2</v>
      </c>
      <c r="CP61" s="101">
        <v>3.1504863381564001E-3</v>
      </c>
    </row>
    <row r="62" spans="2:94" ht="24.75" customHeight="1" x14ac:dyDescent="0.2">
      <c r="B62" s="5" t="s">
        <v>100</v>
      </c>
      <c r="C62" s="5" t="s">
        <v>103</v>
      </c>
      <c r="D62" s="5" t="s">
        <v>103</v>
      </c>
      <c r="E62" s="5"/>
      <c r="F62" s="96"/>
      <c r="G62" s="115"/>
      <c r="H62" s="118"/>
      <c r="I62" s="231">
        <v>1.4056040963966454E-2</v>
      </c>
      <c r="J62" s="231">
        <v>1.4056040963966454E-2</v>
      </c>
      <c r="K62" s="231">
        <v>9.5581078554971902E-3</v>
      </c>
      <c r="L62" s="231">
        <v>4.4979331084692639E-3</v>
      </c>
      <c r="M62" s="231">
        <v>0</v>
      </c>
      <c r="N62" s="14"/>
      <c r="O62" s="14"/>
      <c r="P62" s="317"/>
      <c r="Q62" s="7"/>
      <c r="R62" s="7"/>
      <c r="S62" s="7"/>
      <c r="T62" s="7"/>
      <c r="U62" s="249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0"/>
      <c r="CG62" s="7"/>
      <c r="CH62" s="7"/>
      <c r="CI62" s="7"/>
      <c r="CJ62" s="60"/>
      <c r="CK62" s="60"/>
      <c r="CL62" s="60"/>
      <c r="CM62" s="165"/>
      <c r="CN62" s="60"/>
      <c r="CO62" s="103"/>
      <c r="CP62" s="60"/>
    </row>
    <row r="63" spans="2:94" ht="24.75" customHeight="1" x14ac:dyDescent="0.2">
      <c r="B63" s="5" t="s">
        <v>100</v>
      </c>
      <c r="C63" s="5" t="s">
        <v>103</v>
      </c>
      <c r="D63" s="5" t="s">
        <v>103</v>
      </c>
      <c r="E63" s="10" t="s">
        <v>84</v>
      </c>
      <c r="F63" s="53">
        <v>0.39</v>
      </c>
      <c r="G63" s="59">
        <v>0.39</v>
      </c>
      <c r="H63" s="60">
        <v>7.4088000000000001E-2</v>
      </c>
      <c r="I63" s="134">
        <v>5.5714285714285718E-4</v>
      </c>
      <c r="J63" s="28">
        <v>5.5714285714285718E-4</v>
      </c>
      <c r="K63" s="188">
        <v>3.7885714285714291E-4</v>
      </c>
      <c r="L63" s="187">
        <v>1.7828571428571427E-4</v>
      </c>
      <c r="M63" s="318">
        <v>0</v>
      </c>
      <c r="N63" s="133">
        <v>4.6465714285714288E-4</v>
      </c>
      <c r="O63" s="134">
        <v>9.2485714285714296E-5</v>
      </c>
      <c r="P63" s="225">
        <v>0</v>
      </c>
      <c r="Q63" s="53">
        <v>0.7</v>
      </c>
      <c r="R63" s="53">
        <v>3.2</v>
      </c>
      <c r="S63" s="53">
        <v>1.1000000000000001</v>
      </c>
      <c r="T63" s="53">
        <v>1.2</v>
      </c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0"/>
      <c r="CG63" s="58">
        <v>142.30316252570708</v>
      </c>
      <c r="CH63" s="7">
        <v>79.685232183523951</v>
      </c>
      <c r="CI63" s="13">
        <v>4.3992947252227257</v>
      </c>
      <c r="CJ63" s="32">
        <v>180.72501640764798</v>
      </c>
      <c r="CK63" s="32">
        <v>50.998548597455333</v>
      </c>
      <c r="CL63" s="94">
        <v>4.5752665142316351</v>
      </c>
      <c r="CM63" s="195">
        <v>5.7213958327862628E-2</v>
      </c>
      <c r="CN63" s="106">
        <v>5.9037194820129226E-3</v>
      </c>
      <c r="CO63" s="105">
        <v>7.226711033953305E-2</v>
      </c>
      <c r="CP63" s="94">
        <v>3.7783804684882708E-3</v>
      </c>
    </row>
    <row r="64" spans="2:94" ht="24.75" customHeight="1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7">
        <v>5.2</v>
      </c>
      <c r="G64" s="59">
        <v>5.2</v>
      </c>
      <c r="H64" s="60">
        <v>0.80135999999999996</v>
      </c>
      <c r="I64" s="133">
        <v>5.4856532643469333E-3</v>
      </c>
      <c r="J64" s="13">
        <v>5.4856532643469333E-3</v>
      </c>
      <c r="K64" s="83">
        <v>3.730244219755915E-3</v>
      </c>
      <c r="L64" s="186">
        <v>1.7554090445910183E-3</v>
      </c>
      <c r="M64" s="318">
        <v>0</v>
      </c>
      <c r="N64" s="133">
        <v>4.5750348224653428E-3</v>
      </c>
      <c r="O64" s="150">
        <v>9.1061844188159097E-4</v>
      </c>
      <c r="P64" s="225">
        <v>0</v>
      </c>
      <c r="Q64" s="52">
        <v>0.63</v>
      </c>
      <c r="R64" s="53">
        <v>3.4</v>
      </c>
      <c r="S64" s="53">
        <v>0.7</v>
      </c>
      <c r="T64" s="53">
        <v>1.5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0"/>
      <c r="CG64" s="7">
        <v>148.85268046622079</v>
      </c>
      <c r="CH64" s="7">
        <v>86.856903080041107</v>
      </c>
      <c r="CI64" s="7">
        <v>4.3992947252227257</v>
      </c>
      <c r="CJ64" s="32">
        <v>189.04290419210039</v>
      </c>
      <c r="CK64" s="32">
        <v>55.588417971226306</v>
      </c>
      <c r="CL64" s="94">
        <v>4.5752665142316351</v>
      </c>
      <c r="CM64" s="195">
        <v>0.79691027099550626</v>
      </c>
      <c r="CN64" s="60">
        <v>6.9603647852221742E-2</v>
      </c>
      <c r="CO64" s="105">
        <v>1.0068144876729266</v>
      </c>
      <c r="CP64" s="94">
        <v>4.4546334625421916E-2</v>
      </c>
    </row>
    <row r="65" spans="2:94" ht="24.75" customHeight="1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60">
        <v>1.7999999999999998</v>
      </c>
      <c r="G65" s="59">
        <v>1.7999999999999998</v>
      </c>
      <c r="H65" s="60">
        <v>0.28727999999999998</v>
      </c>
      <c r="I65" s="133">
        <v>1.514872032860697E-3</v>
      </c>
      <c r="J65" s="28">
        <v>1.514872032860697E-3</v>
      </c>
      <c r="K65" s="83">
        <v>1.030112982345274E-3</v>
      </c>
      <c r="L65" s="187">
        <v>4.8475905051542298E-4</v>
      </c>
      <c r="M65" s="225">
        <v>0</v>
      </c>
      <c r="N65" s="133">
        <v>1.2634032754058214E-3</v>
      </c>
      <c r="O65" s="150">
        <v>2.514687574548757E-4</v>
      </c>
      <c r="P65" s="225">
        <v>0</v>
      </c>
      <c r="Q65" s="52">
        <v>0.67</v>
      </c>
      <c r="R65" s="53">
        <v>2.4</v>
      </c>
      <c r="S65" s="53">
        <v>0.6</v>
      </c>
      <c r="T65" s="53">
        <v>1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0"/>
      <c r="CG65" s="226">
        <v>136.18366343987356</v>
      </c>
      <c r="CH65" s="7">
        <v>87.725472110841508</v>
      </c>
      <c r="CI65" s="7">
        <v>4.3992947252227257</v>
      </c>
      <c r="CJ65" s="13">
        <v>172.95325256863941</v>
      </c>
      <c r="CK65" s="13">
        <v>56.144302150938564</v>
      </c>
      <c r="CL65" s="94">
        <v>4.5752665142316351</v>
      </c>
      <c r="CM65" s="182">
        <v>0.25304932469717328</v>
      </c>
      <c r="CN65" s="7">
        <v>2.5201773628002546E-2</v>
      </c>
      <c r="CO65" s="199">
        <v>0.31955133434916788</v>
      </c>
      <c r="CP65" s="47">
        <v>1.6129135121921628E-2</v>
      </c>
    </row>
    <row r="66" spans="2:94" ht="24.75" customHeight="1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60">
        <v>1.8449999999999998</v>
      </c>
      <c r="G66" s="17">
        <v>1.8449999999999998</v>
      </c>
      <c r="H66" s="7">
        <v>0.29408399999999996</v>
      </c>
      <c r="I66" s="133">
        <v>1.6771742894005812E-3</v>
      </c>
      <c r="J66" s="28">
        <v>1.6771742894005812E-3</v>
      </c>
      <c r="K66" s="83">
        <v>1.1404785167923952E-3</v>
      </c>
      <c r="L66" s="187">
        <v>5.3669577260818599E-4</v>
      </c>
      <c r="M66" s="225">
        <v>0</v>
      </c>
      <c r="N66" s="133">
        <v>1.3987633573600848E-3</v>
      </c>
      <c r="O66" s="150">
        <v>2.7841093204049647E-4</v>
      </c>
      <c r="P66" s="225">
        <v>0</v>
      </c>
      <c r="Q66" s="54">
        <v>0.56999999999999995</v>
      </c>
      <c r="R66" s="55">
        <v>2.1</v>
      </c>
      <c r="S66" s="55">
        <v>0.4</v>
      </c>
      <c r="T66" s="55">
        <v>0.6</v>
      </c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0"/>
      <c r="CG66" s="7">
        <v>123.51464641352631</v>
      </c>
      <c r="CH66" s="7">
        <v>87.725472110841508</v>
      </c>
      <c r="CI66" s="7">
        <v>4.3992947252227257</v>
      </c>
      <c r="CJ66" s="13">
        <v>156.8636009451784</v>
      </c>
      <c r="CK66" s="13">
        <v>56.144302150938564</v>
      </c>
      <c r="CL66" s="94">
        <v>4.5752665142316351</v>
      </c>
      <c r="CM66" s="182">
        <v>0.23600122140099195</v>
      </c>
      <c r="CN66" s="7">
        <v>2.5798657740244712E-2</v>
      </c>
      <c r="CO66" s="199">
        <v>0.29785471046261147</v>
      </c>
      <c r="CP66" s="47">
        <v>1.6511140953756616E-2</v>
      </c>
    </row>
    <row r="67" spans="2:94" ht="24.75" customHeight="1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60">
        <v>1.7149999999999999</v>
      </c>
      <c r="G67" s="17">
        <v>1.7149999999999999</v>
      </c>
      <c r="H67" s="7">
        <v>0.27442800000000001</v>
      </c>
      <c r="I67" s="133">
        <v>1.6144721684637361E-3</v>
      </c>
      <c r="J67" s="28">
        <v>1.6144721684637361E-3</v>
      </c>
      <c r="K67" s="83">
        <v>1.0978410745553406E-3</v>
      </c>
      <c r="L67" s="187">
        <v>5.1663109390839542E-4</v>
      </c>
      <c r="M67" s="225">
        <v>0</v>
      </c>
      <c r="N67" s="133">
        <v>1.3464697884987557E-3</v>
      </c>
      <c r="O67" s="150">
        <v>2.680023799649802E-4</v>
      </c>
      <c r="P67" s="225">
        <v>0</v>
      </c>
      <c r="Q67" s="54">
        <v>0.48</v>
      </c>
      <c r="R67" s="55">
        <v>1.4</v>
      </c>
      <c r="S67" s="55">
        <v>0.3</v>
      </c>
      <c r="T67" s="55">
        <v>0.5</v>
      </c>
      <c r="U67" s="249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0"/>
      <c r="CG67" s="226">
        <v>121.46378726043616</v>
      </c>
      <c r="CH67" s="7">
        <v>64.039594640914302</v>
      </c>
      <c r="CI67" s="7">
        <v>4.3992947252227257</v>
      </c>
      <c r="CJ67" s="13">
        <v>154.25900982075393</v>
      </c>
      <c r="CK67" s="13">
        <v>40.985340570185151</v>
      </c>
      <c r="CL67" s="94">
        <v>4.5752665142316351</v>
      </c>
      <c r="CM67" s="182">
        <v>0.21585518560540498</v>
      </c>
      <c r="CN67" s="7">
        <v>1.7574257878116832E-2</v>
      </c>
      <c r="CO67" s="199">
        <v>0.27240078391450029</v>
      </c>
      <c r="CP67" s="47">
        <v>1.1247525041994772E-2</v>
      </c>
    </row>
    <row r="68" spans="2:94" ht="24.75" customHeight="1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60">
        <v>1.5899999999999999</v>
      </c>
      <c r="G68" s="17">
        <v>1.5899999999999999</v>
      </c>
      <c r="H68" s="7">
        <v>0.25552799999999998</v>
      </c>
      <c r="I68" s="133">
        <v>1.4142191437260551E-3</v>
      </c>
      <c r="J68" s="28">
        <v>1.4142191437260551E-3</v>
      </c>
      <c r="K68" s="83">
        <v>9.6166901773371755E-4</v>
      </c>
      <c r="L68" s="187">
        <v>4.5255012599233757E-4</v>
      </c>
      <c r="M68" s="225">
        <v>0</v>
      </c>
      <c r="N68" s="133">
        <v>1.17945876586753E-3</v>
      </c>
      <c r="O68" s="150">
        <v>2.3476037785852516E-4</v>
      </c>
      <c r="P68" s="225">
        <v>0</v>
      </c>
      <c r="Q68" s="54">
        <v>0.32</v>
      </c>
      <c r="R68" s="55">
        <v>1.3</v>
      </c>
      <c r="S68" s="55">
        <v>0.2</v>
      </c>
      <c r="T68" s="226">
        <v>0.45</v>
      </c>
      <c r="U68" s="249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226">
        <v>118.38419069345724</v>
      </c>
      <c r="CH68" s="7">
        <v>73.005137890642317</v>
      </c>
      <c r="CI68" s="7">
        <v>4.3992947252227257</v>
      </c>
      <c r="CJ68" s="13">
        <v>150.34792218069069</v>
      </c>
      <c r="CK68" s="13">
        <v>46.72328825001108</v>
      </c>
      <c r="CL68" s="94">
        <v>4.5752665142316351</v>
      </c>
      <c r="CM68" s="182">
        <v>0.19522574181570113</v>
      </c>
      <c r="CN68" s="7">
        <v>1.8654856874920051E-2</v>
      </c>
      <c r="CO68" s="199">
        <v>0.24632787002492648</v>
      </c>
      <c r="CP68" s="47">
        <v>1.1939108399948831E-2</v>
      </c>
    </row>
    <row r="69" spans="2:94" ht="24.75" customHeight="1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3">
        <v>1.46</v>
      </c>
      <c r="G69" s="59">
        <v>1.46</v>
      </c>
      <c r="H69" s="60">
        <v>0.235872</v>
      </c>
      <c r="I69" s="133">
        <v>1.7925072080255935E-3</v>
      </c>
      <c r="J69" s="28">
        <v>1.7925072080255935E-3</v>
      </c>
      <c r="K69" s="83">
        <v>1.2189049014574038E-3</v>
      </c>
      <c r="L69" s="186">
        <v>5.7360230656818977E-4</v>
      </c>
      <c r="M69" s="225">
        <v>0</v>
      </c>
      <c r="N69" s="133">
        <v>1.4949510114933449E-3</v>
      </c>
      <c r="O69" s="134">
        <v>2.9755619653224852E-4</v>
      </c>
      <c r="P69" s="225">
        <v>0</v>
      </c>
      <c r="Q69" s="49">
        <v>0.35</v>
      </c>
      <c r="R69" s="50">
        <v>1.4</v>
      </c>
      <c r="S69" s="190">
        <v>0.1</v>
      </c>
      <c r="T69" s="51">
        <v>0.4</v>
      </c>
      <c r="U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0"/>
      <c r="CG69" s="58">
        <v>115.30459412647832</v>
      </c>
      <c r="CH69" s="53">
        <v>66.205147072477814</v>
      </c>
      <c r="CI69" s="60">
        <v>4.3992947252227257</v>
      </c>
      <c r="CJ69" s="13">
        <v>146.43683454062747</v>
      </c>
      <c r="CK69" s="13">
        <v>42.371294126385799</v>
      </c>
      <c r="CL69" s="94">
        <v>4.5752665142316351</v>
      </c>
      <c r="CM69" s="182">
        <v>0.17476767772348353</v>
      </c>
      <c r="CN69" s="7">
        <v>1.5615940450279487E-2</v>
      </c>
      <c r="CO69" s="199">
        <v>0.22047766754009429</v>
      </c>
      <c r="CP69" s="47">
        <v>9.9942018881788719E-3</v>
      </c>
    </row>
    <row r="70" spans="2:94" ht="24" customHeight="1" x14ac:dyDescent="0.2">
      <c r="B70" s="5" t="s">
        <v>100</v>
      </c>
      <c r="C70" s="5" t="s">
        <v>104</v>
      </c>
      <c r="D70" s="5" t="s">
        <v>104</v>
      </c>
      <c r="E70" s="5"/>
      <c r="F70" s="10"/>
      <c r="G70" s="63"/>
      <c r="H70" s="63"/>
      <c r="I70" s="330">
        <v>0.14329550000000002</v>
      </c>
      <c r="J70" s="330">
        <v>0.14329550000000002</v>
      </c>
      <c r="K70" s="330">
        <v>9.7440940000000031E-2</v>
      </c>
      <c r="L70" s="330">
        <v>4.5854559999999996E-2</v>
      </c>
      <c r="M70" s="330">
        <v>0</v>
      </c>
      <c r="N70" s="15"/>
      <c r="O70" s="15"/>
      <c r="P70" s="241"/>
      <c r="Q70" s="15"/>
      <c r="R70" s="15"/>
      <c r="S70" s="15"/>
      <c r="T70" s="15"/>
      <c r="U70" s="249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0"/>
      <c r="CG70" s="10"/>
      <c r="CH70" s="15"/>
      <c r="CI70" s="7"/>
      <c r="CJ70" s="63"/>
      <c r="CK70" s="63"/>
      <c r="CL70" s="63"/>
      <c r="CM70" s="197"/>
      <c r="CN70" s="60"/>
      <c r="CO70" s="200"/>
      <c r="CP70" s="63"/>
    </row>
    <row r="71" spans="2:94" ht="25.5" customHeight="1" x14ac:dyDescent="0.2">
      <c r="B71" s="5" t="s">
        <v>100</v>
      </c>
      <c r="C71" s="5" t="s">
        <v>104</v>
      </c>
      <c r="D71" s="5" t="s">
        <v>104</v>
      </c>
      <c r="E71" s="10" t="s">
        <v>84</v>
      </c>
      <c r="F71" s="53">
        <v>0.26</v>
      </c>
      <c r="G71" s="59">
        <v>0.26</v>
      </c>
      <c r="H71" s="60">
        <v>5.4432000000000001E-2</v>
      </c>
      <c r="I71" s="53">
        <v>4.7246911035440948E-3</v>
      </c>
      <c r="J71" s="82">
        <v>4.7246911035440898E-4</v>
      </c>
      <c r="K71" s="83">
        <v>3.2127899504099848E-3</v>
      </c>
      <c r="L71" s="186">
        <v>1.5119011531341099E-3</v>
      </c>
      <c r="M71" s="318">
        <v>0</v>
      </c>
      <c r="N71" s="133">
        <v>3.9403923803557747E-3</v>
      </c>
      <c r="O71" s="133">
        <v>7.8429872318831978E-4</v>
      </c>
      <c r="P71" s="225">
        <v>0</v>
      </c>
      <c r="Q71" s="53">
        <v>0.7</v>
      </c>
      <c r="R71" s="53">
        <v>3.2</v>
      </c>
      <c r="S71" s="53">
        <v>1.1000000000000001</v>
      </c>
      <c r="T71" s="53">
        <v>1.2</v>
      </c>
      <c r="U71" s="249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0"/>
      <c r="CG71" s="58">
        <v>134.23203940709422</v>
      </c>
      <c r="CH71" s="7">
        <v>79.685232183523951</v>
      </c>
      <c r="CI71" s="32">
        <v>23.868513934719044</v>
      </c>
      <c r="CJ71" s="32">
        <v>170.47469004700966</v>
      </c>
      <c r="CK71" s="32">
        <v>50.998548597455333</v>
      </c>
      <c r="CL71" s="94">
        <v>24.823254492107807</v>
      </c>
      <c r="CM71" s="195">
        <v>4.1106143868871459E-2</v>
      </c>
      <c r="CN71" s="60">
        <v>4.3374265582135753E-3</v>
      </c>
      <c r="CO71" s="105">
        <v>5.0777465580170544E-2</v>
      </c>
      <c r="CP71" s="101">
        <v>2.7759529972566886E-3</v>
      </c>
    </row>
    <row r="72" spans="2:94" ht="25.5" customHeight="1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10">
        <v>3.18</v>
      </c>
      <c r="G72" s="59">
        <v>3.18</v>
      </c>
      <c r="H72" s="60">
        <v>0.49593600000000004</v>
      </c>
      <c r="I72" s="53">
        <v>6.5145689430712223E-2</v>
      </c>
      <c r="J72" s="13">
        <v>6.5145689430712193E-3</v>
      </c>
      <c r="K72" s="32">
        <v>4.4299068812884312E-2</v>
      </c>
      <c r="L72" s="185">
        <v>2.084662061782791E-2</v>
      </c>
      <c r="M72" s="318">
        <v>0</v>
      </c>
      <c r="N72" s="53">
        <v>5.4331504985213996E-2</v>
      </c>
      <c r="O72" s="53">
        <v>1.081418444549823E-2</v>
      </c>
      <c r="P72" s="225">
        <v>0</v>
      </c>
      <c r="Q72" s="52">
        <v>0.63</v>
      </c>
      <c r="R72" s="53">
        <v>3.4</v>
      </c>
      <c r="S72" s="53">
        <v>0.7</v>
      </c>
      <c r="T72" s="53">
        <v>1.5</v>
      </c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0"/>
      <c r="CG72" s="7">
        <v>139.12763867576106</v>
      </c>
      <c r="CH72" s="7">
        <v>74.107265930677258</v>
      </c>
      <c r="CI72" s="7">
        <v>23.868513934719044</v>
      </c>
      <c r="CJ72" s="32">
        <v>176.69210111821656</v>
      </c>
      <c r="CK72" s="32">
        <v>47.428650195633445</v>
      </c>
      <c r="CL72" s="94">
        <v>24.823254492107807</v>
      </c>
      <c r="CM72" s="195">
        <v>0.51832776530132674</v>
      </c>
      <c r="CN72" s="60">
        <v>3.6752461036596358E-2</v>
      </c>
      <c r="CO72" s="105">
        <v>0.64081883084083158</v>
      </c>
      <c r="CP72" s="94">
        <v>2.352157506342167E-2</v>
      </c>
    </row>
    <row r="73" spans="2:94" ht="25.5" customHeight="1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10">
        <v>1.0699999999999998</v>
      </c>
      <c r="G73" s="59">
        <v>1.0699999999999998</v>
      </c>
      <c r="H73" s="60">
        <v>0.17690399999999998</v>
      </c>
      <c r="I73" s="53">
        <v>2.1517283123879384E-2</v>
      </c>
      <c r="J73" s="28">
        <v>2.1517283123879401E-3</v>
      </c>
      <c r="K73" s="32">
        <v>1.4631752524237982E-2</v>
      </c>
      <c r="L73" s="185">
        <v>6.8855305996414016E-3</v>
      </c>
      <c r="M73" s="225">
        <v>0</v>
      </c>
      <c r="N73" s="53">
        <v>1.7945414125315407E-2</v>
      </c>
      <c r="O73" s="133">
        <v>3.5718689985639778E-3</v>
      </c>
      <c r="P73" s="225">
        <v>0</v>
      </c>
      <c r="Q73" s="52">
        <v>0.67</v>
      </c>
      <c r="R73" s="53">
        <v>2.4</v>
      </c>
      <c r="S73" s="53">
        <v>0.6</v>
      </c>
      <c r="T73" s="53">
        <v>1</v>
      </c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0"/>
      <c r="CG73" s="226">
        <v>106.10715239233772</v>
      </c>
      <c r="CH73" s="7">
        <v>74.848338589984024</v>
      </c>
      <c r="CI73" s="7">
        <v>23.868513934719044</v>
      </c>
      <c r="CJ73" s="32">
        <v>134.75608353826891</v>
      </c>
      <c r="CK73" s="32">
        <v>47.90293669758978</v>
      </c>
      <c r="CL73" s="94">
        <v>24.823254492107807</v>
      </c>
      <c r="CM73" s="195">
        <v>0.13907396296995073</v>
      </c>
      <c r="CN73" s="60">
        <v>1.3240970489922533E-2</v>
      </c>
      <c r="CO73" s="105">
        <v>0.17074989169250307</v>
      </c>
      <c r="CP73" s="94">
        <v>8.4742211135504213E-3</v>
      </c>
    </row>
    <row r="74" spans="2:94" ht="25.5" customHeight="1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10">
        <v>1.0899999999999999</v>
      </c>
      <c r="G74" s="59">
        <v>1.0899999999999999</v>
      </c>
      <c r="H74" s="60">
        <v>0.179928</v>
      </c>
      <c r="I74" s="53">
        <v>2.2037240594403595E-2</v>
      </c>
      <c r="J74" s="28">
        <v>2.20372405944036E-3</v>
      </c>
      <c r="K74" s="32">
        <v>1.4985323604194446E-2</v>
      </c>
      <c r="L74" s="185">
        <v>7.0519169902091491E-3</v>
      </c>
      <c r="M74" s="225">
        <v>0</v>
      </c>
      <c r="N74" s="53">
        <v>1.8379058655732597E-2</v>
      </c>
      <c r="O74" s="133">
        <v>3.6581819386709972E-3</v>
      </c>
      <c r="P74" s="225">
        <v>0</v>
      </c>
      <c r="Q74" s="54">
        <v>0.56999999999999995</v>
      </c>
      <c r="R74" s="55">
        <v>2.1</v>
      </c>
      <c r="S74" s="55">
        <v>0.4</v>
      </c>
      <c r="T74" s="55">
        <v>0.6</v>
      </c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0"/>
      <c r="CG74" s="226">
        <v>73.0866661089144</v>
      </c>
      <c r="CH74" s="226">
        <v>75.59682197588387</v>
      </c>
      <c r="CI74" s="7">
        <v>23.868513934719044</v>
      </c>
      <c r="CJ74" s="32">
        <v>92.820065958321294</v>
      </c>
      <c r="CK74" s="32">
        <v>48.381966064565681</v>
      </c>
      <c r="CL74" s="94">
        <v>24.823254492107807</v>
      </c>
      <c r="CM74" s="195">
        <v>0.10568114624756043</v>
      </c>
      <c r="CN74" s="60">
        <v>1.3601984984476834E-2</v>
      </c>
      <c r="CO74" s="105">
        <v>0.1282312192909677</v>
      </c>
      <c r="CP74" s="94">
        <v>8.7052703900651739E-3</v>
      </c>
    </row>
    <row r="75" spans="2:94" ht="25.5" customHeight="1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10">
        <v>0.64</v>
      </c>
      <c r="G75" s="59">
        <v>0.64</v>
      </c>
      <c r="H75" s="60">
        <v>0.111888</v>
      </c>
      <c r="I75" s="53">
        <v>1.2666581873105088E-2</v>
      </c>
      <c r="J75" s="28">
        <v>1.2666581873105099E-3</v>
      </c>
      <c r="K75" s="32">
        <v>8.61327567371146E-3</v>
      </c>
      <c r="L75" s="186">
        <v>4.0533061993936279E-3</v>
      </c>
      <c r="M75" s="225">
        <v>0</v>
      </c>
      <c r="N75" s="53">
        <v>1.0563929282169643E-2</v>
      </c>
      <c r="O75" s="133">
        <v>2.1026525909354447E-3</v>
      </c>
      <c r="P75" s="225">
        <v>0</v>
      </c>
      <c r="Q75" s="54">
        <v>0.48</v>
      </c>
      <c r="R75" s="55">
        <v>1.4</v>
      </c>
      <c r="S75" s="55">
        <v>0.3</v>
      </c>
      <c r="T75" s="55">
        <v>0.5</v>
      </c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0"/>
      <c r="CG75" s="7">
        <v>51.073008586632206</v>
      </c>
      <c r="CH75" s="7">
        <v>58.209552921430578</v>
      </c>
      <c r="CI75" s="7">
        <v>23.868513934719044</v>
      </c>
      <c r="CJ75" s="32">
        <v>64.862720905022897</v>
      </c>
      <c r="CK75" s="32">
        <v>37.254113869715574</v>
      </c>
      <c r="CL75" s="94">
        <v>24.823254492107807</v>
      </c>
      <c r="CM75" s="195">
        <v>4.7962574413664798E-2</v>
      </c>
      <c r="CN75" s="60">
        <v>6.512950457273025E-3</v>
      </c>
      <c r="CO75" s="105">
        <v>5.7399024254163648E-2</v>
      </c>
      <c r="CP75" s="101">
        <v>4.1682882926547364E-3</v>
      </c>
    </row>
    <row r="76" spans="2:94" ht="25.5" customHeight="1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10">
        <v>0.56000000000000005</v>
      </c>
      <c r="G76" s="59">
        <v>0.56000000000000005</v>
      </c>
      <c r="H76" s="60">
        <v>9.9792000000000006E-2</v>
      </c>
      <c r="I76" s="53">
        <v>1.0957136563858667E-2</v>
      </c>
      <c r="J76" s="28">
        <v>1.09571365638587E-3</v>
      </c>
      <c r="K76" s="83">
        <v>7.450852863423894E-3</v>
      </c>
      <c r="L76" s="186">
        <v>3.5062837004347733E-3</v>
      </c>
      <c r="M76" s="225">
        <v>0</v>
      </c>
      <c r="N76" s="53">
        <v>9.1382518942581294E-3</v>
      </c>
      <c r="O76" s="133">
        <v>1.8188846696005389E-3</v>
      </c>
      <c r="P76" s="225">
        <v>0</v>
      </c>
      <c r="Q76" s="54">
        <v>0.32</v>
      </c>
      <c r="R76" s="55">
        <v>1.3</v>
      </c>
      <c r="S76" s="55">
        <v>0.2</v>
      </c>
      <c r="T76" s="226">
        <v>0.45</v>
      </c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0"/>
      <c r="CG76" s="226">
        <v>36.912156918279059</v>
      </c>
      <c r="CH76" s="7">
        <v>65.776794801216553</v>
      </c>
      <c r="CI76" s="7">
        <v>23.868513934719044</v>
      </c>
      <c r="CJ76" s="32">
        <v>46.878439286214409</v>
      </c>
      <c r="CK76" s="32">
        <v>42.097148672778594</v>
      </c>
      <c r="CL76" s="94">
        <v>24.823254492107807</v>
      </c>
      <c r="CM76" s="195">
        <v>3.4037175677678937E-2</v>
      </c>
      <c r="CN76" s="60">
        <v>6.5639979068030027E-3</v>
      </c>
      <c r="CO76" s="105">
        <v>4.0152948515860445E-2</v>
      </c>
      <c r="CP76" s="101">
        <v>4.200958660353922E-3</v>
      </c>
    </row>
    <row r="77" spans="2:94" ht="25.5" customHeight="1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7">
        <v>0.30999999999999994</v>
      </c>
      <c r="G77" s="59">
        <v>0.30999999999999994</v>
      </c>
      <c r="H77" s="60">
        <v>6.1991999999999998E-2</v>
      </c>
      <c r="I77" s="53">
        <v>6.2468773104969611E-3</v>
      </c>
      <c r="J77" s="28">
        <v>6.24687731049696E-4</v>
      </c>
      <c r="K77" s="83">
        <v>4.2478765711379341E-3</v>
      </c>
      <c r="L77" s="186">
        <v>1.999000739359027E-3</v>
      </c>
      <c r="M77" s="225">
        <v>0</v>
      </c>
      <c r="N77" s="53">
        <v>5.2098956769544656E-3</v>
      </c>
      <c r="O77" s="133">
        <v>1.0369816335424956E-3</v>
      </c>
      <c r="P77" s="225">
        <v>0</v>
      </c>
      <c r="Q77" s="49">
        <v>0.35</v>
      </c>
      <c r="R77" s="50">
        <v>1.4</v>
      </c>
      <c r="S77" s="190">
        <v>0.1</v>
      </c>
      <c r="T77" s="51">
        <v>0.4</v>
      </c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0"/>
      <c r="CG77" s="58">
        <v>22.751305249925924</v>
      </c>
      <c r="CH77" s="58">
        <v>60.086459601242936</v>
      </c>
      <c r="CI77" s="60">
        <v>23.868513934719044</v>
      </c>
      <c r="CJ77" s="32">
        <v>28.894157667405924</v>
      </c>
      <c r="CK77" s="32">
        <v>38.455334144795479</v>
      </c>
      <c r="CL77" s="94">
        <v>24.823254492107807</v>
      </c>
      <c r="CM77" s="195">
        <v>1.4452143947239938E-2</v>
      </c>
      <c r="CN77" s="106">
        <v>3.7248798036002523E-3</v>
      </c>
      <c r="CO77" s="105">
        <v>1.665239776944925E-2</v>
      </c>
      <c r="CP77" s="101">
        <v>2.3839230743041614E-3</v>
      </c>
    </row>
    <row r="78" spans="2:94" ht="27.75" customHeight="1" x14ac:dyDescent="0.2">
      <c r="B78" s="5" t="s">
        <v>100</v>
      </c>
      <c r="C78" s="5" t="s">
        <v>105</v>
      </c>
      <c r="D78" s="5" t="s">
        <v>105</v>
      </c>
      <c r="E78" s="5"/>
      <c r="F78" s="10"/>
      <c r="G78" s="63"/>
      <c r="H78" s="63"/>
      <c r="I78" s="514">
        <v>3.0400641025641023E-2</v>
      </c>
      <c r="J78" s="514">
        <v>3.0400641025641023E-2</v>
      </c>
      <c r="K78" s="514">
        <v>2.6448557692307695E-2</v>
      </c>
      <c r="L78" s="514">
        <v>3.9520833333333326E-3</v>
      </c>
      <c r="M78" s="514">
        <v>0</v>
      </c>
      <c r="N78" s="15"/>
      <c r="O78" s="15"/>
      <c r="P78" s="241"/>
      <c r="Q78" s="15"/>
      <c r="R78" s="15"/>
      <c r="S78" s="15"/>
      <c r="T78" s="15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0"/>
      <c r="CG78" s="10"/>
      <c r="CH78" s="15"/>
      <c r="CI78" s="7"/>
      <c r="CJ78" s="63"/>
      <c r="CK78" s="63"/>
      <c r="CL78" s="63"/>
      <c r="CM78" s="197"/>
      <c r="CN78" s="60"/>
      <c r="CO78" s="200"/>
      <c r="CP78" s="63"/>
    </row>
    <row r="79" spans="2:94" ht="28.5" customHeight="1" x14ac:dyDescent="0.2">
      <c r="B79" s="5" t="s">
        <v>100</v>
      </c>
      <c r="C79" s="5" t="s">
        <v>105</v>
      </c>
      <c r="D79" s="5" t="s">
        <v>105</v>
      </c>
      <c r="E79" s="10" t="s">
        <v>84</v>
      </c>
      <c r="F79" s="53">
        <v>3.9599999999999995</v>
      </c>
      <c r="G79" s="60">
        <v>3.96</v>
      </c>
      <c r="H79" s="60">
        <v>0.61387199999999997</v>
      </c>
      <c r="I79" s="53">
        <v>6.346153846153846E-3</v>
      </c>
      <c r="J79" s="13">
        <v>3.9663461538461502E-3</v>
      </c>
      <c r="K79" s="83">
        <v>5.5211538461538458E-3</v>
      </c>
      <c r="L79" s="186">
        <v>8.2500000000000021E-4</v>
      </c>
      <c r="M79" s="318">
        <v>0</v>
      </c>
      <c r="N79" s="133">
        <v>5.2926923076923073E-3</v>
      </c>
      <c r="O79" s="133">
        <v>1.0534615384615385E-3</v>
      </c>
      <c r="P79" s="225">
        <v>0</v>
      </c>
      <c r="Q79" s="53">
        <v>0.7</v>
      </c>
      <c r="R79" s="53">
        <v>3.2</v>
      </c>
      <c r="S79" s="53">
        <v>1.1000000000000001</v>
      </c>
      <c r="T79" s="53">
        <v>1.2</v>
      </c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0"/>
      <c r="CG79" s="58">
        <v>117.83178185706039</v>
      </c>
      <c r="CH79" s="53">
        <v>73.993429884700802</v>
      </c>
      <c r="CI79" s="32">
        <v>5.9905289875373287</v>
      </c>
      <c r="CJ79" s="32">
        <v>149.64636295846671</v>
      </c>
      <c r="CK79" s="32">
        <v>47.355795126208513</v>
      </c>
      <c r="CL79" s="94">
        <v>6.2301501470388221</v>
      </c>
      <c r="CM79" s="195">
        <v>0.49033635094460698</v>
      </c>
      <c r="CN79" s="60">
        <v>4.5422494790181046E-2</v>
      </c>
      <c r="CO79" s="105">
        <v>0.61727099189780188</v>
      </c>
      <c r="CP79" s="94">
        <v>2.9070396665715873E-2</v>
      </c>
    </row>
    <row r="80" spans="2:94" ht="25.5" customHeight="1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7">
        <v>6.46</v>
      </c>
      <c r="G80" s="59">
        <v>6.46</v>
      </c>
      <c r="H80" s="60">
        <v>0.99187199999999998</v>
      </c>
      <c r="I80" s="53">
        <v>1.0352564102564101E-2</v>
      </c>
      <c r="J80" s="13">
        <v>6.4703525641025498E-3</v>
      </c>
      <c r="K80" s="32">
        <v>9.0067307692307686E-3</v>
      </c>
      <c r="L80" s="186">
        <v>1.3458333333333326E-3</v>
      </c>
      <c r="M80" s="318">
        <v>0</v>
      </c>
      <c r="N80" s="53">
        <v>8.6340384615384604E-3</v>
      </c>
      <c r="O80" s="149">
        <v>1.7185256410256408E-3</v>
      </c>
      <c r="P80" s="225">
        <v>0</v>
      </c>
      <c r="Q80" s="52">
        <v>0.63</v>
      </c>
      <c r="R80" s="53">
        <v>3.4</v>
      </c>
      <c r="S80" s="53">
        <v>0.7</v>
      </c>
      <c r="T80" s="53">
        <v>1.5</v>
      </c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0"/>
      <c r="CG80" s="7">
        <v>83.959527457635915</v>
      </c>
      <c r="CH80" s="7">
        <v>77.294675218018227</v>
      </c>
      <c r="CI80" s="7">
        <v>5.9905289875373287</v>
      </c>
      <c r="CJ80" s="32">
        <v>106.62859987119761</v>
      </c>
      <c r="CK80" s="32">
        <v>49.468592139531665</v>
      </c>
      <c r="CL80" s="94">
        <v>6.2301501470388221</v>
      </c>
      <c r="CM80" s="195">
        <v>0.58107736463581916</v>
      </c>
      <c r="CN80" s="60">
        <v>7.6666424097846173E-2</v>
      </c>
      <c r="CO80" s="105">
        <v>0.72906752511780737</v>
      </c>
      <c r="CP80" s="94">
        <v>4.9066511422621549E-2</v>
      </c>
    </row>
    <row r="81" spans="2:98" ht="25.5" customHeight="1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60">
        <v>2.2399999999999998</v>
      </c>
      <c r="G81" s="59">
        <v>2.2399999999999998</v>
      </c>
      <c r="H81" s="60">
        <v>0.35380799999999996</v>
      </c>
      <c r="I81" s="133">
        <v>3.5897435897435893E-3</v>
      </c>
      <c r="J81" s="28">
        <v>2.2435897435897452E-3</v>
      </c>
      <c r="K81" s="83">
        <v>3.1230769230769229E-3</v>
      </c>
      <c r="L81" s="187">
        <v>4.6666666666666645E-4</v>
      </c>
      <c r="M81" s="225">
        <v>0</v>
      </c>
      <c r="N81" s="133">
        <v>2.9938461538461534E-3</v>
      </c>
      <c r="O81" s="133">
        <v>5.9589743589743584E-4</v>
      </c>
      <c r="P81" s="225">
        <v>0</v>
      </c>
      <c r="Q81" s="52">
        <v>0.67</v>
      </c>
      <c r="R81" s="53">
        <v>2.4</v>
      </c>
      <c r="S81" s="53">
        <v>0.6</v>
      </c>
      <c r="T81" s="53">
        <v>1</v>
      </c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0"/>
      <c r="CG81" s="7">
        <v>73.447220379377029</v>
      </c>
      <c r="CH81" s="7">
        <v>78.067621970198417</v>
      </c>
      <c r="CI81" s="7">
        <v>5.9905289875373287</v>
      </c>
      <c r="CJ81" s="32">
        <v>93.277969881808829</v>
      </c>
      <c r="CK81" s="32">
        <v>49.963278060926989</v>
      </c>
      <c r="CL81" s="94">
        <v>6.2301501470388221</v>
      </c>
      <c r="CM81" s="195">
        <v>0.17794055858188812</v>
      </c>
      <c r="CN81" s="60">
        <v>2.7620949194031959E-2</v>
      </c>
      <c r="CO81" s="105">
        <v>0.22289818886461873</v>
      </c>
      <c r="CP81" s="94">
        <v>1.7677407484180452E-2</v>
      </c>
    </row>
    <row r="82" spans="2:98" ht="25.5" customHeight="1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60">
        <v>2.36</v>
      </c>
      <c r="G82" s="59">
        <v>2.36</v>
      </c>
      <c r="H82" s="60">
        <v>0.371952</v>
      </c>
      <c r="I82" s="133">
        <v>3.7820512820512819E-3</v>
      </c>
      <c r="J82" s="28">
        <v>2.3637820512820503E-3</v>
      </c>
      <c r="K82" s="83">
        <v>3.2903846153846152E-3</v>
      </c>
      <c r="L82" s="187">
        <v>4.9166666666666673E-4</v>
      </c>
      <c r="M82" s="225">
        <v>0</v>
      </c>
      <c r="N82" s="133">
        <v>3.154230769230769E-3</v>
      </c>
      <c r="O82" s="133">
        <v>6.278205128205128E-4</v>
      </c>
      <c r="P82" s="225">
        <v>0</v>
      </c>
      <c r="Q82" s="54">
        <v>0.56999999999999995</v>
      </c>
      <c r="R82" s="55">
        <v>2.1</v>
      </c>
      <c r="S82" s="55">
        <v>0.4</v>
      </c>
      <c r="T82" s="55">
        <v>0.6</v>
      </c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0"/>
      <c r="CG82" s="226">
        <v>52.707080234416942</v>
      </c>
      <c r="CH82" s="226">
        <v>78.848298189900405</v>
      </c>
      <c r="CI82" s="7">
        <v>5.9905289875373287</v>
      </c>
      <c r="CJ82" s="32">
        <v>66.937991897709523</v>
      </c>
      <c r="CK82" s="32">
        <v>50.462910841536257</v>
      </c>
      <c r="CL82" s="94">
        <v>6.2301501470388221</v>
      </c>
      <c r="CM82" s="195">
        <v>0.13852635776381206</v>
      </c>
      <c r="CN82" s="60">
        <v>2.9327782208329836E-2</v>
      </c>
      <c r="CO82" s="105">
        <v>0.1726768152256061</v>
      </c>
      <c r="CP82" s="94">
        <v>1.8769780613331094E-2</v>
      </c>
    </row>
    <row r="83" spans="2:98" ht="25.5" customHeight="1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60">
        <v>2.2000000000000002</v>
      </c>
      <c r="G83" s="17">
        <v>2.2000000000000002</v>
      </c>
      <c r="H83" s="7">
        <v>0.34776000000000007</v>
      </c>
      <c r="I83" s="133">
        <v>3.5256410256410257E-3</v>
      </c>
      <c r="J83" s="28">
        <v>2.2035256410256453E-3</v>
      </c>
      <c r="K83" s="83">
        <v>3.0673076923076925E-3</v>
      </c>
      <c r="L83" s="187">
        <v>4.5833333333333316E-4</v>
      </c>
      <c r="M83" s="225">
        <v>0</v>
      </c>
      <c r="N83" s="133">
        <v>2.9403846153846155E-3</v>
      </c>
      <c r="O83" s="133">
        <v>5.8525641025641026E-4</v>
      </c>
      <c r="P83" s="225">
        <v>0</v>
      </c>
      <c r="Q83" s="54">
        <v>0.48</v>
      </c>
      <c r="R83" s="55">
        <v>1.4</v>
      </c>
      <c r="S83" s="55">
        <v>0.3</v>
      </c>
      <c r="T83" s="55">
        <v>0.5</v>
      </c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0"/>
      <c r="CG83" s="7">
        <v>31.966940089456838</v>
      </c>
      <c r="CH83" s="7">
        <v>60.112068917052781</v>
      </c>
      <c r="CI83" s="7">
        <v>5.9905289875373287</v>
      </c>
      <c r="CJ83" s="32">
        <v>40.598013913610181</v>
      </c>
      <c r="CK83" s="32">
        <v>38.471724106913783</v>
      </c>
      <c r="CL83" s="94">
        <v>6.2301501470388221</v>
      </c>
      <c r="CM83" s="195">
        <v>8.3506431969387174E-2</v>
      </c>
      <c r="CN83" s="60">
        <v>2.090457308659428E-2</v>
      </c>
      <c r="CO83" s="105">
        <v>0.1030219609334278</v>
      </c>
      <c r="CP83" s="94">
        <v>1.337892677542034E-2</v>
      </c>
    </row>
    <row r="84" spans="2:98" ht="25.5" customHeight="1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60">
        <v>1.5</v>
      </c>
      <c r="G84" s="17">
        <v>1.5</v>
      </c>
      <c r="H84" s="7">
        <v>0.24192000000000002</v>
      </c>
      <c r="I84" s="133">
        <v>2.403846153846154E-3</v>
      </c>
      <c r="J84" s="28">
        <v>1.5024038461538449E-3</v>
      </c>
      <c r="K84" s="83">
        <v>2.0913461538461541E-3</v>
      </c>
      <c r="L84" s="187">
        <v>3.1249999999999984E-4</v>
      </c>
      <c r="M84" s="225">
        <v>0</v>
      </c>
      <c r="N84" s="133">
        <v>2.0048076923076925E-3</v>
      </c>
      <c r="O84" s="134">
        <v>3.9903846153846158E-4</v>
      </c>
      <c r="P84" s="225">
        <v>0</v>
      </c>
      <c r="Q84" s="54">
        <v>0.32</v>
      </c>
      <c r="R84" s="55">
        <v>1.3</v>
      </c>
      <c r="S84" s="55">
        <v>0.2</v>
      </c>
      <c r="T84" s="226">
        <v>0.45</v>
      </c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0"/>
      <c r="CG84" s="226">
        <v>26.356847954552165</v>
      </c>
      <c r="CH84" s="7">
        <v>67.926637876269652</v>
      </c>
      <c r="CI84" s="7">
        <v>5.9905289875373287</v>
      </c>
      <c r="CJ84" s="13">
        <v>33.473196902281252</v>
      </c>
      <c r="CK84" s="13">
        <v>43.473048240812581</v>
      </c>
      <c r="CL84" s="94">
        <v>6.2301501470388221</v>
      </c>
      <c r="CM84" s="182">
        <v>4.8521065413134237E-2</v>
      </c>
      <c r="CN84" s="7">
        <v>1.6432812235027155E-2</v>
      </c>
      <c r="CO84" s="199">
        <v>5.9555020573980114E-2</v>
      </c>
      <c r="CP84" s="47">
        <v>1.0516999830417382E-2</v>
      </c>
    </row>
    <row r="85" spans="2:98" ht="32.25" customHeight="1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7">
        <v>0.24999999999999997</v>
      </c>
      <c r="G85" s="17">
        <v>0.24999999999999997</v>
      </c>
      <c r="H85" s="7">
        <v>5.2919999999999995E-2</v>
      </c>
      <c r="I85" s="133">
        <v>4.0064102564102563E-4</v>
      </c>
      <c r="J85" s="82">
        <v>2.5040064102564252E-4</v>
      </c>
      <c r="K85" s="188">
        <v>3.4855769230769228E-4</v>
      </c>
      <c r="L85" s="187">
        <v>5.2083333333333343E-5</v>
      </c>
      <c r="M85" s="225">
        <v>0</v>
      </c>
      <c r="N85" s="134">
        <v>3.3413461538461537E-4</v>
      </c>
      <c r="O85" s="134">
        <v>6.6506410256410254E-5</v>
      </c>
      <c r="P85" s="225">
        <v>0</v>
      </c>
      <c r="Q85" s="49">
        <v>0.35</v>
      </c>
      <c r="R85" s="50">
        <v>1.4</v>
      </c>
      <c r="S85" s="190">
        <v>0.1</v>
      </c>
      <c r="T85" s="51">
        <v>0.4</v>
      </c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0"/>
      <c r="CG85" s="58">
        <v>20.746755819647486</v>
      </c>
      <c r="CH85" s="58">
        <v>62.628797961383938</v>
      </c>
      <c r="CI85" s="60">
        <v>5.9905289875373287</v>
      </c>
      <c r="CJ85" s="13">
        <v>26.348379890952309</v>
      </c>
      <c r="CK85" s="13">
        <v>40.082430695285723</v>
      </c>
      <c r="CL85" s="94">
        <v>6.2301501470388221</v>
      </c>
      <c r="CM85" s="182">
        <v>6.684321201796203E-3</v>
      </c>
      <c r="CN85" s="31">
        <v>3.3143159881164376E-3</v>
      </c>
      <c r="CO85" s="199">
        <v>8.1446325094977831E-3</v>
      </c>
      <c r="CP85" s="69">
        <v>2.1211622323945201E-3</v>
      </c>
    </row>
    <row r="86" spans="2:98" ht="40.5" customHeight="1" x14ac:dyDescent="0.2">
      <c r="B86" s="5" t="s">
        <v>100</v>
      </c>
      <c r="C86" s="5" t="s">
        <v>106</v>
      </c>
      <c r="D86" s="5" t="s">
        <v>106</v>
      </c>
      <c r="E86" s="5"/>
      <c r="F86" s="10"/>
      <c r="G86" s="63"/>
      <c r="H86" s="63"/>
      <c r="I86" s="513">
        <v>3.3522500000000011E-2</v>
      </c>
      <c r="J86" s="513">
        <v>3.3522500000000011E-2</v>
      </c>
      <c r="K86" s="513">
        <v>2.0113500000000003E-2</v>
      </c>
      <c r="L86" s="513">
        <v>1.3409000000000004E-2</v>
      </c>
      <c r="M86" s="513">
        <v>0</v>
      </c>
      <c r="N86" s="15"/>
      <c r="O86" s="15"/>
      <c r="P86" s="241"/>
      <c r="Q86" s="15"/>
      <c r="R86" s="15"/>
      <c r="S86" s="15"/>
      <c r="T86" s="15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0"/>
      <c r="CG86" s="10"/>
      <c r="CH86" s="15"/>
      <c r="CI86" s="7"/>
      <c r="CJ86" s="15"/>
      <c r="CK86" s="15"/>
      <c r="CL86" s="15"/>
      <c r="CM86" s="171"/>
      <c r="CN86" s="7"/>
      <c r="CO86" s="48"/>
      <c r="CP86" s="15"/>
    </row>
    <row r="87" spans="2:98" ht="40.5" customHeight="1" x14ac:dyDescent="0.2">
      <c r="B87" s="5" t="s">
        <v>100</v>
      </c>
      <c r="C87" s="5" t="s">
        <v>106</v>
      </c>
      <c r="D87" s="5" t="s">
        <v>106</v>
      </c>
      <c r="E87" s="10" t="s">
        <v>84</v>
      </c>
      <c r="F87" s="53">
        <v>2.7199999999999998</v>
      </c>
      <c r="G87" s="59">
        <v>2.7199999999999998</v>
      </c>
      <c r="H87" s="60">
        <v>0.42638399999999999</v>
      </c>
      <c r="I87" s="133">
        <v>3.8027048198322742E-3</v>
      </c>
      <c r="J87" s="133">
        <v>9.5067620495806746E-4</v>
      </c>
      <c r="K87" s="149">
        <v>2.2816228918993643E-3</v>
      </c>
      <c r="L87" s="151">
        <v>1.5210819279329098E-3</v>
      </c>
      <c r="M87" s="318">
        <v>0</v>
      </c>
      <c r="N87" s="133">
        <v>3.1714558197401166E-3</v>
      </c>
      <c r="O87" s="150">
        <v>6.3124900009215758E-4</v>
      </c>
      <c r="P87" s="225">
        <v>0</v>
      </c>
      <c r="Q87" s="53">
        <v>0.7</v>
      </c>
      <c r="R87" s="53">
        <v>3.2</v>
      </c>
      <c r="S87" s="53">
        <v>1.1000000000000001</v>
      </c>
      <c r="T87" s="53">
        <v>1.2</v>
      </c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0"/>
      <c r="CG87" s="58">
        <v>140.58308710698628</v>
      </c>
      <c r="CH87" s="7">
        <v>79.691846027433101</v>
      </c>
      <c r="CI87" s="7">
        <v>4.708181376142619</v>
      </c>
      <c r="CJ87" s="13">
        <v>178.54052062587257</v>
      </c>
      <c r="CK87" s="13">
        <v>51.002781457557184</v>
      </c>
      <c r="CL87" s="94">
        <v>4.8965086311883237</v>
      </c>
      <c r="CM87" s="182">
        <v>0.39519225027411059</v>
      </c>
      <c r="CN87" s="7">
        <v>3.3979328076561031E-2</v>
      </c>
      <c r="CO87" s="199">
        <v>0.49894871957920561</v>
      </c>
      <c r="CP87" s="47">
        <v>2.1746769968999061E-2</v>
      </c>
    </row>
    <row r="88" spans="2:98" ht="40.5" customHeight="1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53">
        <v>7.8000000000000007</v>
      </c>
      <c r="G88" s="59">
        <v>7.8000000000000007</v>
      </c>
      <c r="H88" s="60">
        <v>1.19448</v>
      </c>
      <c r="I88" s="53">
        <v>9.7145908211224794E-3</v>
      </c>
      <c r="J88" s="53">
        <v>2.4286477052806199E-3</v>
      </c>
      <c r="K88" s="149">
        <v>5.8287544926734873E-3</v>
      </c>
      <c r="L88" s="151">
        <v>3.8858363284489921E-3</v>
      </c>
      <c r="M88" s="318">
        <v>0</v>
      </c>
      <c r="N88" s="133">
        <v>8.1019687448161473E-3</v>
      </c>
      <c r="O88" s="149">
        <v>1.6126220763063317E-3</v>
      </c>
      <c r="P88" s="225">
        <v>0</v>
      </c>
      <c r="Q88" s="52">
        <v>0.63</v>
      </c>
      <c r="R88" s="53">
        <v>3.4</v>
      </c>
      <c r="S88" s="53">
        <v>0.7</v>
      </c>
      <c r="T88" s="53">
        <v>1.5</v>
      </c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0"/>
      <c r="CG88" s="7">
        <v>183.97529738156149</v>
      </c>
      <c r="CH88" s="226">
        <v>82.680290253461862</v>
      </c>
      <c r="CI88" s="7">
        <v>4.708181376142619</v>
      </c>
      <c r="CJ88" s="13">
        <v>233.64862767458308</v>
      </c>
      <c r="CK88" s="13">
        <v>52.915385762215593</v>
      </c>
      <c r="CL88" s="94">
        <v>4.8965086311883237</v>
      </c>
      <c r="CM88" s="182">
        <v>1.4717311343100921</v>
      </c>
      <c r="CN88" s="7">
        <v>9.8759953101955122E-2</v>
      </c>
      <c r="CO88" s="199">
        <v>1.8606520631850172</v>
      </c>
      <c r="CP88" s="47">
        <v>6.3206369985251282E-2</v>
      </c>
      <c r="CQ88" s="19"/>
      <c r="CR88" s="20"/>
      <c r="CS88" s="20"/>
      <c r="CT88" s="20"/>
    </row>
    <row r="89" spans="2:98" ht="55.5" customHeight="1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60">
        <v>8.06</v>
      </c>
      <c r="G89" s="59">
        <v>8.06</v>
      </c>
      <c r="H89" s="60">
        <v>1.233792</v>
      </c>
      <c r="I89" s="133">
        <v>5.2827826928393716E-3</v>
      </c>
      <c r="J89" s="133">
        <v>1.3206956732098425E-3</v>
      </c>
      <c r="K89" s="149">
        <v>3.169669615703623E-3</v>
      </c>
      <c r="L89" s="151">
        <v>2.1131130771357485E-3</v>
      </c>
      <c r="M89" s="225">
        <v>0</v>
      </c>
      <c r="N89" s="133">
        <v>4.4058407658280358E-3</v>
      </c>
      <c r="O89" s="150">
        <v>8.7694192701133575E-4</v>
      </c>
      <c r="P89" s="225">
        <v>0</v>
      </c>
      <c r="Q89" s="52">
        <v>0.67</v>
      </c>
      <c r="R89" s="53">
        <v>2.4</v>
      </c>
      <c r="S89" s="53">
        <v>0.6</v>
      </c>
      <c r="T89" s="53">
        <v>1</v>
      </c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0"/>
      <c r="CG89" s="226">
        <v>183.9322954960935</v>
      </c>
      <c r="CH89" s="226">
        <v>85.668734479490581</v>
      </c>
      <c r="CI89" s="7">
        <v>4.708181376142619</v>
      </c>
      <c r="CJ89" s="13">
        <v>233.59401528003875</v>
      </c>
      <c r="CK89" s="13">
        <v>54.827990066873973</v>
      </c>
      <c r="CL89" s="94">
        <v>4.8965086311883237</v>
      </c>
      <c r="CM89" s="182">
        <v>1.5204422435902232</v>
      </c>
      <c r="CN89" s="7">
        <v>0.10569739925091964</v>
      </c>
      <c r="CO89" s="199">
        <v>1.9222336227244903</v>
      </c>
      <c r="CP89" s="47">
        <v>6.7646335520588574E-2</v>
      </c>
      <c r="CQ89" s="19"/>
      <c r="CR89" s="20"/>
      <c r="CS89" s="20"/>
      <c r="CT89" s="20"/>
    </row>
    <row r="90" spans="2:98" ht="40.5" customHeight="1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60">
        <v>7.54</v>
      </c>
      <c r="G90" s="59">
        <v>7.54</v>
      </c>
      <c r="H90" s="60">
        <v>1.155168</v>
      </c>
      <c r="I90" s="133">
        <v>4.7926999815685193E-3</v>
      </c>
      <c r="J90" s="133">
        <v>1.19817499539213E-3</v>
      </c>
      <c r="K90" s="149">
        <v>2.8756199889411116E-3</v>
      </c>
      <c r="L90" s="151">
        <v>1.9170799926274077E-3</v>
      </c>
      <c r="M90" s="225">
        <v>0</v>
      </c>
      <c r="N90" s="133">
        <v>3.9971117846281448E-3</v>
      </c>
      <c r="O90" s="150">
        <v>7.9558819694037423E-4</v>
      </c>
      <c r="P90" s="225">
        <v>0</v>
      </c>
      <c r="Q90" s="54">
        <v>0.56999999999999995</v>
      </c>
      <c r="R90" s="55">
        <v>2.1</v>
      </c>
      <c r="S90" s="55">
        <v>0.4</v>
      </c>
      <c r="T90" s="55">
        <v>0.6</v>
      </c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0"/>
      <c r="CG90" s="226">
        <v>183.88929361062546</v>
      </c>
      <c r="CH90" s="226">
        <v>88.657178705519314</v>
      </c>
      <c r="CI90" s="7">
        <v>4.708181376142619</v>
      </c>
      <c r="CJ90" s="13">
        <v>233.53940288549433</v>
      </c>
      <c r="CK90" s="13">
        <v>56.74059437153236</v>
      </c>
      <c r="CL90" s="94">
        <v>4.8965086311883237</v>
      </c>
      <c r="CM90" s="182">
        <v>1.4220249614002312</v>
      </c>
      <c r="CN90" s="7">
        <v>0.10241393581089733</v>
      </c>
      <c r="CO90" s="199">
        <v>1.7978067728357874</v>
      </c>
      <c r="CP90" s="47">
        <v>6.5544918918974293E-2</v>
      </c>
      <c r="CQ90" s="19"/>
      <c r="CR90" s="20"/>
      <c r="CS90" s="20"/>
      <c r="CT90" s="20"/>
    </row>
    <row r="91" spans="2:98" ht="40.5" customHeight="1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60">
        <v>7.8000000000000007</v>
      </c>
      <c r="G91" s="59">
        <v>7.8000000000000007</v>
      </c>
      <c r="H91" s="60">
        <v>1.19448</v>
      </c>
      <c r="I91" s="133">
        <v>4.1776391576813197E-3</v>
      </c>
      <c r="J91" s="133">
        <v>1.0444097894203299E-3</v>
      </c>
      <c r="K91" s="149">
        <v>2.5065834946087916E-3</v>
      </c>
      <c r="L91" s="151">
        <v>1.6710556630725282E-3</v>
      </c>
      <c r="M91" s="225">
        <v>0</v>
      </c>
      <c r="N91" s="133">
        <v>3.4841510575062207E-3</v>
      </c>
      <c r="O91" s="150">
        <v>6.9348810017509914E-4</v>
      </c>
      <c r="P91" s="225">
        <v>0</v>
      </c>
      <c r="Q91" s="54">
        <v>0.48</v>
      </c>
      <c r="R91" s="55">
        <v>1.4</v>
      </c>
      <c r="S91" s="55">
        <v>0.3</v>
      </c>
      <c r="T91" s="55">
        <v>0.5</v>
      </c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0"/>
      <c r="CG91" s="226">
        <v>183.84629172515744</v>
      </c>
      <c r="CH91" s="7">
        <v>91.645622931548061</v>
      </c>
      <c r="CI91" s="7">
        <v>4.708181376142619</v>
      </c>
      <c r="CJ91" s="13">
        <v>233.48479049094996</v>
      </c>
      <c r="CK91" s="13">
        <v>58.653198676190762</v>
      </c>
      <c r="CL91" s="94">
        <v>4.8965086311883237</v>
      </c>
      <c r="CM91" s="182">
        <v>1.4707248901901404</v>
      </c>
      <c r="CN91" s="7">
        <v>0.10946886367927552</v>
      </c>
      <c r="CO91" s="199">
        <v>1.859374133152679</v>
      </c>
      <c r="CP91" s="47">
        <v>7.0060072754736344E-2</v>
      </c>
      <c r="CQ91" s="19"/>
      <c r="CR91" s="20"/>
      <c r="CS91" s="20"/>
      <c r="CT91" s="20"/>
    </row>
    <row r="92" spans="2:98" ht="40.5" customHeight="1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60">
        <v>9.2210000000000019</v>
      </c>
      <c r="G92" s="17">
        <v>9.2210000000000019</v>
      </c>
      <c r="H92" s="7">
        <v>1.4093352000000003</v>
      </c>
      <c r="I92" s="133">
        <v>4.286047138512581E-3</v>
      </c>
      <c r="J92" s="133">
        <v>1.071511784628145E-3</v>
      </c>
      <c r="K92" s="149">
        <v>2.5716282831075485E-3</v>
      </c>
      <c r="L92" s="151">
        <v>1.7144188554050325E-3</v>
      </c>
      <c r="M92" s="225">
        <v>0</v>
      </c>
      <c r="N92" s="133">
        <v>3.5745633135194927E-3</v>
      </c>
      <c r="O92" s="150">
        <v>7.1148382499308844E-4</v>
      </c>
      <c r="P92" s="225">
        <v>0</v>
      </c>
      <c r="Q92" s="56">
        <v>0.32</v>
      </c>
      <c r="R92" s="57">
        <v>1.3</v>
      </c>
      <c r="S92" s="55">
        <v>0.2</v>
      </c>
      <c r="T92" s="226">
        <v>0.45</v>
      </c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0"/>
      <c r="CG92" s="7">
        <v>183.80328983968943</v>
      </c>
      <c r="CH92" s="7">
        <v>95.311447848809991</v>
      </c>
      <c r="CI92" s="7">
        <v>4.708181376142619</v>
      </c>
      <c r="CJ92" s="13">
        <v>233.43017809640557</v>
      </c>
      <c r="CK92" s="13">
        <v>60.999326623238396</v>
      </c>
      <c r="CL92" s="94">
        <v>4.8965086311883237</v>
      </c>
      <c r="CM92" s="182">
        <v>1.7382642760811875</v>
      </c>
      <c r="CN92" s="7">
        <v>0.13432577841629223</v>
      </c>
      <c r="CO92" s="199">
        <v>2.1976103783151437</v>
      </c>
      <c r="CP92" s="47">
        <v>8.5968498186427031E-2</v>
      </c>
      <c r="CQ92" s="19"/>
      <c r="CR92" s="20"/>
      <c r="CS92" s="20"/>
      <c r="CT92" s="20"/>
    </row>
    <row r="93" spans="2:98" ht="45" customHeight="1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3">
        <v>2.81</v>
      </c>
      <c r="G93" s="17">
        <v>2.81</v>
      </c>
      <c r="H93" s="7">
        <v>0.43999200000000005</v>
      </c>
      <c r="I93" s="133">
        <v>1.4660353884434615E-3</v>
      </c>
      <c r="J93" s="134">
        <v>3.66508847110865E-4</v>
      </c>
      <c r="K93" s="149">
        <v>8.7962123306607688E-4</v>
      </c>
      <c r="L93" s="151">
        <v>5.8641415537738462E-4</v>
      </c>
      <c r="M93" s="225">
        <v>0</v>
      </c>
      <c r="N93" s="133">
        <v>1.2226735139618469E-3</v>
      </c>
      <c r="O93" s="332">
        <v>2.4336187448161463E-4</v>
      </c>
      <c r="P93" s="225">
        <v>0</v>
      </c>
      <c r="Q93" s="52">
        <v>0.35</v>
      </c>
      <c r="R93" s="61">
        <v>1.4</v>
      </c>
      <c r="S93" s="190">
        <v>0.1</v>
      </c>
      <c r="T93" s="58">
        <v>0.4</v>
      </c>
      <c r="U93" s="259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2"/>
      <c r="CG93" s="58">
        <v>183.35342396094705</v>
      </c>
      <c r="CH93" s="226">
        <v>97.06277103650811</v>
      </c>
      <c r="CI93" s="58">
        <v>4.708181376142619</v>
      </c>
      <c r="CJ93" s="13">
        <v>232.85884843040276</v>
      </c>
      <c r="CK93" s="35">
        <v>62.120173463365191</v>
      </c>
      <c r="CL93" s="60">
        <v>4.8965086311883237</v>
      </c>
      <c r="CM93" s="36">
        <v>0.52845311099722203</v>
      </c>
      <c r="CN93" s="7">
        <v>4.2706842753895281E-2</v>
      </c>
      <c r="CO93" s="34">
        <v>0.66809255334307094</v>
      </c>
      <c r="CP93" s="7">
        <v>2.733237936249298E-2</v>
      </c>
      <c r="CQ93" s="19"/>
    </row>
    <row r="94" spans="2:98" ht="40.5" customHeight="1" x14ac:dyDescent="0.2">
      <c r="B94" s="21"/>
      <c r="C94" s="21"/>
      <c r="D94" s="21"/>
      <c r="E94" s="21"/>
      <c r="F94" s="22"/>
      <c r="G94" s="23"/>
      <c r="H94" s="23"/>
      <c r="I94" s="23"/>
      <c r="J94" s="132"/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2"/>
      <c r="CH94" s="23"/>
      <c r="CI94" s="24"/>
      <c r="CJ94" s="23"/>
      <c r="CK94" s="23"/>
      <c r="CL94" s="23"/>
      <c r="CM94" s="23"/>
      <c r="CN94" s="23"/>
      <c r="CO94" s="23"/>
      <c r="CP94" s="23"/>
    </row>
    <row r="95" spans="2:98" x14ac:dyDescent="0.2">
      <c r="F95" s="25"/>
      <c r="I95" s="25"/>
      <c r="J95" s="147">
        <f>J94/J38</f>
        <v>0</v>
      </c>
      <c r="CG95" s="25"/>
      <c r="CI95" s="26"/>
    </row>
    <row r="96" spans="2:98" x14ac:dyDescent="0.2">
      <c r="B96" s="208"/>
      <c r="C96" s="18" t="s">
        <v>107</v>
      </c>
    </row>
    <row r="98" spans="17:20" x14ac:dyDescent="0.2">
      <c r="Q98" s="62"/>
      <c r="R98" s="62"/>
      <c r="S98" s="62"/>
      <c r="T98" s="62"/>
    </row>
    <row r="99" spans="17:20" x14ac:dyDescent="0.2">
      <c r="Q99" s="62"/>
      <c r="R99" s="62"/>
      <c r="S99" s="62"/>
      <c r="T99" s="62"/>
    </row>
    <row r="100" spans="17:20" x14ac:dyDescent="0.2">
      <c r="Q100" s="62"/>
      <c r="R100" s="62"/>
      <c r="S100" s="62"/>
      <c r="T100" s="62"/>
    </row>
    <row r="101" spans="17:20" x14ac:dyDescent="0.2">
      <c r="Q101" s="62"/>
      <c r="R101" s="62"/>
      <c r="S101" s="62"/>
      <c r="T101" s="62"/>
    </row>
    <row r="102" spans="17:20" x14ac:dyDescent="0.2">
      <c r="Q102" s="62"/>
      <c r="R102" s="62"/>
      <c r="S102" s="62"/>
      <c r="T102" s="62"/>
    </row>
    <row r="1048510" ht="15" customHeight="1" x14ac:dyDescent="0.2"/>
  </sheetData>
  <mergeCells count="13">
    <mergeCell ref="CM2:CP2"/>
    <mergeCell ref="Q2:T2"/>
    <mergeCell ref="K2:M2"/>
    <mergeCell ref="N2:P2"/>
    <mergeCell ref="U1:CF1"/>
    <mergeCell ref="CG2:CL2"/>
    <mergeCell ref="U2:AE2"/>
    <mergeCell ref="AF2:AM2"/>
    <mergeCell ref="AN2:AT2"/>
    <mergeCell ref="AU2:BC2"/>
    <mergeCell ref="BD2:BQ2"/>
    <mergeCell ref="BR2:BS2"/>
    <mergeCell ref="BT2:CF2"/>
  </mergeCells>
  <pageMargins left="0.74791666666666701" right="0.74791666666666701" top="0.98402777777777795" bottom="0.98402777777777795" header="0.51180555555555496" footer="0.51180555555555496"/>
  <pageSetup paperSize="9" firstPageNumber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DG96"/>
  <sheetViews>
    <sheetView zoomScaleNormal="100" workbookViewId="0"/>
  </sheetViews>
  <sheetFormatPr baseColWidth="10" defaultColWidth="8.6640625" defaultRowHeight="15" x14ac:dyDescent="0.2"/>
  <cols>
    <col min="1" max="1" width="7.33203125" style="374" bestFit="1" customWidth="1"/>
    <col min="2" max="2" width="18.6640625" style="374" customWidth="1"/>
    <col min="3" max="3" width="31.5" style="374" customWidth="1"/>
    <col min="4" max="4" width="26.33203125" style="374" customWidth="1"/>
    <col min="5" max="5" width="13.33203125" style="374" customWidth="1"/>
    <col min="6" max="6" width="14.5" style="374" customWidth="1"/>
    <col min="7" max="7" width="11.33203125" style="374"/>
    <col min="8" max="8" width="15.33203125" style="374"/>
    <col min="9" max="9" width="14.5" style="374" customWidth="1"/>
    <col min="10" max="10" width="11.6640625" style="374"/>
    <col min="11" max="12" width="14.6640625" style="374"/>
    <col min="13" max="13" width="15.6640625" style="374"/>
    <col min="14" max="14" width="9.5" style="374" customWidth="1"/>
    <col min="15" max="15" width="7.6640625" style="374" customWidth="1"/>
    <col min="16" max="16" width="11.33203125" style="374" customWidth="1"/>
    <col min="17" max="17" width="12.6640625" style="374" customWidth="1"/>
    <col min="18" max="18" width="17.33203125" style="374"/>
    <col min="19" max="20" width="14.5" style="374"/>
    <col min="21" max="55" width="34.6640625" style="493" customWidth="1"/>
    <col min="56" max="84" width="34.6640625" style="490" customWidth="1"/>
    <col min="85" max="85" width="14.33203125" style="374"/>
    <col min="86" max="86" width="13.5" style="374"/>
    <col min="87" max="87" width="13" style="374"/>
    <col min="88" max="88" width="13.6640625" style="374"/>
    <col min="89" max="89" width="13" style="374"/>
    <col min="90" max="91" width="15.33203125" style="374"/>
    <col min="92" max="93" width="17" style="374"/>
    <col min="94" max="94" width="18.6640625" style="374"/>
    <col min="95" max="95" width="8.5" style="374" customWidth="1"/>
    <col min="96" max="97" width="7.5" style="374"/>
    <col min="98" max="98" width="8.5" style="374" customWidth="1"/>
    <col min="99" max="99" width="9.33203125" style="374" customWidth="1"/>
    <col min="100" max="100" width="7.6640625" style="374"/>
    <col min="101" max="101" width="7" style="374"/>
    <col min="102" max="102" width="8.5" style="374"/>
    <col min="103" max="103" width="8" style="374"/>
    <col min="104" max="104" width="8.6640625" style="374"/>
    <col min="105" max="1084" width="14.6640625" style="374"/>
    <col min="1085" max="16384" width="8.6640625" style="374"/>
  </cols>
  <sheetData>
    <row r="2" spans="1:108" ht="15.75" customHeight="1" x14ac:dyDescent="0.2">
      <c r="I2" s="375"/>
      <c r="U2" s="568" t="s">
        <v>1</v>
      </c>
      <c r="V2" s="568"/>
      <c r="W2" s="568"/>
      <c r="X2" s="568"/>
      <c r="Y2" s="568"/>
      <c r="Z2" s="568"/>
      <c r="AA2" s="568"/>
      <c r="AB2" s="568"/>
      <c r="AC2" s="568"/>
      <c r="AD2" s="568"/>
      <c r="AE2" s="568"/>
      <c r="AF2" s="568" t="s">
        <v>2</v>
      </c>
      <c r="AG2" s="568"/>
      <c r="AH2" s="568"/>
      <c r="AI2" s="568"/>
      <c r="AJ2" s="568"/>
      <c r="AK2" s="568"/>
      <c r="AL2" s="568"/>
      <c r="AM2" s="568"/>
      <c r="AN2" s="568" t="s">
        <v>3</v>
      </c>
      <c r="AO2" s="568"/>
      <c r="AP2" s="568"/>
      <c r="AQ2" s="568"/>
      <c r="AR2" s="568"/>
      <c r="AS2" s="568"/>
      <c r="AT2" s="568"/>
      <c r="AU2" s="568" t="s">
        <v>4</v>
      </c>
      <c r="AV2" s="568"/>
      <c r="AW2" s="568"/>
      <c r="AX2" s="568"/>
      <c r="AY2" s="568"/>
      <c r="AZ2" s="568"/>
      <c r="BA2" s="568"/>
      <c r="BB2" s="568"/>
      <c r="BC2" s="568"/>
      <c r="BD2" s="574" t="s">
        <v>5</v>
      </c>
      <c r="BE2" s="574"/>
      <c r="BF2" s="574"/>
      <c r="BG2" s="574"/>
      <c r="BH2" s="574"/>
      <c r="BI2" s="574"/>
      <c r="BJ2" s="574"/>
      <c r="BK2" s="574"/>
      <c r="BL2" s="574"/>
      <c r="BM2" s="574"/>
      <c r="BN2" s="574"/>
      <c r="BO2" s="574"/>
      <c r="BP2" s="574"/>
      <c r="BQ2" s="574"/>
      <c r="BR2" s="574" t="s">
        <v>6</v>
      </c>
      <c r="BS2" s="574"/>
      <c r="BT2" s="574" t="s">
        <v>7</v>
      </c>
      <c r="BU2" s="574"/>
      <c r="BV2" s="574"/>
      <c r="BW2" s="574"/>
      <c r="BX2" s="574"/>
      <c r="BY2" s="574"/>
      <c r="BZ2" s="574"/>
      <c r="CA2" s="574"/>
      <c r="CB2" s="574"/>
      <c r="CC2" s="574"/>
      <c r="CD2" s="574"/>
      <c r="CE2" s="574"/>
      <c r="CF2" s="574"/>
      <c r="CG2" s="375"/>
    </row>
    <row r="3" spans="1:108" ht="21.75" customHeight="1" x14ac:dyDescent="0.2">
      <c r="B3" s="376"/>
      <c r="C3" s="376"/>
      <c r="D3" s="376"/>
      <c r="E3" s="377"/>
      <c r="F3" s="563" t="s">
        <v>8</v>
      </c>
      <c r="G3" s="563"/>
      <c r="H3" s="563"/>
      <c r="I3" s="563"/>
      <c r="J3" s="563"/>
      <c r="K3" s="564" t="s">
        <v>9</v>
      </c>
      <c r="L3" s="564"/>
      <c r="M3" s="565"/>
      <c r="N3" s="572" t="s">
        <v>10</v>
      </c>
      <c r="O3" s="573"/>
      <c r="P3" s="573"/>
      <c r="Q3" s="567" t="s">
        <v>11</v>
      </c>
      <c r="R3" s="567"/>
      <c r="S3" s="567"/>
      <c r="T3" s="567"/>
      <c r="U3" s="569" t="s">
        <v>12</v>
      </c>
      <c r="V3" s="569"/>
      <c r="W3" s="569"/>
      <c r="X3" s="569"/>
      <c r="Y3" s="570" t="s">
        <v>13</v>
      </c>
      <c r="Z3" s="570"/>
      <c r="AA3" s="570"/>
      <c r="AB3" s="570"/>
      <c r="AC3" s="570"/>
      <c r="AD3" s="570"/>
      <c r="AE3" s="570"/>
      <c r="AF3" s="569" t="s">
        <v>12</v>
      </c>
      <c r="AG3" s="569"/>
      <c r="AH3" s="569"/>
      <c r="AI3" s="570" t="s">
        <v>13</v>
      </c>
      <c r="AJ3" s="570"/>
      <c r="AK3" s="570"/>
      <c r="AL3" s="570"/>
      <c r="AM3" s="570"/>
      <c r="AN3" s="569" t="s">
        <v>12</v>
      </c>
      <c r="AO3" s="569"/>
      <c r="AP3" s="569"/>
      <c r="AQ3" s="570"/>
      <c r="AR3" s="570"/>
      <c r="AS3" s="570"/>
      <c r="AT3" s="570"/>
      <c r="AU3" s="569" t="s">
        <v>12</v>
      </c>
      <c r="AV3" s="569"/>
      <c r="AW3" s="569"/>
      <c r="AX3" s="569"/>
      <c r="AY3" s="570" t="s">
        <v>13</v>
      </c>
      <c r="AZ3" s="570"/>
      <c r="BA3" s="570"/>
      <c r="BB3" s="570"/>
      <c r="BC3" s="570"/>
      <c r="BD3" s="561" t="s">
        <v>14</v>
      </c>
      <c r="BE3" s="561" t="s">
        <v>15</v>
      </c>
      <c r="BF3" s="561" t="s">
        <v>16</v>
      </c>
      <c r="BG3" s="575" t="s">
        <v>17</v>
      </c>
      <c r="BH3" s="575"/>
      <c r="BI3" s="575" t="s">
        <v>18</v>
      </c>
      <c r="BJ3" s="575" t="s">
        <v>19</v>
      </c>
      <c r="BK3" s="575" t="s">
        <v>20</v>
      </c>
      <c r="BL3" s="575" t="s">
        <v>21</v>
      </c>
      <c r="BM3" s="555" t="s">
        <v>22</v>
      </c>
      <c r="BN3" s="555"/>
      <c r="BO3" s="555"/>
      <c r="BP3" s="555" t="s">
        <v>23</v>
      </c>
      <c r="BQ3" s="555" t="s">
        <v>24</v>
      </c>
      <c r="BR3" s="571" t="s">
        <v>25</v>
      </c>
      <c r="BS3" s="571" t="s">
        <v>26</v>
      </c>
      <c r="BT3" s="561" t="s">
        <v>14</v>
      </c>
      <c r="BU3" s="561" t="s">
        <v>15</v>
      </c>
      <c r="BV3" s="561" t="s">
        <v>16</v>
      </c>
      <c r="BW3" s="562" t="s">
        <v>17</v>
      </c>
      <c r="BX3" s="562"/>
      <c r="BY3" s="562" t="s">
        <v>27</v>
      </c>
      <c r="BZ3" s="562" t="s">
        <v>28</v>
      </c>
      <c r="CA3" s="562" t="s">
        <v>21</v>
      </c>
      <c r="CB3" s="555" t="s">
        <v>22</v>
      </c>
      <c r="CC3" s="555"/>
      <c r="CD3" s="555"/>
      <c r="CE3" s="555" t="s">
        <v>23</v>
      </c>
      <c r="CF3" s="555" t="s">
        <v>24</v>
      </c>
      <c r="CG3" s="557" t="s">
        <v>29</v>
      </c>
      <c r="CH3" s="558"/>
      <c r="CI3" s="558"/>
      <c r="CJ3" s="559" t="s">
        <v>30</v>
      </c>
      <c r="CK3" s="559"/>
      <c r="CL3" s="559"/>
      <c r="CM3" s="560" t="s">
        <v>31</v>
      </c>
      <c r="CN3" s="560"/>
      <c r="CO3" s="558" t="s">
        <v>32</v>
      </c>
      <c r="CP3" s="558"/>
      <c r="CR3" s="378"/>
    </row>
    <row r="4" spans="1:108" ht="119.25" customHeight="1" x14ac:dyDescent="0.2">
      <c r="A4" s="378"/>
      <c r="B4" s="379" t="s">
        <v>33</v>
      </c>
      <c r="C4" s="379" t="s">
        <v>34</v>
      </c>
      <c r="D4" s="379" t="s">
        <v>35</v>
      </c>
      <c r="E4" s="379" t="s">
        <v>36</v>
      </c>
      <c r="F4" s="380" t="s">
        <v>37</v>
      </c>
      <c r="G4" s="380" t="s">
        <v>38</v>
      </c>
      <c r="H4" s="380" t="s">
        <v>39</v>
      </c>
      <c r="I4" s="380" t="s">
        <v>40</v>
      </c>
      <c r="J4" s="380" t="s">
        <v>41</v>
      </c>
      <c r="K4" s="380" t="s">
        <v>42</v>
      </c>
      <c r="L4" s="380" t="s">
        <v>43</v>
      </c>
      <c r="M4" s="380" t="s">
        <v>44</v>
      </c>
      <c r="N4" s="380" t="s">
        <v>45</v>
      </c>
      <c r="O4" s="381" t="s">
        <v>46</v>
      </c>
      <c r="P4" s="381" t="s">
        <v>47</v>
      </c>
      <c r="Q4" s="380" t="s">
        <v>48</v>
      </c>
      <c r="R4" s="380" t="s">
        <v>49</v>
      </c>
      <c r="S4" s="380" t="s">
        <v>50</v>
      </c>
      <c r="T4" s="382" t="s">
        <v>51</v>
      </c>
      <c r="U4" s="555" t="s">
        <v>52</v>
      </c>
      <c r="V4" s="555" t="s">
        <v>53</v>
      </c>
      <c r="W4" s="555" t="s">
        <v>54</v>
      </c>
      <c r="X4" s="555" t="s">
        <v>55</v>
      </c>
      <c r="Y4" s="556" t="s">
        <v>56</v>
      </c>
      <c r="Z4" s="556"/>
      <c r="AA4" s="556" t="s">
        <v>57</v>
      </c>
      <c r="AB4" s="556"/>
      <c r="AC4" s="556" t="s">
        <v>58</v>
      </c>
      <c r="AD4" s="556"/>
      <c r="AE4" s="566" t="s">
        <v>55</v>
      </c>
      <c r="AF4" s="555" t="s">
        <v>54</v>
      </c>
      <c r="AG4" s="555" t="s">
        <v>59</v>
      </c>
      <c r="AH4" s="555" t="s">
        <v>60</v>
      </c>
      <c r="AI4" s="556" t="s">
        <v>61</v>
      </c>
      <c r="AJ4" s="556" t="s">
        <v>62</v>
      </c>
      <c r="AK4" s="556"/>
      <c r="AL4" s="556" t="s">
        <v>63</v>
      </c>
      <c r="AM4" s="556"/>
      <c r="AN4" s="555" t="s">
        <v>54</v>
      </c>
      <c r="AO4" s="555" t="s">
        <v>53</v>
      </c>
      <c r="AP4" s="555" t="s">
        <v>64</v>
      </c>
      <c r="AQ4" s="556" t="s">
        <v>65</v>
      </c>
      <c r="AR4" s="556"/>
      <c r="AS4" s="556" t="s">
        <v>66</v>
      </c>
      <c r="AT4" s="556"/>
      <c r="AU4" s="555" t="s">
        <v>54</v>
      </c>
      <c r="AV4" s="555" t="s">
        <v>53</v>
      </c>
      <c r="AW4" s="555" t="s">
        <v>64</v>
      </c>
      <c r="AX4" s="555" t="s">
        <v>55</v>
      </c>
      <c r="AY4" s="556" t="s">
        <v>67</v>
      </c>
      <c r="AZ4" s="556"/>
      <c r="BA4" s="556" t="s">
        <v>68</v>
      </c>
      <c r="BB4" s="556"/>
      <c r="BC4" s="566" t="s">
        <v>55</v>
      </c>
      <c r="BD4" s="561"/>
      <c r="BE4" s="561"/>
      <c r="BF4" s="561"/>
      <c r="BG4" s="383" t="s">
        <v>69</v>
      </c>
      <c r="BH4" s="383" t="s">
        <v>70</v>
      </c>
      <c r="BI4" s="575"/>
      <c r="BJ4" s="575"/>
      <c r="BK4" s="575"/>
      <c r="BL4" s="575"/>
      <c r="BM4" s="384" t="s">
        <v>71</v>
      </c>
      <c r="BN4" s="384" t="s">
        <v>72</v>
      </c>
      <c r="BO4" s="384" t="s">
        <v>73</v>
      </c>
      <c r="BP4" s="555"/>
      <c r="BQ4" s="555"/>
      <c r="BR4" s="571"/>
      <c r="BS4" s="571"/>
      <c r="BT4" s="561"/>
      <c r="BU4" s="561"/>
      <c r="BV4" s="561"/>
      <c r="BW4" s="385" t="s">
        <v>69</v>
      </c>
      <c r="BX4" s="385" t="s">
        <v>70</v>
      </c>
      <c r="BY4" s="562"/>
      <c r="BZ4" s="562"/>
      <c r="CA4" s="562"/>
      <c r="CB4" s="384" t="s">
        <v>71</v>
      </c>
      <c r="CC4" s="384" t="s">
        <v>72</v>
      </c>
      <c r="CD4" s="384" t="s">
        <v>73</v>
      </c>
      <c r="CE4" s="555"/>
      <c r="CF4" s="555"/>
      <c r="CG4" s="386" t="s">
        <v>74</v>
      </c>
      <c r="CH4" s="380" t="s">
        <v>75</v>
      </c>
      <c r="CI4" s="380" t="s">
        <v>76</v>
      </c>
      <c r="CJ4" s="380" t="s">
        <v>74</v>
      </c>
      <c r="CK4" s="380" t="s">
        <v>75</v>
      </c>
      <c r="CL4" s="380" t="s">
        <v>77</v>
      </c>
      <c r="CM4" s="380" t="s">
        <v>78</v>
      </c>
      <c r="CN4" s="380" t="s">
        <v>79</v>
      </c>
      <c r="CO4" s="380" t="s">
        <v>78</v>
      </c>
      <c r="CP4" s="380" t="s">
        <v>79</v>
      </c>
    </row>
    <row r="5" spans="1:108" ht="24.75" customHeight="1" x14ac:dyDescent="0.2">
      <c r="A5" s="378"/>
      <c r="B5" s="379"/>
      <c r="C5" s="379"/>
      <c r="D5" s="379"/>
      <c r="E5" s="379"/>
      <c r="F5" s="387">
        <f>F6/I6</f>
        <v>65.02051811840083</v>
      </c>
      <c r="G5" s="381"/>
      <c r="H5" s="381"/>
      <c r="I5" s="381"/>
      <c r="J5" s="381"/>
      <c r="K5" s="380"/>
      <c r="L5" s="380"/>
      <c r="M5" s="380"/>
      <c r="N5" s="388"/>
      <c r="O5" s="388"/>
      <c r="P5" s="388"/>
      <c r="Q5" s="380"/>
      <c r="R5" s="380"/>
      <c r="S5" s="380"/>
      <c r="T5" s="382"/>
      <c r="U5" s="555"/>
      <c r="V5" s="555"/>
      <c r="W5" s="555"/>
      <c r="X5" s="555"/>
      <c r="Y5" s="389"/>
      <c r="Z5" s="389" t="s">
        <v>80</v>
      </c>
      <c r="AA5" s="389"/>
      <c r="AB5" s="389" t="s">
        <v>80</v>
      </c>
      <c r="AC5" s="389"/>
      <c r="AD5" s="389" t="s">
        <v>80</v>
      </c>
      <c r="AE5" s="566"/>
      <c r="AF5" s="555"/>
      <c r="AG5" s="555"/>
      <c r="AH5" s="555"/>
      <c r="AI5" s="556"/>
      <c r="AJ5" s="389"/>
      <c r="AK5" s="389" t="s">
        <v>81</v>
      </c>
      <c r="AL5" s="389"/>
      <c r="AM5" s="389" t="s">
        <v>81</v>
      </c>
      <c r="AN5" s="555"/>
      <c r="AO5" s="555"/>
      <c r="AP5" s="555"/>
      <c r="AQ5" s="389"/>
      <c r="AR5" s="389" t="s">
        <v>80</v>
      </c>
      <c r="AS5" s="389"/>
      <c r="AT5" s="389" t="s">
        <v>80</v>
      </c>
      <c r="AU5" s="555"/>
      <c r="AV5" s="555"/>
      <c r="AW5" s="555"/>
      <c r="AX5" s="555"/>
      <c r="AY5" s="389"/>
      <c r="AZ5" s="389" t="s">
        <v>80</v>
      </c>
      <c r="BA5" s="389"/>
      <c r="BB5" s="389" t="s">
        <v>80</v>
      </c>
      <c r="BC5" s="566"/>
      <c r="BD5" s="390"/>
      <c r="BE5" s="390"/>
      <c r="BF5" s="390"/>
      <c r="BG5" s="390"/>
      <c r="BH5" s="390"/>
      <c r="BI5" s="390"/>
      <c r="BJ5" s="390"/>
      <c r="BK5" s="390"/>
      <c r="BL5" s="390"/>
      <c r="BM5" s="390"/>
      <c r="BN5" s="390"/>
      <c r="BO5" s="390"/>
      <c r="BP5" s="390"/>
      <c r="BQ5" s="390"/>
      <c r="BR5" s="390"/>
      <c r="BS5" s="390"/>
      <c r="BT5" s="390"/>
      <c r="BU5" s="390"/>
      <c r="BV5" s="390"/>
      <c r="BW5" s="390"/>
      <c r="BX5" s="390"/>
      <c r="BY5" s="390"/>
      <c r="BZ5" s="390"/>
      <c r="CA5" s="390"/>
      <c r="CB5" s="390"/>
      <c r="CC5" s="390"/>
      <c r="CD5" s="390"/>
      <c r="CE5" s="390"/>
      <c r="CF5" s="390"/>
      <c r="CG5" s="386"/>
      <c r="CH5" s="380"/>
      <c r="CI5" s="380"/>
      <c r="CJ5" s="380"/>
      <c r="CK5" s="380"/>
      <c r="CL5" s="380"/>
      <c r="CM5" s="380"/>
      <c r="CN5" s="380"/>
      <c r="CO5" s="380"/>
      <c r="CP5" s="380"/>
    </row>
    <row r="6" spans="1:108" ht="27" customHeight="1" x14ac:dyDescent="0.2">
      <c r="B6" s="390" t="s">
        <v>82</v>
      </c>
      <c r="C6" s="390" t="s">
        <v>83</v>
      </c>
      <c r="D6" s="390" t="s">
        <v>83</v>
      </c>
      <c r="E6" s="390"/>
      <c r="F6" s="387">
        <f>SUM(F7:F13)</f>
        <v>415.6998926</v>
      </c>
      <c r="G6" s="387"/>
      <c r="H6" s="391"/>
      <c r="I6" s="387">
        <v>6.3933648120585618</v>
      </c>
      <c r="J6" s="387">
        <v>2.2149999999999999</v>
      </c>
      <c r="K6" s="387">
        <v>4.6032226646821641</v>
      </c>
      <c r="L6" s="387">
        <v>1.2339194087273027</v>
      </c>
      <c r="M6" s="387">
        <v>0.55622273864909477</v>
      </c>
      <c r="N6" s="393">
        <f>N14+N22</f>
        <v>0.46181818181818168</v>
      </c>
      <c r="O6" s="394">
        <f>I6-N6</f>
        <v>5.9315466302403799</v>
      </c>
      <c r="P6" s="394"/>
      <c r="Q6" s="395"/>
      <c r="R6" s="396"/>
      <c r="S6" s="396"/>
      <c r="T6" s="397"/>
      <c r="U6" s="398"/>
      <c r="V6" s="398"/>
      <c r="W6" s="398"/>
      <c r="X6" s="398"/>
      <c r="Y6" s="399"/>
      <c r="Z6" s="398"/>
      <c r="AA6" s="398"/>
      <c r="AB6" s="398"/>
      <c r="AC6" s="398"/>
      <c r="AD6" s="398"/>
      <c r="AE6" s="398"/>
      <c r="AF6" s="398"/>
      <c r="AG6" s="398"/>
      <c r="AH6" s="398"/>
      <c r="AI6" s="398"/>
      <c r="AJ6" s="398"/>
      <c r="AK6" s="398"/>
      <c r="AL6" s="398"/>
      <c r="AM6" s="398"/>
      <c r="AN6" s="398"/>
      <c r="AO6" s="398"/>
      <c r="AP6" s="398"/>
      <c r="AQ6" s="398"/>
      <c r="AR6" s="398"/>
      <c r="AS6" s="398"/>
      <c r="AT6" s="398"/>
      <c r="AU6" s="398"/>
      <c r="AV6" s="398"/>
      <c r="AW6" s="398"/>
      <c r="AX6" s="398"/>
      <c r="AY6" s="399"/>
      <c r="AZ6" s="399"/>
      <c r="BA6" s="399"/>
      <c r="BB6" s="399"/>
      <c r="BC6" s="399"/>
      <c r="BD6" s="390"/>
      <c r="BE6" s="390"/>
      <c r="BF6" s="390"/>
      <c r="BG6" s="390"/>
      <c r="BH6" s="390"/>
      <c r="BI6" s="390"/>
      <c r="BJ6" s="390"/>
      <c r="BK6" s="390"/>
      <c r="BL6" s="390"/>
      <c r="BM6" s="390"/>
      <c r="BN6" s="390"/>
      <c r="BO6" s="390"/>
      <c r="BP6" s="390"/>
      <c r="BQ6" s="390"/>
      <c r="BR6" s="390"/>
      <c r="BS6" s="390"/>
      <c r="BT6" s="390"/>
      <c r="BU6" s="390"/>
      <c r="BV6" s="390"/>
      <c r="BW6" s="390"/>
      <c r="BX6" s="390"/>
      <c r="BY6" s="390"/>
      <c r="BZ6" s="390"/>
      <c r="CA6" s="390"/>
      <c r="CB6" s="390"/>
      <c r="CC6" s="390"/>
      <c r="CD6" s="390"/>
      <c r="CE6" s="390"/>
      <c r="CF6" s="390"/>
      <c r="CG6" s="400"/>
      <c r="CH6" s="401"/>
      <c r="CI6" s="401"/>
      <c r="CJ6" s="401"/>
      <c r="CK6" s="401"/>
      <c r="CL6" s="401"/>
      <c r="CM6" s="402"/>
      <c r="CN6" s="401"/>
      <c r="CO6" s="401"/>
      <c r="CP6" s="401"/>
    </row>
    <row r="7" spans="1:108" ht="21.75" customHeight="1" x14ac:dyDescent="0.2">
      <c r="B7" s="403" t="s">
        <v>82</v>
      </c>
      <c r="C7" s="403" t="s">
        <v>83</v>
      </c>
      <c r="D7" s="403" t="s">
        <v>83</v>
      </c>
      <c r="E7" s="404" t="s">
        <v>84</v>
      </c>
      <c r="F7" s="371">
        <v>51.459726549999999</v>
      </c>
      <c r="G7" s="372">
        <v>48.820079292727122</v>
      </c>
      <c r="H7" s="372">
        <v>2.076384</v>
      </c>
      <c r="I7" s="371">
        <v>0.67769011859483896</v>
      </c>
      <c r="J7" s="371">
        <v>0.30499999999999999</v>
      </c>
      <c r="K7" s="371">
        <v>0.48793688538828406</v>
      </c>
      <c r="L7" s="371">
        <v>0.13079419288880395</v>
      </c>
      <c r="M7" s="371">
        <v>5.8959040317750989E-2</v>
      </c>
      <c r="N7" s="372">
        <v>0.53770410930380663</v>
      </c>
      <c r="O7" s="405">
        <v>5.9291074590057863E-2</v>
      </c>
      <c r="P7" s="405">
        <v>8.069493470097458E-2</v>
      </c>
      <c r="Q7" s="372">
        <v>2.0504047424004432</v>
      </c>
      <c r="R7" s="372">
        <v>4.9999999999999991</v>
      </c>
      <c r="S7" s="372">
        <v>2.9550557933979151</v>
      </c>
      <c r="T7" s="406">
        <v>0.70221595086867006</v>
      </c>
      <c r="U7" s="407">
        <v>1</v>
      </c>
      <c r="V7" s="407"/>
      <c r="W7" s="407"/>
      <c r="X7" s="407"/>
      <c r="Y7" s="407">
        <v>1</v>
      </c>
      <c r="Z7" s="407"/>
      <c r="AA7" s="407"/>
      <c r="AB7" s="407"/>
      <c r="AC7" s="407"/>
      <c r="AD7" s="407"/>
      <c r="AE7" s="407"/>
      <c r="AF7" s="407">
        <v>1</v>
      </c>
      <c r="AG7" s="407"/>
      <c r="AH7" s="407"/>
      <c r="AI7" s="407">
        <v>1</v>
      </c>
      <c r="AJ7" s="407"/>
      <c r="AK7" s="407"/>
      <c r="AL7" s="407"/>
      <c r="AM7" s="407"/>
      <c r="AN7" s="407">
        <v>0.26136412786670749</v>
      </c>
      <c r="AO7" s="407">
        <v>0.7386358721332924</v>
      </c>
      <c r="AP7" s="407"/>
      <c r="AQ7" s="407">
        <v>0.26136412786670749</v>
      </c>
      <c r="AR7" s="407"/>
      <c r="AS7" s="407">
        <v>0.7386358721332924</v>
      </c>
      <c r="AT7" s="407"/>
      <c r="AU7" s="407"/>
      <c r="AV7" s="407">
        <v>7.1803723955078003E-2</v>
      </c>
      <c r="AW7" s="407"/>
      <c r="AX7" s="407">
        <v>0.92819627604492194</v>
      </c>
      <c r="AY7" s="407">
        <v>7.1803723955078003E-2</v>
      </c>
      <c r="AZ7" s="407"/>
      <c r="BA7" s="407"/>
      <c r="BB7" s="407"/>
      <c r="BC7" s="407">
        <v>0.92819627604492194</v>
      </c>
      <c r="BD7" s="407" t="s">
        <v>85</v>
      </c>
      <c r="BE7" s="407" t="s">
        <v>0</v>
      </c>
      <c r="BF7" s="407" t="s">
        <v>0</v>
      </c>
      <c r="BG7" s="407" t="s">
        <v>0</v>
      </c>
      <c r="BH7" s="407" t="s">
        <v>0</v>
      </c>
      <c r="BI7" s="407" t="s">
        <v>0</v>
      </c>
      <c r="BJ7" s="407" t="s">
        <v>85</v>
      </c>
      <c r="BK7" s="407" t="s">
        <v>0</v>
      </c>
      <c r="BL7" s="407" t="s">
        <v>0</v>
      </c>
      <c r="BM7" s="407" t="s">
        <v>0</v>
      </c>
      <c r="BN7" s="407" t="s">
        <v>86</v>
      </c>
      <c r="BO7" s="407" t="s">
        <v>86</v>
      </c>
      <c r="BP7" s="407" t="s">
        <v>0</v>
      </c>
      <c r="BQ7" s="407" t="s">
        <v>0</v>
      </c>
      <c r="BR7" s="407" t="s">
        <v>85</v>
      </c>
      <c r="BS7" s="407" t="s">
        <v>0</v>
      </c>
      <c r="BT7" s="407" t="s">
        <v>96</v>
      </c>
      <c r="BU7" s="407" t="s">
        <v>96</v>
      </c>
      <c r="BV7" s="407" t="s">
        <v>0</v>
      </c>
      <c r="BW7" s="407" t="s">
        <v>85</v>
      </c>
      <c r="BX7" s="407" t="s">
        <v>0</v>
      </c>
      <c r="BY7" s="407" t="s">
        <v>0</v>
      </c>
      <c r="BZ7" s="407" t="s">
        <v>0</v>
      </c>
      <c r="CA7" s="407" t="s">
        <v>0</v>
      </c>
      <c r="CB7" s="407" t="s">
        <v>0</v>
      </c>
      <c r="CC7" s="407" t="s">
        <v>0</v>
      </c>
      <c r="CD7" s="408" t="s">
        <v>86</v>
      </c>
      <c r="CE7" s="408" t="s">
        <v>86</v>
      </c>
      <c r="CF7" s="407" t="s">
        <v>0</v>
      </c>
      <c r="CG7" s="409">
        <v>251.7052283780572</v>
      </c>
      <c r="CH7" s="371">
        <v>29.908555671105066</v>
      </c>
      <c r="CI7" s="371">
        <v>15.398452659096698</v>
      </c>
      <c r="CJ7" s="371">
        <v>312.79408730541167</v>
      </c>
      <c r="CK7" s="371">
        <v>10.752125763762271</v>
      </c>
      <c r="CL7" s="410">
        <v>30.796905318193396</v>
      </c>
      <c r="CM7" s="410">
        <v>13.080669370940978</v>
      </c>
      <c r="CN7" s="410">
        <v>6.2101646458591821E-2</v>
      </c>
      <c r="CO7" s="410">
        <v>16.855432470806882</v>
      </c>
      <c r="CP7" s="410">
        <v>2.2325541901863758E-2</v>
      </c>
      <c r="CQ7" s="411">
        <f t="shared" ref="CQ7:CQ13" si="0">F15+F23+F31</f>
        <v>51.459726549999999</v>
      </c>
      <c r="CR7" s="412">
        <f t="shared" ref="CR7:CR13" si="1">F15/CQ7</f>
        <v>0.26136412786670749</v>
      </c>
      <c r="CS7" s="412">
        <f t="shared" ref="CS7:CS13" si="2">F23/CQ7</f>
        <v>0.66683214817821446</v>
      </c>
      <c r="CT7" s="412">
        <f t="shared" ref="CT7:CT13" si="3">F31/CQ7</f>
        <v>7.1803723955078003E-2</v>
      </c>
      <c r="CU7" s="412">
        <f>CR7+CS7+CT7</f>
        <v>1</v>
      </c>
      <c r="CV7" s="413"/>
      <c r="CW7" s="414">
        <f>CQ7/[1]EU28!F7</f>
        <v>1.0258293479756231E-2</v>
      </c>
      <c r="CX7" s="414">
        <f>F15/[1]EU28!F15</f>
        <v>4.369256501874621E-3</v>
      </c>
      <c r="CY7" s="414">
        <f>F23/[1]EU28!F23</f>
        <v>2.7415726955319054E-2</v>
      </c>
      <c r="CZ7" s="414">
        <f>F31/[1]EU28!F31</f>
        <v>5.382499363063219E-3</v>
      </c>
      <c r="DA7" s="415"/>
      <c r="DB7" s="415"/>
      <c r="DC7" s="415"/>
      <c r="DD7" s="415"/>
    </row>
    <row r="8" spans="1:108" ht="21.75" customHeight="1" x14ac:dyDescent="0.2">
      <c r="B8" s="390" t="s">
        <v>82</v>
      </c>
      <c r="C8" s="390" t="s">
        <v>83</v>
      </c>
      <c r="D8" s="390" t="s">
        <v>83</v>
      </c>
      <c r="E8" s="416" t="s">
        <v>89</v>
      </c>
      <c r="F8" s="371">
        <v>63.119375000000005</v>
      </c>
      <c r="G8" s="372">
        <v>59.881641411625004</v>
      </c>
      <c r="H8" s="372">
        <v>1.4456599999999999</v>
      </c>
      <c r="I8" s="371">
        <v>0.97146124755429419</v>
      </c>
      <c r="J8" s="371">
        <v>0.37</v>
      </c>
      <c r="K8" s="371">
        <v>0.69945209823909182</v>
      </c>
      <c r="L8" s="371">
        <v>0.1874920207779788</v>
      </c>
      <c r="M8" s="371">
        <v>8.4517128537223596E-2</v>
      </c>
      <c r="N8" s="372">
        <v>0.7261701996357075</v>
      </c>
      <c r="O8" s="405">
        <v>0.10509270430765942</v>
      </c>
      <c r="P8" s="405">
        <v>0.14019834361092734</v>
      </c>
      <c r="Q8" s="372">
        <v>1.6999999999999997</v>
      </c>
      <c r="R8" s="372">
        <v>4.761661435177392</v>
      </c>
      <c r="S8" s="372">
        <v>3.3921408838411344</v>
      </c>
      <c r="T8" s="406">
        <v>2.1929670960778678</v>
      </c>
      <c r="U8" s="407">
        <v>1</v>
      </c>
      <c r="V8" s="407"/>
      <c r="W8" s="407"/>
      <c r="X8" s="407"/>
      <c r="Y8" s="407"/>
      <c r="Z8" s="407"/>
      <c r="AA8" s="407">
        <v>1</v>
      </c>
      <c r="AB8" s="407"/>
      <c r="AC8" s="407"/>
      <c r="AD8" s="407"/>
      <c r="AE8" s="407"/>
      <c r="AF8" s="407">
        <v>1</v>
      </c>
      <c r="AG8" s="407"/>
      <c r="AH8" s="407"/>
      <c r="AI8" s="407">
        <v>1</v>
      </c>
      <c r="AJ8" s="407"/>
      <c r="AK8" s="407"/>
      <c r="AL8" s="407"/>
      <c r="AM8" s="407"/>
      <c r="AN8" s="407">
        <v>0.60392510223683282</v>
      </c>
      <c r="AO8" s="407">
        <v>0.39607489776316712</v>
      </c>
      <c r="AP8" s="407"/>
      <c r="AQ8" s="407">
        <v>0.60392510223683282</v>
      </c>
      <c r="AR8" s="407"/>
      <c r="AS8" s="407">
        <v>0.39607489776316712</v>
      </c>
      <c r="AT8" s="407"/>
      <c r="AU8" s="407"/>
      <c r="AV8" s="407">
        <v>1</v>
      </c>
      <c r="AW8" s="407"/>
      <c r="AX8" s="407"/>
      <c r="AY8" s="407">
        <v>1</v>
      </c>
      <c r="AZ8" s="407"/>
      <c r="BA8" s="407"/>
      <c r="BB8" s="407"/>
      <c r="BC8" s="407"/>
      <c r="BD8" s="407" t="s">
        <v>85</v>
      </c>
      <c r="BE8" s="407" t="s">
        <v>0</v>
      </c>
      <c r="BF8" s="407" t="s">
        <v>0</v>
      </c>
      <c r="BG8" s="407" t="s">
        <v>0</v>
      </c>
      <c r="BH8" s="407" t="s">
        <v>0</v>
      </c>
      <c r="BI8" s="407" t="s">
        <v>0</v>
      </c>
      <c r="BJ8" s="407" t="s">
        <v>85</v>
      </c>
      <c r="BK8" s="407" t="s">
        <v>0</v>
      </c>
      <c r="BL8" s="407" t="s">
        <v>0</v>
      </c>
      <c r="BM8" s="407" t="s">
        <v>0</v>
      </c>
      <c r="BN8" s="407" t="s">
        <v>88</v>
      </c>
      <c r="BO8" s="407" t="s">
        <v>87</v>
      </c>
      <c r="BP8" s="407" t="s">
        <v>0</v>
      </c>
      <c r="BQ8" s="407" t="s">
        <v>0</v>
      </c>
      <c r="BR8" s="407" t="s">
        <v>85</v>
      </c>
      <c r="BS8" s="407" t="s">
        <v>0</v>
      </c>
      <c r="BT8" s="407" t="s">
        <v>96</v>
      </c>
      <c r="BU8" s="407" t="s">
        <v>96</v>
      </c>
      <c r="BV8" s="407" t="s">
        <v>0</v>
      </c>
      <c r="BW8" s="407" t="s">
        <v>85</v>
      </c>
      <c r="BX8" s="407" t="s">
        <v>0</v>
      </c>
      <c r="BY8" s="407" t="s">
        <v>0</v>
      </c>
      <c r="BZ8" s="407" t="s">
        <v>0</v>
      </c>
      <c r="CA8" s="407" t="s">
        <v>0</v>
      </c>
      <c r="CB8" s="407" t="s">
        <v>0</v>
      </c>
      <c r="CC8" s="407" t="s">
        <v>0</v>
      </c>
      <c r="CD8" s="407" t="s">
        <v>87</v>
      </c>
      <c r="CE8" s="407" t="s">
        <v>0</v>
      </c>
      <c r="CF8" s="407" t="s">
        <v>0</v>
      </c>
      <c r="CG8" s="409">
        <v>209.90392177982702</v>
      </c>
      <c r="CH8" s="371">
        <v>61.436954997704362</v>
      </c>
      <c r="CI8" s="371">
        <v>16.098709942868844</v>
      </c>
      <c r="CJ8" s="371">
        <v>260.84760359579104</v>
      </c>
      <c r="CK8" s="371">
        <v>22.086585321674718</v>
      </c>
      <c r="CL8" s="410">
        <v>32.197419885737688</v>
      </c>
      <c r="CM8" s="410">
        <v>13.585531884813552</v>
      </c>
      <c r="CN8" s="410">
        <v>8.8816948361981285E-2</v>
      </c>
      <c r="CO8" s="410">
        <v>17.652263681405199</v>
      </c>
      <c r="CP8" s="410">
        <v>3.1929692936132271E-2</v>
      </c>
      <c r="CQ8" s="411">
        <f t="shared" si="0"/>
        <v>63.119375000000005</v>
      </c>
      <c r="CR8" s="412">
        <f t="shared" si="1"/>
        <v>6.7411947599291019E-2</v>
      </c>
      <c r="CS8" s="412">
        <f t="shared" si="2"/>
        <v>0.53651315463754179</v>
      </c>
      <c r="CT8" s="412">
        <f t="shared" si="3"/>
        <v>0.39607489776316712</v>
      </c>
      <c r="CU8" s="412">
        <f t="shared" ref="CU8:CU13" si="4">CR8+CS8+CT8</f>
        <v>1</v>
      </c>
      <c r="CV8" s="413"/>
      <c r="CW8" s="414">
        <f>CQ8/[1]EU28!F8</f>
        <v>1.3438320542460471E-2</v>
      </c>
      <c r="CX8" s="414">
        <f>F16/[1]EU28!F16</f>
        <v>1.6707765282402462E-3</v>
      </c>
      <c r="CY8" s="414">
        <f>F23/[1]EU28!F23</f>
        <v>2.7415726955319054E-2</v>
      </c>
      <c r="CZ8" s="414">
        <f>F32/[1]EU28!F32</f>
        <v>3.1052757572115296E-2</v>
      </c>
      <c r="DA8" s="415"/>
      <c r="DB8" s="415"/>
      <c r="DC8" s="415"/>
      <c r="DD8" s="415"/>
    </row>
    <row r="9" spans="1:108" ht="21.75" customHeight="1" x14ac:dyDescent="0.2">
      <c r="B9" s="390" t="s">
        <v>82</v>
      </c>
      <c r="C9" s="390" t="s">
        <v>83</v>
      </c>
      <c r="D9" s="390" t="s">
        <v>83</v>
      </c>
      <c r="E9" s="416" t="s">
        <v>91</v>
      </c>
      <c r="F9" s="371">
        <v>69.229726549999995</v>
      </c>
      <c r="G9" s="372">
        <v>65.678560034727127</v>
      </c>
      <c r="H9" s="372">
        <v>1.69635</v>
      </c>
      <c r="I9" s="371">
        <v>1.1072081434519934</v>
      </c>
      <c r="J9" s="371">
        <v>0.28000000000000003</v>
      </c>
      <c r="K9" s="371">
        <v>0.79718986328543529</v>
      </c>
      <c r="L9" s="371">
        <v>0.21369117168623475</v>
      </c>
      <c r="M9" s="371">
        <v>9.6327108480323415E-2</v>
      </c>
      <c r="N9" s="372">
        <v>0.81101861579009116</v>
      </c>
      <c r="O9" s="405">
        <v>0.12643165878578844</v>
      </c>
      <c r="P9" s="405">
        <v>0.16975786887611372</v>
      </c>
      <c r="Q9" s="372">
        <v>1.3388031582510995</v>
      </c>
      <c r="R9" s="372">
        <v>4.2827851228165796</v>
      </c>
      <c r="S9" s="372">
        <v>0.84999999999999987</v>
      </c>
      <c r="T9" s="406">
        <v>0.76771923299616152</v>
      </c>
      <c r="U9" s="407">
        <v>0.51599548821271479</v>
      </c>
      <c r="V9" s="407">
        <v>0.48400451178728515</v>
      </c>
      <c r="W9" s="407"/>
      <c r="X9" s="407"/>
      <c r="Y9" s="407"/>
      <c r="Z9" s="407"/>
      <c r="AA9" s="407">
        <v>1</v>
      </c>
      <c r="AB9" s="407"/>
      <c r="AC9" s="407"/>
      <c r="AD9" s="407"/>
      <c r="AE9" s="407"/>
      <c r="AF9" s="407">
        <v>2.1518596479274989E-2</v>
      </c>
      <c r="AG9" s="407"/>
      <c r="AH9" s="407">
        <v>0.97848140352072499</v>
      </c>
      <c r="AI9" s="407"/>
      <c r="AJ9" s="407">
        <v>1</v>
      </c>
      <c r="AK9" s="407"/>
      <c r="AL9" s="407"/>
      <c r="AM9" s="407"/>
      <c r="AN9" s="407">
        <v>0.51599548821271479</v>
      </c>
      <c r="AO9" s="407">
        <v>0.48400451178728515</v>
      </c>
      <c r="AP9" s="407"/>
      <c r="AQ9" s="407">
        <v>0.51599548821271479</v>
      </c>
      <c r="AR9" s="407">
        <v>0.51599548821271479</v>
      </c>
      <c r="AS9" s="407">
        <v>0.48400451178728515</v>
      </c>
      <c r="AT9" s="407">
        <v>0.48400451178728515</v>
      </c>
      <c r="AU9" s="407"/>
      <c r="AV9" s="407">
        <v>1</v>
      </c>
      <c r="AW9" s="407"/>
      <c r="AX9" s="407"/>
      <c r="AY9" s="407">
        <v>1</v>
      </c>
      <c r="AZ9" s="407">
        <v>1</v>
      </c>
      <c r="BA9" s="407"/>
      <c r="BB9" s="407"/>
      <c r="BC9" s="407"/>
      <c r="BD9" s="407" t="s">
        <v>85</v>
      </c>
      <c r="BE9" s="407" t="s">
        <v>0</v>
      </c>
      <c r="BF9" s="407" t="s">
        <v>0</v>
      </c>
      <c r="BG9" s="407" t="s">
        <v>0</v>
      </c>
      <c r="BH9" s="407" t="s">
        <v>0</v>
      </c>
      <c r="BI9" s="407" t="s">
        <v>0</v>
      </c>
      <c r="BJ9" s="407" t="s">
        <v>85</v>
      </c>
      <c r="BK9" s="407" t="s">
        <v>0</v>
      </c>
      <c r="BL9" s="407" t="s">
        <v>0</v>
      </c>
      <c r="BM9" s="407" t="s">
        <v>0</v>
      </c>
      <c r="BN9" s="407" t="s">
        <v>88</v>
      </c>
      <c r="BO9" s="407" t="s">
        <v>87</v>
      </c>
      <c r="BP9" s="407" t="s">
        <v>0</v>
      </c>
      <c r="BQ9" s="407" t="s">
        <v>0</v>
      </c>
      <c r="BR9" s="407" t="s">
        <v>85</v>
      </c>
      <c r="BS9" s="407" t="s">
        <v>0</v>
      </c>
      <c r="BT9" s="407" t="s">
        <v>96</v>
      </c>
      <c r="BU9" s="407" t="s">
        <v>96</v>
      </c>
      <c r="BV9" s="407" t="s">
        <v>0</v>
      </c>
      <c r="BW9" s="407" t="s">
        <v>85</v>
      </c>
      <c r="BX9" s="407" t="s">
        <v>0</v>
      </c>
      <c r="BY9" s="407" t="s">
        <v>0</v>
      </c>
      <c r="BZ9" s="407" t="s">
        <v>0</v>
      </c>
      <c r="CA9" s="407" t="s">
        <v>0</v>
      </c>
      <c r="CB9" s="407" t="s">
        <v>0</v>
      </c>
      <c r="CC9" s="407" t="s">
        <v>0</v>
      </c>
      <c r="CD9" s="407" t="s">
        <v>87</v>
      </c>
      <c r="CE9" s="407" t="s">
        <v>0</v>
      </c>
      <c r="CF9" s="407" t="s">
        <v>0</v>
      </c>
      <c r="CG9" s="409">
        <v>185.30818962910425</v>
      </c>
      <c r="CH9" s="371">
        <v>33.917589311314693</v>
      </c>
      <c r="CI9" s="371">
        <v>16.264406215806812</v>
      </c>
      <c r="CJ9" s="372">
        <v>230.28248725208783</v>
      </c>
      <c r="CK9" s="372">
        <v>12.193373357417631</v>
      </c>
      <c r="CL9" s="417">
        <v>32.528812431613623</v>
      </c>
      <c r="CM9" s="417">
        <v>13.296755452300147</v>
      </c>
      <c r="CN9" s="417">
        <v>5.7536102628248681E-2</v>
      </c>
      <c r="CO9" s="417">
        <v>17.37658295356939</v>
      </c>
      <c r="CP9" s="417">
        <v>2.0684228894855397E-2</v>
      </c>
      <c r="CQ9" s="411">
        <f t="shared" si="0"/>
        <v>69.229726549999995</v>
      </c>
      <c r="CR9" s="412">
        <f t="shared" si="1"/>
        <v>2.1518596479274989E-2</v>
      </c>
      <c r="CS9" s="412">
        <f t="shared" si="2"/>
        <v>0.49447689173343984</v>
      </c>
      <c r="CT9" s="412">
        <f t="shared" si="3"/>
        <v>0.48400451178728515</v>
      </c>
      <c r="CU9" s="412">
        <f t="shared" si="4"/>
        <v>1</v>
      </c>
      <c r="CV9" s="413"/>
      <c r="CW9" s="414">
        <f>CQ9/[1]EU28!F9</f>
        <v>1.9514612353083109E-2</v>
      </c>
      <c r="CX9" s="414">
        <f>F17/[1]EU28!F17</f>
        <v>8.5485292683066779E-4</v>
      </c>
      <c r="CY9" s="414">
        <f>F24/[1]EU28!F24</f>
        <v>2.5174838432278322E-2</v>
      </c>
      <c r="CZ9" s="414">
        <f>F33/[1]EU28!F33</f>
        <v>4.8658952387752294E-2</v>
      </c>
      <c r="DA9" s="415"/>
      <c r="DB9" s="415"/>
      <c r="DC9" s="415"/>
      <c r="DD9" s="415"/>
    </row>
    <row r="10" spans="1:108" ht="21.75" customHeight="1" x14ac:dyDescent="0.2">
      <c r="B10" s="390" t="s">
        <v>82</v>
      </c>
      <c r="C10" s="390" t="s">
        <v>83</v>
      </c>
      <c r="D10" s="390" t="s">
        <v>83</v>
      </c>
      <c r="E10" s="416" t="s">
        <v>92</v>
      </c>
      <c r="F10" s="371">
        <v>57.874453099999997</v>
      </c>
      <c r="G10" s="372">
        <v>54.905759878454255</v>
      </c>
      <c r="H10" s="372">
        <v>1.635634</v>
      </c>
      <c r="I10" s="371">
        <v>0.96037528245670323</v>
      </c>
      <c r="J10" s="371">
        <v>0.25</v>
      </c>
      <c r="K10" s="371">
        <v>0.69147020336882625</v>
      </c>
      <c r="L10" s="371">
        <v>0.18535242951414374</v>
      </c>
      <c r="M10" s="371">
        <v>8.3552649573733179E-2</v>
      </c>
      <c r="N10" s="372">
        <v>0.70216144998941887</v>
      </c>
      <c r="O10" s="405">
        <v>0.11021184211765093</v>
      </c>
      <c r="P10" s="405">
        <v>0.14800199034963341</v>
      </c>
      <c r="Q10" s="372">
        <v>1.4001981661922609</v>
      </c>
      <c r="R10" s="372">
        <v>3.8876044321704359</v>
      </c>
      <c r="S10" s="372">
        <v>0.91917020000315142</v>
      </c>
      <c r="T10" s="406">
        <v>0.90773596668337264</v>
      </c>
      <c r="U10" s="407">
        <v>0.42828833401105615</v>
      </c>
      <c r="V10" s="407">
        <v>0.57171166598894396</v>
      </c>
      <c r="W10" s="407"/>
      <c r="X10" s="407"/>
      <c r="Y10" s="407"/>
      <c r="Z10" s="407"/>
      <c r="AA10" s="407">
        <v>1</v>
      </c>
      <c r="AB10" s="407"/>
      <c r="AC10" s="407"/>
      <c r="AD10" s="407"/>
      <c r="AE10" s="407"/>
      <c r="AF10" s="407">
        <v>1.5891753627646811E-2</v>
      </c>
      <c r="AG10" s="407"/>
      <c r="AH10" s="407">
        <v>0.98410824637235328</v>
      </c>
      <c r="AI10" s="407"/>
      <c r="AJ10" s="407">
        <v>1</v>
      </c>
      <c r="AK10" s="407"/>
      <c r="AL10" s="407"/>
      <c r="AM10" s="407"/>
      <c r="AN10" s="407">
        <v>0.42828833401105615</v>
      </c>
      <c r="AO10" s="407">
        <v>0.57171166598894396</v>
      </c>
      <c r="AP10" s="407"/>
      <c r="AQ10" s="407">
        <v>0.42828833401105615</v>
      </c>
      <c r="AR10" s="407">
        <v>0.42828833401105615</v>
      </c>
      <c r="AS10" s="407">
        <v>0.57171166598894396</v>
      </c>
      <c r="AT10" s="407">
        <v>0.57171166598894396</v>
      </c>
      <c r="AU10" s="407"/>
      <c r="AV10" s="407">
        <v>1</v>
      </c>
      <c r="AW10" s="407"/>
      <c r="AX10" s="407"/>
      <c r="AY10" s="407">
        <v>1</v>
      </c>
      <c r="AZ10" s="407">
        <v>1</v>
      </c>
      <c r="BA10" s="407"/>
      <c r="BB10" s="407"/>
      <c r="BC10" s="407"/>
      <c r="BD10" s="407" t="s">
        <v>96</v>
      </c>
      <c r="BE10" s="407" t="s">
        <v>96</v>
      </c>
      <c r="BF10" s="407" t="s">
        <v>0</v>
      </c>
      <c r="BG10" s="407" t="s">
        <v>85</v>
      </c>
      <c r="BH10" s="407" t="s">
        <v>0</v>
      </c>
      <c r="BI10" s="407" t="s">
        <v>0</v>
      </c>
      <c r="BJ10" s="407" t="s">
        <v>90</v>
      </c>
      <c r="BK10" s="407" t="s">
        <v>0</v>
      </c>
      <c r="BL10" s="407" t="s">
        <v>0</v>
      </c>
      <c r="BM10" s="407" t="s">
        <v>0</v>
      </c>
      <c r="BN10" s="407" t="s">
        <v>88</v>
      </c>
      <c r="BO10" s="407" t="s">
        <v>87</v>
      </c>
      <c r="BP10" s="407" t="s">
        <v>0</v>
      </c>
      <c r="BQ10" s="407" t="s">
        <v>0</v>
      </c>
      <c r="BR10" s="407" t="s">
        <v>85</v>
      </c>
      <c r="BS10" s="407" t="s">
        <v>0</v>
      </c>
      <c r="BT10" s="407" t="s">
        <v>85</v>
      </c>
      <c r="BU10" s="407" t="s">
        <v>90</v>
      </c>
      <c r="BV10" s="407" t="s">
        <v>0</v>
      </c>
      <c r="BW10" s="407" t="s">
        <v>90</v>
      </c>
      <c r="BX10" s="407" t="s">
        <v>85</v>
      </c>
      <c r="BY10" s="407" t="s">
        <v>0</v>
      </c>
      <c r="BZ10" s="407" t="s">
        <v>0</v>
      </c>
      <c r="CA10" s="407" t="s">
        <v>0</v>
      </c>
      <c r="CB10" s="407" t="s">
        <v>0</v>
      </c>
      <c r="CC10" s="408" t="s">
        <v>86</v>
      </c>
      <c r="CD10" s="407" t="s">
        <v>87</v>
      </c>
      <c r="CE10" s="407" t="s">
        <v>0</v>
      </c>
      <c r="CF10" s="407" t="s">
        <v>0</v>
      </c>
      <c r="CG10" s="409">
        <v>170.11702909971245</v>
      </c>
      <c r="CH10" s="371">
        <v>20.173161145466324</v>
      </c>
      <c r="CI10" s="371">
        <v>16.284721727012005</v>
      </c>
      <c r="CJ10" s="372">
        <v>211.40443206221266</v>
      </c>
      <c r="CK10" s="372">
        <v>7.252251431795143</v>
      </c>
      <c r="CL10" s="417">
        <v>32.569443454024011</v>
      </c>
      <c r="CM10" s="417">
        <v>10.282874114821336</v>
      </c>
      <c r="CN10" s="417">
        <v>3.2995908257003666E-2</v>
      </c>
      <c r="CO10" s="417">
        <v>13.492259711721857</v>
      </c>
      <c r="CP10" s="417">
        <v>1.1862029018392818E-2</v>
      </c>
      <c r="CQ10" s="411">
        <f t="shared" si="0"/>
        <v>57.874453099999997</v>
      </c>
      <c r="CR10" s="412">
        <f t="shared" si="1"/>
        <v>1.5891753627646811E-2</v>
      </c>
      <c r="CS10" s="412">
        <f t="shared" si="2"/>
        <v>0.41239658038340932</v>
      </c>
      <c r="CT10" s="412">
        <f t="shared" si="3"/>
        <v>0.57171166598894396</v>
      </c>
      <c r="CU10" s="412">
        <f t="shared" si="4"/>
        <v>1</v>
      </c>
      <c r="CV10" s="413"/>
      <c r="CW10" s="414">
        <f>CQ10/[1]EU28!F10</f>
        <v>1.796200278145987E-2</v>
      </c>
      <c r="CX10" s="414">
        <f>F18/[1]EU28!F18</f>
        <v>5.9616818886000793E-4</v>
      </c>
      <c r="CY10" s="414">
        <f>F25/[1]EU28!F25</f>
        <v>3.0666188731587843E-2</v>
      </c>
      <c r="CZ10" s="414">
        <f>F34/[1]EU28!F34</f>
        <v>6.1154412101075285E-2</v>
      </c>
      <c r="DA10" s="415"/>
      <c r="DB10" s="415"/>
      <c r="DC10" s="415"/>
      <c r="DD10" s="415"/>
    </row>
    <row r="11" spans="1:108" ht="21.75" customHeight="1" x14ac:dyDescent="0.2">
      <c r="B11" s="390" t="s">
        <v>82</v>
      </c>
      <c r="C11" s="390" t="s">
        <v>83</v>
      </c>
      <c r="D11" s="390" t="s">
        <v>83</v>
      </c>
      <c r="E11" s="416" t="s">
        <v>93</v>
      </c>
      <c r="F11" s="371">
        <v>60.206136750000006</v>
      </c>
      <c r="G11" s="372">
        <v>57.117838882954054</v>
      </c>
      <c r="H11" s="372">
        <v>1.7224079999999999</v>
      </c>
      <c r="I11" s="371">
        <v>0.93100074031003122</v>
      </c>
      <c r="J11" s="371">
        <v>0.3</v>
      </c>
      <c r="K11" s="371">
        <v>0.67032053302322236</v>
      </c>
      <c r="L11" s="371">
        <v>0.17968314287983606</v>
      </c>
      <c r="M11" s="371">
        <v>8.0997064406972713E-2</v>
      </c>
      <c r="N11" s="372">
        <v>0.6909199428170274</v>
      </c>
      <c r="O11" s="405">
        <v>0.10219310707831021</v>
      </c>
      <c r="P11" s="405">
        <v>0.13788769041469356</v>
      </c>
      <c r="Q11" s="372">
        <v>0.70167152935618304</v>
      </c>
      <c r="R11" s="372">
        <v>3.4616352246268312</v>
      </c>
      <c r="S11" s="372">
        <v>0.45767295507463368</v>
      </c>
      <c r="T11" s="406">
        <v>0.51054215033984884</v>
      </c>
      <c r="U11" s="407">
        <v>1</v>
      </c>
      <c r="V11" s="407"/>
      <c r="W11" s="407"/>
      <c r="X11" s="407"/>
      <c r="Y11" s="407"/>
      <c r="Z11" s="407"/>
      <c r="AA11" s="407">
        <v>1</v>
      </c>
      <c r="AB11" s="407">
        <v>1</v>
      </c>
      <c r="AC11" s="407"/>
      <c r="AD11" s="407"/>
      <c r="AE11" s="407"/>
      <c r="AF11" s="407"/>
      <c r="AG11" s="407"/>
      <c r="AH11" s="407">
        <v>1</v>
      </c>
      <c r="AI11" s="407"/>
      <c r="AJ11" s="407">
        <v>1</v>
      </c>
      <c r="AK11" s="407"/>
      <c r="AL11" s="407"/>
      <c r="AM11" s="407"/>
      <c r="AN11" s="407">
        <v>0.5933138825752674</v>
      </c>
      <c r="AO11" s="407">
        <v>0.40668611742473254</v>
      </c>
      <c r="AP11" s="407"/>
      <c r="AQ11" s="407">
        <v>0.5933138825752674</v>
      </c>
      <c r="AR11" s="407">
        <v>0.5933138825752674</v>
      </c>
      <c r="AS11" s="407">
        <v>0.40668611742473254</v>
      </c>
      <c r="AT11" s="407">
        <v>0.40668611742473254</v>
      </c>
      <c r="AU11" s="407"/>
      <c r="AV11" s="407">
        <v>1</v>
      </c>
      <c r="AW11" s="407"/>
      <c r="AX11" s="407"/>
      <c r="AY11" s="407">
        <v>1</v>
      </c>
      <c r="AZ11" s="407">
        <v>1</v>
      </c>
      <c r="BA11" s="407"/>
      <c r="BB11" s="407"/>
      <c r="BC11" s="407"/>
      <c r="BD11" s="407" t="s">
        <v>96</v>
      </c>
      <c r="BE11" s="407" t="s">
        <v>96</v>
      </c>
      <c r="BF11" s="407" t="s">
        <v>0</v>
      </c>
      <c r="BG11" s="407" t="s">
        <v>96</v>
      </c>
      <c r="BH11" s="407" t="s">
        <v>96</v>
      </c>
      <c r="BI11" s="407" t="s">
        <v>0</v>
      </c>
      <c r="BJ11" s="407" t="s">
        <v>0</v>
      </c>
      <c r="BK11" s="407" t="s">
        <v>0</v>
      </c>
      <c r="BL11" s="407" t="s">
        <v>0</v>
      </c>
      <c r="BM11" s="407" t="s">
        <v>0</v>
      </c>
      <c r="BN11" s="407" t="s">
        <v>0</v>
      </c>
      <c r="BO11" s="407" t="s">
        <v>87</v>
      </c>
      <c r="BP11" s="407" t="s">
        <v>0</v>
      </c>
      <c r="BQ11" s="407" t="s">
        <v>0</v>
      </c>
      <c r="BR11" s="407" t="s">
        <v>0</v>
      </c>
      <c r="BS11" s="407" t="s">
        <v>85</v>
      </c>
      <c r="BT11" s="407" t="s">
        <v>85</v>
      </c>
      <c r="BU11" s="407" t="s">
        <v>90</v>
      </c>
      <c r="BV11" s="407" t="s">
        <v>0</v>
      </c>
      <c r="BW11" s="407" t="s">
        <v>0</v>
      </c>
      <c r="BX11" s="407" t="s">
        <v>85</v>
      </c>
      <c r="BY11" s="407" t="s">
        <v>0</v>
      </c>
      <c r="BZ11" s="407" t="s">
        <v>0</v>
      </c>
      <c r="CA11" s="407" t="s">
        <v>0</v>
      </c>
      <c r="CB11" s="407" t="s">
        <v>0</v>
      </c>
      <c r="CC11" s="408" t="s">
        <v>86</v>
      </c>
      <c r="CD11" s="408" t="s">
        <v>86</v>
      </c>
      <c r="CE11" s="407" t="s">
        <v>0</v>
      </c>
      <c r="CF11" s="407" t="s">
        <v>0</v>
      </c>
      <c r="CG11" s="409">
        <v>102.91799818584278</v>
      </c>
      <c r="CH11" s="371">
        <v>22.498645326610756</v>
      </c>
      <c r="CI11" s="371">
        <v>16.157412158934925</v>
      </c>
      <c r="CJ11" s="372">
        <v>127.89619634554681</v>
      </c>
      <c r="CK11" s="372">
        <v>8.0882629949165672</v>
      </c>
      <c r="CL11" s="417">
        <v>32.314824317869849</v>
      </c>
      <c r="CM11" s="417">
        <v>6.8512290045020743</v>
      </c>
      <c r="CN11" s="417">
        <v>3.8751846699716978E-2</v>
      </c>
      <c r="CO11" s="417">
        <v>9.2507050685414978</v>
      </c>
      <c r="CP11" s="417">
        <v>1.3931288888548254E-2</v>
      </c>
      <c r="CQ11" s="411">
        <f t="shared" si="0"/>
        <v>60.206136750000006</v>
      </c>
      <c r="CR11" s="412">
        <f t="shared" si="1"/>
        <v>5.1153033830891002E-2</v>
      </c>
      <c r="CS11" s="412">
        <f t="shared" si="2"/>
        <v>0.54216084874437642</v>
      </c>
      <c r="CT11" s="412">
        <f t="shared" si="3"/>
        <v>0.40668611742473254</v>
      </c>
      <c r="CU11" s="412">
        <f t="shared" si="4"/>
        <v>1</v>
      </c>
      <c r="CV11" s="413"/>
      <c r="CW11" s="414">
        <f>CQ11/[1]EU28!F11</f>
        <v>2.0792973088622914E-2</v>
      </c>
      <c r="CX11" s="414">
        <f>F19/[1]EU28!F19</f>
        <v>2.4319326500153986E-3</v>
      </c>
      <c r="CY11" s="414">
        <f>F26/[1]EU28!F26</f>
        <v>2.0967973380184423E-2</v>
      </c>
      <c r="CZ11" s="414">
        <f>F35/[1]EU28!F35</f>
        <v>5.9018710922497331E-2</v>
      </c>
      <c r="DA11" s="415"/>
      <c r="DB11" s="415"/>
      <c r="DC11" s="415"/>
      <c r="DD11" s="415"/>
    </row>
    <row r="12" spans="1:108" ht="21.75" customHeight="1" x14ac:dyDescent="0.2">
      <c r="A12" s="415"/>
      <c r="B12" s="390" t="s">
        <v>82</v>
      </c>
      <c r="C12" s="390" t="s">
        <v>83</v>
      </c>
      <c r="D12" s="390" t="s">
        <v>83</v>
      </c>
      <c r="E12" s="416" t="s">
        <v>94</v>
      </c>
      <c r="F12" s="371">
        <v>67.136021550000009</v>
      </c>
      <c r="G12" s="372">
        <v>63.692252470184137</v>
      </c>
      <c r="H12" s="372">
        <v>2.0051760000000001</v>
      </c>
      <c r="I12" s="371">
        <v>1.0066250337773865</v>
      </c>
      <c r="J12" s="371">
        <v>0.43000000000000005</v>
      </c>
      <c r="K12" s="371">
        <v>0.72477002431971838</v>
      </c>
      <c r="L12" s="371">
        <v>0.19427863151903563</v>
      </c>
      <c r="M12" s="371">
        <v>8.7576377938632627E-2</v>
      </c>
      <c r="N12" s="372">
        <v>0.7837793185158427</v>
      </c>
      <c r="O12" s="405">
        <v>9.4242919300734751E-2</v>
      </c>
      <c r="P12" s="405">
        <v>0.12860279596080912</v>
      </c>
      <c r="Q12" s="372">
        <v>0.39999999999999991</v>
      </c>
      <c r="R12" s="372">
        <v>1.9999999999999996</v>
      </c>
      <c r="S12" s="372">
        <v>0.29999999999999993</v>
      </c>
      <c r="T12" s="406">
        <v>0.37100510113560636</v>
      </c>
      <c r="U12" s="407">
        <v>0.99999999999999978</v>
      </c>
      <c r="V12" s="407"/>
      <c r="W12" s="407"/>
      <c r="X12" s="407"/>
      <c r="Y12" s="407"/>
      <c r="Z12" s="407"/>
      <c r="AA12" s="407">
        <v>0.99999999999999978</v>
      </c>
      <c r="AB12" s="407">
        <v>0.99999999999999978</v>
      </c>
      <c r="AC12" s="407"/>
      <c r="AD12" s="407"/>
      <c r="AE12" s="407"/>
      <c r="AF12" s="407"/>
      <c r="AG12" s="407"/>
      <c r="AH12" s="407">
        <v>0.99999999999999978</v>
      </c>
      <c r="AI12" s="407"/>
      <c r="AJ12" s="407">
        <v>0.99999999999999978</v>
      </c>
      <c r="AK12" s="407">
        <v>0.99999999999999978</v>
      </c>
      <c r="AL12" s="407"/>
      <c r="AM12" s="407"/>
      <c r="AN12" s="407">
        <v>0.16831093486206139</v>
      </c>
      <c r="AO12" s="407">
        <v>0.8316890651379385</v>
      </c>
      <c r="AP12" s="407"/>
      <c r="AQ12" s="407">
        <v>0.16831093486206139</v>
      </c>
      <c r="AR12" s="407">
        <v>0.16831093486206139</v>
      </c>
      <c r="AS12" s="407">
        <v>0.8316890651379385</v>
      </c>
      <c r="AT12" s="407">
        <v>0.8316890651379385</v>
      </c>
      <c r="AU12" s="407"/>
      <c r="AV12" s="407">
        <v>0.99999999999999978</v>
      </c>
      <c r="AW12" s="407"/>
      <c r="AX12" s="407"/>
      <c r="AY12" s="407">
        <v>0.99999999999999978</v>
      </c>
      <c r="AZ12" s="407">
        <v>0.99999999999999978</v>
      </c>
      <c r="BA12" s="407"/>
      <c r="BB12" s="407"/>
      <c r="BC12" s="407"/>
      <c r="BD12" s="407" t="s">
        <v>96</v>
      </c>
      <c r="BE12" s="407" t="s">
        <v>96</v>
      </c>
      <c r="BF12" s="407" t="s">
        <v>0</v>
      </c>
      <c r="BG12" s="407" t="s">
        <v>96</v>
      </c>
      <c r="BH12" s="407" t="s">
        <v>96</v>
      </c>
      <c r="BI12" s="407" t="s">
        <v>0</v>
      </c>
      <c r="BJ12" s="407" t="s">
        <v>0</v>
      </c>
      <c r="BK12" s="407" t="s">
        <v>0</v>
      </c>
      <c r="BL12" s="407" t="s">
        <v>0</v>
      </c>
      <c r="BM12" s="407" t="s">
        <v>0</v>
      </c>
      <c r="BN12" s="407" t="s">
        <v>0</v>
      </c>
      <c r="BO12" s="407" t="s">
        <v>87</v>
      </c>
      <c r="BP12" s="407" t="s">
        <v>0</v>
      </c>
      <c r="BQ12" s="407" t="s">
        <v>0</v>
      </c>
      <c r="BR12" s="407" t="s">
        <v>0</v>
      </c>
      <c r="BS12" s="407" t="s">
        <v>85</v>
      </c>
      <c r="BT12" s="407" t="s">
        <v>85</v>
      </c>
      <c r="BU12" s="407" t="s">
        <v>90</v>
      </c>
      <c r="BV12" s="407" t="s">
        <v>0</v>
      </c>
      <c r="BW12" s="407" t="s">
        <v>0</v>
      </c>
      <c r="BX12" s="407" t="s">
        <v>85</v>
      </c>
      <c r="BY12" s="407" t="s">
        <v>0</v>
      </c>
      <c r="BZ12" s="407" t="s">
        <v>0</v>
      </c>
      <c r="CA12" s="407" t="s">
        <v>0</v>
      </c>
      <c r="CB12" s="407" t="s">
        <v>0</v>
      </c>
      <c r="CC12" s="408" t="s">
        <v>86</v>
      </c>
      <c r="CD12" s="408" t="s">
        <v>86</v>
      </c>
      <c r="CE12" s="407" t="s">
        <v>0</v>
      </c>
      <c r="CF12" s="407" t="s">
        <v>0</v>
      </c>
      <c r="CG12" s="409">
        <v>109.04090108804616</v>
      </c>
      <c r="CH12" s="371">
        <v>17.002393905814714</v>
      </c>
      <c r="CI12" s="371">
        <v>15.734417823756955</v>
      </c>
      <c r="CJ12" s="372">
        <v>135.50512778211495</v>
      </c>
      <c r="CK12" s="372">
        <v>6.1123606091403895</v>
      </c>
      <c r="CL12" s="417">
        <v>31.468835647513909</v>
      </c>
      <c r="CM12" s="417">
        <v>8.0014068157686626</v>
      </c>
      <c r="CN12" s="417">
        <v>3.4092792202485928E-2</v>
      </c>
      <c r="CO12" s="417">
        <v>10.743319237887929</v>
      </c>
      <c r="CP12" s="417">
        <v>1.2256358796793689E-2</v>
      </c>
      <c r="CQ12" s="411">
        <f t="shared" si="0"/>
        <v>67.136021550000009</v>
      </c>
      <c r="CR12" s="412">
        <f t="shared" si="1"/>
        <v>0.16831093486206139</v>
      </c>
      <c r="CS12" s="412">
        <f t="shared" si="2"/>
        <v>0.49356953592076519</v>
      </c>
      <c r="CT12" s="412">
        <f t="shared" si="3"/>
        <v>0.33811952921717325</v>
      </c>
      <c r="CU12" s="412">
        <f t="shared" si="4"/>
        <v>0.99999999999999978</v>
      </c>
      <c r="CV12" s="413"/>
      <c r="CW12" s="414">
        <f>CQ12/[1]EU28!F12</f>
        <v>2.0273196311888623E-2</v>
      </c>
      <c r="CX12" s="414">
        <f>F20/[1]EU28!F20</f>
        <v>7.035199605272169E-3</v>
      </c>
      <c r="CY12" s="414">
        <f>F27/[1]EU28!F27</f>
        <v>2.6881607313344744E-2</v>
      </c>
      <c r="CZ12" s="414">
        <f>F36/[1]EU28!F36</f>
        <v>4.8332481324192114E-2</v>
      </c>
      <c r="DA12" s="415"/>
      <c r="DB12" s="415"/>
      <c r="DC12" s="415"/>
      <c r="DD12" s="415"/>
    </row>
    <row r="13" spans="1:108" ht="21.75" customHeight="1" x14ac:dyDescent="0.2">
      <c r="B13" s="390" t="s">
        <v>82</v>
      </c>
      <c r="C13" s="390" t="s">
        <v>83</v>
      </c>
      <c r="D13" s="390" t="s">
        <v>83</v>
      </c>
      <c r="E13" s="418" t="s">
        <v>95</v>
      </c>
      <c r="F13" s="371">
        <v>46.674453100000001</v>
      </c>
      <c r="G13" s="372">
        <v>44.280268358454258</v>
      </c>
      <c r="H13" s="372">
        <v>1.6596279999999999</v>
      </c>
      <c r="I13" s="371">
        <v>0.73900424591331393</v>
      </c>
      <c r="J13" s="371">
        <v>0.28000000000000003</v>
      </c>
      <c r="K13" s="371">
        <v>0.53208305705758607</v>
      </c>
      <c r="L13" s="371">
        <v>0.14262781946126962</v>
      </c>
      <c r="M13" s="371">
        <v>6.4293369394458316E-2</v>
      </c>
      <c r="N13" s="372">
        <v>0.56416648556521176</v>
      </c>
      <c r="O13" s="405">
        <v>7.3726860231075109E-2</v>
      </c>
      <c r="P13" s="405">
        <v>0.10111090011702713</v>
      </c>
      <c r="Q13" s="372">
        <v>0.22999999999999998</v>
      </c>
      <c r="R13" s="372">
        <v>1.6999999999999997</v>
      </c>
      <c r="S13" s="372">
        <v>0.20999999999999996</v>
      </c>
      <c r="T13" s="406">
        <v>0.20999999999999996</v>
      </c>
      <c r="U13" s="407">
        <v>0.99999999999999989</v>
      </c>
      <c r="V13" s="407"/>
      <c r="W13" s="407"/>
      <c r="X13" s="407"/>
      <c r="Y13" s="407"/>
      <c r="Z13" s="407"/>
      <c r="AA13" s="407">
        <v>0.99999999999999989</v>
      </c>
      <c r="AB13" s="407">
        <v>0.99999999999999989</v>
      </c>
      <c r="AC13" s="407"/>
      <c r="AD13" s="407"/>
      <c r="AE13" s="407"/>
      <c r="AF13" s="407"/>
      <c r="AG13" s="407">
        <v>0.99999999999999989</v>
      </c>
      <c r="AH13" s="407"/>
      <c r="AI13" s="407"/>
      <c r="AJ13" s="407">
        <v>0.99999999999999989</v>
      </c>
      <c r="AK13" s="407">
        <v>0.99999999999999989</v>
      </c>
      <c r="AL13" s="407"/>
      <c r="AM13" s="407"/>
      <c r="AN13" s="407">
        <v>0.10486949979923813</v>
      </c>
      <c r="AO13" s="407">
        <v>0.89513050020076179</v>
      </c>
      <c r="AP13" s="407"/>
      <c r="AQ13" s="407">
        <v>0.10486949979923813</v>
      </c>
      <c r="AR13" s="407">
        <v>0.10486949979923813</v>
      </c>
      <c r="AS13" s="407">
        <v>0.89513050020076179</v>
      </c>
      <c r="AT13" s="407">
        <v>0.89513050020076179</v>
      </c>
      <c r="AU13" s="407"/>
      <c r="AV13" s="407">
        <v>0.99999999999999989</v>
      </c>
      <c r="AW13" s="407"/>
      <c r="AX13" s="407"/>
      <c r="AY13" s="407">
        <v>0.99999999999999989</v>
      </c>
      <c r="AZ13" s="407">
        <v>0.99999999999999989</v>
      </c>
      <c r="BA13" s="407"/>
      <c r="BB13" s="407"/>
      <c r="BC13" s="407"/>
      <c r="BD13" s="407" t="s">
        <v>96</v>
      </c>
      <c r="BE13" s="407" t="s">
        <v>96</v>
      </c>
      <c r="BF13" s="407" t="s">
        <v>0</v>
      </c>
      <c r="BG13" s="407" t="s">
        <v>96</v>
      </c>
      <c r="BH13" s="407" t="s">
        <v>96</v>
      </c>
      <c r="BI13" s="407" t="s">
        <v>0</v>
      </c>
      <c r="BJ13" s="407" t="s">
        <v>0</v>
      </c>
      <c r="BK13" s="407" t="s">
        <v>0</v>
      </c>
      <c r="BL13" s="407" t="s">
        <v>0</v>
      </c>
      <c r="BM13" s="407" t="s">
        <v>0</v>
      </c>
      <c r="BN13" s="407" t="s">
        <v>0</v>
      </c>
      <c r="BO13" s="407" t="s">
        <v>87</v>
      </c>
      <c r="BP13" s="407" t="s">
        <v>0</v>
      </c>
      <c r="BQ13" s="407" t="s">
        <v>0</v>
      </c>
      <c r="BR13" s="407" t="s">
        <v>0</v>
      </c>
      <c r="BS13" s="407" t="s">
        <v>85</v>
      </c>
      <c r="BT13" s="407" t="s">
        <v>85</v>
      </c>
      <c r="BU13" s="407" t="s">
        <v>90</v>
      </c>
      <c r="BV13" s="407" t="s">
        <v>0</v>
      </c>
      <c r="BW13" s="407" t="s">
        <v>0</v>
      </c>
      <c r="BX13" s="407" t="s">
        <v>85</v>
      </c>
      <c r="BY13" s="407" t="s">
        <v>0</v>
      </c>
      <c r="BZ13" s="407" t="s">
        <v>0</v>
      </c>
      <c r="CA13" s="407" t="s">
        <v>0</v>
      </c>
      <c r="CB13" s="407" t="s">
        <v>0</v>
      </c>
      <c r="CC13" s="408" t="s">
        <v>86</v>
      </c>
      <c r="CD13" s="408" t="s">
        <v>86</v>
      </c>
      <c r="CE13" s="407" t="s">
        <v>0</v>
      </c>
      <c r="CF13" s="407" t="s">
        <v>0</v>
      </c>
      <c r="CG13" s="409">
        <v>82.285798350225093</v>
      </c>
      <c r="CH13" s="371">
        <v>4.5207383986608436</v>
      </c>
      <c r="CI13" s="371">
        <v>15.963470814728478</v>
      </c>
      <c r="CJ13" s="372">
        <v>102.25656160982471</v>
      </c>
      <c r="CK13" s="372">
        <v>1.6252054543185732</v>
      </c>
      <c r="CL13" s="417">
        <v>31.926941629456955</v>
      </c>
      <c r="CM13" s="417">
        <v>4.3887235028928826</v>
      </c>
      <c r="CN13" s="417">
        <v>7.5027440270926974E-3</v>
      </c>
      <c r="CO13" s="417">
        <v>6.0181205292063762</v>
      </c>
      <c r="CP13" s="417">
        <v>2.6972364777398247E-3</v>
      </c>
      <c r="CQ13" s="411">
        <f t="shared" si="0"/>
        <v>46.674453100000001</v>
      </c>
      <c r="CR13" s="412">
        <f t="shared" si="1"/>
        <v>0.10486949979923813</v>
      </c>
      <c r="CS13" s="412">
        <f t="shared" si="2"/>
        <v>0.4344930728283134</v>
      </c>
      <c r="CT13" s="412">
        <f t="shared" si="3"/>
        <v>0.46063742737244839</v>
      </c>
      <c r="CU13" s="412">
        <f t="shared" si="4"/>
        <v>0.99999999999999989</v>
      </c>
      <c r="CV13" s="413"/>
      <c r="CW13" s="414">
        <f>CQ13/[1]EU28!F13</f>
        <v>1.9776140270453341E-2</v>
      </c>
      <c r="CX13" s="414">
        <f>F21/[1]EU28!F21</f>
        <v>5.2803505507190091E-3</v>
      </c>
      <c r="CY13" s="414">
        <f>F28/[1]EU28!F28</f>
        <v>2.6815109035486798E-2</v>
      </c>
      <c r="CZ13" s="414">
        <f>F37/[1]EU28!F37</f>
        <v>0.10168906894766416</v>
      </c>
      <c r="DA13" s="415"/>
      <c r="DB13" s="415"/>
      <c r="DC13" s="415"/>
      <c r="DD13" s="415"/>
    </row>
    <row r="14" spans="1:108" ht="30.75" customHeight="1" x14ac:dyDescent="0.2">
      <c r="B14" s="390" t="s">
        <v>82</v>
      </c>
      <c r="C14" s="390" t="s">
        <v>97</v>
      </c>
      <c r="D14" s="390" t="s">
        <v>97</v>
      </c>
      <c r="E14" s="419"/>
      <c r="F14" s="387">
        <v>39.388359300000005</v>
      </c>
      <c r="G14" s="395"/>
      <c r="H14" s="392"/>
      <c r="I14" s="392">
        <v>0.73412611365791125</v>
      </c>
      <c r="J14" s="392">
        <v>0.6</v>
      </c>
      <c r="K14" s="392">
        <v>0.52857080183369609</v>
      </c>
      <c r="L14" s="392">
        <v>0.14168633993597685</v>
      </c>
      <c r="M14" s="392">
        <v>6.3868971888238257E-2</v>
      </c>
      <c r="N14" s="395"/>
      <c r="O14" s="420"/>
      <c r="P14" s="420"/>
      <c r="Q14" s="421"/>
      <c r="R14" s="422"/>
      <c r="S14" s="419"/>
      <c r="T14" s="423"/>
      <c r="U14" s="398"/>
      <c r="V14" s="398"/>
      <c r="W14" s="398"/>
      <c r="X14" s="398"/>
      <c r="Y14" s="399"/>
      <c r="Z14" s="399"/>
      <c r="AA14" s="399"/>
      <c r="AB14" s="408"/>
      <c r="AC14" s="408"/>
      <c r="AD14" s="408"/>
      <c r="AE14" s="408"/>
      <c r="AF14" s="408"/>
      <c r="AG14" s="408"/>
      <c r="AH14" s="408"/>
      <c r="AI14" s="408"/>
      <c r="AJ14" s="408"/>
      <c r="AK14" s="408"/>
      <c r="AL14" s="408"/>
      <c r="AM14" s="408"/>
      <c r="AN14" s="408"/>
      <c r="AO14" s="408"/>
      <c r="AP14" s="408"/>
      <c r="AQ14" s="408"/>
      <c r="AR14" s="408"/>
      <c r="AS14" s="408"/>
      <c r="AT14" s="408"/>
      <c r="AU14" s="408"/>
      <c r="AV14" s="408"/>
      <c r="AW14" s="408"/>
      <c r="AX14" s="408"/>
      <c r="AY14" s="408"/>
      <c r="AZ14" s="408"/>
      <c r="BA14" s="408"/>
      <c r="BB14" s="408"/>
      <c r="BC14" s="408"/>
      <c r="BD14" s="408"/>
      <c r="BE14" s="408"/>
      <c r="BF14" s="408"/>
      <c r="BG14" s="408"/>
      <c r="BH14" s="408"/>
      <c r="BI14" s="408"/>
      <c r="BJ14" s="408"/>
      <c r="BK14" s="408"/>
      <c r="BL14" s="408"/>
      <c r="BM14" s="408"/>
      <c r="BN14" s="408"/>
      <c r="BO14" s="408"/>
      <c r="BP14" s="408"/>
      <c r="BQ14" s="408"/>
      <c r="BR14" s="408"/>
      <c r="BS14" s="408"/>
      <c r="BT14" s="408"/>
      <c r="BU14" s="408"/>
      <c r="BV14" s="408"/>
      <c r="BW14" s="408"/>
      <c r="BX14" s="408"/>
      <c r="BY14" s="408"/>
      <c r="BZ14" s="408"/>
      <c r="CA14" s="408"/>
      <c r="CB14" s="408"/>
      <c r="CC14" s="408"/>
      <c r="CD14" s="408"/>
      <c r="CE14" s="408"/>
      <c r="CF14" s="408"/>
      <c r="CG14" s="424"/>
      <c r="CH14" s="419"/>
      <c r="CI14" s="419"/>
      <c r="CJ14" s="425"/>
      <c r="CK14" s="425"/>
      <c r="CL14" s="425"/>
      <c r="CM14" s="425"/>
      <c r="CN14" s="425"/>
      <c r="CO14" s="425"/>
      <c r="CP14" s="425"/>
    </row>
    <row r="15" spans="1:108" ht="26.25" customHeight="1" x14ac:dyDescent="0.2">
      <c r="B15" s="403" t="s">
        <v>82</v>
      </c>
      <c r="C15" s="403" t="s">
        <v>97</v>
      </c>
      <c r="D15" s="403" t="s">
        <v>97</v>
      </c>
      <c r="E15" s="404" t="s">
        <v>84</v>
      </c>
      <c r="F15" s="426">
        <v>13.449726550000001</v>
      </c>
      <c r="G15" s="372">
        <v>12.759817446727132</v>
      </c>
      <c r="H15" s="372">
        <v>0.82697599999999993</v>
      </c>
      <c r="I15" s="372">
        <v>0.18369796105197575</v>
      </c>
      <c r="J15" s="372">
        <v>0.15</v>
      </c>
      <c r="K15" s="372">
        <v>0.13226253195742255</v>
      </c>
      <c r="L15" s="372">
        <v>3.5453706483031318E-2</v>
      </c>
      <c r="M15" s="372">
        <v>1.5981722611521889E-2</v>
      </c>
      <c r="N15" s="372">
        <v>0.17951111293683103</v>
      </c>
      <c r="O15" s="427">
        <v>1E-3</v>
      </c>
      <c r="P15" s="427">
        <v>3.1868481151447201E-3</v>
      </c>
      <c r="Q15" s="422">
        <v>1.7650000000000001</v>
      </c>
      <c r="R15" s="422">
        <v>5</v>
      </c>
      <c r="S15" s="422">
        <v>1.415</v>
      </c>
      <c r="T15" s="428">
        <v>0.76500000000000001</v>
      </c>
      <c r="U15" s="408">
        <v>1</v>
      </c>
      <c r="V15" s="429"/>
      <c r="W15" s="429"/>
      <c r="X15" s="429"/>
      <c r="Y15" s="429">
        <v>1</v>
      </c>
      <c r="Z15" s="429"/>
      <c r="AA15" s="429"/>
      <c r="AB15" s="429"/>
      <c r="AC15" s="429"/>
      <c r="AD15" s="429"/>
      <c r="AE15" s="429"/>
      <c r="AF15" s="408">
        <v>1</v>
      </c>
      <c r="AG15" s="408"/>
      <c r="AH15" s="408"/>
      <c r="AI15" s="408">
        <v>1</v>
      </c>
      <c r="AJ15" s="408"/>
      <c r="AK15" s="408"/>
      <c r="AL15" s="408"/>
      <c r="AM15" s="429"/>
      <c r="AN15" s="408">
        <v>1</v>
      </c>
      <c r="AO15" s="408"/>
      <c r="AP15" s="408"/>
      <c r="AQ15" s="408">
        <v>1</v>
      </c>
      <c r="AR15" s="408"/>
      <c r="AS15" s="408"/>
      <c r="AT15" s="408"/>
      <c r="AU15" s="429"/>
      <c r="AV15" s="408"/>
      <c r="AW15" s="429"/>
      <c r="AX15" s="429">
        <v>1</v>
      </c>
      <c r="AY15" s="408"/>
      <c r="AZ15" s="408"/>
      <c r="BA15" s="429"/>
      <c r="BB15" s="429"/>
      <c r="BC15" s="429">
        <v>1</v>
      </c>
      <c r="BD15" s="430" t="s">
        <v>85</v>
      </c>
      <c r="BE15" s="398" t="s">
        <v>0</v>
      </c>
      <c r="BF15" s="398" t="s">
        <v>0</v>
      </c>
      <c r="BG15" s="408" t="s">
        <v>0</v>
      </c>
      <c r="BH15" s="408" t="s">
        <v>0</v>
      </c>
      <c r="BI15" s="408" t="s">
        <v>0</v>
      </c>
      <c r="BJ15" s="408" t="s">
        <v>85</v>
      </c>
      <c r="BK15" s="408" t="s">
        <v>0</v>
      </c>
      <c r="BL15" s="408" t="s">
        <v>0</v>
      </c>
      <c r="BM15" s="408" t="s">
        <v>0</v>
      </c>
      <c r="BN15" s="408" t="s">
        <v>87</v>
      </c>
      <c r="BO15" s="408" t="s">
        <v>0</v>
      </c>
      <c r="BP15" s="408" t="s">
        <v>0</v>
      </c>
      <c r="BQ15" s="408" t="s">
        <v>0</v>
      </c>
      <c r="BR15" s="408" t="s">
        <v>85</v>
      </c>
      <c r="BS15" s="408" t="s">
        <v>0</v>
      </c>
      <c r="BT15" s="408" t="s">
        <v>85</v>
      </c>
      <c r="BU15" s="408" t="s">
        <v>0</v>
      </c>
      <c r="BV15" s="408" t="s">
        <v>0</v>
      </c>
      <c r="BW15" s="408" t="s">
        <v>85</v>
      </c>
      <c r="BX15" s="408" t="s">
        <v>0</v>
      </c>
      <c r="BY15" s="408" t="s">
        <v>0</v>
      </c>
      <c r="BZ15" s="408" t="s">
        <v>0</v>
      </c>
      <c r="CA15" s="408" t="s">
        <v>0</v>
      </c>
      <c r="CB15" s="408" t="s">
        <v>0</v>
      </c>
      <c r="CC15" s="408" t="s">
        <v>0</v>
      </c>
      <c r="CD15" s="408" t="s">
        <v>0</v>
      </c>
      <c r="CE15" s="408" t="s">
        <v>87</v>
      </c>
      <c r="CF15" s="408" t="s">
        <v>0</v>
      </c>
      <c r="CG15" s="431">
        <v>410.8988219376858</v>
      </c>
      <c r="CH15" s="432">
        <v>29.90855567110507</v>
      </c>
      <c r="CI15" s="372">
        <v>12.73163474138328</v>
      </c>
      <c r="CJ15" s="371">
        <v>510.62396602196208</v>
      </c>
      <c r="CK15" s="371">
        <v>10.752125763762272</v>
      </c>
      <c r="CL15" s="410">
        <v>25.46326948276656</v>
      </c>
      <c r="CM15" s="410">
        <v>5.4142309628061929</v>
      </c>
      <c r="CN15" s="410">
        <v>2.4733657734667784E-2</v>
      </c>
      <c r="CO15" s="410">
        <v>6.8579426019762044</v>
      </c>
      <c r="CP15" s="433">
        <v>8.8917499556130687E-3</v>
      </c>
    </row>
    <row r="16" spans="1:108" ht="21.75" customHeight="1" x14ac:dyDescent="0.2">
      <c r="B16" s="390" t="s">
        <v>82</v>
      </c>
      <c r="C16" s="390" t="s">
        <v>97</v>
      </c>
      <c r="D16" s="390" t="s">
        <v>97</v>
      </c>
      <c r="E16" s="416" t="s">
        <v>89</v>
      </c>
      <c r="F16" s="422">
        <v>4.2549999999999999</v>
      </c>
      <c r="G16" s="372">
        <v>4.0367380729999995</v>
      </c>
      <c r="H16" s="372">
        <v>0.19625200000000001</v>
      </c>
      <c r="I16" s="372">
        <v>8.9319685624977052E-2</v>
      </c>
      <c r="J16" s="372">
        <v>0.05</v>
      </c>
      <c r="K16" s="372">
        <v>6.4310173649983482E-2</v>
      </c>
      <c r="L16" s="372">
        <v>1.7238699325620572E-2</v>
      </c>
      <c r="M16" s="372">
        <v>7.7708126493730026E-3</v>
      </c>
      <c r="N16" s="372">
        <v>8.7283909314436262E-2</v>
      </c>
      <c r="O16" s="427">
        <v>1E-3</v>
      </c>
      <c r="P16" s="427">
        <v>1.0357763105407905E-3</v>
      </c>
      <c r="Q16" s="372">
        <v>1.7</v>
      </c>
      <c r="R16" s="405">
        <v>4.25</v>
      </c>
      <c r="S16" s="372">
        <v>1.9</v>
      </c>
      <c r="T16" s="434">
        <v>0.68</v>
      </c>
      <c r="U16" s="408">
        <v>1</v>
      </c>
      <c r="V16" s="429"/>
      <c r="W16" s="429"/>
      <c r="X16" s="429"/>
      <c r="Y16" s="429"/>
      <c r="Z16" s="429"/>
      <c r="AA16" s="429">
        <v>1</v>
      </c>
      <c r="AB16" s="429"/>
      <c r="AC16" s="429"/>
      <c r="AD16" s="429"/>
      <c r="AE16" s="429"/>
      <c r="AF16" s="408">
        <v>1</v>
      </c>
      <c r="AG16" s="408"/>
      <c r="AH16" s="408"/>
      <c r="AI16" s="408">
        <v>1</v>
      </c>
      <c r="AJ16" s="408"/>
      <c r="AK16" s="408"/>
      <c r="AL16" s="408"/>
      <c r="AM16" s="429"/>
      <c r="AN16" s="408">
        <v>1</v>
      </c>
      <c r="AO16" s="408"/>
      <c r="AP16" s="408"/>
      <c r="AQ16" s="408">
        <v>1</v>
      </c>
      <c r="AR16" s="408"/>
      <c r="AS16" s="408"/>
      <c r="AT16" s="408"/>
      <c r="AU16" s="429"/>
      <c r="AV16" s="408">
        <v>1</v>
      </c>
      <c r="AW16" s="429"/>
      <c r="AX16" s="429"/>
      <c r="AY16" s="408">
        <v>1</v>
      </c>
      <c r="AZ16" s="408"/>
      <c r="BA16" s="429"/>
      <c r="BB16" s="429"/>
      <c r="BC16" s="429"/>
      <c r="BD16" s="430" t="s">
        <v>85</v>
      </c>
      <c r="BE16" s="398" t="s">
        <v>0</v>
      </c>
      <c r="BF16" s="398" t="s">
        <v>0</v>
      </c>
      <c r="BG16" s="408" t="s">
        <v>0</v>
      </c>
      <c r="BH16" s="408" t="s">
        <v>0</v>
      </c>
      <c r="BI16" s="408" t="s">
        <v>0</v>
      </c>
      <c r="BJ16" s="408" t="s">
        <v>85</v>
      </c>
      <c r="BK16" s="408" t="s">
        <v>0</v>
      </c>
      <c r="BL16" s="408" t="s">
        <v>0</v>
      </c>
      <c r="BM16" s="408" t="s">
        <v>0</v>
      </c>
      <c r="BN16" s="408" t="s">
        <v>87</v>
      </c>
      <c r="BO16" s="408" t="s">
        <v>0</v>
      </c>
      <c r="BP16" s="408" t="s">
        <v>0</v>
      </c>
      <c r="BQ16" s="408" t="s">
        <v>0</v>
      </c>
      <c r="BR16" s="408" t="s">
        <v>85</v>
      </c>
      <c r="BS16" s="408" t="s">
        <v>0</v>
      </c>
      <c r="BT16" s="408" t="s">
        <v>96</v>
      </c>
      <c r="BU16" s="408" t="s">
        <v>96</v>
      </c>
      <c r="BV16" s="408" t="s">
        <v>0</v>
      </c>
      <c r="BW16" s="408" t="s">
        <v>85</v>
      </c>
      <c r="BX16" s="408" t="s">
        <v>0</v>
      </c>
      <c r="BY16" s="408" t="s">
        <v>0</v>
      </c>
      <c r="BZ16" s="408" t="s">
        <v>0</v>
      </c>
      <c r="CA16" s="408" t="s">
        <v>0</v>
      </c>
      <c r="CB16" s="408" t="s">
        <v>0</v>
      </c>
      <c r="CC16" s="430" t="s">
        <v>0</v>
      </c>
      <c r="CD16" s="430" t="s">
        <v>87</v>
      </c>
      <c r="CE16" s="408" t="s">
        <v>0</v>
      </c>
      <c r="CF16" s="408" t="s">
        <v>0</v>
      </c>
      <c r="CG16" s="435">
        <v>410.8988219376858</v>
      </c>
      <c r="CH16" s="372">
        <v>42.470149052969198</v>
      </c>
      <c r="CI16" s="372">
        <v>12.73163474138328</v>
      </c>
      <c r="CJ16" s="371">
        <v>510.62396602196208</v>
      </c>
      <c r="CK16" s="371">
        <v>15.268018584542427</v>
      </c>
      <c r="CL16" s="410">
        <v>25.46326948276656</v>
      </c>
      <c r="CM16" s="410">
        <v>1.7128640244912896</v>
      </c>
      <c r="CN16" s="410">
        <v>8.3348516919433124E-3</v>
      </c>
      <c r="CO16" s="410">
        <v>2.1696014162762847</v>
      </c>
      <c r="CP16" s="433">
        <v>2.9963791832536206E-3</v>
      </c>
    </row>
    <row r="17" spans="2:94" ht="21.75" customHeight="1" x14ac:dyDescent="0.2">
      <c r="B17" s="390" t="s">
        <v>82</v>
      </c>
      <c r="C17" s="390" t="s">
        <v>97</v>
      </c>
      <c r="D17" s="390" t="s">
        <v>97</v>
      </c>
      <c r="E17" s="416" t="s">
        <v>91</v>
      </c>
      <c r="F17" s="422">
        <v>1.4897265500000001</v>
      </c>
      <c r="G17" s="372">
        <v>1.41331043072713</v>
      </c>
      <c r="H17" s="372">
        <v>0.41830400000000001</v>
      </c>
      <c r="I17" s="372">
        <v>3.6600865606328671E-2</v>
      </c>
      <c r="J17" s="372">
        <v>0.03</v>
      </c>
      <c r="K17" s="372">
        <v>2.6352623236556641E-2</v>
      </c>
      <c r="L17" s="372">
        <v>7.063967062021434E-3</v>
      </c>
      <c r="M17" s="372">
        <v>3.184275307750594E-3</v>
      </c>
      <c r="N17" s="372">
        <v>3.5766657843221465E-2</v>
      </c>
      <c r="O17" s="436">
        <v>1E-4</v>
      </c>
      <c r="P17" s="436">
        <v>7.3420776310720586E-4</v>
      </c>
      <c r="Q17" s="372">
        <v>1</v>
      </c>
      <c r="R17" s="372">
        <v>3.5</v>
      </c>
      <c r="S17" s="372">
        <v>0.85</v>
      </c>
      <c r="T17" s="434">
        <v>0.85</v>
      </c>
      <c r="U17" s="408">
        <v>1</v>
      </c>
      <c r="V17" s="429"/>
      <c r="W17" s="429"/>
      <c r="X17" s="429"/>
      <c r="Y17" s="429"/>
      <c r="Z17" s="429"/>
      <c r="AA17" s="429">
        <v>1</v>
      </c>
      <c r="AB17" s="429"/>
      <c r="AC17" s="429"/>
      <c r="AD17" s="429"/>
      <c r="AE17" s="429"/>
      <c r="AF17" s="408">
        <v>1</v>
      </c>
      <c r="AG17" s="408"/>
      <c r="AH17" s="408"/>
      <c r="AI17" s="408"/>
      <c r="AJ17" s="408">
        <v>1</v>
      </c>
      <c r="AK17" s="408"/>
      <c r="AL17" s="408"/>
      <c r="AM17" s="429"/>
      <c r="AN17" s="408">
        <v>1</v>
      </c>
      <c r="AO17" s="408"/>
      <c r="AP17" s="408"/>
      <c r="AQ17" s="408">
        <v>1</v>
      </c>
      <c r="AR17" s="408">
        <v>1</v>
      </c>
      <c r="AS17" s="408"/>
      <c r="AT17" s="408"/>
      <c r="AU17" s="429"/>
      <c r="AV17" s="408">
        <v>1</v>
      </c>
      <c r="AW17" s="429"/>
      <c r="AX17" s="429"/>
      <c r="AY17" s="408">
        <v>1</v>
      </c>
      <c r="AZ17" s="408">
        <v>1</v>
      </c>
      <c r="BA17" s="429"/>
      <c r="BB17" s="429"/>
      <c r="BC17" s="429"/>
      <c r="BD17" s="430" t="s">
        <v>85</v>
      </c>
      <c r="BE17" s="398" t="s">
        <v>0</v>
      </c>
      <c r="BF17" s="398" t="s">
        <v>0</v>
      </c>
      <c r="BG17" s="408" t="s">
        <v>0</v>
      </c>
      <c r="BH17" s="408" t="s">
        <v>0</v>
      </c>
      <c r="BI17" s="408" t="s">
        <v>0</v>
      </c>
      <c r="BJ17" s="408" t="s">
        <v>85</v>
      </c>
      <c r="BK17" s="408" t="s">
        <v>0</v>
      </c>
      <c r="BL17" s="408" t="s">
        <v>0</v>
      </c>
      <c r="BM17" s="408" t="s">
        <v>0</v>
      </c>
      <c r="BN17" s="408" t="s">
        <v>87</v>
      </c>
      <c r="BO17" s="408" t="s">
        <v>0</v>
      </c>
      <c r="BP17" s="408" t="s">
        <v>0</v>
      </c>
      <c r="BQ17" s="408" t="s">
        <v>0</v>
      </c>
      <c r="BR17" s="408" t="s">
        <v>85</v>
      </c>
      <c r="BS17" s="408" t="s">
        <v>0</v>
      </c>
      <c r="BT17" s="408" t="s">
        <v>96</v>
      </c>
      <c r="BU17" s="408" t="s">
        <v>96</v>
      </c>
      <c r="BV17" s="408" t="s">
        <v>0</v>
      </c>
      <c r="BW17" s="408" t="s">
        <v>85</v>
      </c>
      <c r="BX17" s="408" t="s">
        <v>0</v>
      </c>
      <c r="BY17" s="408" t="s">
        <v>0</v>
      </c>
      <c r="BZ17" s="408" t="s">
        <v>0</v>
      </c>
      <c r="CA17" s="408" t="s">
        <v>0</v>
      </c>
      <c r="CB17" s="408" t="s">
        <v>0</v>
      </c>
      <c r="CC17" s="430" t="s">
        <v>0</v>
      </c>
      <c r="CD17" s="430" t="s">
        <v>87</v>
      </c>
      <c r="CE17" s="408" t="s">
        <v>0</v>
      </c>
      <c r="CF17" s="408" t="s">
        <v>0</v>
      </c>
      <c r="CG17" s="437">
        <v>333.05441886539194</v>
      </c>
      <c r="CH17" s="372">
        <v>33.976119242375361</v>
      </c>
      <c r="CI17" s="372">
        <v>12.73163474138328</v>
      </c>
      <c r="CJ17" s="371">
        <v>413.88672632402256</v>
      </c>
      <c r="CK17" s="371">
        <v>12.214414867633941</v>
      </c>
      <c r="CL17" s="410">
        <v>25.46326948276656</v>
      </c>
      <c r="CM17" s="410">
        <v>0.48967593848136209</v>
      </c>
      <c r="CN17" s="410">
        <v>1.4212346583562583E-2</v>
      </c>
      <c r="CO17" s="410">
        <v>0.62288373605152825</v>
      </c>
      <c r="CP17" s="433">
        <v>5.1093385967907485E-3</v>
      </c>
    </row>
    <row r="18" spans="2:94" ht="21.75" customHeight="1" x14ac:dyDescent="0.2">
      <c r="B18" s="390" t="s">
        <v>82</v>
      </c>
      <c r="C18" s="390" t="s">
        <v>97</v>
      </c>
      <c r="D18" s="390" t="s">
        <v>97</v>
      </c>
      <c r="E18" s="416" t="s">
        <v>92</v>
      </c>
      <c r="F18" s="422">
        <v>0.91972655000000025</v>
      </c>
      <c r="G18" s="372">
        <v>0.87254880872713025</v>
      </c>
      <c r="H18" s="372">
        <v>0.39869599999999999</v>
      </c>
      <c r="I18" s="372">
        <v>2.7224078069830831E-2</v>
      </c>
      <c r="J18" s="372">
        <v>0.02</v>
      </c>
      <c r="K18" s="372">
        <v>1.9601336210278198E-2</v>
      </c>
      <c r="L18" s="372">
        <v>5.2542470674773502E-3</v>
      </c>
      <c r="M18" s="372">
        <v>2.3684947920752822E-3</v>
      </c>
      <c r="N18" s="372">
        <v>2.6603586261971443E-2</v>
      </c>
      <c r="O18" s="436">
        <v>1E-4</v>
      </c>
      <c r="P18" s="427">
        <v>5.2049180785938777E-4</v>
      </c>
      <c r="Q18" s="372">
        <v>1</v>
      </c>
      <c r="R18" s="405">
        <v>3.12</v>
      </c>
      <c r="S18" s="405">
        <v>0.72</v>
      </c>
      <c r="T18" s="405">
        <v>0.72</v>
      </c>
      <c r="U18" s="408">
        <v>1</v>
      </c>
      <c r="V18" s="429"/>
      <c r="W18" s="429"/>
      <c r="X18" s="429"/>
      <c r="Y18" s="429"/>
      <c r="Z18" s="429"/>
      <c r="AA18" s="429">
        <v>1</v>
      </c>
      <c r="AB18" s="429"/>
      <c r="AC18" s="429"/>
      <c r="AD18" s="429"/>
      <c r="AE18" s="429"/>
      <c r="AF18" s="408">
        <v>1</v>
      </c>
      <c r="AG18" s="408"/>
      <c r="AH18" s="408"/>
      <c r="AI18" s="408"/>
      <c r="AJ18" s="408">
        <v>1</v>
      </c>
      <c r="AK18" s="408"/>
      <c r="AL18" s="408"/>
      <c r="AM18" s="429"/>
      <c r="AN18" s="408">
        <v>1</v>
      </c>
      <c r="AO18" s="408"/>
      <c r="AP18" s="408"/>
      <c r="AQ18" s="408">
        <v>1</v>
      </c>
      <c r="AR18" s="408">
        <v>1</v>
      </c>
      <c r="AS18" s="408"/>
      <c r="AT18" s="408"/>
      <c r="AU18" s="429"/>
      <c r="AV18" s="408">
        <v>1</v>
      </c>
      <c r="AW18" s="429"/>
      <c r="AX18" s="429"/>
      <c r="AY18" s="408">
        <v>1</v>
      </c>
      <c r="AZ18" s="408">
        <v>1</v>
      </c>
      <c r="BA18" s="429"/>
      <c r="BB18" s="429"/>
      <c r="BC18" s="429"/>
      <c r="BD18" s="430" t="s">
        <v>85</v>
      </c>
      <c r="BE18" s="398" t="s">
        <v>0</v>
      </c>
      <c r="BF18" s="398" t="s">
        <v>0</v>
      </c>
      <c r="BG18" s="408" t="s">
        <v>0</v>
      </c>
      <c r="BH18" s="408" t="s">
        <v>0</v>
      </c>
      <c r="BI18" s="408" t="s">
        <v>0</v>
      </c>
      <c r="BJ18" s="408" t="s">
        <v>85</v>
      </c>
      <c r="BK18" s="408" t="s">
        <v>0</v>
      </c>
      <c r="BL18" s="408" t="s">
        <v>0</v>
      </c>
      <c r="BM18" s="408" t="s">
        <v>0</v>
      </c>
      <c r="BN18" s="408" t="s">
        <v>87</v>
      </c>
      <c r="BO18" s="408" t="s">
        <v>0</v>
      </c>
      <c r="BP18" s="408" t="s">
        <v>0</v>
      </c>
      <c r="BQ18" s="408" t="s">
        <v>0</v>
      </c>
      <c r="BR18" s="408" t="s">
        <v>85</v>
      </c>
      <c r="BS18" s="408" t="s">
        <v>0</v>
      </c>
      <c r="BT18" s="408" t="s">
        <v>96</v>
      </c>
      <c r="BU18" s="408" t="s">
        <v>96</v>
      </c>
      <c r="BV18" s="408" t="s">
        <v>0</v>
      </c>
      <c r="BW18" s="408" t="s">
        <v>85</v>
      </c>
      <c r="BX18" s="408" t="s">
        <v>0</v>
      </c>
      <c r="BY18" s="408" t="s">
        <v>0</v>
      </c>
      <c r="BZ18" s="408" t="s">
        <v>0</v>
      </c>
      <c r="CA18" s="408" t="s">
        <v>0</v>
      </c>
      <c r="CB18" s="408" t="s">
        <v>0</v>
      </c>
      <c r="CC18" s="430" t="s">
        <v>86</v>
      </c>
      <c r="CD18" s="430" t="s">
        <v>86</v>
      </c>
      <c r="CE18" s="408" t="s">
        <v>0</v>
      </c>
      <c r="CF18" s="408" t="s">
        <v>0</v>
      </c>
      <c r="CG18" s="435">
        <v>255.21001579309808</v>
      </c>
      <c r="CH18" s="372">
        <v>30.238746125714073</v>
      </c>
      <c r="CI18" s="372">
        <v>12.73163474138328</v>
      </c>
      <c r="CJ18" s="372">
        <v>317.14948662608299</v>
      </c>
      <c r="CK18" s="372">
        <v>10.870829232194209</v>
      </c>
      <c r="CL18" s="417">
        <v>25.46326948276656</v>
      </c>
      <c r="CM18" s="417">
        <v>0.23439281775205242</v>
      </c>
      <c r="CN18" s="417">
        <v>1.2056067125337699E-2</v>
      </c>
      <c r="CO18" s="417">
        <v>0.30014765173711483</v>
      </c>
      <c r="CP18" s="438">
        <v>4.3341561315589023E-3</v>
      </c>
    </row>
    <row r="19" spans="2:94" ht="21.75" customHeight="1" x14ac:dyDescent="0.2">
      <c r="B19" s="390" t="s">
        <v>82</v>
      </c>
      <c r="C19" s="390" t="s">
        <v>97</v>
      </c>
      <c r="D19" s="390" t="s">
        <v>97</v>
      </c>
      <c r="E19" s="416" t="s">
        <v>93</v>
      </c>
      <c r="F19" s="439">
        <v>3.0797265500000002</v>
      </c>
      <c r="G19" s="372">
        <v>2.9217507447271305</v>
      </c>
      <c r="H19" s="372">
        <v>0.47299999999999998</v>
      </c>
      <c r="I19" s="372">
        <v>6.5804917612486996E-2</v>
      </c>
      <c r="J19" s="372">
        <v>0.05</v>
      </c>
      <c r="K19" s="372">
        <v>4.7379540680990637E-2</v>
      </c>
      <c r="L19" s="372">
        <v>1.2700349099209991E-2</v>
      </c>
      <c r="M19" s="372">
        <v>5.725027832286368E-3</v>
      </c>
      <c r="N19" s="372">
        <v>6.4305090430436015E-2</v>
      </c>
      <c r="O19" s="436">
        <v>1E-4</v>
      </c>
      <c r="P19" s="427">
        <v>1.3998271820509806E-3</v>
      </c>
      <c r="Q19" s="372">
        <v>0.6</v>
      </c>
      <c r="R19" s="405">
        <v>2.75</v>
      </c>
      <c r="S19" s="372">
        <v>0.6</v>
      </c>
      <c r="T19" s="434">
        <v>0.6</v>
      </c>
      <c r="U19" s="408">
        <v>1</v>
      </c>
      <c r="V19" s="429"/>
      <c r="W19" s="429"/>
      <c r="X19" s="429"/>
      <c r="Y19" s="429"/>
      <c r="Z19" s="429"/>
      <c r="AA19" s="429">
        <v>1</v>
      </c>
      <c r="AB19" s="429">
        <v>1</v>
      </c>
      <c r="AC19" s="429"/>
      <c r="AD19" s="429"/>
      <c r="AE19" s="429"/>
      <c r="AF19" s="408"/>
      <c r="AG19" s="408"/>
      <c r="AH19" s="408">
        <v>1</v>
      </c>
      <c r="AI19" s="408"/>
      <c r="AJ19" s="408">
        <v>1</v>
      </c>
      <c r="AK19" s="408"/>
      <c r="AL19" s="408"/>
      <c r="AM19" s="429"/>
      <c r="AN19" s="408">
        <v>1</v>
      </c>
      <c r="AO19" s="408"/>
      <c r="AP19" s="408"/>
      <c r="AQ19" s="408">
        <v>1</v>
      </c>
      <c r="AR19" s="408">
        <v>1</v>
      </c>
      <c r="AS19" s="408"/>
      <c r="AT19" s="408"/>
      <c r="AU19" s="429"/>
      <c r="AV19" s="408">
        <v>1</v>
      </c>
      <c r="AW19" s="429"/>
      <c r="AX19" s="429"/>
      <c r="AY19" s="408">
        <v>1</v>
      </c>
      <c r="AZ19" s="408">
        <v>1</v>
      </c>
      <c r="BA19" s="429"/>
      <c r="BB19" s="429"/>
      <c r="BC19" s="429"/>
      <c r="BD19" s="408" t="s">
        <v>0</v>
      </c>
      <c r="BE19" s="408" t="s">
        <v>85</v>
      </c>
      <c r="BF19" s="408" t="s">
        <v>0</v>
      </c>
      <c r="BG19" s="408" t="s">
        <v>85</v>
      </c>
      <c r="BH19" s="408" t="s">
        <v>0</v>
      </c>
      <c r="BI19" s="408" t="s">
        <v>0</v>
      </c>
      <c r="BJ19" s="408" t="s">
        <v>0</v>
      </c>
      <c r="BK19" s="408" t="s">
        <v>0</v>
      </c>
      <c r="BL19" s="408" t="s">
        <v>0</v>
      </c>
      <c r="BM19" s="408" t="s">
        <v>0</v>
      </c>
      <c r="BN19" s="408" t="s">
        <v>0</v>
      </c>
      <c r="BO19" s="408" t="s">
        <v>87</v>
      </c>
      <c r="BP19" s="408" t="s">
        <v>0</v>
      </c>
      <c r="BQ19" s="408" t="s">
        <v>0</v>
      </c>
      <c r="BR19" s="408" t="s">
        <v>0</v>
      </c>
      <c r="BS19" s="408" t="s">
        <v>85</v>
      </c>
      <c r="BT19" s="408" t="s">
        <v>96</v>
      </c>
      <c r="BU19" s="408" t="s">
        <v>96</v>
      </c>
      <c r="BV19" s="408" t="s">
        <v>0</v>
      </c>
      <c r="BW19" s="408" t="s">
        <v>0</v>
      </c>
      <c r="BX19" s="408" t="s">
        <v>85</v>
      </c>
      <c r="BY19" s="408" t="s">
        <v>0</v>
      </c>
      <c r="BZ19" s="408" t="s">
        <v>0</v>
      </c>
      <c r="CA19" s="408" t="s">
        <v>0</v>
      </c>
      <c r="CB19" s="408" t="s">
        <v>0</v>
      </c>
      <c r="CC19" s="408" t="s">
        <v>86</v>
      </c>
      <c r="CD19" s="408" t="s">
        <v>86</v>
      </c>
      <c r="CE19" s="408" t="s">
        <v>0</v>
      </c>
      <c r="CF19" s="408" t="s">
        <v>0</v>
      </c>
      <c r="CG19" s="440">
        <v>112.88093333898813</v>
      </c>
      <c r="CH19" s="372">
        <v>27.819646435656946</v>
      </c>
      <c r="CI19" s="372">
        <v>12.73163474138328</v>
      </c>
      <c r="CJ19" s="372">
        <v>140.27713586036054</v>
      </c>
      <c r="CK19" s="372">
        <v>10.001162893618671</v>
      </c>
      <c r="CL19" s="417">
        <v>25.46326948276656</v>
      </c>
      <c r="CM19" s="417">
        <v>0.36901990458662259</v>
      </c>
      <c r="CN19" s="417">
        <v>1.3158692764065736E-2</v>
      </c>
      <c r="CO19" s="417">
        <v>0.48827473324407822</v>
      </c>
      <c r="CP19" s="438">
        <v>4.7305500486816308E-3</v>
      </c>
    </row>
    <row r="20" spans="2:94" ht="21.75" customHeight="1" x14ac:dyDescent="0.2">
      <c r="B20" s="390" t="s">
        <v>82</v>
      </c>
      <c r="C20" s="390" t="s">
        <v>97</v>
      </c>
      <c r="D20" s="390" t="s">
        <v>97</v>
      </c>
      <c r="E20" s="416" t="s">
        <v>94</v>
      </c>
      <c r="F20" s="439">
        <v>11.299726550000001</v>
      </c>
      <c r="G20" s="372">
        <v>10.720102556727129</v>
      </c>
      <c r="H20" s="372">
        <v>0.755768</v>
      </c>
      <c r="I20" s="372">
        <v>0.21643080241522766</v>
      </c>
      <c r="J20" s="372">
        <v>0.2</v>
      </c>
      <c r="K20" s="372">
        <v>0.1558301777389639</v>
      </c>
      <c r="L20" s="372">
        <v>4.1771144866138941E-2</v>
      </c>
      <c r="M20" s="372">
        <v>1.8829479810124804E-2</v>
      </c>
      <c r="N20" s="372">
        <v>0.21149790663368404</v>
      </c>
      <c r="O20" s="427">
        <v>1E-3</v>
      </c>
      <c r="P20" s="427">
        <v>3.932895781543628E-3</v>
      </c>
      <c r="Q20" s="372">
        <v>0.4</v>
      </c>
      <c r="R20" s="372">
        <v>2</v>
      </c>
      <c r="S20" s="372">
        <v>0.3</v>
      </c>
      <c r="T20" s="406">
        <v>0.3</v>
      </c>
      <c r="U20" s="408">
        <v>1</v>
      </c>
      <c r="V20" s="429"/>
      <c r="W20" s="429"/>
      <c r="X20" s="429"/>
      <c r="Y20" s="429"/>
      <c r="Z20" s="429"/>
      <c r="AA20" s="429">
        <v>1</v>
      </c>
      <c r="AB20" s="429">
        <v>1</v>
      </c>
      <c r="AC20" s="429"/>
      <c r="AD20" s="429"/>
      <c r="AE20" s="429"/>
      <c r="AF20" s="408"/>
      <c r="AG20" s="408"/>
      <c r="AH20" s="408">
        <v>1</v>
      </c>
      <c r="AI20" s="408"/>
      <c r="AJ20" s="408">
        <v>1</v>
      </c>
      <c r="AK20" s="408">
        <v>1</v>
      </c>
      <c r="AL20" s="429"/>
      <c r="AM20" s="429"/>
      <c r="AN20" s="408">
        <v>1</v>
      </c>
      <c r="AO20" s="408"/>
      <c r="AP20" s="408"/>
      <c r="AQ20" s="408">
        <v>1</v>
      </c>
      <c r="AR20" s="408">
        <v>1</v>
      </c>
      <c r="AS20" s="408"/>
      <c r="AT20" s="408"/>
      <c r="AU20" s="429"/>
      <c r="AV20" s="408">
        <v>1</v>
      </c>
      <c r="AW20" s="429"/>
      <c r="AX20" s="429"/>
      <c r="AY20" s="408">
        <v>1</v>
      </c>
      <c r="AZ20" s="408">
        <v>1</v>
      </c>
      <c r="BA20" s="429"/>
      <c r="BB20" s="429"/>
      <c r="BC20" s="429"/>
      <c r="BD20" s="408" t="s">
        <v>0</v>
      </c>
      <c r="BE20" s="408" t="s">
        <v>85</v>
      </c>
      <c r="BF20" s="408" t="s">
        <v>0</v>
      </c>
      <c r="BG20" s="408" t="s">
        <v>85</v>
      </c>
      <c r="BH20" s="408" t="s">
        <v>0</v>
      </c>
      <c r="BI20" s="408" t="s">
        <v>0</v>
      </c>
      <c r="BJ20" s="408" t="s">
        <v>0</v>
      </c>
      <c r="BK20" s="408" t="s">
        <v>0</v>
      </c>
      <c r="BL20" s="408" t="s">
        <v>0</v>
      </c>
      <c r="BM20" s="408" t="s">
        <v>0</v>
      </c>
      <c r="BN20" s="408" t="s">
        <v>0</v>
      </c>
      <c r="BO20" s="408" t="s">
        <v>87</v>
      </c>
      <c r="BP20" s="408" t="s">
        <v>0</v>
      </c>
      <c r="BQ20" s="408" t="s">
        <v>0</v>
      </c>
      <c r="BR20" s="408" t="s">
        <v>0</v>
      </c>
      <c r="BS20" s="408" t="s">
        <v>85</v>
      </c>
      <c r="BT20" s="408" t="s">
        <v>96</v>
      </c>
      <c r="BU20" s="408" t="s">
        <v>96</v>
      </c>
      <c r="BV20" s="408" t="s">
        <v>0</v>
      </c>
      <c r="BW20" s="408" t="s">
        <v>0</v>
      </c>
      <c r="BX20" s="408" t="s">
        <v>85</v>
      </c>
      <c r="BY20" s="408" t="s">
        <v>0</v>
      </c>
      <c r="BZ20" s="408" t="s">
        <v>0</v>
      </c>
      <c r="CA20" s="408" t="s">
        <v>0</v>
      </c>
      <c r="CB20" s="408" t="s">
        <v>0</v>
      </c>
      <c r="CC20" s="408" t="s">
        <v>86</v>
      </c>
      <c r="CD20" s="408" t="s">
        <v>86</v>
      </c>
      <c r="CE20" s="408" t="s">
        <v>0</v>
      </c>
      <c r="CF20" s="408" t="s">
        <v>0</v>
      </c>
      <c r="CG20" s="440">
        <v>195.61516991890787</v>
      </c>
      <c r="CH20" s="372">
        <v>23.090306541595265</v>
      </c>
      <c r="CI20" s="372">
        <v>12.73163474138328</v>
      </c>
      <c r="CJ20" s="372">
        <v>243.09097165822678</v>
      </c>
      <c r="CK20" s="372">
        <v>8.3009652017034981</v>
      </c>
      <c r="CL20" s="417">
        <v>25.46326948276656</v>
      </c>
      <c r="CM20" s="417">
        <v>2.2408786742944065</v>
      </c>
      <c r="CN20" s="417">
        <v>1.7450914794328368E-2</v>
      </c>
      <c r="CO20" s="417">
        <v>2.8936881290148611</v>
      </c>
      <c r="CP20" s="438">
        <v>6.2736038685610495E-3</v>
      </c>
    </row>
    <row r="21" spans="2:94" ht="23.25" customHeight="1" x14ac:dyDescent="0.2">
      <c r="B21" s="390" t="s">
        <v>82</v>
      </c>
      <c r="C21" s="390" t="s">
        <v>97</v>
      </c>
      <c r="D21" s="390" t="s">
        <v>97</v>
      </c>
      <c r="E21" s="418" t="s">
        <v>95</v>
      </c>
      <c r="F21" s="432">
        <v>4.8947265499999997</v>
      </c>
      <c r="G21" s="372">
        <v>4.6436495937271287</v>
      </c>
      <c r="H21" s="372">
        <v>0.53543600000000002</v>
      </c>
      <c r="I21" s="372">
        <v>0.11504780327708419</v>
      </c>
      <c r="J21" s="372">
        <v>0.1</v>
      </c>
      <c r="K21" s="372">
        <v>8.2834418359500617E-2</v>
      </c>
      <c r="L21" s="372">
        <v>2.2204226032477251E-2</v>
      </c>
      <c r="M21" s="372">
        <v>1.0009158885106324E-2</v>
      </c>
      <c r="N21" s="372">
        <v>0.11242563112262074</v>
      </c>
      <c r="O21" s="436">
        <v>1E-4</v>
      </c>
      <c r="P21" s="427">
        <v>2.5221721544634482E-3</v>
      </c>
      <c r="Q21" s="372">
        <v>0.23</v>
      </c>
      <c r="R21" s="372">
        <v>1.7</v>
      </c>
      <c r="S21" s="372">
        <v>0.21</v>
      </c>
      <c r="T21" s="406">
        <v>0.21</v>
      </c>
      <c r="U21" s="408">
        <v>1</v>
      </c>
      <c r="V21" s="429"/>
      <c r="W21" s="429"/>
      <c r="X21" s="429"/>
      <c r="Y21" s="429"/>
      <c r="Z21" s="429"/>
      <c r="AA21" s="429">
        <v>1</v>
      </c>
      <c r="AB21" s="429">
        <v>1</v>
      </c>
      <c r="AC21" s="429"/>
      <c r="AD21" s="429"/>
      <c r="AE21" s="429"/>
      <c r="AF21" s="408"/>
      <c r="AG21" s="408">
        <v>1</v>
      </c>
      <c r="AH21" s="408"/>
      <c r="AI21" s="408"/>
      <c r="AJ21" s="408">
        <v>1</v>
      </c>
      <c r="AK21" s="408">
        <v>1</v>
      </c>
      <c r="AL21" s="429"/>
      <c r="AM21" s="429"/>
      <c r="AN21" s="408">
        <v>1</v>
      </c>
      <c r="AO21" s="408"/>
      <c r="AP21" s="408"/>
      <c r="AQ21" s="408">
        <v>1</v>
      </c>
      <c r="AR21" s="408">
        <v>1</v>
      </c>
      <c r="AS21" s="408"/>
      <c r="AT21" s="408"/>
      <c r="AU21" s="429"/>
      <c r="AV21" s="408">
        <v>1</v>
      </c>
      <c r="AW21" s="429"/>
      <c r="AX21" s="429"/>
      <c r="AY21" s="408">
        <v>1</v>
      </c>
      <c r="AZ21" s="408">
        <v>1</v>
      </c>
      <c r="BA21" s="429"/>
      <c r="BB21" s="429"/>
      <c r="BC21" s="429"/>
      <c r="BD21" s="408" t="s">
        <v>0</v>
      </c>
      <c r="BE21" s="408" t="s">
        <v>85</v>
      </c>
      <c r="BF21" s="408" t="s">
        <v>0</v>
      </c>
      <c r="BG21" s="408" t="s">
        <v>85</v>
      </c>
      <c r="BH21" s="408" t="s">
        <v>0</v>
      </c>
      <c r="BI21" s="408" t="s">
        <v>0</v>
      </c>
      <c r="BJ21" s="408" t="s">
        <v>0</v>
      </c>
      <c r="BK21" s="408" t="s">
        <v>0</v>
      </c>
      <c r="BL21" s="408" t="s">
        <v>0</v>
      </c>
      <c r="BM21" s="408" t="s">
        <v>0</v>
      </c>
      <c r="BN21" s="408" t="s">
        <v>0</v>
      </c>
      <c r="BO21" s="408" t="s">
        <v>87</v>
      </c>
      <c r="BP21" s="408" t="s">
        <v>0</v>
      </c>
      <c r="BQ21" s="408" t="s">
        <v>0</v>
      </c>
      <c r="BR21" s="408" t="s">
        <v>0</v>
      </c>
      <c r="BS21" s="408" t="s">
        <v>85</v>
      </c>
      <c r="BT21" s="408" t="s">
        <v>96</v>
      </c>
      <c r="BU21" s="408" t="s">
        <v>96</v>
      </c>
      <c r="BV21" s="408" t="s">
        <v>0</v>
      </c>
      <c r="BW21" s="408" t="s">
        <v>0</v>
      </c>
      <c r="BX21" s="408" t="s">
        <v>85</v>
      </c>
      <c r="BY21" s="408" t="s">
        <v>0</v>
      </c>
      <c r="BZ21" s="408" t="s">
        <v>0</v>
      </c>
      <c r="CA21" s="408" t="s">
        <v>0</v>
      </c>
      <c r="CB21" s="408" t="s">
        <v>0</v>
      </c>
      <c r="CC21" s="408" t="s">
        <v>86</v>
      </c>
      <c r="CD21" s="408" t="s">
        <v>86</v>
      </c>
      <c r="CE21" s="408" t="s">
        <v>0</v>
      </c>
      <c r="CF21" s="408" t="s">
        <v>0</v>
      </c>
      <c r="CG21" s="441">
        <v>96.159449112017526</v>
      </c>
      <c r="CH21" s="426">
        <v>19.493969321345268</v>
      </c>
      <c r="CI21" s="426">
        <v>12.73163474138328</v>
      </c>
      <c r="CJ21" s="372">
        <v>119.49734741150417</v>
      </c>
      <c r="CK21" s="372">
        <v>7.008081971023624</v>
      </c>
      <c r="CL21" s="417">
        <v>25.46326948276656</v>
      </c>
      <c r="CM21" s="417">
        <v>0.50884865739559582</v>
      </c>
      <c r="CN21" s="417">
        <v>1.0437772957543827E-2</v>
      </c>
      <c r="CO21" s="417">
        <v>0.67953954994600307</v>
      </c>
      <c r="CP21" s="438">
        <v>3.7523793782370052E-3</v>
      </c>
    </row>
    <row r="22" spans="2:94" ht="30" customHeight="1" x14ac:dyDescent="0.2">
      <c r="B22" s="390" t="s">
        <v>82</v>
      </c>
      <c r="C22" s="418" t="s">
        <v>98</v>
      </c>
      <c r="D22" s="418" t="s">
        <v>98</v>
      </c>
      <c r="E22" s="419"/>
      <c r="F22" s="387">
        <v>444.97306659999998</v>
      </c>
      <c r="G22" s="387"/>
      <c r="H22" s="442"/>
      <c r="I22" s="387">
        <v>4.5358738863420882</v>
      </c>
      <c r="J22" s="387">
        <v>1.4199999999999997</v>
      </c>
      <c r="K22" s="387">
        <v>3.2658291981663039</v>
      </c>
      <c r="L22" s="387">
        <v>0.87542366006402317</v>
      </c>
      <c r="M22" s="387">
        <v>0.39462102811176164</v>
      </c>
      <c r="N22" s="392">
        <v>0.46181818181818168</v>
      </c>
      <c r="O22" s="443">
        <v>0.17481700612325612</v>
      </c>
      <c r="P22" s="443"/>
      <c r="Q22" s="421"/>
      <c r="R22" s="422"/>
      <c r="S22" s="422"/>
      <c r="T22" s="428"/>
      <c r="U22" s="398"/>
      <c r="V22" s="398"/>
      <c r="W22" s="398"/>
      <c r="X22" s="398"/>
      <c r="Y22" s="399"/>
      <c r="Z22" s="399"/>
      <c r="AA22" s="399"/>
      <c r="AB22" s="399"/>
      <c r="AC22" s="399"/>
      <c r="AD22" s="408"/>
      <c r="AE22" s="408"/>
      <c r="AF22" s="408"/>
      <c r="AG22" s="408"/>
      <c r="AH22" s="408"/>
      <c r="AI22" s="408"/>
      <c r="AJ22" s="408"/>
      <c r="AK22" s="408"/>
      <c r="AL22" s="408"/>
      <c r="AM22" s="408"/>
      <c r="AN22" s="408"/>
      <c r="AO22" s="408"/>
      <c r="AP22" s="408"/>
      <c r="AQ22" s="408"/>
      <c r="AR22" s="408"/>
      <c r="AS22" s="408"/>
      <c r="AT22" s="408"/>
      <c r="AU22" s="408"/>
      <c r="AV22" s="408"/>
      <c r="AW22" s="408"/>
      <c r="AX22" s="408"/>
      <c r="AY22" s="408"/>
      <c r="AZ22" s="408"/>
      <c r="BA22" s="408"/>
      <c r="BB22" s="408"/>
      <c r="BC22" s="408"/>
      <c r="BD22" s="408"/>
      <c r="BE22" s="408"/>
      <c r="BF22" s="408"/>
      <c r="BG22" s="408"/>
      <c r="BH22" s="408"/>
      <c r="BI22" s="408"/>
      <c r="BJ22" s="408"/>
      <c r="BK22" s="408"/>
      <c r="BL22" s="408"/>
      <c r="BM22" s="408"/>
      <c r="BN22" s="408"/>
      <c r="BO22" s="408"/>
      <c r="BP22" s="408"/>
      <c r="BQ22" s="408"/>
      <c r="BR22" s="408"/>
      <c r="BS22" s="408"/>
      <c r="BT22" s="408"/>
      <c r="BU22" s="408"/>
      <c r="BV22" s="408"/>
      <c r="BW22" s="408"/>
      <c r="BX22" s="408"/>
      <c r="BY22" s="408"/>
      <c r="BZ22" s="408"/>
      <c r="CA22" s="408"/>
      <c r="CB22" s="408"/>
      <c r="CC22" s="408"/>
      <c r="CD22" s="408"/>
      <c r="CE22" s="408"/>
      <c r="CF22" s="408"/>
      <c r="CG22" s="435"/>
      <c r="CH22" s="422"/>
      <c r="CI22" s="372"/>
      <c r="CJ22" s="439"/>
      <c r="CK22" s="439"/>
      <c r="CL22" s="439"/>
      <c r="CM22" s="439"/>
      <c r="CN22" s="439"/>
      <c r="CO22" s="439"/>
      <c r="CP22" s="439"/>
    </row>
    <row r="23" spans="2:94" ht="30" customHeight="1" x14ac:dyDescent="0.2">
      <c r="B23" s="403" t="s">
        <v>82</v>
      </c>
      <c r="C23" s="404" t="s">
        <v>98</v>
      </c>
      <c r="D23" s="404" t="s">
        <v>98</v>
      </c>
      <c r="E23" s="404" t="s">
        <v>84</v>
      </c>
      <c r="F23" s="444">
        <v>34.314999999999998</v>
      </c>
      <c r="G23" s="372">
        <v>32.554798349000002</v>
      </c>
      <c r="H23" s="372">
        <v>1.230316</v>
      </c>
      <c r="I23" s="372">
        <v>0.46867834153093224</v>
      </c>
      <c r="J23" s="372">
        <v>0.15</v>
      </c>
      <c r="K23" s="372">
        <v>0.33744840590227121</v>
      </c>
      <c r="L23" s="372">
        <v>9.0454919915469931E-2</v>
      </c>
      <c r="M23" s="372">
        <v>4.0775015713191101E-2</v>
      </c>
      <c r="N23" s="372">
        <v>0.33998148962398533</v>
      </c>
      <c r="O23" s="426">
        <v>5.5304044300650002E-2</v>
      </c>
      <c r="P23" s="426">
        <v>7.3392807606296906E-2</v>
      </c>
      <c r="Q23" s="422">
        <v>2.2000000000000002</v>
      </c>
      <c r="R23" s="422">
        <v>5</v>
      </c>
      <c r="S23" s="422">
        <v>3.5</v>
      </c>
      <c r="T23" s="428">
        <v>0.68</v>
      </c>
      <c r="U23" s="408">
        <v>1</v>
      </c>
      <c r="V23" s="429"/>
      <c r="W23" s="429"/>
      <c r="X23" s="429"/>
      <c r="Y23" s="429">
        <v>1</v>
      </c>
      <c r="Z23" s="429"/>
      <c r="AA23" s="429"/>
      <c r="AB23" s="429"/>
      <c r="AC23" s="429"/>
      <c r="AD23" s="429"/>
      <c r="AE23" s="429"/>
      <c r="AF23" s="408">
        <v>1</v>
      </c>
      <c r="AG23" s="408"/>
      <c r="AH23" s="408"/>
      <c r="AI23" s="408">
        <v>1</v>
      </c>
      <c r="AJ23" s="408"/>
      <c r="AK23" s="408"/>
      <c r="AL23" s="408"/>
      <c r="AM23" s="429"/>
      <c r="AN23" s="408"/>
      <c r="AO23" s="408">
        <v>1</v>
      </c>
      <c r="AP23" s="408"/>
      <c r="AQ23" s="408"/>
      <c r="AR23" s="408"/>
      <c r="AS23" s="408">
        <v>1</v>
      </c>
      <c r="AT23" s="408"/>
      <c r="AU23" s="429"/>
      <c r="AV23" s="408"/>
      <c r="AW23" s="429"/>
      <c r="AX23" s="429">
        <v>1</v>
      </c>
      <c r="AY23" s="408"/>
      <c r="AZ23" s="408"/>
      <c r="BA23" s="429"/>
      <c r="BB23" s="429"/>
      <c r="BC23" s="429">
        <v>1</v>
      </c>
      <c r="BD23" s="430" t="s">
        <v>85</v>
      </c>
      <c r="BE23" s="398" t="s">
        <v>0</v>
      </c>
      <c r="BF23" s="398" t="s">
        <v>0</v>
      </c>
      <c r="BG23" s="408" t="s">
        <v>0</v>
      </c>
      <c r="BH23" s="408" t="s">
        <v>0</v>
      </c>
      <c r="BI23" s="408" t="s">
        <v>0</v>
      </c>
      <c r="BJ23" s="408" t="s">
        <v>85</v>
      </c>
      <c r="BK23" s="408" t="s">
        <v>0</v>
      </c>
      <c r="BL23" s="408" t="s">
        <v>0</v>
      </c>
      <c r="BM23" s="408" t="s">
        <v>0</v>
      </c>
      <c r="BN23" s="408" t="s">
        <v>0</v>
      </c>
      <c r="BO23" s="408" t="s">
        <v>87</v>
      </c>
      <c r="BP23" s="408" t="s">
        <v>0</v>
      </c>
      <c r="BQ23" s="408" t="s">
        <v>0</v>
      </c>
      <c r="BR23" s="408" t="s">
        <v>85</v>
      </c>
      <c r="BS23" s="408" t="s">
        <v>0</v>
      </c>
      <c r="BT23" s="408" t="s">
        <v>96</v>
      </c>
      <c r="BU23" s="408" t="s">
        <v>96</v>
      </c>
      <c r="BV23" s="408" t="s">
        <v>0</v>
      </c>
      <c r="BW23" s="408" t="s">
        <v>85</v>
      </c>
      <c r="BX23" s="408" t="s">
        <v>0</v>
      </c>
      <c r="BY23" s="408" t="s">
        <v>0</v>
      </c>
      <c r="BZ23" s="408" t="s">
        <v>0</v>
      </c>
      <c r="CA23" s="408" t="s">
        <v>0</v>
      </c>
      <c r="CB23" s="408" t="s">
        <v>0</v>
      </c>
      <c r="CC23" s="408" t="s">
        <v>0</v>
      </c>
      <c r="CD23" s="408" t="s">
        <v>87</v>
      </c>
      <c r="CE23" s="408" t="s">
        <v>0</v>
      </c>
      <c r="CF23" s="408" t="s">
        <v>0</v>
      </c>
      <c r="CG23" s="405">
        <v>195.37504416630122</v>
      </c>
      <c r="CH23" s="432">
        <v>29.90855567110507</v>
      </c>
      <c r="CI23" s="422">
        <v>16.342098324760627</v>
      </c>
      <c r="CJ23" s="371">
        <v>242.79256738546252</v>
      </c>
      <c r="CK23" s="371">
        <v>10.752125763762272</v>
      </c>
      <c r="CL23" s="410">
        <v>32.684196649521255</v>
      </c>
      <c r="CM23" s="410">
        <v>6.9211742692750668</v>
      </c>
      <c r="CN23" s="410">
        <v>3.6796974579051303E-2</v>
      </c>
      <c r="CO23" s="410">
        <v>9.0256212798980489</v>
      </c>
      <c r="CP23" s="433">
        <v>1.3228512361168943E-2</v>
      </c>
    </row>
    <row r="24" spans="2:94" ht="21.75" customHeight="1" x14ac:dyDescent="0.2">
      <c r="B24" s="390" t="s">
        <v>82</v>
      </c>
      <c r="C24" s="418" t="s">
        <v>98</v>
      </c>
      <c r="D24" s="418" t="s">
        <v>98</v>
      </c>
      <c r="E24" s="416" t="s">
        <v>89</v>
      </c>
      <c r="F24" s="444">
        <v>33.864374999999995</v>
      </c>
      <c r="G24" s="372">
        <v>32.127288338624993</v>
      </c>
      <c r="H24" s="372">
        <v>1.2148144999999999</v>
      </c>
      <c r="I24" s="372">
        <v>0.71087081759960802</v>
      </c>
      <c r="J24" s="372">
        <v>0.3</v>
      </c>
      <c r="K24" s="372">
        <v>0.51182698867171772</v>
      </c>
      <c r="L24" s="372">
        <v>0.13719806779672436</v>
      </c>
      <c r="M24" s="372">
        <v>6.1845761131165897E-2</v>
      </c>
      <c r="N24" s="372">
        <v>0.51566905931321838</v>
      </c>
      <c r="O24" s="426">
        <v>8.3882756476753736E-2</v>
      </c>
      <c r="P24" s="426">
        <v>0.1113190018096359</v>
      </c>
      <c r="Q24" s="422">
        <v>1.7</v>
      </c>
      <c r="R24" s="405">
        <v>4.6500000000000004</v>
      </c>
      <c r="S24" s="422">
        <v>3.5</v>
      </c>
      <c r="T24" s="428">
        <v>3.5</v>
      </c>
      <c r="U24" s="408">
        <v>1</v>
      </c>
      <c r="V24" s="429"/>
      <c r="W24" s="429"/>
      <c r="X24" s="429"/>
      <c r="Y24" s="429"/>
      <c r="Z24" s="429"/>
      <c r="AA24" s="429">
        <v>1</v>
      </c>
      <c r="AB24" s="429"/>
      <c r="AC24" s="429"/>
      <c r="AD24" s="429"/>
      <c r="AE24" s="429"/>
      <c r="AF24" s="408">
        <v>1</v>
      </c>
      <c r="AG24" s="408"/>
      <c r="AH24" s="408"/>
      <c r="AI24" s="408">
        <v>1</v>
      </c>
      <c r="AJ24" s="408"/>
      <c r="AK24" s="408"/>
      <c r="AL24" s="408"/>
      <c r="AM24" s="429"/>
      <c r="AN24" s="408">
        <v>1</v>
      </c>
      <c r="AO24" s="408"/>
      <c r="AP24" s="408"/>
      <c r="AQ24" s="408">
        <v>1</v>
      </c>
      <c r="AR24" s="408"/>
      <c r="AS24" s="408"/>
      <c r="AT24" s="408"/>
      <c r="AU24" s="429"/>
      <c r="AV24" s="408">
        <v>1</v>
      </c>
      <c r="AW24" s="429"/>
      <c r="AX24" s="429"/>
      <c r="AY24" s="408">
        <v>1</v>
      </c>
      <c r="AZ24" s="408"/>
      <c r="BA24" s="429"/>
      <c r="BB24" s="429"/>
      <c r="BC24" s="429"/>
      <c r="BD24" s="430" t="s">
        <v>85</v>
      </c>
      <c r="BE24" s="398" t="s">
        <v>0</v>
      </c>
      <c r="BF24" s="398" t="s">
        <v>0</v>
      </c>
      <c r="BG24" s="408" t="s">
        <v>0</v>
      </c>
      <c r="BH24" s="408" t="s">
        <v>0</v>
      </c>
      <c r="BI24" s="408" t="s">
        <v>0</v>
      </c>
      <c r="BJ24" s="408" t="s">
        <v>85</v>
      </c>
      <c r="BK24" s="408" t="s">
        <v>0</v>
      </c>
      <c r="BL24" s="408" t="s">
        <v>0</v>
      </c>
      <c r="BM24" s="408" t="s">
        <v>0</v>
      </c>
      <c r="BN24" s="408" t="s">
        <v>0</v>
      </c>
      <c r="BO24" s="408" t="s">
        <v>87</v>
      </c>
      <c r="BP24" s="408" t="s">
        <v>0</v>
      </c>
      <c r="BQ24" s="408" t="s">
        <v>0</v>
      </c>
      <c r="BR24" s="408" t="s">
        <v>85</v>
      </c>
      <c r="BS24" s="408" t="s">
        <v>0</v>
      </c>
      <c r="BT24" s="408" t="s">
        <v>96</v>
      </c>
      <c r="BU24" s="408" t="s">
        <v>96</v>
      </c>
      <c r="BV24" s="408" t="s">
        <v>0</v>
      </c>
      <c r="BW24" s="408" t="s">
        <v>85</v>
      </c>
      <c r="BX24" s="408" t="s">
        <v>0</v>
      </c>
      <c r="BY24" s="408" t="s">
        <v>0</v>
      </c>
      <c r="BZ24" s="408" t="s">
        <v>0</v>
      </c>
      <c r="CA24" s="408" t="s">
        <v>0</v>
      </c>
      <c r="CB24" s="408" t="s">
        <v>0</v>
      </c>
      <c r="CC24" s="408" t="s">
        <v>0</v>
      </c>
      <c r="CD24" s="408" t="s">
        <v>87</v>
      </c>
      <c r="CE24" s="408" t="s">
        <v>0</v>
      </c>
      <c r="CF24" s="408" t="s">
        <v>0</v>
      </c>
      <c r="CG24" s="405">
        <v>195.37504416630122</v>
      </c>
      <c r="CH24" s="372">
        <v>62.807966909320655</v>
      </c>
      <c r="CI24" s="422">
        <v>16.342098324760627</v>
      </c>
      <c r="CJ24" s="371">
        <v>242.79256738546252</v>
      </c>
      <c r="CK24" s="371">
        <v>22.579464103900776</v>
      </c>
      <c r="CL24" s="410">
        <v>32.684196649521255</v>
      </c>
      <c r="CM24" s="410">
        <v>6.8302853240589174</v>
      </c>
      <c r="CN24" s="410">
        <v>7.6300028916962914E-2</v>
      </c>
      <c r="CO24" s="410">
        <v>8.9070967107809231</v>
      </c>
      <c r="CP24" s="433">
        <v>2.7429860395648167E-2</v>
      </c>
    </row>
    <row r="25" spans="2:94" ht="21" customHeight="1" x14ac:dyDescent="0.2">
      <c r="B25" s="390" t="s">
        <v>82</v>
      </c>
      <c r="C25" s="418" t="s">
        <v>98</v>
      </c>
      <c r="D25" s="418" t="s">
        <v>98</v>
      </c>
      <c r="E25" s="416" t="s">
        <v>91</v>
      </c>
      <c r="F25" s="444">
        <v>34.232499999999995</v>
      </c>
      <c r="G25" s="372">
        <v>32.476530219499992</v>
      </c>
      <c r="H25" s="372">
        <v>1.2274780000000001</v>
      </c>
      <c r="I25" s="372">
        <v>0.8410530992205556</v>
      </c>
      <c r="J25" s="372">
        <v>0.22</v>
      </c>
      <c r="K25" s="372">
        <v>0.60555823143880005</v>
      </c>
      <c r="L25" s="372">
        <v>0.16232324814956722</v>
      </c>
      <c r="M25" s="372">
        <v>7.3171619632188337E-2</v>
      </c>
      <c r="N25" s="372">
        <v>0.61010390322677666</v>
      </c>
      <c r="O25" s="426">
        <v>9.9244265708025553E-2</v>
      </c>
      <c r="P25" s="426">
        <v>0.13170493028575339</v>
      </c>
      <c r="Q25" s="422">
        <v>1</v>
      </c>
      <c r="R25" s="422">
        <v>4.3</v>
      </c>
      <c r="S25" s="422">
        <v>0.85</v>
      </c>
      <c r="T25" s="428">
        <v>0.85</v>
      </c>
      <c r="U25" s="408">
        <v>1</v>
      </c>
      <c r="V25" s="429"/>
      <c r="W25" s="429"/>
      <c r="X25" s="429"/>
      <c r="Y25" s="429"/>
      <c r="Z25" s="429"/>
      <c r="AA25" s="429">
        <v>1</v>
      </c>
      <c r="AB25" s="429"/>
      <c r="AC25" s="429"/>
      <c r="AD25" s="429"/>
      <c r="AE25" s="429"/>
      <c r="AF25" s="408"/>
      <c r="AG25" s="408"/>
      <c r="AH25" s="408">
        <v>1</v>
      </c>
      <c r="AI25" s="408"/>
      <c r="AJ25" s="408">
        <v>1</v>
      </c>
      <c r="AK25" s="408"/>
      <c r="AL25" s="408"/>
      <c r="AM25" s="429"/>
      <c r="AN25" s="408">
        <v>1</v>
      </c>
      <c r="AO25" s="408"/>
      <c r="AP25" s="408"/>
      <c r="AQ25" s="408">
        <v>1</v>
      </c>
      <c r="AR25" s="408">
        <v>1</v>
      </c>
      <c r="AS25" s="408"/>
      <c r="AT25" s="408"/>
      <c r="AU25" s="429"/>
      <c r="AV25" s="408">
        <v>1</v>
      </c>
      <c r="AW25" s="429"/>
      <c r="AX25" s="429"/>
      <c r="AY25" s="408">
        <v>1</v>
      </c>
      <c r="AZ25" s="408">
        <v>1</v>
      </c>
      <c r="BA25" s="429"/>
      <c r="BB25" s="429"/>
      <c r="BC25" s="429"/>
      <c r="BD25" s="430" t="s">
        <v>85</v>
      </c>
      <c r="BE25" s="398" t="s">
        <v>0</v>
      </c>
      <c r="BF25" s="398" t="s">
        <v>0</v>
      </c>
      <c r="BG25" s="408" t="s">
        <v>0</v>
      </c>
      <c r="BH25" s="408" t="s">
        <v>0</v>
      </c>
      <c r="BI25" s="408" t="s">
        <v>0</v>
      </c>
      <c r="BJ25" s="408" t="s">
        <v>85</v>
      </c>
      <c r="BK25" s="408" t="s">
        <v>0</v>
      </c>
      <c r="BL25" s="408" t="s">
        <v>0</v>
      </c>
      <c r="BM25" s="408" t="s">
        <v>0</v>
      </c>
      <c r="BN25" s="408" t="s">
        <v>0</v>
      </c>
      <c r="BO25" s="408" t="s">
        <v>87</v>
      </c>
      <c r="BP25" s="408" t="s">
        <v>0</v>
      </c>
      <c r="BQ25" s="408" t="s">
        <v>0</v>
      </c>
      <c r="BR25" s="408" t="s">
        <v>85</v>
      </c>
      <c r="BS25" s="408" t="s">
        <v>0</v>
      </c>
      <c r="BT25" s="408" t="s">
        <v>96</v>
      </c>
      <c r="BU25" s="408" t="s">
        <v>96</v>
      </c>
      <c r="BV25" s="408" t="s">
        <v>0</v>
      </c>
      <c r="BW25" s="408" t="s">
        <v>85</v>
      </c>
      <c r="BX25" s="408" t="s">
        <v>0</v>
      </c>
      <c r="BY25" s="408" t="s">
        <v>0</v>
      </c>
      <c r="BZ25" s="408" t="s">
        <v>0</v>
      </c>
      <c r="CA25" s="408" t="s">
        <v>0</v>
      </c>
      <c r="CB25" s="408" t="s">
        <v>0</v>
      </c>
      <c r="CC25" s="408" t="s">
        <v>0</v>
      </c>
      <c r="CD25" s="408" t="s">
        <v>87</v>
      </c>
      <c r="CE25" s="408" t="s">
        <v>0</v>
      </c>
      <c r="CF25" s="408" t="s">
        <v>0</v>
      </c>
      <c r="CG25" s="405">
        <v>182.05897970357009</v>
      </c>
      <c r="CH25" s="372">
        <v>33.916302131033163</v>
      </c>
      <c r="CI25" s="422">
        <v>16.342098324760627</v>
      </c>
      <c r="CJ25" s="371">
        <v>226.24469407762652</v>
      </c>
      <c r="CK25" s="371">
        <v>12.192910616106422</v>
      </c>
      <c r="CL25" s="410">
        <v>32.684196649521255</v>
      </c>
      <c r="CM25" s="410">
        <v>6.4720748369766969</v>
      </c>
      <c r="CN25" s="410">
        <v>4.1631514707196324E-2</v>
      </c>
      <c r="CO25" s="410">
        <v>8.4665044060183039</v>
      </c>
      <c r="CP25" s="433">
        <v>1.4966529537237079E-2</v>
      </c>
    </row>
    <row r="26" spans="2:94" ht="24" customHeight="1" x14ac:dyDescent="0.2">
      <c r="B26" s="390" t="s">
        <v>82</v>
      </c>
      <c r="C26" s="418" t="s">
        <v>98</v>
      </c>
      <c r="D26" s="418" t="s">
        <v>98</v>
      </c>
      <c r="E26" s="416" t="s">
        <v>92</v>
      </c>
      <c r="F26" s="444">
        <v>23.867226550000002</v>
      </c>
      <c r="G26" s="372">
        <v>22.642947617227129</v>
      </c>
      <c r="H26" s="372">
        <v>1.1880900000000001</v>
      </c>
      <c r="I26" s="372">
        <v>0.70647437426650239</v>
      </c>
      <c r="J26" s="372">
        <v>0.19</v>
      </c>
      <c r="K26" s="372">
        <v>0.50866154947188169</v>
      </c>
      <c r="L26" s="372">
        <v>0.13634955423343498</v>
      </c>
      <c r="M26" s="372">
        <v>6.1463270561185702E-2</v>
      </c>
      <c r="N26" s="372">
        <v>0.51247985848828959</v>
      </c>
      <c r="O26" s="426">
        <v>8.3363976163447276E-2</v>
      </c>
      <c r="P26" s="426">
        <v>0.11063053961476553</v>
      </c>
      <c r="Q26" s="422">
        <v>1</v>
      </c>
      <c r="R26" s="405">
        <v>3.9</v>
      </c>
      <c r="S26" s="405">
        <v>1.3</v>
      </c>
      <c r="T26" s="405">
        <v>1.3</v>
      </c>
      <c r="U26" s="408">
        <v>1</v>
      </c>
      <c r="V26" s="429"/>
      <c r="W26" s="429"/>
      <c r="X26" s="429"/>
      <c r="Y26" s="429"/>
      <c r="Z26" s="429"/>
      <c r="AA26" s="429">
        <v>1</v>
      </c>
      <c r="AB26" s="429"/>
      <c r="AC26" s="429"/>
      <c r="AD26" s="429"/>
      <c r="AE26" s="429"/>
      <c r="AF26" s="408"/>
      <c r="AG26" s="408"/>
      <c r="AH26" s="408">
        <v>1</v>
      </c>
      <c r="AI26" s="408"/>
      <c r="AJ26" s="408">
        <v>1</v>
      </c>
      <c r="AK26" s="408"/>
      <c r="AL26" s="408"/>
      <c r="AM26" s="429"/>
      <c r="AN26" s="408">
        <v>1</v>
      </c>
      <c r="AO26" s="408"/>
      <c r="AP26" s="408"/>
      <c r="AQ26" s="408">
        <v>1</v>
      </c>
      <c r="AR26" s="408">
        <v>1</v>
      </c>
      <c r="AS26" s="408"/>
      <c r="AT26" s="408"/>
      <c r="AU26" s="429"/>
      <c r="AV26" s="408">
        <v>1</v>
      </c>
      <c r="AW26" s="429"/>
      <c r="AX26" s="429"/>
      <c r="AY26" s="408">
        <v>1</v>
      </c>
      <c r="AZ26" s="408">
        <v>1</v>
      </c>
      <c r="BA26" s="429"/>
      <c r="BB26" s="429"/>
      <c r="BC26" s="429"/>
      <c r="BD26" s="408" t="s">
        <v>96</v>
      </c>
      <c r="BE26" s="408" t="s">
        <v>96</v>
      </c>
      <c r="BF26" s="408" t="s">
        <v>0</v>
      </c>
      <c r="BG26" s="408" t="s">
        <v>85</v>
      </c>
      <c r="BH26" s="408" t="s">
        <v>0</v>
      </c>
      <c r="BI26" s="408" t="s">
        <v>0</v>
      </c>
      <c r="BJ26" s="408" t="s">
        <v>0</v>
      </c>
      <c r="BK26" s="408" t="s">
        <v>0</v>
      </c>
      <c r="BL26" s="408" t="s">
        <v>0</v>
      </c>
      <c r="BM26" s="408" t="s">
        <v>0</v>
      </c>
      <c r="BN26" s="408" t="s">
        <v>0</v>
      </c>
      <c r="BO26" s="408" t="s">
        <v>87</v>
      </c>
      <c r="BP26" s="408" t="s">
        <v>0</v>
      </c>
      <c r="BQ26" s="408" t="s">
        <v>0</v>
      </c>
      <c r="BR26" s="408" t="s">
        <v>85</v>
      </c>
      <c r="BS26" s="408" t="s">
        <v>0</v>
      </c>
      <c r="BT26" s="408" t="s">
        <v>96</v>
      </c>
      <c r="BU26" s="408" t="s">
        <v>96</v>
      </c>
      <c r="BV26" s="408" t="s">
        <v>0</v>
      </c>
      <c r="BW26" s="408" t="s">
        <v>0</v>
      </c>
      <c r="BX26" s="408" t="s">
        <v>85</v>
      </c>
      <c r="BY26" s="408" t="s">
        <v>0</v>
      </c>
      <c r="BZ26" s="408" t="s">
        <v>0</v>
      </c>
      <c r="CA26" s="408" t="s">
        <v>0</v>
      </c>
      <c r="CB26" s="408" t="s">
        <v>0</v>
      </c>
      <c r="CC26" s="408" t="s">
        <v>86</v>
      </c>
      <c r="CD26" s="408" t="s">
        <v>86</v>
      </c>
      <c r="CE26" s="408" t="s">
        <v>0</v>
      </c>
      <c r="CF26" s="408" t="s">
        <v>0</v>
      </c>
      <c r="CG26" s="405">
        <v>168.74291524083895</v>
      </c>
      <c r="CH26" s="372">
        <v>20.010618257309567</v>
      </c>
      <c r="CI26" s="422">
        <v>16.342098324760627</v>
      </c>
      <c r="CJ26" s="371">
        <v>209.69682076979055</v>
      </c>
      <c r="CK26" s="371">
        <v>7.1938172635027886</v>
      </c>
      <c r="CL26" s="410">
        <v>32.684196649521255</v>
      </c>
      <c r="CM26" s="410">
        <v>4.2108775535959513</v>
      </c>
      <c r="CN26" s="410">
        <v>2.3774415445326925E-2</v>
      </c>
      <c r="CO26" s="410">
        <v>5.5282352542283082</v>
      </c>
      <c r="CP26" s="433">
        <v>8.5469023525950281E-3</v>
      </c>
    </row>
    <row r="27" spans="2:94" ht="22.5" customHeight="1" x14ac:dyDescent="0.2">
      <c r="B27" s="390" t="s">
        <v>82</v>
      </c>
      <c r="C27" s="418" t="s">
        <v>98</v>
      </c>
      <c r="D27" s="418" t="s">
        <v>98</v>
      </c>
      <c r="E27" s="416" t="s">
        <v>93</v>
      </c>
      <c r="F27" s="444">
        <v>32.641410199999996</v>
      </c>
      <c r="G27" s="372">
        <v>30.967056007226915</v>
      </c>
      <c r="H27" s="372">
        <v>1.1891060039999999</v>
      </c>
      <c r="I27" s="372">
        <v>0.69745325570102712</v>
      </c>
      <c r="J27" s="372">
        <v>0.21</v>
      </c>
      <c r="K27" s="372">
        <v>0.50216634410473948</v>
      </c>
      <c r="L27" s="372">
        <v>0.13460847835029824</v>
      </c>
      <c r="M27" s="372">
        <v>6.0678433245989358E-2</v>
      </c>
      <c r="N27" s="372">
        <v>0.50593589633730451</v>
      </c>
      <c r="O27" s="426">
        <v>8.2299484172721191E-2</v>
      </c>
      <c r="P27" s="426">
        <v>0.10921787519100142</v>
      </c>
      <c r="Q27" s="422">
        <v>0.6</v>
      </c>
      <c r="R27" s="422">
        <v>3.5</v>
      </c>
      <c r="S27" s="422">
        <v>0.45</v>
      </c>
      <c r="T27" s="428">
        <v>0.45</v>
      </c>
      <c r="U27" s="408">
        <v>1</v>
      </c>
      <c r="V27" s="429"/>
      <c r="W27" s="429"/>
      <c r="X27" s="429"/>
      <c r="Y27" s="429"/>
      <c r="Z27" s="429"/>
      <c r="AA27" s="429">
        <v>1</v>
      </c>
      <c r="AB27" s="429">
        <v>1</v>
      </c>
      <c r="AC27" s="429"/>
      <c r="AD27" s="429"/>
      <c r="AE27" s="429"/>
      <c r="AF27" s="408"/>
      <c r="AG27" s="408"/>
      <c r="AH27" s="408">
        <v>1</v>
      </c>
      <c r="AI27" s="408"/>
      <c r="AJ27" s="408">
        <v>1</v>
      </c>
      <c r="AK27" s="408"/>
      <c r="AL27" s="408"/>
      <c r="AM27" s="429"/>
      <c r="AN27" s="408">
        <v>1</v>
      </c>
      <c r="AO27" s="408"/>
      <c r="AP27" s="408"/>
      <c r="AQ27" s="408">
        <v>1</v>
      </c>
      <c r="AR27" s="408">
        <v>1</v>
      </c>
      <c r="AS27" s="408"/>
      <c r="AT27" s="408"/>
      <c r="AU27" s="429"/>
      <c r="AV27" s="408">
        <v>1</v>
      </c>
      <c r="AW27" s="429"/>
      <c r="AX27" s="429"/>
      <c r="AY27" s="408">
        <v>1</v>
      </c>
      <c r="AZ27" s="408">
        <v>1</v>
      </c>
      <c r="BA27" s="429"/>
      <c r="BB27" s="429"/>
      <c r="BC27" s="429"/>
      <c r="BD27" s="408" t="s">
        <v>96</v>
      </c>
      <c r="BE27" s="408" t="s">
        <v>96</v>
      </c>
      <c r="BF27" s="408" t="s">
        <v>0</v>
      </c>
      <c r="BG27" s="408" t="s">
        <v>85</v>
      </c>
      <c r="BH27" s="408" t="s">
        <v>0</v>
      </c>
      <c r="BI27" s="408" t="s">
        <v>0</v>
      </c>
      <c r="BJ27" s="408" t="s">
        <v>0</v>
      </c>
      <c r="BK27" s="408" t="s">
        <v>0</v>
      </c>
      <c r="BL27" s="408" t="s">
        <v>0</v>
      </c>
      <c r="BM27" s="408" t="s">
        <v>0</v>
      </c>
      <c r="BN27" s="408" t="s">
        <v>0</v>
      </c>
      <c r="BO27" s="408" t="s">
        <v>87</v>
      </c>
      <c r="BP27" s="408" t="s">
        <v>0</v>
      </c>
      <c r="BQ27" s="408" t="s">
        <v>0</v>
      </c>
      <c r="BR27" s="408" t="s">
        <v>0</v>
      </c>
      <c r="BS27" s="408" t="s">
        <v>85</v>
      </c>
      <c r="BT27" s="408" t="s">
        <v>85</v>
      </c>
      <c r="BU27" s="408" t="s">
        <v>0</v>
      </c>
      <c r="BV27" s="408" t="s">
        <v>0</v>
      </c>
      <c r="BW27" s="408" t="s">
        <v>0</v>
      </c>
      <c r="BX27" s="408" t="s">
        <v>85</v>
      </c>
      <c r="BY27" s="408" t="s">
        <v>0</v>
      </c>
      <c r="BZ27" s="408" t="s">
        <v>0</v>
      </c>
      <c r="CA27" s="408" t="s">
        <v>0</v>
      </c>
      <c r="CB27" s="408" t="s">
        <v>0</v>
      </c>
      <c r="CC27" s="408" t="s">
        <v>86</v>
      </c>
      <c r="CD27" s="408" t="s">
        <v>86</v>
      </c>
      <c r="CE27" s="408" t="s">
        <v>0</v>
      </c>
      <c r="CF27" s="408" t="s">
        <v>0</v>
      </c>
      <c r="CG27" s="405">
        <v>102.38088906591651</v>
      </c>
      <c r="CH27" s="372">
        <v>22.211786265613622</v>
      </c>
      <c r="CI27" s="422">
        <v>16.342098324760627</v>
      </c>
      <c r="CJ27" s="372">
        <v>127.22873084221443</v>
      </c>
      <c r="CK27" s="372">
        <v>7.9851371624880967</v>
      </c>
      <c r="CL27" s="417">
        <v>32.684196649521255</v>
      </c>
      <c r="CM27" s="417">
        <v>3.7038638607211669</v>
      </c>
      <c r="CN27" s="417">
        <v>2.6412168408005893E-2</v>
      </c>
      <c r="CO27" s="417">
        <v>5.0067575036137413</v>
      </c>
      <c r="CP27" s="438">
        <v>9.495174542678118E-3</v>
      </c>
    </row>
    <row r="28" spans="2:94" ht="22.5" customHeight="1" x14ac:dyDescent="0.2">
      <c r="B28" s="390" t="s">
        <v>82</v>
      </c>
      <c r="C28" s="418" t="s">
        <v>98</v>
      </c>
      <c r="D28" s="418" t="s">
        <v>98</v>
      </c>
      <c r="E28" s="416" t="s">
        <v>94</v>
      </c>
      <c r="F28" s="444">
        <v>33.136294999999997</v>
      </c>
      <c r="G28" s="372">
        <v>31.436555493456996</v>
      </c>
      <c r="H28" s="372">
        <v>1.189768548</v>
      </c>
      <c r="I28" s="372">
        <v>0.63468039551078304</v>
      </c>
      <c r="J28" s="372">
        <v>0.2</v>
      </c>
      <c r="K28" s="372">
        <v>0.45696988476776379</v>
      </c>
      <c r="L28" s="372">
        <v>0.12249331633358113</v>
      </c>
      <c r="M28" s="372">
        <v>5.521719440943812E-2</v>
      </c>
      <c r="N28" s="372">
        <v>0.46040016612684675</v>
      </c>
      <c r="O28" s="426">
        <v>7.4892286670272395E-2</v>
      </c>
      <c r="P28" s="426">
        <v>9.9387942713663885E-2</v>
      </c>
      <c r="Q28" s="422">
        <v>0.4</v>
      </c>
      <c r="R28" s="422">
        <v>2</v>
      </c>
      <c r="S28" s="422">
        <v>0.3</v>
      </c>
      <c r="T28" s="428">
        <v>0.3</v>
      </c>
      <c r="U28" s="408">
        <v>1</v>
      </c>
      <c r="V28" s="429"/>
      <c r="W28" s="429"/>
      <c r="X28" s="429"/>
      <c r="Y28" s="429"/>
      <c r="Z28" s="429"/>
      <c r="AA28" s="429">
        <v>1</v>
      </c>
      <c r="AB28" s="429">
        <v>1</v>
      </c>
      <c r="AC28" s="429"/>
      <c r="AD28" s="429"/>
      <c r="AE28" s="429"/>
      <c r="AF28" s="408"/>
      <c r="AG28" s="408"/>
      <c r="AH28" s="408">
        <v>1</v>
      </c>
      <c r="AI28" s="408"/>
      <c r="AJ28" s="408">
        <v>1</v>
      </c>
      <c r="AK28" s="408">
        <v>1</v>
      </c>
      <c r="AL28" s="408"/>
      <c r="AM28" s="429"/>
      <c r="AN28" s="408"/>
      <c r="AO28" s="408">
        <v>1</v>
      </c>
      <c r="AP28" s="408"/>
      <c r="AQ28" s="408"/>
      <c r="AR28" s="408"/>
      <c r="AS28" s="408">
        <v>1</v>
      </c>
      <c r="AT28" s="408">
        <v>1</v>
      </c>
      <c r="AU28" s="429"/>
      <c r="AV28" s="408">
        <v>1</v>
      </c>
      <c r="AW28" s="429"/>
      <c r="AX28" s="429"/>
      <c r="AY28" s="408">
        <v>1</v>
      </c>
      <c r="AZ28" s="408">
        <v>1</v>
      </c>
      <c r="BA28" s="429"/>
      <c r="BB28" s="429"/>
      <c r="BC28" s="429"/>
      <c r="BD28" s="408" t="s">
        <v>96</v>
      </c>
      <c r="BE28" s="408" t="s">
        <v>96</v>
      </c>
      <c r="BF28" s="408" t="s">
        <v>0</v>
      </c>
      <c r="BG28" s="408" t="s">
        <v>85</v>
      </c>
      <c r="BH28" s="408" t="s">
        <v>0</v>
      </c>
      <c r="BI28" s="408" t="s">
        <v>0</v>
      </c>
      <c r="BJ28" s="408" t="s">
        <v>0</v>
      </c>
      <c r="BK28" s="408" t="s">
        <v>0</v>
      </c>
      <c r="BL28" s="408" t="s">
        <v>0</v>
      </c>
      <c r="BM28" s="408" t="s">
        <v>0</v>
      </c>
      <c r="BN28" s="408" t="s">
        <v>0</v>
      </c>
      <c r="BO28" s="408" t="s">
        <v>87</v>
      </c>
      <c r="BP28" s="408" t="s">
        <v>0</v>
      </c>
      <c r="BQ28" s="408" t="s">
        <v>0</v>
      </c>
      <c r="BR28" s="408" t="s">
        <v>0</v>
      </c>
      <c r="BS28" s="408" t="s">
        <v>85</v>
      </c>
      <c r="BT28" s="408" t="s">
        <v>85</v>
      </c>
      <c r="BU28" s="408" t="s">
        <v>0</v>
      </c>
      <c r="BV28" s="408" t="s">
        <v>0</v>
      </c>
      <c r="BW28" s="408" t="s">
        <v>0</v>
      </c>
      <c r="BX28" s="408" t="s">
        <v>85</v>
      </c>
      <c r="BY28" s="408" t="s">
        <v>0</v>
      </c>
      <c r="BZ28" s="408" t="s">
        <v>0</v>
      </c>
      <c r="CA28" s="408" t="s">
        <v>0</v>
      </c>
      <c r="CB28" s="408" t="s">
        <v>0</v>
      </c>
      <c r="CC28" s="408" t="s">
        <v>86</v>
      </c>
      <c r="CD28" s="408" t="s">
        <v>86</v>
      </c>
      <c r="CE28" s="408" t="s">
        <v>0</v>
      </c>
      <c r="CF28" s="408" t="s">
        <v>0</v>
      </c>
      <c r="CG28" s="437">
        <v>91.520656163934959</v>
      </c>
      <c r="CH28" s="372">
        <v>15.770368248585671</v>
      </c>
      <c r="CI28" s="422">
        <v>16.342098324760627</v>
      </c>
      <c r="CJ28" s="372">
        <v>113.73271941492196</v>
      </c>
      <c r="CK28" s="372">
        <v>5.6694473853665484</v>
      </c>
      <c r="CL28" s="417">
        <v>32.684196649521255</v>
      </c>
      <c r="CM28" s="417">
        <v>3.4186107773034125</v>
      </c>
      <c r="CN28" s="417">
        <v>1.8763088132545076E-2</v>
      </c>
      <c r="CO28" s="417">
        <v>4.6583981273255155</v>
      </c>
      <c r="CP28" s="438">
        <v>6.7453301836499545E-3</v>
      </c>
    </row>
    <row r="29" spans="2:94" ht="29.25" customHeight="1" x14ac:dyDescent="0.2">
      <c r="B29" s="390" t="s">
        <v>82</v>
      </c>
      <c r="C29" s="418" t="s">
        <v>98</v>
      </c>
      <c r="D29" s="418" t="s">
        <v>98</v>
      </c>
      <c r="E29" s="418" t="s">
        <v>95</v>
      </c>
      <c r="F29" s="444">
        <v>20.279726549999999</v>
      </c>
      <c r="G29" s="372">
        <v>19.239469864727127</v>
      </c>
      <c r="H29" s="372">
        <v>1.0646800000000001</v>
      </c>
      <c r="I29" s="372">
        <v>0.47666360251267997</v>
      </c>
      <c r="J29" s="372">
        <v>0.15</v>
      </c>
      <c r="K29" s="372">
        <v>0.34319779380912957</v>
      </c>
      <c r="L29" s="372">
        <v>9.1996075284947243E-2</v>
      </c>
      <c r="M29" s="372">
        <v>4.1469733418603154E-2</v>
      </c>
      <c r="N29" s="372">
        <v>0.34577403577566562</v>
      </c>
      <c r="O29" s="426">
        <v>5.6246305096496231E-2</v>
      </c>
      <c r="P29" s="426">
        <v>7.4643261640518127E-2</v>
      </c>
      <c r="Q29" s="422">
        <v>0.23</v>
      </c>
      <c r="R29" s="422">
        <v>1.7</v>
      </c>
      <c r="S29" s="422">
        <v>0.21</v>
      </c>
      <c r="T29" s="428">
        <v>0.21</v>
      </c>
      <c r="U29" s="408">
        <v>1</v>
      </c>
      <c r="V29" s="429"/>
      <c r="W29" s="429"/>
      <c r="X29" s="429"/>
      <c r="Y29" s="429"/>
      <c r="Z29" s="429"/>
      <c r="AA29" s="429">
        <v>1</v>
      </c>
      <c r="AB29" s="429">
        <v>1</v>
      </c>
      <c r="AC29" s="429"/>
      <c r="AD29" s="429"/>
      <c r="AE29" s="429"/>
      <c r="AF29" s="408"/>
      <c r="AG29" s="408">
        <v>1</v>
      </c>
      <c r="AH29" s="408"/>
      <c r="AI29" s="408"/>
      <c r="AJ29" s="408">
        <v>1</v>
      </c>
      <c r="AK29" s="408">
        <v>1</v>
      </c>
      <c r="AL29" s="429"/>
      <c r="AM29" s="429"/>
      <c r="AN29" s="408"/>
      <c r="AO29" s="408">
        <v>1</v>
      </c>
      <c r="AP29" s="408"/>
      <c r="AQ29" s="408"/>
      <c r="AR29" s="408"/>
      <c r="AS29" s="408">
        <v>1</v>
      </c>
      <c r="AT29" s="408">
        <v>1</v>
      </c>
      <c r="AU29" s="429"/>
      <c r="AV29" s="408">
        <v>1</v>
      </c>
      <c r="AW29" s="429"/>
      <c r="AX29" s="429"/>
      <c r="AY29" s="408">
        <v>1</v>
      </c>
      <c r="AZ29" s="408">
        <v>1</v>
      </c>
      <c r="BA29" s="429"/>
      <c r="BB29" s="429"/>
      <c r="BC29" s="429"/>
      <c r="BD29" s="408" t="s">
        <v>96</v>
      </c>
      <c r="BE29" s="408" t="s">
        <v>96</v>
      </c>
      <c r="BF29" s="408" t="s">
        <v>0</v>
      </c>
      <c r="BG29" s="408" t="s">
        <v>85</v>
      </c>
      <c r="BH29" s="408" t="s">
        <v>0</v>
      </c>
      <c r="BI29" s="408" t="s">
        <v>0</v>
      </c>
      <c r="BJ29" s="408" t="s">
        <v>0</v>
      </c>
      <c r="BK29" s="408" t="s">
        <v>0</v>
      </c>
      <c r="BL29" s="408" t="s">
        <v>0</v>
      </c>
      <c r="BM29" s="408" t="s">
        <v>0</v>
      </c>
      <c r="BN29" s="408" t="s">
        <v>0</v>
      </c>
      <c r="BO29" s="408" t="s">
        <v>87</v>
      </c>
      <c r="BP29" s="408" t="s">
        <v>0</v>
      </c>
      <c r="BQ29" s="408" t="s">
        <v>0</v>
      </c>
      <c r="BR29" s="408" t="s">
        <v>0</v>
      </c>
      <c r="BS29" s="408" t="s">
        <v>85</v>
      </c>
      <c r="BT29" s="408" t="s">
        <v>85</v>
      </c>
      <c r="BU29" s="408" t="s">
        <v>0</v>
      </c>
      <c r="BV29" s="408" t="s">
        <v>0</v>
      </c>
      <c r="BW29" s="408" t="s">
        <v>0</v>
      </c>
      <c r="BX29" s="408" t="s">
        <v>85</v>
      </c>
      <c r="BY29" s="408" t="s">
        <v>0</v>
      </c>
      <c r="BZ29" s="408" t="s">
        <v>0</v>
      </c>
      <c r="CA29" s="408" t="s">
        <v>0</v>
      </c>
      <c r="CB29" s="408" t="s">
        <v>0</v>
      </c>
      <c r="CC29" s="408" t="s">
        <v>86</v>
      </c>
      <c r="CD29" s="408" t="s">
        <v>86</v>
      </c>
      <c r="CE29" s="408" t="s">
        <v>0</v>
      </c>
      <c r="CF29" s="408" t="s">
        <v>0</v>
      </c>
      <c r="CG29" s="441">
        <v>80.660423261953412</v>
      </c>
      <c r="CH29" s="426">
        <v>2.766541399577219</v>
      </c>
      <c r="CI29" s="432">
        <v>16.342098324760627</v>
      </c>
      <c r="CJ29" s="372">
        <v>100.2367079876295</v>
      </c>
      <c r="CK29" s="372">
        <v>0.99457163314801023</v>
      </c>
      <c r="CL29" s="417">
        <v>32.684196649521255</v>
      </c>
      <c r="CM29" s="417">
        <v>1.8832770679038462</v>
      </c>
      <c r="CN29" s="417">
        <v>2.9454812973018739E-3</v>
      </c>
      <c r="CO29" s="417">
        <v>2.5913276932261677</v>
      </c>
      <c r="CP29" s="438">
        <v>1.0589005263800235E-3</v>
      </c>
    </row>
    <row r="30" spans="2:94" ht="25.5" customHeight="1" x14ac:dyDescent="0.2">
      <c r="B30" s="390" t="s">
        <v>82</v>
      </c>
      <c r="C30" s="418" t="s">
        <v>99</v>
      </c>
      <c r="D30" s="418" t="s">
        <v>99</v>
      </c>
      <c r="E30" s="419"/>
      <c r="F30" s="387">
        <v>-109.74923829999999</v>
      </c>
      <c r="G30" s="387"/>
      <c r="H30" s="445"/>
      <c r="I30" s="387">
        <v>1.1233648120585622</v>
      </c>
      <c r="J30" s="387">
        <v>0.19500000000000001</v>
      </c>
      <c r="K30" s="387">
        <v>0.80882266468216457</v>
      </c>
      <c r="L30" s="387">
        <v>0.21680940872730251</v>
      </c>
      <c r="M30" s="387">
        <v>9.7732738649094889E-2</v>
      </c>
      <c r="N30" s="442">
        <v>0.80818181818181833</v>
      </c>
      <c r="O30" s="442">
        <v>0.31518299387674387</v>
      </c>
      <c r="P30" s="442"/>
      <c r="Q30" s="422"/>
      <c r="R30" s="422"/>
      <c r="S30" s="422"/>
      <c r="T30" s="428"/>
      <c r="U30" s="408"/>
      <c r="V30" s="408"/>
      <c r="W30" s="429"/>
      <c r="X30" s="429"/>
      <c r="Y30" s="408"/>
      <c r="Z30" s="408"/>
      <c r="AA30" s="429"/>
      <c r="AB30" s="429"/>
      <c r="AC30" s="408"/>
      <c r="AD30" s="408"/>
      <c r="AE30" s="408"/>
      <c r="AF30" s="408"/>
      <c r="AG30" s="408"/>
      <c r="AH30" s="408"/>
      <c r="AI30" s="408"/>
      <c r="AJ30" s="408"/>
      <c r="AK30" s="408"/>
      <c r="AL30" s="408"/>
      <c r="AM30" s="408"/>
      <c r="AN30" s="408"/>
      <c r="AO30" s="408"/>
      <c r="AP30" s="408"/>
      <c r="AQ30" s="408"/>
      <c r="AR30" s="408"/>
      <c r="AS30" s="408"/>
      <c r="AT30" s="408"/>
      <c r="AU30" s="408"/>
      <c r="AV30" s="408"/>
      <c r="AW30" s="408"/>
      <c r="AX30" s="408"/>
      <c r="AY30" s="408"/>
      <c r="AZ30" s="408"/>
      <c r="BA30" s="408"/>
      <c r="BB30" s="408"/>
      <c r="BC30" s="408"/>
      <c r="BD30" s="408"/>
      <c r="BE30" s="408"/>
      <c r="BF30" s="408"/>
      <c r="BG30" s="408"/>
      <c r="BH30" s="408"/>
      <c r="BI30" s="408"/>
      <c r="BJ30" s="408"/>
      <c r="BK30" s="408"/>
      <c r="BL30" s="408"/>
      <c r="BM30" s="408"/>
      <c r="BN30" s="408"/>
      <c r="BO30" s="408"/>
      <c r="BP30" s="408"/>
      <c r="BQ30" s="408"/>
      <c r="BR30" s="408"/>
      <c r="BS30" s="408"/>
      <c r="BT30" s="408"/>
      <c r="BU30" s="408"/>
      <c r="BV30" s="408"/>
      <c r="BW30" s="408"/>
      <c r="BX30" s="408"/>
      <c r="BY30" s="408"/>
      <c r="BZ30" s="408"/>
      <c r="CA30" s="408"/>
      <c r="CB30" s="408"/>
      <c r="CC30" s="408"/>
      <c r="CD30" s="408"/>
      <c r="CE30" s="408"/>
      <c r="CF30" s="408"/>
      <c r="CG30" s="435"/>
      <c r="CH30" s="422"/>
      <c r="CI30" s="422"/>
      <c r="CJ30" s="422"/>
      <c r="CK30" s="422"/>
      <c r="CL30" s="422"/>
      <c r="CM30" s="422"/>
      <c r="CN30" s="422"/>
      <c r="CO30" s="422"/>
      <c r="CP30" s="422"/>
    </row>
    <row r="31" spans="2:94" ht="25.5" customHeight="1" x14ac:dyDescent="0.2">
      <c r="B31" s="403" t="s">
        <v>82</v>
      </c>
      <c r="C31" s="418" t="s">
        <v>99</v>
      </c>
      <c r="D31" s="418" t="s">
        <v>99</v>
      </c>
      <c r="E31" s="404" t="s">
        <v>84</v>
      </c>
      <c r="F31" s="444">
        <v>3.6949999999999985</v>
      </c>
      <c r="G31" s="372">
        <v>3.5054634969999983</v>
      </c>
      <c r="H31" s="372">
        <v>1.9091999999999998E-2</v>
      </c>
      <c r="I31" s="372">
        <v>2.5313816011930997E-2</v>
      </c>
      <c r="J31" s="372">
        <v>5.0000000000000001E-3</v>
      </c>
      <c r="K31" s="372">
        <v>1.8225947528590317E-2</v>
      </c>
      <c r="L31" s="372">
        <v>4.8855664903026822E-3</v>
      </c>
      <c r="M31" s="372">
        <v>2.2023019930379967E-3</v>
      </c>
      <c r="N31" s="372">
        <v>1.8211506742990193E-2</v>
      </c>
      <c r="O31" s="427">
        <v>2.9870302894078574E-3</v>
      </c>
      <c r="P31" s="427">
        <v>4.1152789795329478E-3</v>
      </c>
      <c r="Q31" s="447">
        <v>1.7</v>
      </c>
      <c r="R31" s="447">
        <v>5</v>
      </c>
      <c r="S31" s="447">
        <v>3.5</v>
      </c>
      <c r="T31" s="448">
        <v>0.68</v>
      </c>
      <c r="U31" s="408">
        <v>1</v>
      </c>
      <c r="V31" s="408"/>
      <c r="W31" s="429"/>
      <c r="X31" s="429"/>
      <c r="Y31" s="408">
        <v>1</v>
      </c>
      <c r="Z31" s="408"/>
      <c r="AA31" s="408"/>
      <c r="AB31" s="408"/>
      <c r="AC31" s="408"/>
      <c r="AD31" s="408"/>
      <c r="AE31" s="408"/>
      <c r="AF31" s="408">
        <v>1</v>
      </c>
      <c r="AG31" s="408"/>
      <c r="AH31" s="408"/>
      <c r="AI31" s="408">
        <v>1</v>
      </c>
      <c r="AJ31" s="408"/>
      <c r="AK31" s="408"/>
      <c r="AL31" s="429"/>
      <c r="AM31" s="429"/>
      <c r="AN31" s="408"/>
      <c r="AO31" s="408">
        <v>1</v>
      </c>
      <c r="AP31" s="408"/>
      <c r="AQ31" s="408"/>
      <c r="AR31" s="408"/>
      <c r="AS31" s="408">
        <v>1</v>
      </c>
      <c r="AT31" s="408"/>
      <c r="AU31" s="429"/>
      <c r="AV31" s="408">
        <v>1</v>
      </c>
      <c r="AW31" s="429"/>
      <c r="AX31" s="429"/>
      <c r="AY31" s="408">
        <v>1</v>
      </c>
      <c r="AZ31" s="408"/>
      <c r="BA31" s="429"/>
      <c r="BB31" s="429"/>
      <c r="BC31" s="429"/>
      <c r="BD31" s="408" t="s">
        <v>85</v>
      </c>
      <c r="BE31" s="408" t="s">
        <v>0</v>
      </c>
      <c r="BF31" s="408" t="s">
        <v>0</v>
      </c>
      <c r="BG31" s="408" t="s">
        <v>0</v>
      </c>
      <c r="BH31" s="408" t="s">
        <v>0</v>
      </c>
      <c r="BI31" s="408" t="s">
        <v>0</v>
      </c>
      <c r="BJ31" s="408" t="s">
        <v>85</v>
      </c>
      <c r="BK31" s="408" t="s">
        <v>0</v>
      </c>
      <c r="BL31" s="408" t="s">
        <v>0</v>
      </c>
      <c r="BM31" s="408" t="s">
        <v>0</v>
      </c>
      <c r="BN31" s="408" t="s">
        <v>0</v>
      </c>
      <c r="BO31" s="408" t="s">
        <v>87</v>
      </c>
      <c r="BP31" s="408" t="s">
        <v>0</v>
      </c>
      <c r="BQ31" s="408" t="s">
        <v>0</v>
      </c>
      <c r="BR31" s="408" t="s">
        <v>85</v>
      </c>
      <c r="BS31" s="408" t="s">
        <v>0</v>
      </c>
      <c r="BT31" s="408" t="s">
        <v>85</v>
      </c>
      <c r="BU31" s="408" t="s">
        <v>0</v>
      </c>
      <c r="BV31" s="408" t="s">
        <v>0</v>
      </c>
      <c r="BW31" s="408" t="s">
        <v>85</v>
      </c>
      <c r="BX31" s="408" t="s">
        <v>0</v>
      </c>
      <c r="BY31" s="408" t="s">
        <v>0</v>
      </c>
      <c r="BZ31" s="408" t="s">
        <v>0</v>
      </c>
      <c r="CA31" s="408" t="s">
        <v>0</v>
      </c>
      <c r="CB31" s="408" t="s">
        <v>0</v>
      </c>
      <c r="CC31" s="408" t="s">
        <v>0</v>
      </c>
      <c r="CD31" s="408" t="s">
        <v>87</v>
      </c>
      <c r="CE31" s="408" t="s">
        <v>0</v>
      </c>
      <c r="CF31" s="408" t="s">
        <v>0</v>
      </c>
      <c r="CG31" s="449">
        <v>195.37504416630122</v>
      </c>
      <c r="CH31" s="447">
        <v>29.90855567110507</v>
      </c>
      <c r="CI31" s="450">
        <v>16.342098324760627</v>
      </c>
      <c r="CJ31" s="372">
        <v>242.79256738546252</v>
      </c>
      <c r="CK31" s="372">
        <v>10.752125763762272</v>
      </c>
      <c r="CL31" s="417">
        <v>32.684196649521255</v>
      </c>
      <c r="CM31" s="410">
        <v>0.74526413885972176</v>
      </c>
      <c r="CN31" s="410">
        <v>5.7101414487273794E-4</v>
      </c>
      <c r="CO31" s="410">
        <v>0.97186858893263206</v>
      </c>
      <c r="CP31" s="433">
        <v>2.052795850817493E-4</v>
      </c>
    </row>
    <row r="32" spans="2:94" ht="25.5" customHeight="1" x14ac:dyDescent="0.2">
      <c r="B32" s="390" t="s">
        <v>82</v>
      </c>
      <c r="C32" s="418" t="s">
        <v>99</v>
      </c>
      <c r="D32" s="418" t="s">
        <v>99</v>
      </c>
      <c r="E32" s="416" t="s">
        <v>89</v>
      </c>
      <c r="F32" s="444">
        <v>25.000000000000007</v>
      </c>
      <c r="G32" s="372">
        <v>23.717615000000006</v>
      </c>
      <c r="H32" s="372">
        <v>3.4593499999999999E-2</v>
      </c>
      <c r="I32" s="372">
        <v>0.17127074432970915</v>
      </c>
      <c r="J32" s="372">
        <v>0.02</v>
      </c>
      <c r="K32" s="372">
        <v>0.12331493591739058</v>
      </c>
      <c r="L32" s="372">
        <v>3.3055253655633866E-2</v>
      </c>
      <c r="M32" s="372">
        <v>1.4900554756684696E-2</v>
      </c>
      <c r="N32" s="372">
        <v>0.12321723100805282</v>
      </c>
      <c r="O32" s="426">
        <v>2.020994783090568E-2</v>
      </c>
      <c r="P32" s="426">
        <v>2.7843565490750653E-2</v>
      </c>
      <c r="Q32" s="422">
        <v>1.7</v>
      </c>
      <c r="R32" s="422">
        <v>5</v>
      </c>
      <c r="S32" s="422">
        <v>3.5</v>
      </c>
      <c r="T32" s="428">
        <v>0.68</v>
      </c>
      <c r="U32" s="408">
        <v>1</v>
      </c>
      <c r="V32" s="408"/>
      <c r="W32" s="429"/>
      <c r="X32" s="429"/>
      <c r="Y32" s="408"/>
      <c r="Z32" s="408"/>
      <c r="AA32" s="429">
        <v>1</v>
      </c>
      <c r="AB32" s="408"/>
      <c r="AC32" s="408"/>
      <c r="AD32" s="408"/>
      <c r="AE32" s="408"/>
      <c r="AF32" s="408">
        <v>1</v>
      </c>
      <c r="AG32" s="408"/>
      <c r="AH32" s="408"/>
      <c r="AI32" s="408">
        <v>1</v>
      </c>
      <c r="AJ32" s="408"/>
      <c r="AK32" s="408"/>
      <c r="AL32" s="429"/>
      <c r="AM32" s="429"/>
      <c r="AN32" s="408"/>
      <c r="AO32" s="408">
        <v>1</v>
      </c>
      <c r="AP32" s="408"/>
      <c r="AQ32" s="408"/>
      <c r="AR32" s="408"/>
      <c r="AS32" s="408">
        <v>1</v>
      </c>
      <c r="AT32" s="408"/>
      <c r="AU32" s="429"/>
      <c r="AV32" s="408">
        <v>1</v>
      </c>
      <c r="AW32" s="429"/>
      <c r="AX32" s="429"/>
      <c r="AY32" s="408">
        <v>1</v>
      </c>
      <c r="AZ32" s="408"/>
      <c r="BA32" s="429"/>
      <c r="BB32" s="429"/>
      <c r="BC32" s="429"/>
      <c r="BD32" s="408" t="s">
        <v>85</v>
      </c>
      <c r="BE32" s="408" t="s">
        <v>0</v>
      </c>
      <c r="BF32" s="408" t="s">
        <v>0</v>
      </c>
      <c r="BG32" s="408" t="s">
        <v>0</v>
      </c>
      <c r="BH32" s="408" t="s">
        <v>0</v>
      </c>
      <c r="BI32" s="408" t="s">
        <v>0</v>
      </c>
      <c r="BJ32" s="408" t="s">
        <v>85</v>
      </c>
      <c r="BK32" s="408" t="s">
        <v>0</v>
      </c>
      <c r="BL32" s="408" t="s">
        <v>0</v>
      </c>
      <c r="BM32" s="408" t="s">
        <v>0</v>
      </c>
      <c r="BN32" s="408" t="s">
        <v>0</v>
      </c>
      <c r="BO32" s="408" t="s">
        <v>87</v>
      </c>
      <c r="BP32" s="408" t="s">
        <v>0</v>
      </c>
      <c r="BQ32" s="408" t="s">
        <v>0</v>
      </c>
      <c r="BR32" s="408" t="s">
        <v>85</v>
      </c>
      <c r="BS32" s="408" t="s">
        <v>0</v>
      </c>
      <c r="BT32" s="408" t="s">
        <v>85</v>
      </c>
      <c r="BU32" s="408" t="s">
        <v>0</v>
      </c>
      <c r="BV32" s="408" t="s">
        <v>0</v>
      </c>
      <c r="BW32" s="408" t="s">
        <v>85</v>
      </c>
      <c r="BX32" s="408" t="s">
        <v>0</v>
      </c>
      <c r="BY32" s="408" t="s">
        <v>0</v>
      </c>
      <c r="BZ32" s="408" t="s">
        <v>0</v>
      </c>
      <c r="CA32" s="408" t="s">
        <v>0</v>
      </c>
      <c r="CB32" s="408" t="s">
        <v>0</v>
      </c>
      <c r="CC32" s="408" t="s">
        <v>0</v>
      </c>
      <c r="CD32" s="408" t="s">
        <v>87</v>
      </c>
      <c r="CE32" s="408" t="s">
        <v>0</v>
      </c>
      <c r="CF32" s="408" t="s">
        <v>0</v>
      </c>
      <c r="CG32" s="449">
        <v>195.37504416630122</v>
      </c>
      <c r="CH32" s="447">
        <v>62.807966909320655</v>
      </c>
      <c r="CI32" s="450">
        <v>16.342098324760627</v>
      </c>
      <c r="CJ32" s="372">
        <v>242.79256738546252</v>
      </c>
      <c r="CK32" s="372">
        <v>22.579464103900776</v>
      </c>
      <c r="CL32" s="417">
        <v>32.684196649521255</v>
      </c>
      <c r="CM32" s="410">
        <v>5.0423825362633448</v>
      </c>
      <c r="CN32" s="410">
        <v>2.1727474032775841E-3</v>
      </c>
      <c r="CO32" s="410">
        <v>6.5755655543479898</v>
      </c>
      <c r="CP32" s="433">
        <v>7.811026914782915E-4</v>
      </c>
    </row>
    <row r="33" spans="2:111" ht="25.5" customHeight="1" x14ac:dyDescent="0.2">
      <c r="B33" s="390" t="s">
        <v>82</v>
      </c>
      <c r="C33" s="418" t="s">
        <v>99</v>
      </c>
      <c r="D33" s="418" t="s">
        <v>99</v>
      </c>
      <c r="E33" s="416" t="s">
        <v>91</v>
      </c>
      <c r="F33" s="444">
        <v>33.5075</v>
      </c>
      <c r="G33" s="372">
        <v>31.788719384499998</v>
      </c>
      <c r="H33" s="372">
        <v>5.0568000000000009E-2</v>
      </c>
      <c r="I33" s="372">
        <v>0.22955417862510913</v>
      </c>
      <c r="J33" s="372">
        <v>0.03</v>
      </c>
      <c r="K33" s="372">
        <v>0.16527900861007858</v>
      </c>
      <c r="L33" s="372">
        <v>4.4303956474646064E-2</v>
      </c>
      <c r="M33" s="372">
        <v>1.9971213540384492E-2</v>
      </c>
      <c r="N33" s="372">
        <v>0.16514805472009314</v>
      </c>
      <c r="O33" s="426">
        <v>2.7087393077762877E-2</v>
      </c>
      <c r="P33" s="426">
        <v>3.7318730827253108E-2</v>
      </c>
      <c r="Q33" s="422">
        <v>1.7</v>
      </c>
      <c r="R33" s="422">
        <v>4.3</v>
      </c>
      <c r="S33" s="422">
        <v>0.85</v>
      </c>
      <c r="T33" s="428">
        <v>0.68</v>
      </c>
      <c r="U33" s="408"/>
      <c r="V33" s="408">
        <v>1</v>
      </c>
      <c r="W33" s="429"/>
      <c r="X33" s="429"/>
      <c r="Y33" s="408"/>
      <c r="Z33" s="408"/>
      <c r="AA33" s="429">
        <v>1</v>
      </c>
      <c r="AB33" s="408"/>
      <c r="AC33" s="408"/>
      <c r="AD33" s="408"/>
      <c r="AE33" s="408"/>
      <c r="AF33" s="408"/>
      <c r="AG33" s="408"/>
      <c r="AH33" s="408">
        <v>1</v>
      </c>
      <c r="AI33" s="408"/>
      <c r="AJ33" s="408">
        <v>1</v>
      </c>
      <c r="AK33" s="408"/>
      <c r="AL33" s="429"/>
      <c r="AM33" s="429"/>
      <c r="AN33" s="408"/>
      <c r="AO33" s="408">
        <v>1</v>
      </c>
      <c r="AP33" s="408"/>
      <c r="AQ33" s="408"/>
      <c r="AR33" s="408"/>
      <c r="AS33" s="408">
        <v>1</v>
      </c>
      <c r="AT33" s="408">
        <v>1</v>
      </c>
      <c r="AU33" s="429"/>
      <c r="AV33" s="408">
        <v>1</v>
      </c>
      <c r="AW33" s="429"/>
      <c r="AX33" s="429"/>
      <c r="AY33" s="408">
        <v>1</v>
      </c>
      <c r="AZ33" s="408">
        <v>1</v>
      </c>
      <c r="BA33" s="429"/>
      <c r="BB33" s="429"/>
      <c r="BC33" s="429"/>
      <c r="BD33" s="408" t="s">
        <v>85</v>
      </c>
      <c r="BE33" s="408" t="s">
        <v>0</v>
      </c>
      <c r="BF33" s="408" t="s">
        <v>0</v>
      </c>
      <c r="BG33" s="408" t="s">
        <v>0</v>
      </c>
      <c r="BH33" s="408" t="s">
        <v>0</v>
      </c>
      <c r="BI33" s="408" t="s">
        <v>0</v>
      </c>
      <c r="BJ33" s="408" t="s">
        <v>85</v>
      </c>
      <c r="BK33" s="408" t="s">
        <v>0</v>
      </c>
      <c r="BL33" s="408" t="s">
        <v>0</v>
      </c>
      <c r="BM33" s="408" t="s">
        <v>0</v>
      </c>
      <c r="BN33" s="408" t="s">
        <v>0</v>
      </c>
      <c r="BO33" s="408" t="s">
        <v>87</v>
      </c>
      <c r="BP33" s="408" t="s">
        <v>0</v>
      </c>
      <c r="BQ33" s="408" t="s">
        <v>0</v>
      </c>
      <c r="BR33" s="408" t="s">
        <v>85</v>
      </c>
      <c r="BS33" s="408" t="s">
        <v>0</v>
      </c>
      <c r="BT33" s="408" t="s">
        <v>85</v>
      </c>
      <c r="BU33" s="408" t="s">
        <v>0</v>
      </c>
      <c r="BV33" s="408" t="s">
        <v>0</v>
      </c>
      <c r="BW33" s="408" t="s">
        <v>85</v>
      </c>
      <c r="BX33" s="408" t="s">
        <v>0</v>
      </c>
      <c r="BY33" s="408" t="s">
        <v>0</v>
      </c>
      <c r="BZ33" s="408" t="s">
        <v>0</v>
      </c>
      <c r="CA33" s="408" t="s">
        <v>0</v>
      </c>
      <c r="CB33" s="408" t="s">
        <v>0</v>
      </c>
      <c r="CC33" s="408" t="s">
        <v>0</v>
      </c>
      <c r="CD33" s="408" t="s">
        <v>87</v>
      </c>
      <c r="CE33" s="408" t="s">
        <v>0</v>
      </c>
      <c r="CF33" s="408" t="s">
        <v>0</v>
      </c>
      <c r="CG33" s="449">
        <v>182.05897970357009</v>
      </c>
      <c r="CH33" s="447">
        <v>33.916302131033163</v>
      </c>
      <c r="CI33" s="450">
        <v>16.342098324760627</v>
      </c>
      <c r="CJ33" s="372">
        <v>226.24469407762652</v>
      </c>
      <c r="CK33" s="372">
        <v>12.192910616106422</v>
      </c>
      <c r="CL33" s="417">
        <v>32.684196649521255</v>
      </c>
      <c r="CM33" s="410">
        <v>6.3350046768420869</v>
      </c>
      <c r="CN33" s="410">
        <v>1.7150795661620853E-3</v>
      </c>
      <c r="CO33" s="410">
        <v>8.2871948114995497</v>
      </c>
      <c r="CP33" s="433">
        <v>6.1657110403526966E-4</v>
      </c>
    </row>
    <row r="34" spans="2:111" ht="25.5" customHeight="1" x14ac:dyDescent="0.2">
      <c r="B34" s="390" t="s">
        <v>82</v>
      </c>
      <c r="C34" s="418" t="s">
        <v>99</v>
      </c>
      <c r="D34" s="418" t="s">
        <v>99</v>
      </c>
      <c r="E34" s="416" t="s">
        <v>92</v>
      </c>
      <c r="F34" s="444">
        <v>33.087499999999999</v>
      </c>
      <c r="G34" s="372">
        <v>31.390263452500001</v>
      </c>
      <c r="H34" s="372">
        <v>4.8847999999999996E-2</v>
      </c>
      <c r="I34" s="372">
        <v>0.22667683012036999</v>
      </c>
      <c r="J34" s="372">
        <v>0.04</v>
      </c>
      <c r="K34" s="372">
        <v>0.16320731768666638</v>
      </c>
      <c r="L34" s="372">
        <v>4.3748628213231409E-2</v>
      </c>
      <c r="M34" s="372">
        <v>1.9720884220472187E-2</v>
      </c>
      <c r="N34" s="372">
        <v>0.16307800523915786</v>
      </c>
      <c r="O34" s="426">
        <v>2.6747865954203656E-2</v>
      </c>
      <c r="P34" s="426">
        <v>3.6850958927008473E-2</v>
      </c>
      <c r="Q34" s="422">
        <v>1.7</v>
      </c>
      <c r="R34" s="405">
        <v>3.9</v>
      </c>
      <c r="S34" s="405">
        <v>0.65</v>
      </c>
      <c r="T34" s="405">
        <v>0.63</v>
      </c>
      <c r="U34" s="408"/>
      <c r="V34" s="408">
        <v>1</v>
      </c>
      <c r="W34" s="429"/>
      <c r="X34" s="429"/>
      <c r="Y34" s="408"/>
      <c r="Z34" s="408"/>
      <c r="AA34" s="429">
        <v>1</v>
      </c>
      <c r="AB34" s="408"/>
      <c r="AC34" s="408"/>
      <c r="AD34" s="408"/>
      <c r="AE34" s="408"/>
      <c r="AF34" s="408"/>
      <c r="AG34" s="408"/>
      <c r="AH34" s="408">
        <v>1</v>
      </c>
      <c r="AI34" s="408"/>
      <c r="AJ34" s="408">
        <v>1</v>
      </c>
      <c r="AK34" s="408"/>
      <c r="AL34" s="429"/>
      <c r="AM34" s="429"/>
      <c r="AN34" s="408"/>
      <c r="AO34" s="408">
        <v>1</v>
      </c>
      <c r="AP34" s="408"/>
      <c r="AQ34" s="408"/>
      <c r="AR34" s="408"/>
      <c r="AS34" s="408">
        <v>1</v>
      </c>
      <c r="AT34" s="408">
        <v>1</v>
      </c>
      <c r="AU34" s="429"/>
      <c r="AV34" s="408">
        <v>1</v>
      </c>
      <c r="AW34" s="429"/>
      <c r="AX34" s="429"/>
      <c r="AY34" s="408">
        <v>1</v>
      </c>
      <c r="AZ34" s="408">
        <v>1</v>
      </c>
      <c r="BA34" s="429"/>
      <c r="BB34" s="429"/>
      <c r="BC34" s="429"/>
      <c r="BD34" s="408" t="s">
        <v>96</v>
      </c>
      <c r="BE34" s="408" t="s">
        <v>96</v>
      </c>
      <c r="BF34" s="408" t="s">
        <v>0</v>
      </c>
      <c r="BG34" s="408" t="s">
        <v>85</v>
      </c>
      <c r="BH34" s="408" t="s">
        <v>0</v>
      </c>
      <c r="BI34" s="408" t="s">
        <v>0</v>
      </c>
      <c r="BJ34" s="408" t="s">
        <v>0</v>
      </c>
      <c r="BK34" s="408" t="s">
        <v>0</v>
      </c>
      <c r="BL34" s="408" t="s">
        <v>0</v>
      </c>
      <c r="BM34" s="408" t="s">
        <v>0</v>
      </c>
      <c r="BN34" s="408" t="s">
        <v>0</v>
      </c>
      <c r="BO34" s="408" t="s">
        <v>87</v>
      </c>
      <c r="BP34" s="408" t="s">
        <v>0</v>
      </c>
      <c r="BQ34" s="408" t="s">
        <v>0</v>
      </c>
      <c r="BR34" s="408" t="s">
        <v>85</v>
      </c>
      <c r="BS34" s="408" t="s">
        <v>0</v>
      </c>
      <c r="BT34" s="408" t="s">
        <v>85</v>
      </c>
      <c r="BU34" s="408" t="s">
        <v>0</v>
      </c>
      <c r="BV34" s="408" t="s">
        <v>0</v>
      </c>
      <c r="BW34" s="408" t="s">
        <v>0</v>
      </c>
      <c r="BX34" s="408" t="s">
        <v>85</v>
      </c>
      <c r="BY34" s="408" t="s">
        <v>0</v>
      </c>
      <c r="BZ34" s="408" t="s">
        <v>0</v>
      </c>
      <c r="CA34" s="408" t="s">
        <v>0</v>
      </c>
      <c r="CB34" s="408" t="s">
        <v>0</v>
      </c>
      <c r="CC34" s="408" t="s">
        <v>0</v>
      </c>
      <c r="CD34" s="408" t="s">
        <v>87</v>
      </c>
      <c r="CE34" s="408" t="s">
        <v>0</v>
      </c>
      <c r="CF34" s="408" t="s">
        <v>0</v>
      </c>
      <c r="CG34" s="449">
        <v>168.74291524083895</v>
      </c>
      <c r="CH34" s="447">
        <v>20.010618257309567</v>
      </c>
      <c r="CI34" s="450">
        <v>16.342098324760627</v>
      </c>
      <c r="CJ34" s="372">
        <v>209.69682076979055</v>
      </c>
      <c r="CK34" s="372">
        <v>7.1938172635027886</v>
      </c>
      <c r="CL34" s="417">
        <v>32.684196649521255</v>
      </c>
      <c r="CM34" s="410">
        <v>5.8376037434733297</v>
      </c>
      <c r="CN34" s="433">
        <v>9.7747868063305767E-4</v>
      </c>
      <c r="CO34" s="410">
        <v>7.6638768057564342</v>
      </c>
      <c r="CP34" s="433">
        <v>3.5140358568758418E-4</v>
      </c>
    </row>
    <row r="35" spans="2:111" ht="25.5" customHeight="1" x14ac:dyDescent="0.2">
      <c r="B35" s="390" t="s">
        <v>82</v>
      </c>
      <c r="C35" s="418" t="s">
        <v>99</v>
      </c>
      <c r="D35" s="418" t="s">
        <v>99</v>
      </c>
      <c r="E35" s="416" t="s">
        <v>93</v>
      </c>
      <c r="F35" s="444">
        <v>24.485000000000007</v>
      </c>
      <c r="G35" s="372">
        <v>23.229032131000007</v>
      </c>
      <c r="H35" s="372">
        <v>6.0301996000000004E-2</v>
      </c>
      <c r="I35" s="372">
        <v>0.16774256699651713</v>
      </c>
      <c r="J35" s="372">
        <v>0.04</v>
      </c>
      <c r="K35" s="372">
        <v>0.12077464823749233</v>
      </c>
      <c r="L35" s="372">
        <v>3.2374315430327809E-2</v>
      </c>
      <c r="M35" s="372">
        <v>1.459360332869699E-2</v>
      </c>
      <c r="N35" s="372">
        <v>0.12067895604928693</v>
      </c>
      <c r="O35" s="426">
        <v>1.9793622905589021E-2</v>
      </c>
      <c r="P35" s="426">
        <v>2.7269988041641182E-2</v>
      </c>
      <c r="Q35" s="422">
        <v>0.85</v>
      </c>
      <c r="R35" s="422">
        <v>3.5</v>
      </c>
      <c r="S35" s="422">
        <v>0.45</v>
      </c>
      <c r="T35" s="428">
        <v>0.57999999999999996</v>
      </c>
      <c r="U35" s="408">
        <v>1</v>
      </c>
      <c r="V35" s="408"/>
      <c r="W35" s="429"/>
      <c r="X35" s="429"/>
      <c r="Y35" s="408"/>
      <c r="Z35" s="408"/>
      <c r="AA35" s="429">
        <v>1</v>
      </c>
      <c r="AB35" s="429">
        <v>1</v>
      </c>
      <c r="AC35" s="408"/>
      <c r="AD35" s="408"/>
      <c r="AE35" s="408"/>
      <c r="AF35" s="408"/>
      <c r="AG35" s="408"/>
      <c r="AH35" s="408">
        <v>1</v>
      </c>
      <c r="AI35" s="408"/>
      <c r="AJ35" s="408">
        <v>1</v>
      </c>
      <c r="AK35" s="408"/>
      <c r="AL35" s="429"/>
      <c r="AM35" s="429"/>
      <c r="AN35" s="408"/>
      <c r="AO35" s="408">
        <v>1</v>
      </c>
      <c r="AP35" s="408"/>
      <c r="AQ35" s="408"/>
      <c r="AR35" s="408"/>
      <c r="AS35" s="408">
        <v>1</v>
      </c>
      <c r="AT35" s="408">
        <v>1</v>
      </c>
      <c r="AU35" s="429"/>
      <c r="AV35" s="408">
        <v>1</v>
      </c>
      <c r="AW35" s="429"/>
      <c r="AX35" s="429"/>
      <c r="AY35" s="408">
        <v>1</v>
      </c>
      <c r="AZ35" s="408">
        <v>1</v>
      </c>
      <c r="BA35" s="429"/>
      <c r="BB35" s="429"/>
      <c r="BC35" s="429"/>
      <c r="BD35" s="408" t="s">
        <v>96</v>
      </c>
      <c r="BE35" s="408" t="s">
        <v>96</v>
      </c>
      <c r="BF35" s="408" t="s">
        <v>0</v>
      </c>
      <c r="BG35" s="408" t="s">
        <v>0</v>
      </c>
      <c r="BH35" s="408" t="s">
        <v>85</v>
      </c>
      <c r="BI35" s="408" t="s">
        <v>0</v>
      </c>
      <c r="BJ35" s="408" t="s">
        <v>0</v>
      </c>
      <c r="BK35" s="408" t="s">
        <v>0</v>
      </c>
      <c r="BL35" s="408" t="s">
        <v>0</v>
      </c>
      <c r="BM35" s="408" t="s">
        <v>0</v>
      </c>
      <c r="BN35" s="408" t="s">
        <v>0</v>
      </c>
      <c r="BO35" s="408" t="s">
        <v>87</v>
      </c>
      <c r="BP35" s="408" t="s">
        <v>0</v>
      </c>
      <c r="BQ35" s="408" t="s">
        <v>0</v>
      </c>
      <c r="BR35" s="408" t="s">
        <v>0</v>
      </c>
      <c r="BS35" s="408" t="s">
        <v>85</v>
      </c>
      <c r="BT35" s="408" t="s">
        <v>85</v>
      </c>
      <c r="BU35" s="408" t="s">
        <v>0</v>
      </c>
      <c r="BV35" s="408" t="s">
        <v>0</v>
      </c>
      <c r="BW35" s="408" t="s">
        <v>0</v>
      </c>
      <c r="BX35" s="408" t="s">
        <v>85</v>
      </c>
      <c r="BY35" s="408" t="s">
        <v>0</v>
      </c>
      <c r="BZ35" s="408" t="s">
        <v>0</v>
      </c>
      <c r="CA35" s="408" t="s">
        <v>0</v>
      </c>
      <c r="CB35" s="408" t="s">
        <v>0</v>
      </c>
      <c r="CC35" s="408" t="s">
        <v>0</v>
      </c>
      <c r="CD35" s="408" t="s">
        <v>87</v>
      </c>
      <c r="CE35" s="408" t="s">
        <v>0</v>
      </c>
      <c r="CF35" s="408" t="s">
        <v>0</v>
      </c>
      <c r="CG35" s="449">
        <v>102.38088906591651</v>
      </c>
      <c r="CH35" s="447">
        <v>22.211786265613622</v>
      </c>
      <c r="CI35" s="450">
        <v>16.342098324760627</v>
      </c>
      <c r="CJ35" s="372">
        <v>127.22873084221443</v>
      </c>
      <c r="CK35" s="372">
        <v>7.9851371624880967</v>
      </c>
      <c r="CL35" s="417">
        <v>32.684196649521255</v>
      </c>
      <c r="CM35" s="417">
        <v>2.778345239194286</v>
      </c>
      <c r="CN35" s="417">
        <v>1.3394150465418878E-3</v>
      </c>
      <c r="CO35" s="417">
        <v>3.7556728316836789</v>
      </c>
      <c r="CP35" s="438">
        <v>4.8151970923180861E-4</v>
      </c>
    </row>
    <row r="36" spans="2:111" ht="25.5" customHeight="1" x14ac:dyDescent="0.2">
      <c r="B36" s="390" t="s">
        <v>82</v>
      </c>
      <c r="C36" s="418" t="s">
        <v>99</v>
      </c>
      <c r="D36" s="418" t="s">
        <v>99</v>
      </c>
      <c r="E36" s="416" t="s">
        <v>94</v>
      </c>
      <c r="F36" s="444">
        <v>22.700000000000003</v>
      </c>
      <c r="G36" s="372">
        <v>21.535594419999999</v>
      </c>
      <c r="H36" s="372">
        <v>5.9639452000000003E-2</v>
      </c>
      <c r="I36" s="372">
        <v>0.15551383585137588</v>
      </c>
      <c r="J36" s="372">
        <v>0.03</v>
      </c>
      <c r="K36" s="372">
        <v>0.11196996181299063</v>
      </c>
      <c r="L36" s="372">
        <v>3.0014170319315546E-2</v>
      </c>
      <c r="M36" s="372">
        <v>1.35297037190697E-2</v>
      </c>
      <c r="N36" s="372">
        <v>0.11188124575531193</v>
      </c>
      <c r="O36" s="426">
        <v>1.8350632630462351E-2</v>
      </c>
      <c r="P36" s="426">
        <v>2.5281957465601596E-2</v>
      </c>
      <c r="Q36" s="422">
        <v>0.4</v>
      </c>
      <c r="R36" s="422">
        <v>2</v>
      </c>
      <c r="S36" s="422">
        <v>0.3</v>
      </c>
      <c r="T36" s="428">
        <v>0.51</v>
      </c>
      <c r="U36" s="408">
        <v>1</v>
      </c>
      <c r="V36" s="408"/>
      <c r="W36" s="429"/>
      <c r="X36" s="429"/>
      <c r="Y36" s="408"/>
      <c r="Z36" s="408"/>
      <c r="AA36" s="429">
        <v>1</v>
      </c>
      <c r="AB36" s="429">
        <v>1</v>
      </c>
      <c r="AC36" s="408"/>
      <c r="AD36" s="408"/>
      <c r="AE36" s="408"/>
      <c r="AF36" s="408"/>
      <c r="AG36" s="408"/>
      <c r="AH36" s="408">
        <v>1</v>
      </c>
      <c r="AI36" s="408"/>
      <c r="AJ36" s="408">
        <v>1</v>
      </c>
      <c r="AK36" s="408">
        <v>1</v>
      </c>
      <c r="AL36" s="429"/>
      <c r="AM36" s="429"/>
      <c r="AN36" s="408"/>
      <c r="AO36" s="408">
        <v>1</v>
      </c>
      <c r="AP36" s="408"/>
      <c r="AQ36" s="408"/>
      <c r="AR36" s="408"/>
      <c r="AS36" s="408">
        <v>1</v>
      </c>
      <c r="AT36" s="408">
        <v>1</v>
      </c>
      <c r="AU36" s="429"/>
      <c r="AV36" s="408">
        <v>1</v>
      </c>
      <c r="AW36" s="429"/>
      <c r="AX36" s="429"/>
      <c r="AY36" s="408">
        <v>1</v>
      </c>
      <c r="AZ36" s="408">
        <v>1</v>
      </c>
      <c r="BA36" s="429"/>
      <c r="BB36" s="429"/>
      <c r="BC36" s="429"/>
      <c r="BD36" s="408" t="s">
        <v>96</v>
      </c>
      <c r="BE36" s="408" t="s">
        <v>96</v>
      </c>
      <c r="BF36" s="408" t="s">
        <v>0</v>
      </c>
      <c r="BG36" s="408" t="s">
        <v>0</v>
      </c>
      <c r="BH36" s="408" t="s">
        <v>85</v>
      </c>
      <c r="BI36" s="408" t="s">
        <v>0</v>
      </c>
      <c r="BJ36" s="408" t="s">
        <v>0</v>
      </c>
      <c r="BK36" s="408" t="s">
        <v>0</v>
      </c>
      <c r="BL36" s="408" t="s">
        <v>0</v>
      </c>
      <c r="BM36" s="408" t="s">
        <v>0</v>
      </c>
      <c r="BN36" s="408" t="s">
        <v>0</v>
      </c>
      <c r="BO36" s="408" t="s">
        <v>87</v>
      </c>
      <c r="BP36" s="408" t="s">
        <v>0</v>
      </c>
      <c r="BQ36" s="408" t="s">
        <v>0</v>
      </c>
      <c r="BR36" s="408" t="s">
        <v>0</v>
      </c>
      <c r="BS36" s="408" t="s">
        <v>85</v>
      </c>
      <c r="BT36" s="408" t="s">
        <v>85</v>
      </c>
      <c r="BU36" s="408" t="s">
        <v>0</v>
      </c>
      <c r="BV36" s="408" t="s">
        <v>0</v>
      </c>
      <c r="BW36" s="408" t="s">
        <v>0</v>
      </c>
      <c r="BX36" s="408" t="s">
        <v>85</v>
      </c>
      <c r="BY36" s="408" t="s">
        <v>0</v>
      </c>
      <c r="BZ36" s="408" t="s">
        <v>0</v>
      </c>
      <c r="CA36" s="408" t="s">
        <v>0</v>
      </c>
      <c r="CB36" s="408" t="s">
        <v>0</v>
      </c>
      <c r="CC36" s="408" t="s">
        <v>0</v>
      </c>
      <c r="CD36" s="408" t="s">
        <v>87</v>
      </c>
      <c r="CE36" s="408" t="s">
        <v>0</v>
      </c>
      <c r="CF36" s="408" t="s">
        <v>0</v>
      </c>
      <c r="CG36" s="449">
        <v>91.520656163934959</v>
      </c>
      <c r="CH36" s="447">
        <v>15.770368248585671</v>
      </c>
      <c r="CI36" s="450">
        <v>16.342098324760627</v>
      </c>
      <c r="CJ36" s="372">
        <v>113.73271941492196</v>
      </c>
      <c r="CK36" s="372">
        <v>5.6694473853665484</v>
      </c>
      <c r="CL36" s="417">
        <v>32.684196649521255</v>
      </c>
      <c r="CM36" s="417">
        <v>2.3419173641708424</v>
      </c>
      <c r="CN36" s="438">
        <v>9.4053612018384926E-4</v>
      </c>
      <c r="CO36" s="417">
        <v>3.1912329815475515</v>
      </c>
      <c r="CP36" s="438">
        <v>3.3812273520609376E-4</v>
      </c>
    </row>
    <row r="37" spans="2:111" ht="25.5" customHeight="1" x14ac:dyDescent="0.2">
      <c r="B37" s="390" t="s">
        <v>82</v>
      </c>
      <c r="C37" s="418" t="s">
        <v>99</v>
      </c>
      <c r="D37" s="418" t="s">
        <v>99</v>
      </c>
      <c r="E37" s="418" t="s">
        <v>95</v>
      </c>
      <c r="F37" s="444">
        <v>21.5</v>
      </c>
      <c r="G37" s="372">
        <v>20.397148899999998</v>
      </c>
      <c r="H37" s="372">
        <v>5.9512000000000002E-2</v>
      </c>
      <c r="I37" s="372">
        <v>0.14729284012354985</v>
      </c>
      <c r="J37" s="372">
        <v>0.03</v>
      </c>
      <c r="K37" s="372">
        <v>0.10605084488895589</v>
      </c>
      <c r="L37" s="372">
        <v>2.8427518143845122E-2</v>
      </c>
      <c r="M37" s="372">
        <v>1.2814477090748835E-2</v>
      </c>
      <c r="N37" s="372">
        <v>0.10596681866692541</v>
      </c>
      <c r="O37" s="426">
        <v>1.7380555134578882E-2</v>
      </c>
      <c r="P37" s="426">
        <v>2.3945466322045555E-2</v>
      </c>
      <c r="Q37" s="422">
        <v>0.23</v>
      </c>
      <c r="R37" s="422">
        <v>1.7</v>
      </c>
      <c r="S37" s="422">
        <v>0.21</v>
      </c>
      <c r="T37" s="428">
        <v>0.21</v>
      </c>
      <c r="U37" s="408">
        <v>1</v>
      </c>
      <c r="V37" s="408"/>
      <c r="W37" s="429"/>
      <c r="X37" s="429"/>
      <c r="Y37" s="408"/>
      <c r="Z37" s="408"/>
      <c r="AA37" s="429">
        <v>1</v>
      </c>
      <c r="AB37" s="429">
        <v>1</v>
      </c>
      <c r="AC37" s="408"/>
      <c r="AD37" s="408"/>
      <c r="AE37" s="408"/>
      <c r="AF37" s="429"/>
      <c r="AG37" s="429">
        <v>1</v>
      </c>
      <c r="AH37" s="429"/>
      <c r="AI37" s="408"/>
      <c r="AJ37" s="408">
        <v>1</v>
      </c>
      <c r="AK37" s="408">
        <v>1</v>
      </c>
      <c r="AL37" s="429"/>
      <c r="AM37" s="429"/>
      <c r="AN37" s="408"/>
      <c r="AO37" s="408">
        <v>1</v>
      </c>
      <c r="AP37" s="408"/>
      <c r="AQ37" s="408"/>
      <c r="AR37" s="408"/>
      <c r="AS37" s="408">
        <v>1</v>
      </c>
      <c r="AT37" s="408">
        <v>1</v>
      </c>
      <c r="AU37" s="429"/>
      <c r="AV37" s="408">
        <v>1</v>
      </c>
      <c r="AW37" s="429"/>
      <c r="AX37" s="429"/>
      <c r="AY37" s="408">
        <v>1</v>
      </c>
      <c r="AZ37" s="408">
        <v>1</v>
      </c>
      <c r="BA37" s="429"/>
      <c r="BB37" s="429"/>
      <c r="BC37" s="429"/>
      <c r="BD37" s="408" t="s">
        <v>96</v>
      </c>
      <c r="BE37" s="408" t="s">
        <v>96</v>
      </c>
      <c r="BF37" s="408" t="s">
        <v>0</v>
      </c>
      <c r="BG37" s="408" t="s">
        <v>0</v>
      </c>
      <c r="BH37" s="408" t="s">
        <v>85</v>
      </c>
      <c r="BI37" s="408" t="s">
        <v>0</v>
      </c>
      <c r="BJ37" s="408" t="s">
        <v>0</v>
      </c>
      <c r="BK37" s="408" t="s">
        <v>0</v>
      </c>
      <c r="BL37" s="408" t="s">
        <v>0</v>
      </c>
      <c r="BM37" s="408" t="s">
        <v>0</v>
      </c>
      <c r="BN37" s="408" t="s">
        <v>0</v>
      </c>
      <c r="BO37" s="408" t="s">
        <v>87</v>
      </c>
      <c r="BP37" s="408" t="s">
        <v>0</v>
      </c>
      <c r="BQ37" s="408" t="s">
        <v>0</v>
      </c>
      <c r="BR37" s="408" t="s">
        <v>0</v>
      </c>
      <c r="BS37" s="408" t="s">
        <v>85</v>
      </c>
      <c r="BT37" s="408" t="s">
        <v>85</v>
      </c>
      <c r="BU37" s="408" t="s">
        <v>0</v>
      </c>
      <c r="BV37" s="408" t="s">
        <v>0</v>
      </c>
      <c r="BW37" s="408" t="s">
        <v>0</v>
      </c>
      <c r="BX37" s="408" t="s">
        <v>85</v>
      </c>
      <c r="BY37" s="408" t="s">
        <v>0</v>
      </c>
      <c r="BZ37" s="408" t="s">
        <v>0</v>
      </c>
      <c r="CA37" s="408" t="s">
        <v>0</v>
      </c>
      <c r="CB37" s="408" t="s">
        <v>0</v>
      </c>
      <c r="CC37" s="408" t="s">
        <v>0</v>
      </c>
      <c r="CD37" s="408" t="s">
        <v>87</v>
      </c>
      <c r="CE37" s="408" t="s">
        <v>0</v>
      </c>
      <c r="CF37" s="408" t="s">
        <v>0</v>
      </c>
      <c r="CG37" s="441">
        <v>80.660423261953412</v>
      </c>
      <c r="CH37" s="447">
        <v>2.766541399577219</v>
      </c>
      <c r="CI37" s="450">
        <v>16.342098324760627</v>
      </c>
      <c r="CJ37" s="372">
        <v>100.2367079876295</v>
      </c>
      <c r="CK37" s="372">
        <v>0.99457163314801023</v>
      </c>
      <c r="CL37" s="417">
        <v>32.684196649521255</v>
      </c>
      <c r="CM37" s="417">
        <v>1.9965977775934407</v>
      </c>
      <c r="CN37" s="438">
        <v>1.6464241177163946E-4</v>
      </c>
      <c r="CO37" s="417">
        <v>2.7472532860342054</v>
      </c>
      <c r="CP37" s="438">
        <v>5.9188947031904391E-5</v>
      </c>
      <c r="CQ37" s="451"/>
      <c r="CR37" s="451"/>
      <c r="CS37" s="451"/>
      <c r="CT37" s="451"/>
      <c r="CU37" s="451"/>
      <c r="CV37" s="451"/>
      <c r="CW37" s="451"/>
      <c r="CX37" s="451"/>
      <c r="CY37" s="451"/>
      <c r="CZ37" s="451"/>
      <c r="DA37" s="451"/>
      <c r="DB37" s="451"/>
    </row>
    <row r="38" spans="2:111" ht="25.5" customHeight="1" x14ac:dyDescent="0.2">
      <c r="B38" s="390" t="s">
        <v>100</v>
      </c>
      <c r="C38" s="390" t="s">
        <v>83</v>
      </c>
      <c r="D38" s="390" t="s">
        <v>83</v>
      </c>
      <c r="E38" s="419"/>
      <c r="F38" s="452"/>
      <c r="G38" s="422"/>
      <c r="H38" s="446"/>
      <c r="I38" s="504">
        <v>1.1734374764702704</v>
      </c>
      <c r="J38" s="504">
        <v>0.15560570071258906</v>
      </c>
      <c r="K38" s="504">
        <v>0.55698244794243534</v>
      </c>
      <c r="L38" s="504">
        <v>0.61252197308783551</v>
      </c>
      <c r="M38" s="504">
        <v>0</v>
      </c>
      <c r="N38" s="446"/>
      <c r="O38" s="446"/>
      <c r="P38" s="446"/>
      <c r="Q38" s="422"/>
      <c r="R38" s="422"/>
      <c r="S38" s="422"/>
      <c r="T38" s="422"/>
      <c r="U38" s="453"/>
      <c r="V38" s="454"/>
      <c r="W38" s="454"/>
      <c r="X38" s="454"/>
      <c r="Y38" s="454"/>
      <c r="Z38" s="454"/>
      <c r="AA38" s="454"/>
      <c r="AB38" s="454"/>
      <c r="AC38" s="454"/>
      <c r="AD38" s="454"/>
      <c r="AE38" s="454"/>
      <c r="AF38" s="454"/>
      <c r="AG38" s="454"/>
      <c r="AH38" s="454"/>
      <c r="AI38" s="454"/>
      <c r="AJ38" s="454"/>
      <c r="AK38" s="454"/>
      <c r="AL38" s="454"/>
      <c r="AM38" s="454"/>
      <c r="AN38" s="454"/>
      <c r="AO38" s="454"/>
      <c r="AP38" s="454"/>
      <c r="AQ38" s="454"/>
      <c r="AR38" s="454"/>
      <c r="AS38" s="454"/>
      <c r="AT38" s="454"/>
      <c r="AU38" s="454"/>
      <c r="AV38" s="454"/>
      <c r="AW38" s="454"/>
      <c r="AX38" s="454"/>
      <c r="AY38" s="454"/>
      <c r="AZ38" s="454"/>
      <c r="BA38" s="454"/>
      <c r="BB38" s="454"/>
      <c r="BC38" s="454"/>
      <c r="BD38" s="455"/>
      <c r="BE38" s="456"/>
      <c r="BF38" s="456"/>
      <c r="BG38" s="456"/>
      <c r="BH38" s="456"/>
      <c r="BI38" s="456"/>
      <c r="BJ38" s="456"/>
      <c r="BK38" s="456"/>
      <c r="BL38" s="456"/>
      <c r="BM38" s="456"/>
      <c r="BN38" s="456"/>
      <c r="BO38" s="456"/>
      <c r="BP38" s="456"/>
      <c r="BQ38" s="456"/>
      <c r="BR38" s="456"/>
      <c r="BS38" s="456"/>
      <c r="BT38" s="456"/>
      <c r="BU38" s="456"/>
      <c r="BV38" s="456"/>
      <c r="BW38" s="456"/>
      <c r="BX38" s="456"/>
      <c r="BY38" s="456"/>
      <c r="BZ38" s="456"/>
      <c r="CA38" s="456"/>
      <c r="CB38" s="456"/>
      <c r="CC38" s="456"/>
      <c r="CD38" s="456"/>
      <c r="CE38" s="456"/>
      <c r="CF38" s="457"/>
      <c r="CG38" s="422"/>
      <c r="CH38" s="422"/>
      <c r="CI38" s="422"/>
      <c r="CJ38" s="422"/>
      <c r="CK38" s="422"/>
      <c r="CL38" s="422"/>
      <c r="CM38" s="417"/>
      <c r="CN38" s="422"/>
      <c r="CO38" s="422"/>
      <c r="CP38" s="422"/>
      <c r="CQ38" s="451"/>
      <c r="CR38" s="451"/>
      <c r="CS38" s="451"/>
      <c r="CT38" s="451"/>
      <c r="CU38" s="451"/>
      <c r="CV38" s="451"/>
      <c r="CW38" s="451"/>
      <c r="CX38" s="451"/>
      <c r="CY38" s="451"/>
      <c r="CZ38" s="451"/>
      <c r="DA38" s="451"/>
      <c r="DB38" s="451"/>
    </row>
    <row r="39" spans="2:111" ht="29.25" customHeight="1" x14ac:dyDescent="0.2">
      <c r="B39" s="403" t="s">
        <v>100</v>
      </c>
      <c r="C39" s="403" t="s">
        <v>83</v>
      </c>
      <c r="D39" s="403" t="s">
        <v>83</v>
      </c>
      <c r="E39" s="404" t="s">
        <v>84</v>
      </c>
      <c r="F39" s="458">
        <v>62.350000000000009</v>
      </c>
      <c r="G39" s="459">
        <v>62.350000000000009</v>
      </c>
      <c r="H39" s="439">
        <f>SUM(H47,H55,H63,H71,H79,H87)</f>
        <v>8.866810000000001</v>
      </c>
      <c r="I39" s="439">
        <v>0.43116608135978451</v>
      </c>
      <c r="J39" s="439">
        <v>6.3600775073478208E-2</v>
      </c>
      <c r="K39" s="439">
        <v>0.20464016338740271</v>
      </c>
      <c r="L39" s="439">
        <v>0.22437865036859056</v>
      </c>
      <c r="M39" s="439">
        <v>0</v>
      </c>
      <c r="N39" s="372">
        <v>0.37954131157140714</v>
      </c>
      <c r="O39" s="372">
        <v>5.1624769788377378E-2</v>
      </c>
      <c r="P39" s="426">
        <v>0</v>
      </c>
      <c r="Q39" s="439">
        <v>1.8999999999999997</v>
      </c>
      <c r="R39" s="439">
        <v>4.5</v>
      </c>
      <c r="S39" s="439">
        <v>1.9999999999999996</v>
      </c>
      <c r="T39" s="439">
        <v>0.8</v>
      </c>
      <c r="U39" s="453"/>
      <c r="V39" s="454"/>
      <c r="W39" s="454"/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454"/>
      <c r="AJ39" s="454"/>
      <c r="AK39" s="454"/>
      <c r="AL39" s="454"/>
      <c r="AM39" s="454"/>
      <c r="AN39" s="454"/>
      <c r="AO39" s="454"/>
      <c r="AP39" s="454"/>
      <c r="AQ39" s="454"/>
      <c r="AR39" s="454"/>
      <c r="AS39" s="454"/>
      <c r="AT39" s="454"/>
      <c r="AU39" s="454"/>
      <c r="AV39" s="454"/>
      <c r="AW39" s="454"/>
      <c r="AX39" s="454"/>
      <c r="AY39" s="454"/>
      <c r="AZ39" s="454"/>
      <c r="BA39" s="454"/>
      <c r="BB39" s="454"/>
      <c r="BC39" s="454"/>
      <c r="BD39" s="455"/>
      <c r="BE39" s="456"/>
      <c r="BF39" s="456"/>
      <c r="BG39" s="456"/>
      <c r="BH39" s="456"/>
      <c r="BI39" s="456"/>
      <c r="BJ39" s="456"/>
      <c r="BK39" s="456"/>
      <c r="BL39" s="456"/>
      <c r="BM39" s="456"/>
      <c r="BN39" s="456"/>
      <c r="BO39" s="456"/>
      <c r="BP39" s="456"/>
      <c r="BQ39" s="456"/>
      <c r="BR39" s="456"/>
      <c r="BS39" s="456"/>
      <c r="BT39" s="456"/>
      <c r="BU39" s="456"/>
      <c r="BV39" s="456"/>
      <c r="BW39" s="456"/>
      <c r="BX39" s="456"/>
      <c r="BY39" s="456"/>
      <c r="BZ39" s="456"/>
      <c r="CA39" s="456"/>
      <c r="CB39" s="456"/>
      <c r="CC39" s="456"/>
      <c r="CD39" s="456"/>
      <c r="CE39" s="456"/>
      <c r="CF39" s="457"/>
      <c r="CG39" s="371">
        <v>175.52303782767825</v>
      </c>
      <c r="CH39" s="371">
        <v>73.883665789984263</v>
      </c>
      <c r="CI39" s="371">
        <v>7.6850072527484201</v>
      </c>
      <c r="CJ39" s="371">
        <v>205.36195425838355</v>
      </c>
      <c r="CK39" s="371">
        <v>28.814629658093864</v>
      </c>
      <c r="CL39" s="410">
        <v>15.37001450549684</v>
      </c>
      <c r="CM39" s="410">
        <v>11.423021610764605</v>
      </c>
      <c r="CN39" s="410">
        <v>0.65511242666329028</v>
      </c>
      <c r="CO39" s="410">
        <v>13.882638252427943</v>
      </c>
      <c r="CP39" s="417">
        <v>0.25549384639868322</v>
      </c>
      <c r="CQ39" s="411">
        <f t="shared" ref="CQ39:CQ45" si="5">F47+F55+F63+F71+F79+F87</f>
        <v>62.350000000000009</v>
      </c>
      <c r="CR39" s="412">
        <f t="shared" ref="CR39:CR45" si="6">F47/CQ39</f>
        <v>0.27105052125100243</v>
      </c>
      <c r="CS39" s="412">
        <f t="shared" ref="CS39:CS45" si="7">F55/CQ39</f>
        <v>0.23047313552526058</v>
      </c>
      <c r="CT39" s="412">
        <f t="shared" ref="CT39:CT45" si="8">F63/CQ39</f>
        <v>0.21122694466720127</v>
      </c>
      <c r="CU39" s="412">
        <f t="shared" ref="CU39:CU45" si="9">F71/CQ39</f>
        <v>5.9342421812349631E-2</v>
      </c>
      <c r="CV39" s="412">
        <f t="shared" ref="CV39:CV45" si="10">F79/CQ39</f>
        <v>0.12076984763432234</v>
      </c>
      <c r="CW39" s="412">
        <f t="shared" ref="CW39:CW45" si="11">F87/CQ39</f>
        <v>0.10713712910986366</v>
      </c>
      <c r="CX39" s="412">
        <f t="shared" ref="CX39:CX45" si="12">SUM(CR39:CW39)</f>
        <v>0.99999999999999978</v>
      </c>
      <c r="CY39" s="413"/>
      <c r="CZ39" s="414">
        <f>F47/[1]EU28!F47</f>
        <v>4.0172774307071946E-2</v>
      </c>
      <c r="DA39" s="414">
        <f>F55/[1]EU28!F55</f>
        <v>3.5611121791969493E-2</v>
      </c>
      <c r="DB39" s="414">
        <f>H63/[1]EU28!F63</f>
        <v>5.9964098555256367E-3</v>
      </c>
      <c r="DC39" s="414">
        <f>F71/[1]EU28!F71</f>
        <v>3.3094565105248809E-2</v>
      </c>
      <c r="DD39" s="414">
        <f>F79/[1]EU28!F79</f>
        <v>4.9095642615017795E-2</v>
      </c>
      <c r="DE39" s="414">
        <f>F87/[1]EU28!F87</f>
        <v>2.6085598250546699E-2</v>
      </c>
      <c r="DF39" s="413"/>
      <c r="DG39" s="415"/>
    </row>
    <row r="40" spans="2:111" ht="22.5" customHeight="1" x14ac:dyDescent="0.2">
      <c r="B40" s="390" t="s">
        <v>100</v>
      </c>
      <c r="C40" s="390" t="s">
        <v>83</v>
      </c>
      <c r="D40" s="390" t="s">
        <v>83</v>
      </c>
      <c r="E40" s="416" t="s">
        <v>89</v>
      </c>
      <c r="F40" s="459">
        <v>18.299999999999997</v>
      </c>
      <c r="G40" s="459">
        <v>18.299999999999997</v>
      </c>
      <c r="H40" s="439">
        <f t="shared" ref="H40:H45" si="13">SUM(H48,H56,H64,H72,H80,H88)</f>
        <v>2.9440200000000001</v>
      </c>
      <c r="I40" s="439">
        <v>0.18221422770311771</v>
      </c>
      <c r="J40" s="439">
        <v>1.9812429667159591E-2</v>
      </c>
      <c r="K40" s="439">
        <v>8.7915097163534059E-2</v>
      </c>
      <c r="L40" s="439">
        <v>9.4028827813220972E-2</v>
      </c>
      <c r="M40" s="439">
        <v>0</v>
      </c>
      <c r="N40" s="372">
        <v>0.16230325950591612</v>
      </c>
      <c r="O40" s="372">
        <v>1.9910968197201659E-2</v>
      </c>
      <c r="P40" s="426">
        <v>-6.9388939039072284E-17</v>
      </c>
      <c r="Q40" s="439">
        <v>1.8000000000000003</v>
      </c>
      <c r="R40" s="439">
        <v>4.6000000000000005</v>
      </c>
      <c r="S40" s="439">
        <v>2.0000000000000004</v>
      </c>
      <c r="T40" s="439">
        <v>0.90000000000000013</v>
      </c>
      <c r="U40" s="453"/>
      <c r="V40" s="454"/>
      <c r="W40" s="454"/>
      <c r="X40" s="454"/>
      <c r="Y40" s="454"/>
      <c r="Z40" s="454"/>
      <c r="AA40" s="454"/>
      <c r="AB40" s="454"/>
      <c r="AC40" s="454"/>
      <c r="AD40" s="454"/>
      <c r="AE40" s="454"/>
      <c r="AF40" s="454"/>
      <c r="AG40" s="454"/>
      <c r="AH40" s="454"/>
      <c r="AI40" s="454"/>
      <c r="AJ40" s="454"/>
      <c r="AK40" s="454"/>
      <c r="AL40" s="454"/>
      <c r="AM40" s="454"/>
      <c r="AN40" s="454"/>
      <c r="AO40" s="454"/>
      <c r="AP40" s="454"/>
      <c r="AQ40" s="454"/>
      <c r="AR40" s="454"/>
      <c r="AS40" s="454"/>
      <c r="AT40" s="454"/>
      <c r="AU40" s="454"/>
      <c r="AV40" s="454"/>
      <c r="AW40" s="454"/>
      <c r="AX40" s="454"/>
      <c r="AY40" s="454"/>
      <c r="AZ40" s="454"/>
      <c r="BA40" s="454"/>
      <c r="BB40" s="454"/>
      <c r="BC40" s="454"/>
      <c r="BD40" s="455"/>
      <c r="BE40" s="456"/>
      <c r="BF40" s="456"/>
      <c r="BG40" s="456"/>
      <c r="BH40" s="456"/>
      <c r="BI40" s="456"/>
      <c r="BJ40" s="456"/>
      <c r="BK40" s="456"/>
      <c r="BL40" s="456"/>
      <c r="BM40" s="456"/>
      <c r="BN40" s="456"/>
      <c r="BO40" s="456"/>
      <c r="BP40" s="456"/>
      <c r="BQ40" s="456"/>
      <c r="BR40" s="456"/>
      <c r="BS40" s="456"/>
      <c r="BT40" s="456"/>
      <c r="BU40" s="456"/>
      <c r="BV40" s="456"/>
      <c r="BW40" s="456"/>
      <c r="BX40" s="456"/>
      <c r="BY40" s="456"/>
      <c r="BZ40" s="456"/>
      <c r="CA40" s="456"/>
      <c r="CB40" s="456"/>
      <c r="CC40" s="456"/>
      <c r="CD40" s="456"/>
      <c r="CE40" s="456"/>
      <c r="CF40" s="457"/>
      <c r="CG40" s="371">
        <v>166.64632568464026</v>
      </c>
      <c r="CH40" s="371">
        <v>73.365874525636457</v>
      </c>
      <c r="CI40" s="371">
        <v>7.3368265654642393</v>
      </c>
      <c r="CJ40" s="371">
        <v>194.97620105102908</v>
      </c>
      <c r="CK40" s="371">
        <v>28.61269106499822</v>
      </c>
      <c r="CL40" s="410">
        <v>14.673653130928479</v>
      </c>
      <c r="CM40" s="439">
        <v>3.1838916861769122</v>
      </c>
      <c r="CN40" s="460">
        <v>0.21599060192096425</v>
      </c>
      <c r="CO40" s="410">
        <v>3.8365923315298227</v>
      </c>
      <c r="CP40" s="417">
        <v>8.4236334749176064E-2</v>
      </c>
      <c r="CQ40" s="411">
        <f t="shared" si="5"/>
        <v>18.299999999999997</v>
      </c>
      <c r="CR40" s="412">
        <f t="shared" si="6"/>
        <v>0.64426229508196742</v>
      </c>
      <c r="CS40" s="412">
        <f t="shared" si="7"/>
        <v>0.11912568306010929</v>
      </c>
      <c r="CT40" s="412">
        <f t="shared" si="8"/>
        <v>0.10819672131147544</v>
      </c>
      <c r="CU40" s="412">
        <f t="shared" si="9"/>
        <v>2.2404371584699458E-2</v>
      </c>
      <c r="CV40" s="412">
        <f t="shared" si="10"/>
        <v>5.6830601092896185E-2</v>
      </c>
      <c r="CW40" s="412">
        <f t="shared" si="11"/>
        <v>4.9180327868852465E-2</v>
      </c>
      <c r="CX40" s="412">
        <f t="shared" si="12"/>
        <v>1.0000000000000002</v>
      </c>
      <c r="CY40" s="413"/>
      <c r="CZ40" s="414">
        <f>F48/[1]EU28!F48</f>
        <v>2.8040717309613279E-2</v>
      </c>
      <c r="DA40" s="414">
        <f>F56/[1]EU28!F56</f>
        <v>1.0084189101674532E-2</v>
      </c>
      <c r="DB40" s="414">
        <f>H64/[1]EU28!F64</f>
        <v>1.2721276332605023E-3</v>
      </c>
      <c r="DC40" s="414">
        <f>F72/[1]EU28!F72</f>
        <v>5.9163059163059159E-3</v>
      </c>
      <c r="DD40" s="414">
        <f>F80/[1]EU28!F80</f>
        <v>8.6623354989172098E-3</v>
      </c>
      <c r="DE40" s="414">
        <f>F88/[1]EU28!F88</f>
        <v>5.2665457311720986E-3</v>
      </c>
      <c r="DF40" s="413"/>
      <c r="DG40" s="415"/>
    </row>
    <row r="41" spans="2:111" ht="23.25" customHeight="1" x14ac:dyDescent="0.2">
      <c r="B41" s="390" t="s">
        <v>100</v>
      </c>
      <c r="C41" s="390" t="s">
        <v>83</v>
      </c>
      <c r="D41" s="390" t="s">
        <v>83</v>
      </c>
      <c r="E41" s="418" t="s">
        <v>91</v>
      </c>
      <c r="F41" s="459">
        <v>4.6300000000000008</v>
      </c>
      <c r="G41" s="459">
        <v>4.6300000000000008</v>
      </c>
      <c r="H41" s="439">
        <f t="shared" si="13"/>
        <v>0.81037000000000003</v>
      </c>
      <c r="I41" s="439">
        <v>4.804886121402812E-2</v>
      </c>
      <c r="J41" s="439">
        <v>5.2920394270698145E-3</v>
      </c>
      <c r="K41" s="439">
        <v>2.3210781980417795E-2</v>
      </c>
      <c r="L41" s="439">
        <v>2.477559962558528E-2</v>
      </c>
      <c r="M41" s="439">
        <v>0</v>
      </c>
      <c r="N41" s="372">
        <v>4.2810501380799837E-2</v>
      </c>
      <c r="O41" s="461">
        <v>5.2383598332282804E-3</v>
      </c>
      <c r="P41" s="426">
        <v>0</v>
      </c>
      <c r="Q41" s="439">
        <v>1.7499999999999996</v>
      </c>
      <c r="R41" s="439">
        <v>4.2</v>
      </c>
      <c r="S41" s="439">
        <v>2.1999999999999997</v>
      </c>
      <c r="T41" s="439">
        <v>1</v>
      </c>
      <c r="U41" s="453"/>
      <c r="V41" s="454"/>
      <c r="W41" s="454"/>
      <c r="X41" s="454"/>
      <c r="Y41" s="454"/>
      <c r="Z41" s="454"/>
      <c r="AA41" s="454"/>
      <c r="AB41" s="454"/>
      <c r="AC41" s="454"/>
      <c r="AD41" s="454"/>
      <c r="AE41" s="454"/>
      <c r="AF41" s="454"/>
      <c r="AG41" s="454"/>
      <c r="AH41" s="454"/>
      <c r="AI41" s="454"/>
      <c r="AJ41" s="454"/>
      <c r="AK41" s="454"/>
      <c r="AL41" s="454"/>
      <c r="AM41" s="454"/>
      <c r="AN41" s="454"/>
      <c r="AO41" s="454"/>
      <c r="AP41" s="454"/>
      <c r="AQ41" s="454"/>
      <c r="AR41" s="454"/>
      <c r="AS41" s="454"/>
      <c r="AT41" s="454"/>
      <c r="AU41" s="454"/>
      <c r="AV41" s="454"/>
      <c r="AW41" s="454"/>
      <c r="AX41" s="454"/>
      <c r="AY41" s="454"/>
      <c r="AZ41" s="454"/>
      <c r="BA41" s="454"/>
      <c r="BB41" s="454"/>
      <c r="BC41" s="454"/>
      <c r="BD41" s="455"/>
      <c r="BE41" s="456"/>
      <c r="BF41" s="456"/>
      <c r="BG41" s="456"/>
      <c r="BH41" s="456"/>
      <c r="BI41" s="456"/>
      <c r="BJ41" s="456"/>
      <c r="BK41" s="456"/>
      <c r="BL41" s="456"/>
      <c r="BM41" s="456"/>
      <c r="BN41" s="456"/>
      <c r="BO41" s="456"/>
      <c r="BP41" s="456"/>
      <c r="BQ41" s="456"/>
      <c r="BR41" s="456"/>
      <c r="BS41" s="456"/>
      <c r="BT41" s="456"/>
      <c r="BU41" s="456"/>
      <c r="BV41" s="456"/>
      <c r="BW41" s="456"/>
      <c r="BX41" s="456"/>
      <c r="BY41" s="456"/>
      <c r="BZ41" s="456"/>
      <c r="CA41" s="456"/>
      <c r="CB41" s="456"/>
      <c r="CC41" s="456"/>
      <c r="CD41" s="456"/>
      <c r="CE41" s="456"/>
      <c r="CF41" s="457"/>
      <c r="CG41" s="371">
        <v>157.35546134045458</v>
      </c>
      <c r="CH41" s="371">
        <v>73.622894963617313</v>
      </c>
      <c r="CI41" s="371">
        <v>7.5598401538262072</v>
      </c>
      <c r="CJ41" s="371">
        <v>184.10588976833185</v>
      </c>
      <c r="CK41" s="371">
        <v>28.712929035810753</v>
      </c>
      <c r="CL41" s="410">
        <v>15.119680307652414</v>
      </c>
      <c r="CM41" s="462">
        <v>0.76355784591852027</v>
      </c>
      <c r="CN41" s="410">
        <v>5.9661785391666583E-2</v>
      </c>
      <c r="CO41" s="410">
        <v>0.9224143894518072</v>
      </c>
      <c r="CP41" s="417">
        <v>2.3268096302749966E-2</v>
      </c>
      <c r="CQ41" s="411">
        <f t="shared" si="5"/>
        <v>4.6300000000000008</v>
      </c>
      <c r="CR41" s="412">
        <f t="shared" si="6"/>
        <v>0.68034557235421167</v>
      </c>
      <c r="CS41" s="412">
        <f t="shared" si="7"/>
        <v>0.11447084233261337</v>
      </c>
      <c r="CT41" s="412">
        <f t="shared" si="8"/>
        <v>0.101511879049676</v>
      </c>
      <c r="CU41" s="412">
        <f t="shared" si="9"/>
        <v>4.3196544276457881E-2</v>
      </c>
      <c r="CV41" s="412">
        <f t="shared" si="10"/>
        <v>3.4557235421166309E-2</v>
      </c>
      <c r="CW41" s="412">
        <f t="shared" si="11"/>
        <v>2.5917926565874726E-2</v>
      </c>
      <c r="CX41" s="412">
        <f t="shared" si="12"/>
        <v>1</v>
      </c>
      <c r="CY41" s="413"/>
      <c r="CZ41" s="414">
        <f>F49/[1]EU28!F49</f>
        <v>1.5874615733508034E-2</v>
      </c>
      <c r="DA41" s="414">
        <f>F57/[1]EU28!F57</f>
        <v>4.224117318881007E-3</v>
      </c>
      <c r="DB41" s="414">
        <f>H65/[1]EU28!F65</f>
        <v>8.3244063936569531E-4</v>
      </c>
      <c r="DC41" s="414">
        <f>F73/[1]EU28!F73</f>
        <v>5.5195253208224111E-3</v>
      </c>
      <c r="DD41" s="414">
        <f>F81/[1]EU28!F81</f>
        <v>2.5435180033383685E-3</v>
      </c>
      <c r="DE41" s="414">
        <f>F89/[1]EU28!F89</f>
        <v>1.165184293315726E-3</v>
      </c>
      <c r="DF41" s="413"/>
      <c r="DG41" s="415"/>
    </row>
    <row r="42" spans="2:111" ht="24" customHeight="1" x14ac:dyDescent="0.2">
      <c r="B42" s="390" t="s">
        <v>100</v>
      </c>
      <c r="C42" s="390" t="s">
        <v>83</v>
      </c>
      <c r="D42" s="390" t="s">
        <v>83</v>
      </c>
      <c r="E42" s="418" t="s">
        <v>92</v>
      </c>
      <c r="F42" s="459">
        <v>17.66</v>
      </c>
      <c r="G42" s="459">
        <v>17.66</v>
      </c>
      <c r="H42" s="439">
        <f t="shared" si="13"/>
        <v>2.63266</v>
      </c>
      <c r="I42" s="439">
        <v>0.13293977136928703</v>
      </c>
      <c r="J42" s="439">
        <v>1.7102832762680573E-2</v>
      </c>
      <c r="K42" s="439">
        <v>6.2119000497303685E-2</v>
      </c>
      <c r="L42" s="439">
        <v>7.0411164639082285E-2</v>
      </c>
      <c r="M42" s="439">
        <v>0</v>
      </c>
      <c r="N42" s="372">
        <v>0.11673545402191256</v>
      </c>
      <c r="O42" s="372">
        <v>1.6204317347374445E-2</v>
      </c>
      <c r="P42" s="426">
        <v>2.7755575615628914E-17</v>
      </c>
      <c r="Q42" s="439">
        <v>1.7</v>
      </c>
      <c r="R42" s="439">
        <v>3.7999999999999994</v>
      </c>
      <c r="S42" s="439">
        <v>1.1999999999999997</v>
      </c>
      <c r="T42" s="439">
        <v>0.9</v>
      </c>
      <c r="U42" s="453"/>
      <c r="V42" s="454"/>
      <c r="W42" s="454"/>
      <c r="X42" s="454"/>
      <c r="Y42" s="454"/>
      <c r="Z42" s="454"/>
      <c r="AA42" s="454"/>
      <c r="AB42" s="454"/>
      <c r="AC42" s="454"/>
      <c r="AD42" s="454"/>
      <c r="AE42" s="454"/>
      <c r="AF42" s="454"/>
      <c r="AG42" s="454"/>
      <c r="AH42" s="454"/>
      <c r="AI42" s="454"/>
      <c r="AJ42" s="454"/>
      <c r="AK42" s="454"/>
      <c r="AL42" s="454"/>
      <c r="AM42" s="454"/>
      <c r="AN42" s="454"/>
      <c r="AO42" s="454"/>
      <c r="AP42" s="454"/>
      <c r="AQ42" s="454"/>
      <c r="AR42" s="454"/>
      <c r="AS42" s="454"/>
      <c r="AT42" s="454"/>
      <c r="AU42" s="454"/>
      <c r="AV42" s="454"/>
      <c r="AW42" s="454"/>
      <c r="AX42" s="454"/>
      <c r="AY42" s="454"/>
      <c r="AZ42" s="454"/>
      <c r="BA42" s="454"/>
      <c r="BB42" s="454"/>
      <c r="BC42" s="454"/>
      <c r="BD42" s="455"/>
      <c r="BE42" s="456"/>
      <c r="BF42" s="456"/>
      <c r="BG42" s="456"/>
      <c r="BH42" s="456"/>
      <c r="BI42" s="456"/>
      <c r="BJ42" s="456"/>
      <c r="BK42" s="456"/>
      <c r="BL42" s="456"/>
      <c r="BM42" s="456"/>
      <c r="BN42" s="456"/>
      <c r="BO42" s="456"/>
      <c r="BP42" s="456"/>
      <c r="BQ42" s="456"/>
      <c r="BR42" s="456"/>
      <c r="BS42" s="456"/>
      <c r="BT42" s="456"/>
      <c r="BU42" s="456"/>
      <c r="BV42" s="456"/>
      <c r="BW42" s="456"/>
      <c r="BX42" s="456"/>
      <c r="BY42" s="456"/>
      <c r="BZ42" s="456"/>
      <c r="CA42" s="456"/>
      <c r="CB42" s="456"/>
      <c r="CC42" s="456"/>
      <c r="CD42" s="456"/>
      <c r="CE42" s="456"/>
      <c r="CF42" s="457"/>
      <c r="CG42" s="371">
        <v>169.14056768427326</v>
      </c>
      <c r="CH42" s="371">
        <v>80.127283315324888</v>
      </c>
      <c r="CI42" s="371">
        <v>7.9844497160228629</v>
      </c>
      <c r="CJ42" s="371">
        <v>197.89446419059971</v>
      </c>
      <c r="CK42" s="371">
        <v>31.249640492976706</v>
      </c>
      <c r="CL42" s="410">
        <v>15.968899432045726</v>
      </c>
      <c r="CM42" s="410">
        <v>3.1280278072892291</v>
      </c>
      <c r="CN42" s="410">
        <v>0.21094789369292327</v>
      </c>
      <c r="CO42" s="410">
        <v>3.7768270015759184</v>
      </c>
      <c r="CP42" s="417">
        <v>8.226967854024006E-2</v>
      </c>
      <c r="CQ42" s="411">
        <f t="shared" si="5"/>
        <v>17.66</v>
      </c>
      <c r="CR42" s="412">
        <f t="shared" si="6"/>
        <v>0.23216308040770101</v>
      </c>
      <c r="CS42" s="412">
        <f t="shared" si="7"/>
        <v>0.32446206115515286</v>
      </c>
      <c r="CT42" s="412">
        <f t="shared" si="8"/>
        <v>0.15232163080407704</v>
      </c>
      <c r="CU42" s="412">
        <f t="shared" si="9"/>
        <v>6.0588901472253681E-2</v>
      </c>
      <c r="CV42" s="412">
        <f t="shared" si="10"/>
        <v>9.0600226500566261E-2</v>
      </c>
      <c r="CW42" s="412">
        <f t="shared" si="11"/>
        <v>0.13986409966024912</v>
      </c>
      <c r="CX42" s="412">
        <f t="shared" si="12"/>
        <v>1</v>
      </c>
      <c r="CY42" s="413"/>
      <c r="CZ42" s="414">
        <f>F50/[1]EU28!F50</f>
        <v>1.5948963317384372E-2</v>
      </c>
      <c r="DA42" s="414">
        <f>F58/[1]EU28!F58</f>
        <v>2.3765086475052877E-2</v>
      </c>
      <c r="DB42" s="414">
        <f>H66/[1]EU28!F66</f>
        <v>2.5692026242745396E-3</v>
      </c>
      <c r="DC42" s="414">
        <f>F74/[1]EU28!F74</f>
        <v>1.8039281800556351E-2</v>
      </c>
      <c r="DD42" s="414">
        <f>F82/[1]EU28!F82</f>
        <v>1.6339034975746746E-2</v>
      </c>
      <c r="DE42" s="414">
        <f>F90/[1]EU28!F90</f>
        <v>1.6842868988391376E-2</v>
      </c>
      <c r="DF42" s="413"/>
      <c r="DG42" s="415"/>
    </row>
    <row r="43" spans="2:111" ht="24.75" customHeight="1" x14ac:dyDescent="0.2">
      <c r="B43" s="390" t="s">
        <v>100</v>
      </c>
      <c r="C43" s="390" t="s">
        <v>83</v>
      </c>
      <c r="D43" s="390" t="s">
        <v>83</v>
      </c>
      <c r="E43" s="418" t="s">
        <v>93</v>
      </c>
      <c r="F43" s="459">
        <v>20.77</v>
      </c>
      <c r="G43" s="459">
        <v>20.77</v>
      </c>
      <c r="H43" s="439">
        <f t="shared" si="13"/>
        <v>3.087190000000001</v>
      </c>
      <c r="I43" s="439">
        <v>0.16136886046169024</v>
      </c>
      <c r="J43" s="439">
        <v>2.1207756100679088E-2</v>
      </c>
      <c r="K43" s="439">
        <v>7.6220432005060873E-2</v>
      </c>
      <c r="L43" s="439">
        <v>8.469794277105433E-2</v>
      </c>
      <c r="M43" s="439">
        <v>0</v>
      </c>
      <c r="N43" s="372">
        <v>0.14224145046379097</v>
      </c>
      <c r="O43" s="372">
        <v>1.9127409997899279E-2</v>
      </c>
      <c r="P43" s="426">
        <v>0</v>
      </c>
      <c r="Q43" s="439">
        <v>1.3000000000000003</v>
      </c>
      <c r="R43" s="439">
        <v>3.7000000000000006</v>
      </c>
      <c r="S43" s="439">
        <v>0.9</v>
      </c>
      <c r="T43" s="439">
        <v>0.8</v>
      </c>
      <c r="U43" s="453"/>
      <c r="V43" s="454"/>
      <c r="W43" s="454"/>
      <c r="X43" s="454"/>
      <c r="Y43" s="454"/>
      <c r="Z43" s="454"/>
      <c r="AA43" s="454"/>
      <c r="AB43" s="454"/>
      <c r="AC43" s="454"/>
      <c r="AD43" s="454"/>
      <c r="AE43" s="454"/>
      <c r="AF43" s="454"/>
      <c r="AG43" s="454"/>
      <c r="AH43" s="454"/>
      <c r="AI43" s="454"/>
      <c r="AJ43" s="454"/>
      <c r="AK43" s="454"/>
      <c r="AL43" s="454"/>
      <c r="AM43" s="454"/>
      <c r="AN43" s="454"/>
      <c r="AO43" s="454"/>
      <c r="AP43" s="454"/>
      <c r="AQ43" s="454"/>
      <c r="AR43" s="454"/>
      <c r="AS43" s="454"/>
      <c r="AT43" s="454"/>
      <c r="AU43" s="454"/>
      <c r="AV43" s="454"/>
      <c r="AW43" s="454"/>
      <c r="AX43" s="454"/>
      <c r="AY43" s="454"/>
      <c r="AZ43" s="454"/>
      <c r="BA43" s="454"/>
      <c r="BB43" s="454"/>
      <c r="BC43" s="454"/>
      <c r="BD43" s="455"/>
      <c r="BE43" s="456"/>
      <c r="BF43" s="456"/>
      <c r="BG43" s="456"/>
      <c r="BH43" s="456"/>
      <c r="BI43" s="456"/>
      <c r="BJ43" s="456"/>
      <c r="BK43" s="456"/>
      <c r="BL43" s="456"/>
      <c r="BM43" s="456"/>
      <c r="BN43" s="456"/>
      <c r="BO43" s="456"/>
      <c r="BP43" s="456"/>
      <c r="BQ43" s="456"/>
      <c r="BR43" s="456"/>
      <c r="BS43" s="456"/>
      <c r="BT43" s="456"/>
      <c r="BU43" s="456"/>
      <c r="BV43" s="456"/>
      <c r="BW43" s="456"/>
      <c r="BX43" s="456"/>
      <c r="BY43" s="456"/>
      <c r="BZ43" s="456"/>
      <c r="CA43" s="456"/>
      <c r="CB43" s="456"/>
      <c r="CC43" s="456"/>
      <c r="CD43" s="456"/>
      <c r="CE43" s="456"/>
      <c r="CF43" s="457"/>
      <c r="CG43" s="371">
        <v>129.5591787957278</v>
      </c>
      <c r="CH43" s="371">
        <v>72.549926698224823</v>
      </c>
      <c r="CI43" s="371">
        <v>7.9369168511496415</v>
      </c>
      <c r="CJ43" s="372">
        <v>151.58423919100153</v>
      </c>
      <c r="CK43" s="372">
        <v>28.294471412307683</v>
      </c>
      <c r="CL43" s="417">
        <v>15.873833702299283</v>
      </c>
      <c r="CM43" s="417">
        <v>2.8557939065856446</v>
      </c>
      <c r="CN43" s="417">
        <v>0.22397540820349271</v>
      </c>
      <c r="CO43" s="417">
        <v>3.4781041739938576</v>
      </c>
      <c r="CP43" s="417">
        <v>8.735040919936217E-2</v>
      </c>
      <c r="CQ43" s="411">
        <f t="shared" si="5"/>
        <v>20.77</v>
      </c>
      <c r="CR43" s="412">
        <f t="shared" si="6"/>
        <v>0.3168030813673568</v>
      </c>
      <c r="CS43" s="412">
        <f t="shared" si="7"/>
        <v>0.25806451612903225</v>
      </c>
      <c r="CT43" s="412">
        <f t="shared" si="8"/>
        <v>0.14443909484833894</v>
      </c>
      <c r="CU43" s="412">
        <f t="shared" si="9"/>
        <v>5.7294174289841113E-2</v>
      </c>
      <c r="CV43" s="412">
        <f t="shared" si="10"/>
        <v>0.10881078478574867</v>
      </c>
      <c r="CW43" s="412">
        <f t="shared" si="11"/>
        <v>0.11458834857968223</v>
      </c>
      <c r="CX43" s="412">
        <f t="shared" si="12"/>
        <v>1</v>
      </c>
      <c r="CY43" s="413"/>
      <c r="CZ43" s="414">
        <f>F51/[1]EU28!F51</f>
        <v>2.5766534831812665E-2</v>
      </c>
      <c r="DA43" s="414">
        <f>F59/[1]EU28!F59</f>
        <v>2.2581732389619143E-2</v>
      </c>
      <c r="DB43" s="414">
        <f>H67/[1]EU28!F67</f>
        <v>3.0483487772355309E-3</v>
      </c>
      <c r="DC43" s="414">
        <f>F75/[1]EU28!F75</f>
        <v>1.8710691823899367E-2</v>
      </c>
      <c r="DD43" s="414">
        <f>F83/[1]EU28!F83</f>
        <v>2.2241905324279103E-2</v>
      </c>
      <c r="DE43" s="414">
        <f>F91/[1]EU28!F91</f>
        <v>1.5981520527524475E-2</v>
      </c>
      <c r="DF43" s="413"/>
      <c r="DG43" s="415"/>
    </row>
    <row r="44" spans="2:111" ht="24.75" customHeight="1" x14ac:dyDescent="0.2">
      <c r="B44" s="390" t="s">
        <v>100</v>
      </c>
      <c r="C44" s="390" t="s">
        <v>83</v>
      </c>
      <c r="D44" s="390" t="s">
        <v>83</v>
      </c>
      <c r="E44" s="418" t="s">
        <v>94</v>
      </c>
      <c r="F44" s="459">
        <v>24.34</v>
      </c>
      <c r="G44" s="459">
        <v>24.34</v>
      </c>
      <c r="H44" s="439">
        <f t="shared" si="13"/>
        <v>3.5834200000000007</v>
      </c>
      <c r="I44" s="439">
        <v>0.18125438509608618</v>
      </c>
      <c r="J44" s="439">
        <v>2.4711923802931433E-2</v>
      </c>
      <c r="K44" s="439">
        <v>8.5132374677072131E-2</v>
      </c>
      <c r="L44" s="439">
        <v>9.5543629687961221E-2</v>
      </c>
      <c r="M44" s="439">
        <v>0</v>
      </c>
      <c r="N44" s="372">
        <v>0.15931900267318044</v>
      </c>
      <c r="O44" s="372">
        <v>2.1935382422905794E-2</v>
      </c>
      <c r="P44" s="426">
        <v>-5.2041704279304213E-17</v>
      </c>
      <c r="Q44" s="439">
        <v>0.8</v>
      </c>
      <c r="R44" s="439">
        <v>2.2999999999999998</v>
      </c>
      <c r="S44" s="439">
        <v>0.70000000000000007</v>
      </c>
      <c r="T44" s="439">
        <v>0.70000000000000007</v>
      </c>
      <c r="U44" s="453"/>
      <c r="V44" s="454"/>
      <c r="W44" s="454"/>
      <c r="X44" s="454"/>
      <c r="Y44" s="454"/>
      <c r="Z44" s="454"/>
      <c r="AA44" s="454"/>
      <c r="AB44" s="454"/>
      <c r="AC44" s="454"/>
      <c r="AD44" s="454"/>
      <c r="AE44" s="454"/>
      <c r="AF44" s="454"/>
      <c r="AG44" s="454"/>
      <c r="AH44" s="454"/>
      <c r="AI44" s="454"/>
      <c r="AJ44" s="454"/>
      <c r="AK44" s="454"/>
      <c r="AL44" s="454"/>
      <c r="AM44" s="454"/>
      <c r="AN44" s="454"/>
      <c r="AO44" s="454"/>
      <c r="AP44" s="454"/>
      <c r="AQ44" s="454"/>
      <c r="AR44" s="454"/>
      <c r="AS44" s="454"/>
      <c r="AT44" s="454"/>
      <c r="AU44" s="454"/>
      <c r="AV44" s="454"/>
      <c r="AW44" s="454"/>
      <c r="AX44" s="454"/>
      <c r="AY44" s="454"/>
      <c r="AZ44" s="454"/>
      <c r="BA44" s="454"/>
      <c r="BB44" s="454"/>
      <c r="BC44" s="454"/>
      <c r="BD44" s="455"/>
      <c r="BE44" s="456"/>
      <c r="BF44" s="456"/>
      <c r="BG44" s="456"/>
      <c r="BH44" s="456"/>
      <c r="BI44" s="456"/>
      <c r="BJ44" s="456"/>
      <c r="BK44" s="456"/>
      <c r="BL44" s="456"/>
      <c r="BM44" s="456"/>
      <c r="BN44" s="456"/>
      <c r="BO44" s="456"/>
      <c r="BP44" s="456"/>
      <c r="BQ44" s="456"/>
      <c r="BR44" s="456"/>
      <c r="BS44" s="456"/>
      <c r="BT44" s="456"/>
      <c r="BU44" s="456"/>
      <c r="BV44" s="456"/>
      <c r="BW44" s="456"/>
      <c r="BX44" s="456"/>
      <c r="BY44" s="456"/>
      <c r="BZ44" s="456"/>
      <c r="CA44" s="456"/>
      <c r="CB44" s="456"/>
      <c r="CC44" s="456"/>
      <c r="CD44" s="456"/>
      <c r="CE44" s="456"/>
      <c r="CF44" s="457"/>
      <c r="CG44" s="371">
        <v>145.99568753618826</v>
      </c>
      <c r="CH44" s="371">
        <v>76.625430993055573</v>
      </c>
      <c r="CI44" s="371">
        <v>8.0958836126241387</v>
      </c>
      <c r="CJ44" s="372">
        <v>170.81495441734026</v>
      </c>
      <c r="CK44" s="372">
        <v>29.883918087291676</v>
      </c>
      <c r="CL44" s="417">
        <v>16.191767225248277</v>
      </c>
      <c r="CM44" s="417">
        <v>3.7505888417620938</v>
      </c>
      <c r="CN44" s="417">
        <v>0.27458110192913515</v>
      </c>
      <c r="CO44" s="417">
        <v>4.5517436047806052</v>
      </c>
      <c r="CP44" s="417">
        <v>0.10708662975236273</v>
      </c>
      <c r="CQ44" s="411">
        <f t="shared" si="5"/>
        <v>24.34</v>
      </c>
      <c r="CR44" s="412">
        <f t="shared" si="6"/>
        <v>0.25472473294987674</v>
      </c>
      <c r="CS44" s="412">
        <f t="shared" si="7"/>
        <v>0.29170090386195563</v>
      </c>
      <c r="CT44" s="412">
        <f t="shared" si="8"/>
        <v>0.15529991783073127</v>
      </c>
      <c r="CU44" s="412">
        <f t="shared" si="9"/>
        <v>7.1898110106820054E-2</v>
      </c>
      <c r="CV44" s="412">
        <f t="shared" si="10"/>
        <v>0.10024650780608055</v>
      </c>
      <c r="CW44" s="412">
        <f t="shared" si="11"/>
        <v>0.12612982744453577</v>
      </c>
      <c r="CX44" s="412">
        <f t="shared" si="12"/>
        <v>1</v>
      </c>
      <c r="CY44" s="413"/>
      <c r="CZ44" s="414">
        <f>F52/[1]EU28!F52</f>
        <v>2.611185983827493E-2</v>
      </c>
      <c r="DA44" s="414">
        <f>F60/[1]EU28!F60</f>
        <v>2.6320667284522706E-2</v>
      </c>
      <c r="DB44" s="414">
        <f>H68/[1]EU28!F68</f>
        <v>4.1804511278195474E-3</v>
      </c>
      <c r="DC44" s="414">
        <f>F76/[1]EU28!F76</f>
        <v>2.8187162760731247E-2</v>
      </c>
      <c r="DD44" s="414">
        <f>F84/[1]EU28!F84</f>
        <v>2.3719257315057841E-2</v>
      </c>
      <c r="DE44" s="414">
        <f>F92/[1]EU28!F92</f>
        <v>2.0191921915799028E-2</v>
      </c>
      <c r="DF44" s="413"/>
      <c r="DG44" s="415"/>
    </row>
    <row r="45" spans="2:111" ht="24.75" customHeight="1" x14ac:dyDescent="0.2">
      <c r="B45" s="390" t="s">
        <v>100</v>
      </c>
      <c r="C45" s="390" t="s">
        <v>83</v>
      </c>
      <c r="D45" s="390" t="s">
        <v>83</v>
      </c>
      <c r="E45" s="418" t="s">
        <v>95</v>
      </c>
      <c r="F45" s="459">
        <v>3.37</v>
      </c>
      <c r="G45" s="459">
        <v>3.37</v>
      </c>
      <c r="H45" s="439">
        <f t="shared" si="13"/>
        <v>0.50179000000000018</v>
      </c>
      <c r="I45" s="439">
        <v>3.6445289266276812E-2</v>
      </c>
      <c r="J45" s="439">
        <v>3.8779438785903563E-3</v>
      </c>
      <c r="K45" s="439">
        <v>1.7744598231644048E-2</v>
      </c>
      <c r="L45" s="439">
        <v>1.8686158182340738E-2</v>
      </c>
      <c r="M45" s="439">
        <v>0</v>
      </c>
      <c r="N45" s="372">
        <v>3.2606249014368517E-2</v>
      </c>
      <c r="O45" s="372">
        <v>3.839040251908296E-3</v>
      </c>
      <c r="P45" s="426">
        <v>0</v>
      </c>
      <c r="Q45" s="439">
        <v>0.4</v>
      </c>
      <c r="R45" s="439">
        <v>2.4999999999999996</v>
      </c>
      <c r="S45" s="439">
        <v>0.29999999999999993</v>
      </c>
      <c r="T45" s="439">
        <v>0.5</v>
      </c>
      <c r="U45" s="453"/>
      <c r="V45" s="454"/>
      <c r="W45" s="454"/>
      <c r="X45" s="454"/>
      <c r="Y45" s="454"/>
      <c r="Z45" s="454"/>
      <c r="AA45" s="454"/>
      <c r="AB45" s="454"/>
      <c r="AC45" s="454"/>
      <c r="AD45" s="454"/>
      <c r="AE45" s="454"/>
      <c r="AF45" s="454"/>
      <c r="AG45" s="454"/>
      <c r="AH45" s="454"/>
      <c r="AI45" s="454"/>
      <c r="AJ45" s="454"/>
      <c r="AK45" s="454"/>
      <c r="AL45" s="454"/>
      <c r="AM45" s="454"/>
      <c r="AN45" s="454"/>
      <c r="AO45" s="454"/>
      <c r="AP45" s="454"/>
      <c r="AQ45" s="454"/>
      <c r="AR45" s="454"/>
      <c r="AS45" s="454"/>
      <c r="AT45" s="454"/>
      <c r="AU45" s="454"/>
      <c r="AV45" s="454"/>
      <c r="AW45" s="454"/>
      <c r="AX45" s="454"/>
      <c r="AY45" s="454"/>
      <c r="AZ45" s="454"/>
      <c r="BA45" s="454"/>
      <c r="BB45" s="454"/>
      <c r="BC45" s="454"/>
      <c r="BD45" s="455"/>
      <c r="BE45" s="456"/>
      <c r="BF45" s="456"/>
      <c r="BG45" s="456"/>
      <c r="BH45" s="456"/>
      <c r="BI45" s="456"/>
      <c r="BJ45" s="456"/>
      <c r="BK45" s="456"/>
      <c r="BL45" s="456"/>
      <c r="BM45" s="456"/>
      <c r="BN45" s="456"/>
      <c r="BO45" s="456"/>
      <c r="BP45" s="456"/>
      <c r="BQ45" s="456"/>
      <c r="BR45" s="456"/>
      <c r="BS45" s="456"/>
      <c r="BT45" s="456"/>
      <c r="BU45" s="456"/>
      <c r="BV45" s="456"/>
      <c r="BW45" s="456"/>
      <c r="BX45" s="456"/>
      <c r="BY45" s="456"/>
      <c r="BZ45" s="456"/>
      <c r="CA45" s="456"/>
      <c r="CB45" s="456"/>
      <c r="CC45" s="456"/>
      <c r="CD45" s="456"/>
      <c r="CE45" s="456"/>
      <c r="CF45" s="457"/>
      <c r="CG45" s="371">
        <v>119.84410738477183</v>
      </c>
      <c r="CH45" s="371">
        <v>54.154996810696481</v>
      </c>
      <c r="CI45" s="371">
        <v>7.4772283727928643</v>
      </c>
      <c r="CJ45" s="372">
        <v>140.21760564018302</v>
      </c>
      <c r="CK45" s="372">
        <v>21.12044875617163</v>
      </c>
      <c r="CL45" s="417">
        <v>14.954456745585729</v>
      </c>
      <c r="CM45" s="417">
        <v>0.42907290150299304</v>
      </c>
      <c r="CN45" s="417">
        <v>2.717443584963939E-2</v>
      </c>
      <c r="CO45" s="417">
        <v>0.52292985024004068</v>
      </c>
      <c r="CP45" s="417">
        <v>1.0598029981359364E-2</v>
      </c>
      <c r="CQ45" s="411">
        <f t="shared" si="5"/>
        <v>3.37</v>
      </c>
      <c r="CR45" s="412">
        <f t="shared" si="6"/>
        <v>0.81602373887240354</v>
      </c>
      <c r="CS45" s="412">
        <f t="shared" si="7"/>
        <v>2.0771513353115729E-2</v>
      </c>
      <c r="CT45" s="412">
        <f t="shared" si="8"/>
        <v>5.3412462908011868E-2</v>
      </c>
      <c r="CU45" s="412">
        <f t="shared" si="9"/>
        <v>2.967359050445104E-2</v>
      </c>
      <c r="CV45" s="412">
        <f t="shared" si="10"/>
        <v>3.857566765578635E-2</v>
      </c>
      <c r="CW45" s="412">
        <f t="shared" si="11"/>
        <v>4.1543026706231459E-2</v>
      </c>
      <c r="CX45" s="412">
        <f t="shared" si="12"/>
        <v>1</v>
      </c>
      <c r="CY45" s="413"/>
      <c r="CZ45" s="414">
        <f>F53/[1]EU28!F53</f>
        <v>1.9844133352576131E-2</v>
      </c>
      <c r="DA45" s="414">
        <f>F61/[1]EU28!F61</f>
        <v>5.07393447376051E-4</v>
      </c>
      <c r="DB45" s="414">
        <f>H69/[1]EU28!F69</f>
        <v>3.9264920512860747E-4</v>
      </c>
      <c r="DC45" s="414">
        <f>F77/[1]EU28!F77</f>
        <v>4.5396767750136196E-3</v>
      </c>
      <c r="DD45" s="414">
        <f>F85/[1]EU28!F85</f>
        <v>3.1983467007823648E-3</v>
      </c>
      <c r="DE45" s="414">
        <f>F93/[1]EU28!F93</f>
        <v>1.873711823121604E-3</v>
      </c>
      <c r="DF45" s="413"/>
      <c r="DG45" s="415"/>
    </row>
    <row r="46" spans="2:111" ht="26.25" customHeight="1" x14ac:dyDescent="0.2">
      <c r="B46" s="390" t="s">
        <v>100</v>
      </c>
      <c r="C46" s="418" t="s">
        <v>101</v>
      </c>
      <c r="D46" s="390" t="s">
        <v>101</v>
      </c>
      <c r="E46" s="419"/>
      <c r="F46" s="422"/>
      <c r="G46" s="422"/>
      <c r="H46" s="463"/>
      <c r="I46" s="411">
        <v>0.65250654337070668</v>
      </c>
      <c r="J46" s="411">
        <v>5.6306200000000001E-2</v>
      </c>
      <c r="K46" s="411">
        <v>0.31868419578225315</v>
      </c>
      <c r="L46" s="411">
        <v>0.33382234758845358</v>
      </c>
      <c r="M46" s="411">
        <v>0</v>
      </c>
      <c r="N46" s="446"/>
      <c r="O46" s="446"/>
      <c r="P46" s="446"/>
      <c r="Q46" s="422"/>
      <c r="R46" s="422"/>
      <c r="S46" s="422"/>
      <c r="T46" s="422"/>
      <c r="U46" s="453"/>
      <c r="V46" s="454"/>
      <c r="W46" s="454"/>
      <c r="X46" s="454"/>
      <c r="Y46" s="454"/>
      <c r="Z46" s="454"/>
      <c r="AA46" s="454"/>
      <c r="AB46" s="454"/>
      <c r="AC46" s="454"/>
      <c r="AD46" s="454"/>
      <c r="AE46" s="454"/>
      <c r="AF46" s="454"/>
      <c r="AG46" s="454"/>
      <c r="AH46" s="454"/>
      <c r="AI46" s="454"/>
      <c r="AJ46" s="454"/>
      <c r="AK46" s="454"/>
      <c r="AL46" s="454"/>
      <c r="AM46" s="454"/>
      <c r="AN46" s="454"/>
      <c r="AO46" s="454"/>
      <c r="AP46" s="454"/>
      <c r="AQ46" s="454"/>
      <c r="AR46" s="454"/>
      <c r="AS46" s="454"/>
      <c r="AT46" s="454"/>
      <c r="AU46" s="454"/>
      <c r="AV46" s="454"/>
      <c r="AW46" s="454"/>
      <c r="AX46" s="454"/>
      <c r="AY46" s="454"/>
      <c r="AZ46" s="454"/>
      <c r="BA46" s="454"/>
      <c r="BB46" s="454"/>
      <c r="BC46" s="454"/>
      <c r="BD46" s="455"/>
      <c r="BE46" s="456"/>
      <c r="BF46" s="456"/>
      <c r="BG46" s="456"/>
      <c r="BH46" s="456"/>
      <c r="BI46" s="456"/>
      <c r="BJ46" s="456"/>
      <c r="BK46" s="456"/>
      <c r="BL46" s="456"/>
      <c r="BM46" s="456"/>
      <c r="BN46" s="456"/>
      <c r="BO46" s="456"/>
      <c r="BP46" s="456"/>
      <c r="BQ46" s="456"/>
      <c r="BR46" s="456"/>
      <c r="BS46" s="456"/>
      <c r="BT46" s="456"/>
      <c r="BU46" s="456"/>
      <c r="BV46" s="456"/>
      <c r="BW46" s="456"/>
      <c r="BX46" s="456"/>
      <c r="BY46" s="456"/>
      <c r="BZ46" s="456"/>
      <c r="CA46" s="456"/>
      <c r="CB46" s="456"/>
      <c r="CC46" s="456"/>
      <c r="CD46" s="456"/>
      <c r="CE46" s="456"/>
      <c r="CF46" s="457"/>
      <c r="CG46" s="422"/>
      <c r="CH46" s="422"/>
      <c r="CI46" s="422"/>
      <c r="CJ46" s="422"/>
      <c r="CK46" s="422"/>
      <c r="CL46" s="422"/>
      <c r="CM46" s="422"/>
      <c r="CN46" s="422"/>
      <c r="CO46" s="422"/>
      <c r="CP46" s="422"/>
      <c r="CQ46" s="451"/>
      <c r="CR46" s="451"/>
      <c r="CS46" s="451"/>
      <c r="CT46" s="451"/>
      <c r="CU46" s="451"/>
      <c r="CV46" s="451"/>
      <c r="CW46" s="451"/>
      <c r="CX46" s="451"/>
      <c r="CY46" s="451"/>
      <c r="CZ46" s="451"/>
      <c r="DA46" s="451"/>
      <c r="DB46" s="451"/>
    </row>
    <row r="47" spans="2:111" ht="26.25" customHeight="1" x14ac:dyDescent="0.2">
      <c r="B47" s="403" t="s">
        <v>100</v>
      </c>
      <c r="C47" s="404" t="s">
        <v>101</v>
      </c>
      <c r="D47" s="403" t="s">
        <v>101</v>
      </c>
      <c r="E47" s="404" t="s">
        <v>84</v>
      </c>
      <c r="F47" s="444">
        <v>16.900000000000002</v>
      </c>
      <c r="G47" s="459">
        <v>16.900000000000002</v>
      </c>
      <c r="H47" s="464">
        <v>2.3824600000000005</v>
      </c>
      <c r="I47" s="432">
        <v>0.21424831130687672</v>
      </c>
      <c r="J47" s="372">
        <v>1.8179805760297239E-2</v>
      </c>
      <c r="K47" s="426">
        <v>0.10463887524227858</v>
      </c>
      <c r="L47" s="450">
        <v>0.10960943606459814</v>
      </c>
      <c r="M47" s="465">
        <v>0</v>
      </c>
      <c r="N47" s="459">
        <v>0.19207361108661497</v>
      </c>
      <c r="O47" s="409">
        <v>2.2174700220261738E-2</v>
      </c>
      <c r="P47" s="426">
        <v>0</v>
      </c>
      <c r="Q47" s="432">
        <v>1.9</v>
      </c>
      <c r="R47" s="432">
        <v>4.5</v>
      </c>
      <c r="S47" s="432">
        <v>2</v>
      </c>
      <c r="T47" s="432">
        <v>0.8</v>
      </c>
      <c r="U47" s="453"/>
      <c r="V47" s="454"/>
      <c r="W47" s="454"/>
      <c r="X47" s="454"/>
      <c r="Y47" s="454"/>
      <c r="Z47" s="454"/>
      <c r="AA47" s="454"/>
      <c r="AB47" s="454"/>
      <c r="AC47" s="454"/>
      <c r="AD47" s="454"/>
      <c r="AE47" s="454"/>
      <c r="AF47" s="454"/>
      <c r="AG47" s="454"/>
      <c r="AH47" s="454"/>
      <c r="AI47" s="454"/>
      <c r="AJ47" s="454"/>
      <c r="AK47" s="454"/>
      <c r="AL47" s="454"/>
      <c r="AM47" s="454"/>
      <c r="AN47" s="454"/>
      <c r="AO47" s="454"/>
      <c r="AP47" s="454"/>
      <c r="AQ47" s="454"/>
      <c r="AR47" s="454"/>
      <c r="AS47" s="454"/>
      <c r="AT47" s="454"/>
      <c r="AU47" s="454"/>
      <c r="AV47" s="454"/>
      <c r="AW47" s="454"/>
      <c r="AX47" s="454"/>
      <c r="AY47" s="454"/>
      <c r="AZ47" s="454"/>
      <c r="BA47" s="454"/>
      <c r="BB47" s="454"/>
      <c r="BC47" s="454"/>
      <c r="BD47" s="455"/>
      <c r="BE47" s="456"/>
      <c r="BF47" s="456"/>
      <c r="BG47" s="456"/>
      <c r="BH47" s="456"/>
      <c r="BI47" s="456"/>
      <c r="BJ47" s="456"/>
      <c r="BK47" s="456"/>
      <c r="BL47" s="456"/>
      <c r="BM47" s="456"/>
      <c r="BN47" s="456"/>
      <c r="BO47" s="456"/>
      <c r="BP47" s="456"/>
      <c r="BQ47" s="456"/>
      <c r="BR47" s="456"/>
      <c r="BS47" s="456"/>
      <c r="BT47" s="456"/>
      <c r="BU47" s="456"/>
      <c r="BV47" s="456"/>
      <c r="BW47" s="456"/>
      <c r="BX47" s="456"/>
      <c r="BY47" s="456"/>
      <c r="BZ47" s="456"/>
      <c r="CA47" s="456"/>
      <c r="CB47" s="456"/>
      <c r="CC47" s="456"/>
      <c r="CD47" s="456"/>
      <c r="CE47" s="456"/>
      <c r="CF47" s="457"/>
      <c r="CG47" s="432">
        <v>158.47110237599827</v>
      </c>
      <c r="CH47" s="422">
        <v>73.883665789984278</v>
      </c>
      <c r="CI47" s="422">
        <v>7.1991957455669304</v>
      </c>
      <c r="CJ47" s="371">
        <v>185.41118977991798</v>
      </c>
      <c r="CK47" s="371">
        <v>28.814629658093871</v>
      </c>
      <c r="CL47" s="410">
        <v>14.398391491133861</v>
      </c>
      <c r="CM47" s="410">
        <v>2.7998280382544527</v>
      </c>
      <c r="CN47" s="410">
        <v>0.16602487839800595</v>
      </c>
      <c r="CO47" s="410">
        <v>3.4967819234807762</v>
      </c>
      <c r="CP47" s="410">
        <v>6.8649702575222335E-2</v>
      </c>
      <c r="CQ47" s="451"/>
      <c r="CR47" s="451"/>
      <c r="CS47" s="451"/>
      <c r="CT47" s="451"/>
      <c r="CU47" s="451"/>
      <c r="CV47" s="451"/>
      <c r="CW47" s="451"/>
      <c r="CX47" s="451"/>
      <c r="CY47" s="451"/>
      <c r="CZ47" s="451"/>
      <c r="DA47" s="451"/>
      <c r="DB47" s="451"/>
    </row>
    <row r="48" spans="2:111" ht="26.25" customHeight="1" x14ac:dyDescent="0.2">
      <c r="B48" s="390" t="s">
        <v>100</v>
      </c>
      <c r="C48" s="418" t="s">
        <v>101</v>
      </c>
      <c r="D48" s="390" t="s">
        <v>101</v>
      </c>
      <c r="E48" s="416" t="s">
        <v>89</v>
      </c>
      <c r="F48" s="439">
        <v>11.790000000000001</v>
      </c>
      <c r="G48" s="459">
        <v>11.790000000000001</v>
      </c>
      <c r="H48" s="459">
        <v>1.8723300000000003</v>
      </c>
      <c r="I48" s="466">
        <v>0.14946672132000452</v>
      </c>
      <c r="J48" s="372">
        <v>1.3297510987841104E-2</v>
      </c>
      <c r="K48" s="426">
        <v>7.2999546692690195E-2</v>
      </c>
      <c r="L48" s="450">
        <v>7.6467174627314324E-2</v>
      </c>
      <c r="M48" s="465">
        <v>0</v>
      </c>
      <c r="N48" s="459">
        <v>0.13399691566338406</v>
      </c>
      <c r="O48" s="409">
        <v>1.5469805656620468E-2</v>
      </c>
      <c r="P48" s="426">
        <v>0</v>
      </c>
      <c r="Q48" s="432">
        <v>1.8</v>
      </c>
      <c r="R48" s="432">
        <v>4.5999999999999996</v>
      </c>
      <c r="S48" s="432">
        <v>2</v>
      </c>
      <c r="T48" s="405">
        <v>0.9</v>
      </c>
      <c r="U48" s="453"/>
      <c r="V48" s="454"/>
      <c r="W48" s="454"/>
      <c r="X48" s="454"/>
      <c r="Y48" s="454"/>
      <c r="Z48" s="454"/>
      <c r="AA48" s="454"/>
      <c r="AB48" s="454"/>
      <c r="AC48" s="454"/>
      <c r="AD48" s="454"/>
      <c r="AE48" s="454"/>
      <c r="AF48" s="454"/>
      <c r="AG48" s="454"/>
      <c r="AH48" s="454"/>
      <c r="AI48" s="454"/>
      <c r="AJ48" s="454"/>
      <c r="AK48" s="454"/>
      <c r="AL48" s="454"/>
      <c r="AM48" s="454"/>
      <c r="AN48" s="454"/>
      <c r="AO48" s="454"/>
      <c r="AP48" s="454"/>
      <c r="AQ48" s="454"/>
      <c r="AR48" s="454"/>
      <c r="AS48" s="454"/>
      <c r="AT48" s="454"/>
      <c r="AU48" s="454"/>
      <c r="AV48" s="454"/>
      <c r="AW48" s="454"/>
      <c r="AX48" s="454"/>
      <c r="AY48" s="454"/>
      <c r="AZ48" s="454"/>
      <c r="BA48" s="454"/>
      <c r="BB48" s="454"/>
      <c r="BC48" s="454"/>
      <c r="BD48" s="455"/>
      <c r="BE48" s="456"/>
      <c r="BF48" s="456"/>
      <c r="BG48" s="456"/>
      <c r="BH48" s="456"/>
      <c r="BI48" s="456"/>
      <c r="BJ48" s="456"/>
      <c r="BK48" s="456"/>
      <c r="BL48" s="456"/>
      <c r="BM48" s="456"/>
      <c r="BN48" s="456"/>
      <c r="BO48" s="456"/>
      <c r="BP48" s="456"/>
      <c r="BQ48" s="456"/>
      <c r="BR48" s="456"/>
      <c r="BS48" s="456"/>
      <c r="BT48" s="456"/>
      <c r="BU48" s="456"/>
      <c r="BV48" s="456"/>
      <c r="BW48" s="456"/>
      <c r="BX48" s="456"/>
      <c r="BY48" s="456"/>
      <c r="BZ48" s="456"/>
      <c r="CA48" s="456"/>
      <c r="CB48" s="456"/>
      <c r="CC48" s="456"/>
      <c r="CD48" s="456"/>
      <c r="CE48" s="456"/>
      <c r="CF48" s="457"/>
      <c r="CG48" s="422">
        <v>158.47110237599827</v>
      </c>
      <c r="CH48" s="422">
        <v>68.711809184685379</v>
      </c>
      <c r="CI48" s="422">
        <v>7.1991957455669304</v>
      </c>
      <c r="CJ48" s="371">
        <v>185.41118977991798</v>
      </c>
      <c r="CK48" s="371">
        <v>26.797605582027298</v>
      </c>
      <c r="CL48" s="410">
        <v>14.398391491133861</v>
      </c>
      <c r="CM48" s="410">
        <v>1.9532528148532537</v>
      </c>
      <c r="CN48" s="410">
        <v>0.12865118169076201</v>
      </c>
      <c r="CO48" s="410">
        <v>2.3557549631857015</v>
      </c>
      <c r="CP48" s="410">
        <v>5.0173960859397175E-2</v>
      </c>
      <c r="CQ48" s="451"/>
      <c r="CR48" s="467"/>
      <c r="CS48" s="467"/>
      <c r="CT48" s="451"/>
      <c r="CU48" s="451"/>
      <c r="CV48" s="451"/>
      <c r="CW48" s="451"/>
      <c r="CX48" s="451"/>
      <c r="CY48" s="451"/>
      <c r="CZ48" s="451"/>
      <c r="DA48" s="451"/>
      <c r="DB48" s="451"/>
    </row>
    <row r="49" spans="2:97" ht="26.25" customHeight="1" x14ac:dyDescent="0.2">
      <c r="B49" s="390" t="s">
        <v>100</v>
      </c>
      <c r="C49" s="418" t="s">
        <v>101</v>
      </c>
      <c r="D49" s="390" t="s">
        <v>101</v>
      </c>
      <c r="E49" s="416" t="s">
        <v>91</v>
      </c>
      <c r="F49" s="439">
        <v>3.1500000000000004</v>
      </c>
      <c r="G49" s="459">
        <v>3.1500000000000004</v>
      </c>
      <c r="H49" s="459">
        <v>0.47121000000000007</v>
      </c>
      <c r="I49" s="466">
        <v>3.9933856841222581E-2</v>
      </c>
      <c r="J49" s="461">
        <v>3.5590958956616047E-3</v>
      </c>
      <c r="K49" s="426">
        <v>1.9503695681253107E-2</v>
      </c>
      <c r="L49" s="450">
        <v>2.0430161159969474E-2</v>
      </c>
      <c r="M49" s="426">
        <v>0</v>
      </c>
      <c r="N49" s="459">
        <v>3.5800702658156047E-2</v>
      </c>
      <c r="O49" s="468">
        <v>4.1331541830665368E-3</v>
      </c>
      <c r="P49" s="426">
        <v>0</v>
      </c>
      <c r="Q49" s="405">
        <v>1.75</v>
      </c>
      <c r="R49" s="432">
        <v>4.2</v>
      </c>
      <c r="S49" s="432">
        <v>2.2000000000000002</v>
      </c>
      <c r="T49" s="432">
        <v>1</v>
      </c>
      <c r="U49" s="453"/>
      <c r="V49" s="454"/>
      <c r="W49" s="454"/>
      <c r="X49" s="454"/>
      <c r="Y49" s="454"/>
      <c r="Z49" s="454"/>
      <c r="AA49" s="454"/>
      <c r="AB49" s="454"/>
      <c r="AC49" s="454"/>
      <c r="AD49" s="454"/>
      <c r="AE49" s="454"/>
      <c r="AF49" s="454"/>
      <c r="AG49" s="454"/>
      <c r="AH49" s="454"/>
      <c r="AI49" s="454"/>
      <c r="AJ49" s="454"/>
      <c r="AK49" s="454"/>
      <c r="AL49" s="454"/>
      <c r="AM49" s="454"/>
      <c r="AN49" s="454"/>
      <c r="AO49" s="454"/>
      <c r="AP49" s="454"/>
      <c r="AQ49" s="454"/>
      <c r="AR49" s="454"/>
      <c r="AS49" s="454"/>
      <c r="AT49" s="454"/>
      <c r="AU49" s="454"/>
      <c r="AV49" s="454"/>
      <c r="AW49" s="454"/>
      <c r="AX49" s="454"/>
      <c r="AY49" s="454"/>
      <c r="AZ49" s="454"/>
      <c r="BA49" s="454"/>
      <c r="BB49" s="454"/>
      <c r="BC49" s="454"/>
      <c r="BD49" s="455"/>
      <c r="BE49" s="456"/>
      <c r="BF49" s="456"/>
      <c r="BG49" s="456"/>
      <c r="BH49" s="456"/>
      <c r="BI49" s="456"/>
      <c r="BJ49" s="456"/>
      <c r="BK49" s="456"/>
      <c r="BL49" s="456"/>
      <c r="BM49" s="456"/>
      <c r="BN49" s="456"/>
      <c r="BO49" s="456"/>
      <c r="BP49" s="456"/>
      <c r="BQ49" s="456"/>
      <c r="BR49" s="456"/>
      <c r="BS49" s="456"/>
      <c r="BT49" s="456"/>
      <c r="BU49" s="456"/>
      <c r="BV49" s="456"/>
      <c r="BW49" s="456"/>
      <c r="BX49" s="456"/>
      <c r="BY49" s="456"/>
      <c r="BZ49" s="456"/>
      <c r="CA49" s="456"/>
      <c r="CB49" s="456"/>
      <c r="CC49" s="456"/>
      <c r="CD49" s="456"/>
      <c r="CE49" s="456"/>
      <c r="CF49" s="457"/>
      <c r="CG49" s="437">
        <v>151.74995445421467</v>
      </c>
      <c r="CH49" s="422">
        <v>69.39892727653222</v>
      </c>
      <c r="CI49" s="422">
        <v>7.1991957455669304</v>
      </c>
      <c r="CJ49" s="372">
        <v>177.54744671143115</v>
      </c>
      <c r="CK49" s="372">
        <v>27.065581637847568</v>
      </c>
      <c r="CL49" s="417">
        <v>14.398391491133861</v>
      </c>
      <c r="CM49" s="417">
        <v>0.50068982312931209</v>
      </c>
      <c r="CN49" s="417">
        <v>3.2701468521974753E-2</v>
      </c>
      <c r="CO49" s="417">
        <v>0.60462939033807983</v>
      </c>
      <c r="CP49" s="417">
        <v>1.2753572723570155E-2</v>
      </c>
      <c r="CR49" s="469"/>
      <c r="CS49" s="469"/>
    </row>
    <row r="50" spans="2:97" ht="26.25" customHeight="1" x14ac:dyDescent="0.2">
      <c r="B50" s="390" t="s">
        <v>100</v>
      </c>
      <c r="C50" s="418" t="s">
        <v>101</v>
      </c>
      <c r="D50" s="390" t="s">
        <v>101</v>
      </c>
      <c r="E50" s="416" t="s">
        <v>92</v>
      </c>
      <c r="F50" s="439">
        <v>4.0999999999999996</v>
      </c>
      <c r="G50" s="459">
        <v>4.0999999999999996</v>
      </c>
      <c r="H50" s="459">
        <v>0.58101999999999998</v>
      </c>
      <c r="I50" s="466">
        <v>5.1977400967940492E-2</v>
      </c>
      <c r="J50" s="461">
        <v>4.3486780956918493E-3</v>
      </c>
      <c r="K50" s="426">
        <v>2.5385762632742132E-2</v>
      </c>
      <c r="L50" s="450">
        <v>2.6591638335198359E-2</v>
      </c>
      <c r="M50" s="426">
        <v>0</v>
      </c>
      <c r="N50" s="459">
        <v>4.659773996775865E-2</v>
      </c>
      <c r="O50" s="468">
        <v>5.3796610001818406E-3</v>
      </c>
      <c r="P50" s="426">
        <v>0</v>
      </c>
      <c r="Q50" s="432">
        <v>1.7</v>
      </c>
      <c r="R50" s="432">
        <v>3.8</v>
      </c>
      <c r="S50" s="432">
        <v>1.2</v>
      </c>
      <c r="T50" s="432">
        <v>0.9</v>
      </c>
      <c r="U50" s="453"/>
      <c r="V50" s="454"/>
      <c r="W50" s="454"/>
      <c r="X50" s="454"/>
      <c r="Y50" s="454"/>
      <c r="Z50" s="454"/>
      <c r="AA50" s="454"/>
      <c r="AB50" s="454"/>
      <c r="AC50" s="454"/>
      <c r="AD50" s="454"/>
      <c r="AE50" s="454"/>
      <c r="AF50" s="454"/>
      <c r="AG50" s="454"/>
      <c r="AH50" s="454"/>
      <c r="AI50" s="454"/>
      <c r="AJ50" s="454"/>
      <c r="AK50" s="454"/>
      <c r="AL50" s="454"/>
      <c r="AM50" s="454"/>
      <c r="AN50" s="454"/>
      <c r="AO50" s="454"/>
      <c r="AP50" s="454"/>
      <c r="AQ50" s="454"/>
      <c r="AR50" s="454"/>
      <c r="AS50" s="454"/>
      <c r="AT50" s="454"/>
      <c r="AU50" s="454"/>
      <c r="AV50" s="454"/>
      <c r="AW50" s="454"/>
      <c r="AX50" s="454"/>
      <c r="AY50" s="454"/>
      <c r="AZ50" s="454"/>
      <c r="BA50" s="454"/>
      <c r="BB50" s="454"/>
      <c r="BC50" s="454"/>
      <c r="BD50" s="455"/>
      <c r="BE50" s="456"/>
      <c r="BF50" s="456"/>
      <c r="BG50" s="456"/>
      <c r="BH50" s="456"/>
      <c r="BI50" s="456"/>
      <c r="BJ50" s="456"/>
      <c r="BK50" s="456"/>
      <c r="BL50" s="456"/>
      <c r="BM50" s="456"/>
      <c r="BN50" s="456"/>
      <c r="BO50" s="456"/>
      <c r="BP50" s="456"/>
      <c r="BQ50" s="456"/>
      <c r="BR50" s="456"/>
      <c r="BS50" s="456"/>
      <c r="BT50" s="456"/>
      <c r="BU50" s="456"/>
      <c r="BV50" s="456"/>
      <c r="BW50" s="456"/>
      <c r="BX50" s="456"/>
      <c r="BY50" s="456"/>
      <c r="BZ50" s="456"/>
      <c r="CA50" s="456"/>
      <c r="CB50" s="456"/>
      <c r="CC50" s="456"/>
      <c r="CD50" s="456"/>
      <c r="CE50" s="456"/>
      <c r="CF50" s="457"/>
      <c r="CG50" s="422">
        <v>145.02880653243108</v>
      </c>
      <c r="CH50" s="437">
        <v>63.849465233371554</v>
      </c>
      <c r="CI50" s="422">
        <v>7.1991957455669304</v>
      </c>
      <c r="CJ50" s="372">
        <v>169.68370364294435</v>
      </c>
      <c r="CK50" s="372">
        <v>24.901291441014905</v>
      </c>
      <c r="CL50" s="417">
        <v>14.398391491133861</v>
      </c>
      <c r="CM50" s="417">
        <v>0.62413480933979182</v>
      </c>
      <c r="CN50" s="417">
        <v>3.7097816289893538E-2</v>
      </c>
      <c r="CO50" s="417">
        <v>0.75473659004972071</v>
      </c>
      <c r="CP50" s="417">
        <v>1.446814835305848E-2</v>
      </c>
      <c r="CR50" s="469"/>
      <c r="CS50" s="469"/>
    </row>
    <row r="51" spans="2:97" ht="26.25" customHeight="1" x14ac:dyDescent="0.2">
      <c r="B51" s="390" t="s">
        <v>100</v>
      </c>
      <c r="C51" s="418" t="s">
        <v>101</v>
      </c>
      <c r="D51" s="390" t="s">
        <v>101</v>
      </c>
      <c r="E51" s="416" t="s">
        <v>93</v>
      </c>
      <c r="F51" s="439">
        <v>6.58</v>
      </c>
      <c r="G51" s="459">
        <v>6.58</v>
      </c>
      <c r="H51" s="459">
        <v>0.94798000000000016</v>
      </c>
      <c r="I51" s="470">
        <v>8.3417389846109385E-2</v>
      </c>
      <c r="J51" s="461">
        <v>7.163815981300216E-3</v>
      </c>
      <c r="K51" s="426">
        <v>4.0741053200839816E-2</v>
      </c>
      <c r="L51" s="450">
        <v>4.2676336645269569E-2</v>
      </c>
      <c r="M51" s="426">
        <v>0</v>
      </c>
      <c r="N51" s="459">
        <v>7.4783689997037064E-2</v>
      </c>
      <c r="O51" s="440">
        <v>8.633699849072321E-3</v>
      </c>
      <c r="P51" s="426">
        <v>0</v>
      </c>
      <c r="Q51" s="432">
        <v>1.3</v>
      </c>
      <c r="R51" s="432">
        <v>3.7</v>
      </c>
      <c r="S51" s="432">
        <v>0.9</v>
      </c>
      <c r="T51" s="432">
        <v>0.8</v>
      </c>
      <c r="U51" s="453"/>
      <c r="V51" s="454"/>
      <c r="W51" s="454"/>
      <c r="X51" s="454"/>
      <c r="Y51" s="454"/>
      <c r="Z51" s="454"/>
      <c r="AA51" s="454"/>
      <c r="AB51" s="454"/>
      <c r="AC51" s="454"/>
      <c r="AD51" s="454"/>
      <c r="AE51" s="454"/>
      <c r="AF51" s="454"/>
      <c r="AG51" s="454"/>
      <c r="AH51" s="454"/>
      <c r="AI51" s="454"/>
      <c r="AJ51" s="454"/>
      <c r="AK51" s="454"/>
      <c r="AL51" s="454"/>
      <c r="AM51" s="454"/>
      <c r="AN51" s="454"/>
      <c r="AO51" s="454"/>
      <c r="AP51" s="454"/>
      <c r="AQ51" s="454"/>
      <c r="AR51" s="454"/>
      <c r="AS51" s="454"/>
      <c r="AT51" s="454"/>
      <c r="AU51" s="454"/>
      <c r="AV51" s="454"/>
      <c r="AW51" s="454"/>
      <c r="AX51" s="454"/>
      <c r="AY51" s="454"/>
      <c r="AZ51" s="454"/>
      <c r="BA51" s="454"/>
      <c r="BB51" s="454"/>
      <c r="BC51" s="454"/>
      <c r="BD51" s="455"/>
      <c r="BE51" s="456"/>
      <c r="BF51" s="456"/>
      <c r="BG51" s="456"/>
      <c r="BH51" s="456"/>
      <c r="BI51" s="456"/>
      <c r="BJ51" s="456"/>
      <c r="BK51" s="456"/>
      <c r="BL51" s="456"/>
      <c r="BM51" s="456"/>
      <c r="BN51" s="456"/>
      <c r="BO51" s="456"/>
      <c r="BP51" s="456"/>
      <c r="BQ51" s="456"/>
      <c r="BR51" s="456"/>
      <c r="BS51" s="456"/>
      <c r="BT51" s="456"/>
      <c r="BU51" s="456"/>
      <c r="BV51" s="456"/>
      <c r="BW51" s="456"/>
      <c r="BX51" s="456"/>
      <c r="BY51" s="456"/>
      <c r="BZ51" s="456"/>
      <c r="CA51" s="456"/>
      <c r="CB51" s="456"/>
      <c r="CC51" s="456"/>
      <c r="CD51" s="456"/>
      <c r="CE51" s="456"/>
      <c r="CF51" s="457"/>
      <c r="CG51" s="422">
        <v>115.0611194683318</v>
      </c>
      <c r="CH51" s="422">
        <v>53.633550796032104</v>
      </c>
      <c r="CI51" s="422">
        <v>7.1991957455669304</v>
      </c>
      <c r="CJ51" s="372">
        <v>134.62150977794821</v>
      </c>
      <c r="CK51" s="372">
        <v>20.917084810452522</v>
      </c>
      <c r="CL51" s="417">
        <v>14.398391491133861</v>
      </c>
      <c r="CM51" s="417">
        <v>0.8044728741074535</v>
      </c>
      <c r="CN51" s="417">
        <v>5.084353348362252E-2</v>
      </c>
      <c r="CO51" s="417">
        <v>0.98055095035056006</v>
      </c>
      <c r="CP51" s="417">
        <v>1.9828978058612782E-2</v>
      </c>
      <c r="CR51" s="469"/>
      <c r="CS51" s="469"/>
    </row>
    <row r="52" spans="2:97" ht="26.25" customHeight="1" x14ac:dyDescent="0.2">
      <c r="B52" s="390" t="s">
        <v>100</v>
      </c>
      <c r="C52" s="418" t="s">
        <v>101</v>
      </c>
      <c r="D52" s="390" t="s">
        <v>101</v>
      </c>
      <c r="E52" s="416" t="s">
        <v>94</v>
      </c>
      <c r="F52" s="422">
        <v>6.2</v>
      </c>
      <c r="G52" s="458">
        <v>6.2</v>
      </c>
      <c r="H52" s="458">
        <v>0.89516000000000018</v>
      </c>
      <c r="I52" s="470">
        <v>7.859997219542221E-2</v>
      </c>
      <c r="J52" s="372">
        <v>6.6337514832720025E-3</v>
      </c>
      <c r="K52" s="426">
        <v>3.8388226420244205E-2</v>
      </c>
      <c r="L52" s="450">
        <v>4.0211745775178005E-2</v>
      </c>
      <c r="M52" s="426">
        <v>0</v>
      </c>
      <c r="N52" s="459">
        <v>7.0464875073196015E-2</v>
      </c>
      <c r="O52" s="440">
        <v>8.1350971222261988E-3</v>
      </c>
      <c r="P52" s="426">
        <v>0</v>
      </c>
      <c r="Q52" s="432">
        <v>0.8</v>
      </c>
      <c r="R52" s="432">
        <v>2.2999999999999998</v>
      </c>
      <c r="S52" s="432">
        <v>0.7</v>
      </c>
      <c r="T52" s="432">
        <v>0.7</v>
      </c>
      <c r="U52" s="453"/>
      <c r="V52" s="454"/>
      <c r="W52" s="454"/>
      <c r="X52" s="454"/>
      <c r="Y52" s="454"/>
      <c r="Z52" s="454"/>
      <c r="AA52" s="454"/>
      <c r="AB52" s="454"/>
      <c r="AC52" s="454"/>
      <c r="AD52" s="454"/>
      <c r="AE52" s="454"/>
      <c r="AF52" s="454"/>
      <c r="AG52" s="454"/>
      <c r="AH52" s="454"/>
      <c r="AI52" s="454"/>
      <c r="AJ52" s="454"/>
      <c r="AK52" s="454"/>
      <c r="AL52" s="454"/>
      <c r="AM52" s="454"/>
      <c r="AN52" s="454"/>
      <c r="AO52" s="454"/>
      <c r="AP52" s="454"/>
      <c r="AQ52" s="454"/>
      <c r="AR52" s="454"/>
      <c r="AS52" s="454"/>
      <c r="AT52" s="454"/>
      <c r="AU52" s="454"/>
      <c r="AV52" s="454"/>
      <c r="AW52" s="454"/>
      <c r="AX52" s="454"/>
      <c r="AY52" s="454"/>
      <c r="AZ52" s="454"/>
      <c r="BA52" s="454"/>
      <c r="BB52" s="454"/>
      <c r="BC52" s="454"/>
      <c r="BD52" s="455"/>
      <c r="BE52" s="456"/>
      <c r="BF52" s="456"/>
      <c r="BG52" s="456"/>
      <c r="BH52" s="456"/>
      <c r="BI52" s="456"/>
      <c r="BJ52" s="456"/>
      <c r="BK52" s="456"/>
      <c r="BL52" s="456"/>
      <c r="BM52" s="456"/>
      <c r="BN52" s="456"/>
      <c r="BO52" s="456"/>
      <c r="BP52" s="456"/>
      <c r="BQ52" s="456"/>
      <c r="BR52" s="456"/>
      <c r="BS52" s="456"/>
      <c r="BT52" s="456"/>
      <c r="BU52" s="456"/>
      <c r="BV52" s="456"/>
      <c r="BW52" s="456"/>
      <c r="BX52" s="456"/>
      <c r="BY52" s="456"/>
      <c r="BZ52" s="456"/>
      <c r="CA52" s="456"/>
      <c r="CB52" s="456"/>
      <c r="CC52" s="456"/>
      <c r="CD52" s="456"/>
      <c r="CE52" s="456"/>
      <c r="CF52" s="457"/>
      <c r="CG52" s="439">
        <v>139.49156723540204</v>
      </c>
      <c r="CH52" s="422">
        <v>48.806531224389218</v>
      </c>
      <c r="CI52" s="422">
        <v>7.1991957455669304</v>
      </c>
      <c r="CJ52" s="372">
        <v>163.20513366542039</v>
      </c>
      <c r="CK52" s="372">
        <v>19.034547177511797</v>
      </c>
      <c r="CL52" s="417">
        <v>14.398391491133861</v>
      </c>
      <c r="CM52" s="417">
        <v>0.90948273048200767</v>
      </c>
      <c r="CN52" s="417">
        <v>4.3689654490824258E-2</v>
      </c>
      <c r="CO52" s="417">
        <v>1.1011418559706363</v>
      </c>
      <c r="CP52" s="417">
        <v>1.7038965251421463E-2</v>
      </c>
      <c r="CR52" s="469"/>
      <c r="CS52" s="469"/>
    </row>
    <row r="53" spans="2:97" ht="23.25" customHeight="1" x14ac:dyDescent="0.2">
      <c r="B53" s="390" t="s">
        <v>100</v>
      </c>
      <c r="C53" s="418" t="s">
        <v>101</v>
      </c>
      <c r="D53" s="390" t="s">
        <v>101</v>
      </c>
      <c r="E53" s="418" t="s">
        <v>95</v>
      </c>
      <c r="F53" s="432">
        <v>2.75</v>
      </c>
      <c r="G53" s="371">
        <v>2.75</v>
      </c>
      <c r="H53" s="458">
        <v>0.41561000000000009</v>
      </c>
      <c r="I53" s="466">
        <v>3.486289089313082E-2</v>
      </c>
      <c r="J53" s="461">
        <v>3.1235417959359761E-3</v>
      </c>
      <c r="K53" s="426">
        <v>1.7027035912205092E-2</v>
      </c>
      <c r="L53" s="450">
        <v>1.7835854980925728E-2</v>
      </c>
      <c r="M53" s="426">
        <v>0</v>
      </c>
      <c r="N53" s="459">
        <v>3.1254581685691778E-2</v>
      </c>
      <c r="O53" s="468">
        <v>3.6083092074390396E-3</v>
      </c>
      <c r="P53" s="426">
        <v>0</v>
      </c>
      <c r="Q53" s="432">
        <v>0.4</v>
      </c>
      <c r="R53" s="432">
        <v>2.5</v>
      </c>
      <c r="S53" s="432">
        <v>0.3</v>
      </c>
      <c r="T53" s="432">
        <v>0.5</v>
      </c>
      <c r="U53" s="453"/>
      <c r="V53" s="454"/>
      <c r="W53" s="454"/>
      <c r="X53" s="454"/>
      <c r="Y53" s="454"/>
      <c r="Z53" s="454"/>
      <c r="AA53" s="454"/>
      <c r="AB53" s="454"/>
      <c r="AC53" s="454"/>
      <c r="AD53" s="454"/>
      <c r="AE53" s="454"/>
      <c r="AF53" s="454"/>
      <c r="AG53" s="454"/>
      <c r="AH53" s="454"/>
      <c r="AI53" s="454"/>
      <c r="AJ53" s="454"/>
      <c r="AK53" s="454"/>
      <c r="AL53" s="454"/>
      <c r="AM53" s="454"/>
      <c r="AN53" s="454"/>
      <c r="AO53" s="454"/>
      <c r="AP53" s="454"/>
      <c r="AQ53" s="454"/>
      <c r="AR53" s="454"/>
      <c r="AS53" s="454"/>
      <c r="AT53" s="454"/>
      <c r="AU53" s="454"/>
      <c r="AV53" s="454"/>
      <c r="AW53" s="454"/>
      <c r="AX53" s="454"/>
      <c r="AY53" s="454"/>
      <c r="AZ53" s="454"/>
      <c r="BA53" s="454"/>
      <c r="BB53" s="454"/>
      <c r="BC53" s="454"/>
      <c r="BD53" s="455"/>
      <c r="BE53" s="456"/>
      <c r="BF53" s="456"/>
      <c r="BG53" s="456"/>
      <c r="BH53" s="456"/>
      <c r="BI53" s="456"/>
      <c r="BJ53" s="456"/>
      <c r="BK53" s="456"/>
      <c r="BL53" s="456"/>
      <c r="BM53" s="456"/>
      <c r="BN53" s="456"/>
      <c r="BO53" s="456"/>
      <c r="BP53" s="456"/>
      <c r="BQ53" s="456"/>
      <c r="BR53" s="456"/>
      <c r="BS53" s="456"/>
      <c r="BT53" s="456"/>
      <c r="BU53" s="456"/>
      <c r="BV53" s="456"/>
      <c r="BW53" s="456"/>
      <c r="BX53" s="456"/>
      <c r="BY53" s="456"/>
      <c r="BZ53" s="456"/>
      <c r="CA53" s="456"/>
      <c r="CB53" s="456"/>
      <c r="CC53" s="456"/>
      <c r="CD53" s="456"/>
      <c r="CE53" s="456"/>
      <c r="CF53" s="457"/>
      <c r="CG53" s="426">
        <v>122.01658263876472</v>
      </c>
      <c r="CH53" s="432">
        <v>52.467386990049647</v>
      </c>
      <c r="CI53" s="432">
        <v>7.1991957455669304</v>
      </c>
      <c r="CJ53" s="372">
        <v>142.75940168735471</v>
      </c>
      <c r="CK53" s="372">
        <v>20.462280926119362</v>
      </c>
      <c r="CL53" s="417">
        <v>14.398391491133861</v>
      </c>
      <c r="CM53" s="417">
        <v>0.35534339055691205</v>
      </c>
      <c r="CN53" s="417">
        <v>2.180597070693454E-2</v>
      </c>
      <c r="CO53" s="417">
        <v>0.43218393124084359</v>
      </c>
      <c r="CP53" s="417">
        <v>8.5043285757044704E-3</v>
      </c>
      <c r="CR53" s="469"/>
      <c r="CS53" s="469"/>
    </row>
    <row r="54" spans="2:97" ht="26.25" customHeight="1" x14ac:dyDescent="0.2">
      <c r="B54" s="390" t="s">
        <v>100</v>
      </c>
      <c r="C54" s="390" t="s">
        <v>102</v>
      </c>
      <c r="D54" s="390" t="s">
        <v>102</v>
      </c>
      <c r="E54" s="390"/>
      <c r="F54" s="422"/>
      <c r="G54" s="439"/>
      <c r="H54" s="445"/>
      <c r="I54" s="510">
        <v>0.44801984151390656</v>
      </c>
      <c r="J54" s="510">
        <v>2.6388409126931713E-2</v>
      </c>
      <c r="K54" s="510">
        <v>0.19936882947368842</v>
      </c>
      <c r="L54" s="510">
        <v>0.24865101204021814</v>
      </c>
      <c r="M54" s="510">
        <v>0</v>
      </c>
      <c r="N54" s="446"/>
      <c r="O54" s="446"/>
      <c r="P54" s="446"/>
      <c r="Q54" s="422"/>
      <c r="R54" s="422"/>
      <c r="S54" s="422"/>
      <c r="T54" s="422"/>
      <c r="U54" s="453"/>
      <c r="V54" s="454"/>
      <c r="W54" s="454"/>
      <c r="X54" s="454"/>
      <c r="Y54" s="454"/>
      <c r="Z54" s="454"/>
      <c r="AA54" s="454"/>
      <c r="AB54" s="454"/>
      <c r="AC54" s="454"/>
      <c r="AD54" s="454"/>
      <c r="AE54" s="454"/>
      <c r="AF54" s="454"/>
      <c r="AG54" s="454"/>
      <c r="AH54" s="454"/>
      <c r="AI54" s="454"/>
      <c r="AJ54" s="454"/>
      <c r="AK54" s="454"/>
      <c r="AL54" s="454"/>
      <c r="AM54" s="454"/>
      <c r="AN54" s="454"/>
      <c r="AO54" s="454"/>
      <c r="AP54" s="454"/>
      <c r="AQ54" s="454"/>
      <c r="AR54" s="454"/>
      <c r="AS54" s="454"/>
      <c r="AT54" s="454"/>
      <c r="AU54" s="454"/>
      <c r="AV54" s="454"/>
      <c r="AW54" s="454"/>
      <c r="AX54" s="454"/>
      <c r="AY54" s="454"/>
      <c r="AZ54" s="454"/>
      <c r="BA54" s="454"/>
      <c r="BB54" s="454"/>
      <c r="BC54" s="454"/>
      <c r="BD54" s="455"/>
      <c r="BE54" s="456"/>
      <c r="BF54" s="456"/>
      <c r="BG54" s="456"/>
      <c r="BH54" s="456"/>
      <c r="BI54" s="456"/>
      <c r="BJ54" s="456"/>
      <c r="BK54" s="456"/>
      <c r="BL54" s="456"/>
      <c r="BM54" s="456"/>
      <c r="BN54" s="456"/>
      <c r="BO54" s="456"/>
      <c r="BP54" s="456"/>
      <c r="BQ54" s="456"/>
      <c r="BR54" s="456"/>
      <c r="BS54" s="456"/>
      <c r="BT54" s="456"/>
      <c r="BU54" s="456"/>
      <c r="BV54" s="456"/>
      <c r="BW54" s="456"/>
      <c r="BX54" s="456"/>
      <c r="BY54" s="456"/>
      <c r="BZ54" s="456"/>
      <c r="CA54" s="456"/>
      <c r="CB54" s="456"/>
      <c r="CC54" s="456"/>
      <c r="CD54" s="456"/>
      <c r="CE54" s="456"/>
      <c r="CF54" s="457"/>
      <c r="CG54" s="422"/>
      <c r="CH54" s="422"/>
      <c r="CI54" s="422"/>
      <c r="CJ54" s="422"/>
      <c r="CK54" s="422"/>
      <c r="CL54" s="422"/>
      <c r="CM54" s="422"/>
      <c r="CN54" s="422"/>
      <c r="CO54" s="422"/>
      <c r="CP54" s="422"/>
    </row>
    <row r="55" spans="2:97" ht="25.5" customHeight="1" x14ac:dyDescent="0.2">
      <c r="B55" s="403" t="s">
        <v>100</v>
      </c>
      <c r="C55" s="403" t="s">
        <v>102</v>
      </c>
      <c r="D55" s="403" t="s">
        <v>102</v>
      </c>
      <c r="E55" s="404" t="s">
        <v>84</v>
      </c>
      <c r="F55" s="432">
        <v>14.37</v>
      </c>
      <c r="G55" s="458">
        <v>14.37</v>
      </c>
      <c r="H55" s="458">
        <v>2.0307900000000001</v>
      </c>
      <c r="I55" s="466">
        <v>0.1821744516851963</v>
      </c>
      <c r="J55" s="372">
        <v>1.0677650945469476E-2</v>
      </c>
      <c r="K55" s="450">
        <v>8.1067630999912363E-2</v>
      </c>
      <c r="L55" s="426">
        <v>0.10110682068528394</v>
      </c>
      <c r="M55" s="465">
        <v>0</v>
      </c>
      <c r="N55" s="471">
        <v>0.15849177296612077</v>
      </c>
      <c r="O55" s="471">
        <v>2.3682678719075534E-2</v>
      </c>
      <c r="P55" s="426">
        <v>0</v>
      </c>
      <c r="Q55" s="432">
        <v>1.9</v>
      </c>
      <c r="R55" s="432">
        <v>4.5</v>
      </c>
      <c r="S55" s="432">
        <v>2</v>
      </c>
      <c r="T55" s="432">
        <v>0.8</v>
      </c>
      <c r="U55" s="453"/>
      <c r="V55" s="454"/>
      <c r="W55" s="454"/>
      <c r="X55" s="454"/>
      <c r="Y55" s="454"/>
      <c r="Z55" s="454"/>
      <c r="AA55" s="454"/>
      <c r="AB55" s="454"/>
      <c r="AC55" s="454"/>
      <c r="AD55" s="454"/>
      <c r="AE55" s="454"/>
      <c r="AF55" s="454"/>
      <c r="AG55" s="454"/>
      <c r="AH55" s="454"/>
      <c r="AI55" s="454"/>
      <c r="AJ55" s="454"/>
      <c r="AK55" s="454"/>
      <c r="AL55" s="454"/>
      <c r="AM55" s="454"/>
      <c r="AN55" s="454"/>
      <c r="AO55" s="454"/>
      <c r="AP55" s="454"/>
      <c r="AQ55" s="454"/>
      <c r="AR55" s="454"/>
      <c r="AS55" s="454"/>
      <c r="AT55" s="454"/>
      <c r="AU55" s="454"/>
      <c r="AV55" s="454"/>
      <c r="AW55" s="454"/>
      <c r="AX55" s="454"/>
      <c r="AY55" s="454"/>
      <c r="AZ55" s="454"/>
      <c r="BA55" s="454"/>
      <c r="BB55" s="454"/>
      <c r="BC55" s="454"/>
      <c r="BD55" s="455"/>
      <c r="BE55" s="456"/>
      <c r="BF55" s="456"/>
      <c r="BG55" s="456"/>
      <c r="BH55" s="456"/>
      <c r="BI55" s="456"/>
      <c r="BJ55" s="456"/>
      <c r="BK55" s="456"/>
      <c r="BL55" s="456"/>
      <c r="BM55" s="456"/>
      <c r="BN55" s="456"/>
      <c r="BO55" s="456"/>
      <c r="BP55" s="456"/>
      <c r="BQ55" s="456"/>
      <c r="BR55" s="456"/>
      <c r="BS55" s="456"/>
      <c r="BT55" s="456"/>
      <c r="BU55" s="456"/>
      <c r="BV55" s="456"/>
      <c r="BW55" s="456"/>
      <c r="BX55" s="456"/>
      <c r="BY55" s="456"/>
      <c r="BZ55" s="456"/>
      <c r="CA55" s="456"/>
      <c r="CB55" s="456"/>
      <c r="CC55" s="456"/>
      <c r="CD55" s="456"/>
      <c r="CE55" s="456"/>
      <c r="CF55" s="457"/>
      <c r="CG55" s="432">
        <v>271.8056884332297</v>
      </c>
      <c r="CH55" s="422">
        <v>73.883665789984278</v>
      </c>
      <c r="CI55" s="422">
        <v>8.4886039388028003</v>
      </c>
      <c r="CJ55" s="371">
        <v>318.01265546687875</v>
      </c>
      <c r="CK55" s="371">
        <v>28.814629658093871</v>
      </c>
      <c r="CL55" s="410">
        <v>16.977207877605601</v>
      </c>
      <c r="CM55" s="410">
        <v>4.0278289813861061</v>
      </c>
      <c r="CN55" s="410">
        <v>0.15004220964964218</v>
      </c>
      <c r="CO55" s="410">
        <v>4.8138043362602394</v>
      </c>
      <c r="CP55" s="417">
        <v>5.8516461763360457E-2</v>
      </c>
    </row>
    <row r="56" spans="2:97" ht="25.5" customHeight="1" x14ac:dyDescent="0.2">
      <c r="B56" s="390" t="s">
        <v>100</v>
      </c>
      <c r="C56" s="390" t="s">
        <v>102</v>
      </c>
      <c r="D56" s="390" t="s">
        <v>102</v>
      </c>
      <c r="E56" s="416" t="s">
        <v>89</v>
      </c>
      <c r="F56" s="422">
        <v>2.1799999999999997</v>
      </c>
      <c r="G56" s="459">
        <v>2.1799999999999997</v>
      </c>
      <c r="H56" s="459">
        <v>0.33638000000000001</v>
      </c>
      <c r="I56" s="466">
        <v>2.7636764417100064E-2</v>
      </c>
      <c r="J56" s="461">
        <v>1.4041767133053274E-3</v>
      </c>
      <c r="K56" s="450">
        <v>1.2298360165609529E-2</v>
      </c>
      <c r="L56" s="426">
        <v>1.5338404251490535E-2</v>
      </c>
      <c r="M56" s="465">
        <v>0</v>
      </c>
      <c r="N56" s="471">
        <v>2.4043985042877056E-2</v>
      </c>
      <c r="O56" s="471">
        <v>3.5927793742230076E-3</v>
      </c>
      <c r="P56" s="426">
        <v>0</v>
      </c>
      <c r="Q56" s="432">
        <v>1.8</v>
      </c>
      <c r="R56" s="432">
        <v>4.5999999999999996</v>
      </c>
      <c r="S56" s="432">
        <v>2</v>
      </c>
      <c r="T56" s="405">
        <v>0.9</v>
      </c>
      <c r="U56" s="453"/>
      <c r="V56" s="454"/>
      <c r="W56" s="454"/>
      <c r="X56" s="454"/>
      <c r="Y56" s="454"/>
      <c r="Z56" s="454"/>
      <c r="AA56" s="454"/>
      <c r="AB56" s="454"/>
      <c r="AC56" s="454"/>
      <c r="AD56" s="454"/>
      <c r="AE56" s="454"/>
      <c r="AF56" s="454"/>
      <c r="AG56" s="454"/>
      <c r="AH56" s="454"/>
      <c r="AI56" s="454"/>
      <c r="AJ56" s="454"/>
      <c r="AK56" s="454"/>
      <c r="AL56" s="454"/>
      <c r="AM56" s="454"/>
      <c r="AN56" s="454"/>
      <c r="AO56" s="454"/>
      <c r="AP56" s="454"/>
      <c r="AQ56" s="454"/>
      <c r="AR56" s="454"/>
      <c r="AS56" s="454"/>
      <c r="AT56" s="454"/>
      <c r="AU56" s="454"/>
      <c r="AV56" s="454"/>
      <c r="AW56" s="454"/>
      <c r="AX56" s="454"/>
      <c r="AY56" s="454"/>
      <c r="AZ56" s="454"/>
      <c r="BA56" s="454"/>
      <c r="BB56" s="454"/>
      <c r="BC56" s="454"/>
      <c r="BD56" s="455"/>
      <c r="BE56" s="456"/>
      <c r="BF56" s="456"/>
      <c r="BG56" s="456"/>
      <c r="BH56" s="456"/>
      <c r="BI56" s="456"/>
      <c r="BJ56" s="456"/>
      <c r="BK56" s="456"/>
      <c r="BL56" s="456"/>
      <c r="BM56" s="456"/>
      <c r="BN56" s="456"/>
      <c r="BO56" s="456"/>
      <c r="BP56" s="456"/>
      <c r="BQ56" s="456"/>
      <c r="BR56" s="456"/>
      <c r="BS56" s="456"/>
      <c r="BT56" s="456"/>
      <c r="BU56" s="456"/>
      <c r="BV56" s="456"/>
      <c r="BW56" s="456"/>
      <c r="BX56" s="456"/>
      <c r="BY56" s="456"/>
      <c r="BZ56" s="456"/>
      <c r="CA56" s="456"/>
      <c r="CB56" s="456"/>
      <c r="CC56" s="456"/>
      <c r="CD56" s="456"/>
      <c r="CE56" s="456"/>
      <c r="CF56" s="457"/>
      <c r="CG56" s="422">
        <v>271.8056884332297</v>
      </c>
      <c r="CH56" s="422">
        <v>92.354582237480358</v>
      </c>
      <c r="CI56" s="422">
        <v>8.4886039388028003</v>
      </c>
      <c r="CJ56" s="371">
        <v>318.01265546687875</v>
      </c>
      <c r="CK56" s="371">
        <v>36.018287072617341</v>
      </c>
      <c r="CL56" s="410">
        <v>16.977207877605601</v>
      </c>
      <c r="CM56" s="410">
        <v>0.61104155737103083</v>
      </c>
      <c r="CN56" s="410">
        <v>3.1066234373043646E-2</v>
      </c>
      <c r="CO56" s="410">
        <v>0.73027790209097576</v>
      </c>
      <c r="CP56" s="417">
        <v>1.2115831405487021E-2</v>
      </c>
    </row>
    <row r="57" spans="2:97" ht="32.25" customHeight="1" x14ac:dyDescent="0.2">
      <c r="B57" s="390" t="s">
        <v>100</v>
      </c>
      <c r="C57" s="390" t="s">
        <v>102</v>
      </c>
      <c r="D57" s="390" t="s">
        <v>102</v>
      </c>
      <c r="E57" s="416" t="s">
        <v>91</v>
      </c>
      <c r="F57" s="422">
        <v>0.53</v>
      </c>
      <c r="G57" s="459">
        <v>0.53</v>
      </c>
      <c r="H57" s="459">
        <v>0.10703000000000001</v>
      </c>
      <c r="I57" s="466">
        <v>6.7190298812215762E-3</v>
      </c>
      <c r="J57" s="472">
        <v>3.3696903982424227E-4</v>
      </c>
      <c r="K57" s="473">
        <v>2.9899682971436014E-3</v>
      </c>
      <c r="L57" s="427">
        <v>3.7290615840779749E-3</v>
      </c>
      <c r="M57" s="426">
        <v>0</v>
      </c>
      <c r="N57" s="471">
        <v>5.8455559966627711E-3</v>
      </c>
      <c r="O57" s="471">
        <v>8.7347388455880515E-4</v>
      </c>
      <c r="P57" s="426">
        <v>0</v>
      </c>
      <c r="Q57" s="405">
        <v>1.75</v>
      </c>
      <c r="R57" s="432">
        <v>4.2</v>
      </c>
      <c r="S57" s="432">
        <v>2.2000000000000002</v>
      </c>
      <c r="T57" s="432">
        <v>1</v>
      </c>
      <c r="U57" s="453"/>
      <c r="V57" s="454"/>
      <c r="W57" s="454"/>
      <c r="X57" s="454"/>
      <c r="Y57" s="454"/>
      <c r="Z57" s="454"/>
      <c r="AA57" s="454"/>
      <c r="AB57" s="454"/>
      <c r="AC57" s="454"/>
      <c r="AD57" s="454"/>
      <c r="AE57" s="454"/>
      <c r="AF57" s="454"/>
      <c r="AG57" s="454"/>
      <c r="AH57" s="454"/>
      <c r="AI57" s="454"/>
      <c r="AJ57" s="454"/>
      <c r="AK57" s="454"/>
      <c r="AL57" s="454"/>
      <c r="AM57" s="454"/>
      <c r="AN57" s="454"/>
      <c r="AO57" s="454"/>
      <c r="AP57" s="454"/>
      <c r="AQ57" s="454"/>
      <c r="AR57" s="454"/>
      <c r="AS57" s="454"/>
      <c r="AT57" s="454"/>
      <c r="AU57" s="454"/>
      <c r="AV57" s="454"/>
      <c r="AW57" s="454"/>
      <c r="AX57" s="454"/>
      <c r="AY57" s="454"/>
      <c r="AZ57" s="454"/>
      <c r="BA57" s="454"/>
      <c r="BB57" s="454"/>
      <c r="BC57" s="454"/>
      <c r="BD57" s="455"/>
      <c r="BE57" s="456"/>
      <c r="BF57" s="456"/>
      <c r="BG57" s="456"/>
      <c r="BH57" s="456"/>
      <c r="BI57" s="456"/>
      <c r="BJ57" s="456"/>
      <c r="BK57" s="456"/>
      <c r="BL57" s="456"/>
      <c r="BM57" s="456"/>
      <c r="BN57" s="456"/>
      <c r="BO57" s="456"/>
      <c r="BP57" s="456"/>
      <c r="BQ57" s="456"/>
      <c r="BR57" s="456"/>
      <c r="BS57" s="456"/>
      <c r="BT57" s="456"/>
      <c r="BU57" s="456"/>
      <c r="BV57" s="456"/>
      <c r="BW57" s="456"/>
      <c r="BX57" s="456"/>
      <c r="BY57" s="456"/>
      <c r="BZ57" s="456"/>
      <c r="CA57" s="456"/>
      <c r="CB57" s="456"/>
      <c r="CC57" s="456"/>
      <c r="CD57" s="456"/>
      <c r="CE57" s="456"/>
      <c r="CF57" s="457"/>
      <c r="CG57" s="437">
        <v>259.53496883290916</v>
      </c>
      <c r="CH57" s="437">
        <v>92.818851218457965</v>
      </c>
      <c r="CI57" s="422">
        <v>8.4886039388028003</v>
      </c>
      <c r="CJ57" s="371">
        <v>303.65591353450367</v>
      </c>
      <c r="CK57" s="371">
        <v>36.19935197519861</v>
      </c>
      <c r="CL57" s="410">
        <v>16.977207877605601</v>
      </c>
      <c r="CM57" s="410">
        <v>0.14205249356900734</v>
      </c>
      <c r="CN57" s="410">
        <v>9.9344016459115558E-3</v>
      </c>
      <c r="CO57" s="410">
        <v>0.16993555434841792</v>
      </c>
      <c r="CP57" s="417">
        <v>3.8744166419055078E-3</v>
      </c>
    </row>
    <row r="58" spans="2:97" ht="16" x14ac:dyDescent="0.2">
      <c r="B58" s="390" t="s">
        <v>100</v>
      </c>
      <c r="C58" s="390" t="s">
        <v>102</v>
      </c>
      <c r="D58" s="390" t="s">
        <v>102</v>
      </c>
      <c r="E58" s="416" t="s">
        <v>92</v>
      </c>
      <c r="F58" s="422">
        <v>5.7299999999999995</v>
      </c>
      <c r="G58" s="458">
        <v>5.7299999999999995</v>
      </c>
      <c r="H58" s="458">
        <v>0.82983000000000007</v>
      </c>
      <c r="I58" s="466">
        <v>7.2641587206414393E-2</v>
      </c>
      <c r="J58" s="461">
        <v>4.4333714720566075E-3</v>
      </c>
      <c r="K58" s="450">
        <v>3.2325506306854407E-2</v>
      </c>
      <c r="L58" s="426">
        <v>4.0316080899559986E-2</v>
      </c>
      <c r="M58" s="426">
        <v>0</v>
      </c>
      <c r="N58" s="471">
        <v>6.3198180869580525E-2</v>
      </c>
      <c r="O58" s="471">
        <v>9.4434063368338678E-3</v>
      </c>
      <c r="P58" s="426">
        <v>0</v>
      </c>
      <c r="Q58" s="432">
        <v>1.7</v>
      </c>
      <c r="R58" s="432">
        <v>3.8</v>
      </c>
      <c r="S58" s="432">
        <v>1.2</v>
      </c>
      <c r="T58" s="432">
        <v>0.9</v>
      </c>
      <c r="U58" s="453"/>
      <c r="V58" s="454"/>
      <c r="W58" s="454"/>
      <c r="X58" s="454"/>
      <c r="Y58" s="454"/>
      <c r="Z58" s="454"/>
      <c r="AA58" s="454"/>
      <c r="AB58" s="454"/>
      <c r="AC58" s="454"/>
      <c r="AD58" s="454"/>
      <c r="AE58" s="454"/>
      <c r="AF58" s="454"/>
      <c r="AG58" s="454"/>
      <c r="AH58" s="454"/>
      <c r="AI58" s="454"/>
      <c r="AJ58" s="454"/>
      <c r="AK58" s="454"/>
      <c r="AL58" s="454"/>
      <c r="AM58" s="454"/>
      <c r="AN58" s="454"/>
      <c r="AO58" s="454"/>
      <c r="AP58" s="454"/>
      <c r="AQ58" s="454"/>
      <c r="AR58" s="454"/>
      <c r="AS58" s="454"/>
      <c r="AT58" s="454"/>
      <c r="AU58" s="454"/>
      <c r="AV58" s="454"/>
      <c r="AW58" s="454"/>
      <c r="AX58" s="454"/>
      <c r="AY58" s="454"/>
      <c r="AZ58" s="454"/>
      <c r="BA58" s="454"/>
      <c r="BB58" s="454"/>
      <c r="BC58" s="454"/>
      <c r="BD58" s="455"/>
      <c r="BE58" s="456"/>
      <c r="BF58" s="456"/>
      <c r="BG58" s="456"/>
      <c r="BH58" s="456"/>
      <c r="BI58" s="456"/>
      <c r="BJ58" s="456"/>
      <c r="BK58" s="456"/>
      <c r="BL58" s="456"/>
      <c r="BM58" s="456"/>
      <c r="BN58" s="456"/>
      <c r="BO58" s="456"/>
      <c r="BP58" s="456"/>
      <c r="BQ58" s="456"/>
      <c r="BR58" s="456"/>
      <c r="BS58" s="456"/>
      <c r="BT58" s="456"/>
      <c r="BU58" s="456"/>
      <c r="BV58" s="456"/>
      <c r="BW58" s="456"/>
      <c r="BX58" s="456"/>
      <c r="BY58" s="456"/>
      <c r="BZ58" s="456"/>
      <c r="CA58" s="456"/>
      <c r="CB58" s="456"/>
      <c r="CC58" s="456"/>
      <c r="CD58" s="456"/>
      <c r="CE58" s="456"/>
      <c r="CF58" s="457"/>
      <c r="CG58" s="422">
        <v>247.2642492325887</v>
      </c>
      <c r="CH58" s="422">
        <v>93.283120199435572</v>
      </c>
      <c r="CI58" s="422">
        <v>8.4886039388028003</v>
      </c>
      <c r="CJ58" s="372">
        <v>289.29917160212875</v>
      </c>
      <c r="CK58" s="372">
        <v>36.380416877779872</v>
      </c>
      <c r="CL58" s="417">
        <v>16.977207877605601</v>
      </c>
      <c r="CM58" s="417">
        <v>1.465463848672073</v>
      </c>
      <c r="CN58" s="417">
        <v>7.7409131635097619E-2</v>
      </c>
      <c r="CO58" s="417">
        <v>1.7549636544188778</v>
      </c>
      <c r="CP58" s="417">
        <v>3.0189561337688072E-2</v>
      </c>
    </row>
    <row r="59" spans="2:97" ht="16" x14ac:dyDescent="0.2">
      <c r="B59" s="390" t="s">
        <v>100</v>
      </c>
      <c r="C59" s="390" t="s">
        <v>102</v>
      </c>
      <c r="D59" s="390" t="s">
        <v>102</v>
      </c>
      <c r="E59" s="416" t="s">
        <v>93</v>
      </c>
      <c r="F59" s="422">
        <v>5.3599999999999994</v>
      </c>
      <c r="G59" s="458">
        <v>5.3599999999999994</v>
      </c>
      <c r="H59" s="458">
        <v>0.77839999999999998</v>
      </c>
      <c r="I59" s="466">
        <v>6.7950943704429514E-2</v>
      </c>
      <c r="J59" s="461">
        <v>4.0434132082275342E-3</v>
      </c>
      <c r="K59" s="450">
        <v>3.0238169948471134E-2</v>
      </c>
      <c r="L59" s="426">
        <v>3.7712773755958384E-2</v>
      </c>
      <c r="M59" s="426">
        <v>0</v>
      </c>
      <c r="N59" s="471">
        <v>5.9117321022853678E-2</v>
      </c>
      <c r="O59" s="471">
        <v>8.8336226815758367E-3</v>
      </c>
      <c r="P59" s="426">
        <v>0</v>
      </c>
      <c r="Q59" s="432">
        <v>1.3</v>
      </c>
      <c r="R59" s="432">
        <v>3.7</v>
      </c>
      <c r="S59" s="432">
        <v>0.9</v>
      </c>
      <c r="T59" s="432">
        <v>0.8</v>
      </c>
      <c r="U59" s="453"/>
      <c r="V59" s="454"/>
      <c r="W59" s="454"/>
      <c r="X59" s="454"/>
      <c r="Y59" s="454"/>
      <c r="Z59" s="454"/>
      <c r="AA59" s="454"/>
      <c r="AB59" s="454"/>
      <c r="AC59" s="454"/>
      <c r="AD59" s="454"/>
      <c r="AE59" s="454"/>
      <c r="AF59" s="454"/>
      <c r="AG59" s="454"/>
      <c r="AH59" s="454"/>
      <c r="AI59" s="454"/>
      <c r="AJ59" s="454"/>
      <c r="AK59" s="454"/>
      <c r="AL59" s="454"/>
      <c r="AM59" s="454"/>
      <c r="AN59" s="454"/>
      <c r="AO59" s="454"/>
      <c r="AP59" s="454"/>
      <c r="AQ59" s="454"/>
      <c r="AR59" s="454"/>
      <c r="AS59" s="454"/>
      <c r="AT59" s="454"/>
      <c r="AU59" s="454"/>
      <c r="AV59" s="454"/>
      <c r="AW59" s="454"/>
      <c r="AX59" s="454"/>
      <c r="AY59" s="454"/>
      <c r="AZ59" s="454"/>
      <c r="BA59" s="454"/>
      <c r="BB59" s="454"/>
      <c r="BC59" s="454"/>
      <c r="BD59" s="455"/>
      <c r="BE59" s="456"/>
      <c r="BF59" s="456"/>
      <c r="BG59" s="456"/>
      <c r="BH59" s="456"/>
      <c r="BI59" s="456"/>
      <c r="BJ59" s="456"/>
      <c r="BK59" s="456"/>
      <c r="BL59" s="456"/>
      <c r="BM59" s="456"/>
      <c r="BN59" s="456"/>
      <c r="BO59" s="456"/>
      <c r="BP59" s="456"/>
      <c r="BQ59" s="456"/>
      <c r="BR59" s="456"/>
      <c r="BS59" s="456"/>
      <c r="BT59" s="456"/>
      <c r="BU59" s="456"/>
      <c r="BV59" s="456"/>
      <c r="BW59" s="456"/>
      <c r="BX59" s="456"/>
      <c r="BY59" s="456"/>
      <c r="BZ59" s="456"/>
      <c r="CA59" s="456"/>
      <c r="CB59" s="456"/>
      <c r="CC59" s="456"/>
      <c r="CD59" s="456"/>
      <c r="CE59" s="456"/>
      <c r="CF59" s="457"/>
      <c r="CG59" s="422">
        <v>179.68279856951705</v>
      </c>
      <c r="CH59" s="422">
        <v>108.20841943134525</v>
      </c>
      <c r="CI59" s="422">
        <v>8.4886039388028003</v>
      </c>
      <c r="CJ59" s="372">
        <v>210.22887432633493</v>
      </c>
      <c r="CK59" s="372">
        <v>42.201283578224647</v>
      </c>
      <c r="CL59" s="417">
        <v>16.977207877605601</v>
      </c>
      <c r="CM59" s="417">
        <v>1.0085987174445943</v>
      </c>
      <c r="CN59" s="417">
        <v>8.4229433685359137E-2</v>
      </c>
      <c r="CO59" s="417">
        <v>1.2178246006131213</v>
      </c>
      <c r="CP59" s="417">
        <v>3.2849479137290069E-2</v>
      </c>
    </row>
    <row r="60" spans="2:97" ht="14.25" customHeight="1" x14ac:dyDescent="0.2">
      <c r="B60" s="390" t="s">
        <v>100</v>
      </c>
      <c r="C60" s="390" t="s">
        <v>102</v>
      </c>
      <c r="D60" s="390" t="s">
        <v>102</v>
      </c>
      <c r="E60" s="416" t="s">
        <v>94</v>
      </c>
      <c r="F60" s="422">
        <v>7.1</v>
      </c>
      <c r="G60" s="458">
        <v>7.1</v>
      </c>
      <c r="H60" s="458">
        <v>1.0202600000000002</v>
      </c>
      <c r="I60" s="466">
        <v>9.0009645578628658E-2</v>
      </c>
      <c r="J60" s="372">
        <v>5.4334049976240764E-3</v>
      </c>
      <c r="K60" s="450">
        <v>4.0054292282489752E-2</v>
      </c>
      <c r="L60" s="426">
        <v>4.9955353296138906E-2</v>
      </c>
      <c r="M60" s="426">
        <v>0</v>
      </c>
      <c r="N60" s="471">
        <v>7.8308391653406931E-2</v>
      </c>
      <c r="O60" s="471">
        <v>1.1701253925221727E-2</v>
      </c>
      <c r="P60" s="426">
        <v>0</v>
      </c>
      <c r="Q60" s="432">
        <v>0.8</v>
      </c>
      <c r="R60" s="432">
        <v>2.2999999999999998</v>
      </c>
      <c r="S60" s="432">
        <v>0.7</v>
      </c>
      <c r="T60" s="432">
        <v>0.7</v>
      </c>
      <c r="U60" s="453"/>
      <c r="V60" s="454"/>
      <c r="W60" s="454"/>
      <c r="X60" s="454"/>
      <c r="Y60" s="454"/>
      <c r="Z60" s="454"/>
      <c r="AA60" s="454"/>
      <c r="AB60" s="454"/>
      <c r="AC60" s="454"/>
      <c r="AD60" s="454"/>
      <c r="AE60" s="454"/>
      <c r="AF60" s="454"/>
      <c r="AG60" s="454"/>
      <c r="AH60" s="454"/>
      <c r="AI60" s="454"/>
      <c r="AJ60" s="454"/>
      <c r="AK60" s="454"/>
      <c r="AL60" s="454"/>
      <c r="AM60" s="454"/>
      <c r="AN60" s="454"/>
      <c r="AO60" s="454"/>
      <c r="AP60" s="454"/>
      <c r="AQ60" s="454"/>
      <c r="AR60" s="454"/>
      <c r="AS60" s="454"/>
      <c r="AT60" s="454"/>
      <c r="AU60" s="454"/>
      <c r="AV60" s="454"/>
      <c r="AW60" s="454"/>
      <c r="AX60" s="454"/>
      <c r="AY60" s="454"/>
      <c r="AZ60" s="454"/>
      <c r="BA60" s="454"/>
      <c r="BB60" s="454"/>
      <c r="BC60" s="454"/>
      <c r="BD60" s="455"/>
      <c r="BE60" s="456"/>
      <c r="BF60" s="456"/>
      <c r="BG60" s="456"/>
      <c r="BH60" s="456"/>
      <c r="BI60" s="456"/>
      <c r="BJ60" s="456"/>
      <c r="BK60" s="456"/>
      <c r="BL60" s="456"/>
      <c r="BM60" s="456"/>
      <c r="BN60" s="456"/>
      <c r="BO60" s="456"/>
      <c r="BP60" s="456"/>
      <c r="BQ60" s="456"/>
      <c r="BR60" s="456"/>
      <c r="BS60" s="456"/>
      <c r="BT60" s="456"/>
      <c r="BU60" s="456"/>
      <c r="BV60" s="456"/>
      <c r="BW60" s="456"/>
      <c r="BX60" s="456"/>
      <c r="BY60" s="456"/>
      <c r="BZ60" s="456"/>
      <c r="CA60" s="456"/>
      <c r="CB60" s="456"/>
      <c r="CC60" s="456"/>
      <c r="CD60" s="456"/>
      <c r="CE60" s="456"/>
      <c r="CF60" s="457"/>
      <c r="CG60" s="422">
        <v>198.42801846146395</v>
      </c>
      <c r="CH60" s="422">
        <v>109.2905036256587</v>
      </c>
      <c r="CI60" s="422">
        <v>8.4886039388028003</v>
      </c>
      <c r="CJ60" s="372">
        <v>232.16078159991281</v>
      </c>
      <c r="CK60" s="372">
        <v>42.623296414006894</v>
      </c>
      <c r="CL60" s="417">
        <v>16.977207877605601</v>
      </c>
      <c r="CM60" s="417">
        <v>1.4691080190418939</v>
      </c>
      <c r="CN60" s="417">
        <v>0.11150472922911456</v>
      </c>
      <c r="CO60" s="417">
        <v>1.7688797252903807</v>
      </c>
      <c r="CP60" s="417">
        <v>4.3486844399354678E-2</v>
      </c>
    </row>
    <row r="61" spans="2:97" ht="16" x14ac:dyDescent="0.2">
      <c r="B61" s="390" t="s">
        <v>100</v>
      </c>
      <c r="C61" s="390" t="s">
        <v>102</v>
      </c>
      <c r="D61" s="390" t="s">
        <v>102</v>
      </c>
      <c r="E61" s="418" t="s">
        <v>95</v>
      </c>
      <c r="F61" s="432">
        <v>7.0000000000000007E-2</v>
      </c>
      <c r="G61" s="371">
        <v>7.0000000000000007E-2</v>
      </c>
      <c r="H61" s="458">
        <v>9.7300000000000025E-3</v>
      </c>
      <c r="I61" s="470">
        <v>8.8741904091605729E-4</v>
      </c>
      <c r="J61" s="472">
        <v>5.942275042444823E-5</v>
      </c>
      <c r="K61" s="474">
        <v>3.9490147320764551E-4</v>
      </c>
      <c r="L61" s="436">
        <v>4.9251756770841179E-4</v>
      </c>
      <c r="M61" s="426">
        <v>0</v>
      </c>
      <c r="N61" s="475">
        <v>7.7205456559696986E-4</v>
      </c>
      <c r="O61" s="475">
        <v>1.1536447531908744E-4</v>
      </c>
      <c r="P61" s="426">
        <v>0</v>
      </c>
      <c r="Q61" s="432">
        <v>0.4</v>
      </c>
      <c r="R61" s="432">
        <v>2.5</v>
      </c>
      <c r="S61" s="432">
        <v>0.3</v>
      </c>
      <c r="T61" s="432">
        <v>0.5</v>
      </c>
      <c r="U61" s="453"/>
      <c r="V61" s="454"/>
      <c r="W61" s="454"/>
      <c r="X61" s="454"/>
      <c r="Y61" s="454"/>
      <c r="Z61" s="454"/>
      <c r="AA61" s="454"/>
      <c r="AB61" s="454"/>
      <c r="AC61" s="454"/>
      <c r="AD61" s="454"/>
      <c r="AE61" s="454"/>
      <c r="AF61" s="454"/>
      <c r="AG61" s="454"/>
      <c r="AH61" s="454"/>
      <c r="AI61" s="454"/>
      <c r="AJ61" s="454"/>
      <c r="AK61" s="454"/>
      <c r="AL61" s="454"/>
      <c r="AM61" s="454"/>
      <c r="AN61" s="454"/>
      <c r="AO61" s="454"/>
      <c r="AP61" s="454"/>
      <c r="AQ61" s="454"/>
      <c r="AR61" s="454"/>
      <c r="AS61" s="454"/>
      <c r="AT61" s="454"/>
      <c r="AU61" s="454"/>
      <c r="AV61" s="454"/>
      <c r="AW61" s="454"/>
      <c r="AX61" s="454"/>
      <c r="AY61" s="454"/>
      <c r="AZ61" s="454"/>
      <c r="BA61" s="454"/>
      <c r="BB61" s="454"/>
      <c r="BC61" s="454"/>
      <c r="BD61" s="455"/>
      <c r="BE61" s="456"/>
      <c r="BF61" s="456"/>
      <c r="BG61" s="456"/>
      <c r="BH61" s="456"/>
      <c r="BI61" s="456"/>
      <c r="BJ61" s="456"/>
      <c r="BK61" s="456"/>
      <c r="BL61" s="456"/>
      <c r="BM61" s="456"/>
      <c r="BN61" s="456"/>
      <c r="BO61" s="456"/>
      <c r="BP61" s="456"/>
      <c r="BQ61" s="456"/>
      <c r="BR61" s="456"/>
      <c r="BS61" s="456"/>
      <c r="BT61" s="456"/>
      <c r="BU61" s="456"/>
      <c r="BV61" s="456"/>
      <c r="BW61" s="456"/>
      <c r="BX61" s="456"/>
      <c r="BY61" s="456"/>
      <c r="BZ61" s="456"/>
      <c r="CA61" s="456"/>
      <c r="CB61" s="456"/>
      <c r="CC61" s="456"/>
      <c r="CD61" s="456"/>
      <c r="CE61" s="456"/>
      <c r="CF61" s="457"/>
      <c r="CG61" s="426">
        <v>170.60616577973227</v>
      </c>
      <c r="CH61" s="432">
        <v>52.916679552286041</v>
      </c>
      <c r="CI61" s="432">
        <v>8.4886039388028003</v>
      </c>
      <c r="CJ61" s="372">
        <v>199.60921396228673</v>
      </c>
      <c r="CK61" s="372">
        <v>20.637505025391558</v>
      </c>
      <c r="CL61" s="417">
        <v>16.977207877605601</v>
      </c>
      <c r="CM61" s="417">
        <v>1.2536633880297455E-2</v>
      </c>
      <c r="CN61" s="438">
        <v>5.1487929204374323E-4</v>
      </c>
      <c r="CO61" s="417">
        <v>1.5161049528792464E-2</v>
      </c>
      <c r="CP61" s="476">
        <v>2.0080292389705991E-4</v>
      </c>
    </row>
    <row r="62" spans="2:97" ht="27" customHeight="1" x14ac:dyDescent="0.2">
      <c r="B62" s="390" t="s">
        <v>100</v>
      </c>
      <c r="C62" s="390" t="s">
        <v>103</v>
      </c>
      <c r="D62" s="390" t="s">
        <v>103</v>
      </c>
      <c r="E62" s="390"/>
      <c r="F62" s="422"/>
      <c r="G62" s="439"/>
      <c r="H62" s="445"/>
      <c r="I62" s="510">
        <v>1.6306199999999996E-2</v>
      </c>
      <c r="J62" s="510">
        <v>1.6306199999999996E-2</v>
      </c>
      <c r="K62" s="510">
        <v>1.237314456E-2</v>
      </c>
      <c r="L62" s="510">
        <v>0</v>
      </c>
      <c r="M62" s="510">
        <v>0</v>
      </c>
      <c r="N62" s="446"/>
      <c r="O62" s="446"/>
      <c r="P62" s="446"/>
      <c r="Q62" s="422"/>
      <c r="R62" s="422"/>
      <c r="S62" s="422"/>
      <c r="T62" s="422"/>
      <c r="U62" s="453"/>
      <c r="V62" s="454"/>
      <c r="W62" s="454"/>
      <c r="X62" s="454"/>
      <c r="Y62" s="454"/>
      <c r="Z62" s="454"/>
      <c r="AA62" s="454"/>
      <c r="AB62" s="454"/>
      <c r="AC62" s="454"/>
      <c r="AD62" s="454"/>
      <c r="AE62" s="454"/>
      <c r="AF62" s="454"/>
      <c r="AG62" s="454"/>
      <c r="AH62" s="454"/>
      <c r="AI62" s="454"/>
      <c r="AJ62" s="454"/>
      <c r="AK62" s="454"/>
      <c r="AL62" s="454"/>
      <c r="AM62" s="454"/>
      <c r="AN62" s="454"/>
      <c r="AO62" s="454"/>
      <c r="AP62" s="454"/>
      <c r="AQ62" s="454"/>
      <c r="AR62" s="454"/>
      <c r="AS62" s="454"/>
      <c r="AT62" s="454"/>
      <c r="AU62" s="454"/>
      <c r="AV62" s="454"/>
      <c r="AW62" s="454"/>
      <c r="AX62" s="454"/>
      <c r="AY62" s="454"/>
      <c r="AZ62" s="454"/>
      <c r="BA62" s="454"/>
      <c r="BB62" s="454"/>
      <c r="BC62" s="454"/>
      <c r="BD62" s="455"/>
      <c r="BE62" s="456"/>
      <c r="BF62" s="456"/>
      <c r="BG62" s="456"/>
      <c r="BH62" s="456"/>
      <c r="BI62" s="456"/>
      <c r="BJ62" s="456"/>
      <c r="BK62" s="456"/>
      <c r="BL62" s="456"/>
      <c r="BM62" s="456"/>
      <c r="BN62" s="456"/>
      <c r="BO62" s="456"/>
      <c r="BP62" s="456"/>
      <c r="BQ62" s="456"/>
      <c r="BR62" s="456"/>
      <c r="BS62" s="456"/>
      <c r="BT62" s="456"/>
      <c r="BU62" s="456"/>
      <c r="BV62" s="456"/>
      <c r="BW62" s="456"/>
      <c r="BX62" s="456"/>
      <c r="BY62" s="456"/>
      <c r="BZ62" s="456"/>
      <c r="CA62" s="456"/>
      <c r="CB62" s="456"/>
      <c r="CC62" s="456"/>
      <c r="CD62" s="456"/>
      <c r="CE62" s="456"/>
      <c r="CF62" s="457"/>
      <c r="CG62" s="422"/>
      <c r="CH62" s="422"/>
      <c r="CI62" s="422"/>
      <c r="CJ62" s="422"/>
      <c r="CK62" s="422"/>
      <c r="CL62" s="422"/>
      <c r="CM62" s="422"/>
      <c r="CN62" s="422"/>
      <c r="CO62" s="422"/>
      <c r="CP62" s="422"/>
    </row>
    <row r="63" spans="2:97" ht="27" customHeight="1" x14ac:dyDescent="0.2">
      <c r="B63" s="403" t="s">
        <v>100</v>
      </c>
      <c r="C63" s="403" t="s">
        <v>103</v>
      </c>
      <c r="D63" s="403" t="s">
        <v>103</v>
      </c>
      <c r="E63" s="404" t="s">
        <v>84</v>
      </c>
      <c r="F63" s="432">
        <v>13.17</v>
      </c>
      <c r="G63" s="458">
        <v>13.17</v>
      </c>
      <c r="H63" s="458">
        <v>1.8639900000000003</v>
      </c>
      <c r="I63" s="477">
        <v>8.9024361682888322E-3</v>
      </c>
      <c r="J63" s="372">
        <v>8.9024361682888322E-3</v>
      </c>
      <c r="K63" s="477">
        <v>6.7551685644975665E-3</v>
      </c>
      <c r="L63" s="432">
        <v>0</v>
      </c>
      <c r="M63" s="465">
        <v>0</v>
      </c>
      <c r="N63" s="477">
        <v>7.4246317643528858E-3</v>
      </c>
      <c r="O63" s="477">
        <v>1.4778044039359462E-3</v>
      </c>
      <c r="P63" s="426">
        <v>0</v>
      </c>
      <c r="Q63" s="432">
        <v>1.9</v>
      </c>
      <c r="R63" s="432">
        <v>4.5</v>
      </c>
      <c r="S63" s="432">
        <v>2</v>
      </c>
      <c r="T63" s="432">
        <v>0.8</v>
      </c>
      <c r="U63" s="453"/>
      <c r="V63" s="454"/>
      <c r="W63" s="454"/>
      <c r="X63" s="454"/>
      <c r="Y63" s="454"/>
      <c r="Z63" s="454"/>
      <c r="AA63" s="454"/>
      <c r="AB63" s="454"/>
      <c r="AC63" s="454"/>
      <c r="AD63" s="454"/>
      <c r="AE63" s="454"/>
      <c r="AF63" s="454"/>
      <c r="AG63" s="454"/>
      <c r="AH63" s="454"/>
      <c r="AI63" s="454"/>
      <c r="AJ63" s="454"/>
      <c r="AK63" s="454"/>
      <c r="AL63" s="454"/>
      <c r="AM63" s="454"/>
      <c r="AN63" s="454"/>
      <c r="AO63" s="454"/>
      <c r="AP63" s="454"/>
      <c r="AQ63" s="454"/>
      <c r="AR63" s="454"/>
      <c r="AS63" s="454"/>
      <c r="AT63" s="454"/>
      <c r="AU63" s="454"/>
      <c r="AV63" s="454"/>
      <c r="AW63" s="454"/>
      <c r="AX63" s="454"/>
      <c r="AY63" s="454"/>
      <c r="AZ63" s="454"/>
      <c r="BA63" s="454"/>
      <c r="BB63" s="454"/>
      <c r="BC63" s="454"/>
      <c r="BD63" s="455"/>
      <c r="BE63" s="456"/>
      <c r="BF63" s="456"/>
      <c r="BG63" s="456"/>
      <c r="BH63" s="456"/>
      <c r="BI63" s="456"/>
      <c r="BJ63" s="456"/>
      <c r="BK63" s="456"/>
      <c r="BL63" s="456"/>
      <c r="BM63" s="456"/>
      <c r="BN63" s="456"/>
      <c r="BO63" s="456"/>
      <c r="BP63" s="456"/>
      <c r="BQ63" s="456"/>
      <c r="BR63" s="456"/>
      <c r="BS63" s="456"/>
      <c r="BT63" s="456"/>
      <c r="BU63" s="456"/>
      <c r="BV63" s="456"/>
      <c r="BW63" s="456"/>
      <c r="BX63" s="456"/>
      <c r="BY63" s="456"/>
      <c r="BZ63" s="456"/>
      <c r="CA63" s="456"/>
      <c r="CB63" s="456"/>
      <c r="CC63" s="456"/>
      <c r="CD63" s="456"/>
      <c r="CE63" s="456"/>
      <c r="CF63" s="457"/>
      <c r="CG63" s="432">
        <v>123.44713889367644</v>
      </c>
      <c r="CH63" s="422">
        <v>73.883665789984278</v>
      </c>
      <c r="CI63" s="422">
        <v>3.1160698003200142</v>
      </c>
      <c r="CJ63" s="371">
        <v>144.43315250560141</v>
      </c>
      <c r="CK63" s="371">
        <v>28.814629658093871</v>
      </c>
      <c r="CL63" s="410">
        <v>6.2321396006400285</v>
      </c>
      <c r="CM63" s="410">
        <v>1.6668374584999333</v>
      </c>
      <c r="CN63" s="410">
        <v>0.1377184141958728</v>
      </c>
      <c r="CO63" s="410">
        <v>1.9842618970391999</v>
      </c>
      <c r="CP63" s="417">
        <v>5.37101815363904E-2</v>
      </c>
    </row>
    <row r="64" spans="2:97" ht="16" x14ac:dyDescent="0.2">
      <c r="B64" s="390" t="s">
        <v>100</v>
      </c>
      <c r="C64" s="390" t="s">
        <v>103</v>
      </c>
      <c r="D64" s="390" t="s">
        <v>103</v>
      </c>
      <c r="E64" s="416" t="s">
        <v>89</v>
      </c>
      <c r="F64" s="418">
        <v>1.9800000000000002</v>
      </c>
      <c r="G64" s="458">
        <v>1.9800000000000002</v>
      </c>
      <c r="H64" s="458">
        <v>0.30858000000000008</v>
      </c>
      <c r="I64" s="477">
        <v>1.1206580694971655E-3</v>
      </c>
      <c r="J64" s="461">
        <v>1.1206580694971655E-3</v>
      </c>
      <c r="K64" s="477">
        <v>8.5035534313444914E-4</v>
      </c>
      <c r="L64" s="432">
        <v>0</v>
      </c>
      <c r="M64" s="465">
        <v>0</v>
      </c>
      <c r="N64" s="477">
        <v>9.3462882996063598E-4</v>
      </c>
      <c r="O64" s="436">
        <v>1.8602923953652949E-4</v>
      </c>
      <c r="P64" s="426">
        <v>0</v>
      </c>
      <c r="Q64" s="432">
        <v>1.8</v>
      </c>
      <c r="R64" s="432">
        <v>4.5999999999999996</v>
      </c>
      <c r="S64" s="432">
        <v>2</v>
      </c>
      <c r="T64" s="405">
        <v>0.9</v>
      </c>
      <c r="U64" s="453"/>
      <c r="V64" s="454"/>
      <c r="W64" s="454"/>
      <c r="X64" s="454"/>
      <c r="Y64" s="454"/>
      <c r="Z64" s="454"/>
      <c r="AA64" s="454"/>
      <c r="AB64" s="454"/>
      <c r="AC64" s="454"/>
      <c r="AD64" s="454"/>
      <c r="AE64" s="454"/>
      <c r="AF64" s="454"/>
      <c r="AG64" s="454"/>
      <c r="AH64" s="454"/>
      <c r="AI64" s="454"/>
      <c r="AJ64" s="454"/>
      <c r="AK64" s="454"/>
      <c r="AL64" s="454"/>
      <c r="AM64" s="454"/>
      <c r="AN64" s="454"/>
      <c r="AO64" s="454"/>
      <c r="AP64" s="454"/>
      <c r="AQ64" s="454"/>
      <c r="AR64" s="454"/>
      <c r="AS64" s="454"/>
      <c r="AT64" s="454"/>
      <c r="AU64" s="454"/>
      <c r="AV64" s="454"/>
      <c r="AW64" s="454"/>
      <c r="AX64" s="454"/>
      <c r="AY64" s="454"/>
      <c r="AZ64" s="454"/>
      <c r="BA64" s="454"/>
      <c r="BB64" s="454"/>
      <c r="BC64" s="454"/>
      <c r="BD64" s="455"/>
      <c r="BE64" s="456"/>
      <c r="BF64" s="456"/>
      <c r="BG64" s="456"/>
      <c r="BH64" s="456"/>
      <c r="BI64" s="456"/>
      <c r="BJ64" s="456"/>
      <c r="BK64" s="456"/>
      <c r="BL64" s="456"/>
      <c r="BM64" s="456"/>
      <c r="BN64" s="456"/>
      <c r="BO64" s="456"/>
      <c r="BP64" s="456"/>
      <c r="BQ64" s="456"/>
      <c r="BR64" s="456"/>
      <c r="BS64" s="456"/>
      <c r="BT64" s="456"/>
      <c r="BU64" s="456"/>
      <c r="BV64" s="456"/>
      <c r="BW64" s="456"/>
      <c r="BX64" s="456"/>
      <c r="BY64" s="456"/>
      <c r="BZ64" s="456"/>
      <c r="CA64" s="456"/>
      <c r="CB64" s="456"/>
      <c r="CC64" s="456"/>
      <c r="CD64" s="456"/>
      <c r="CE64" s="456"/>
      <c r="CF64" s="457"/>
      <c r="CG64" s="422">
        <v>123.44713889367644</v>
      </c>
      <c r="CH64" s="422">
        <v>80.533195711082882</v>
      </c>
      <c r="CI64" s="422">
        <v>3.1160698003200142</v>
      </c>
      <c r="CJ64" s="371">
        <v>144.43315250560141</v>
      </c>
      <c r="CK64" s="371">
        <v>31.407946327322325</v>
      </c>
      <c r="CL64" s="410">
        <v>6.2321396006400285</v>
      </c>
      <c r="CM64" s="410">
        <v>0.25059515321411302</v>
      </c>
      <c r="CN64" s="410">
        <v>2.4850933532525959E-2</v>
      </c>
      <c r="CO64" s="410">
        <v>0.2983172783703581</v>
      </c>
      <c r="CP64" s="417">
        <v>9.6918640776851254E-3</v>
      </c>
    </row>
    <row r="65" spans="2:94" ht="16" x14ac:dyDescent="0.2">
      <c r="B65" s="390" t="s">
        <v>100</v>
      </c>
      <c r="C65" s="390" t="s">
        <v>103</v>
      </c>
      <c r="D65" s="390" t="s">
        <v>103</v>
      </c>
      <c r="E65" s="416" t="s">
        <v>91</v>
      </c>
      <c r="F65" s="418">
        <v>0.47</v>
      </c>
      <c r="G65" s="458">
        <v>0.47</v>
      </c>
      <c r="H65" s="458">
        <v>9.869E-2</v>
      </c>
      <c r="I65" s="477">
        <v>2.5903651751677572E-4</v>
      </c>
      <c r="J65" s="461">
        <v>2.5903651751677572E-4</v>
      </c>
      <c r="K65" s="478">
        <v>1.9655690949172943E-4</v>
      </c>
      <c r="L65" s="432">
        <v>0</v>
      </c>
      <c r="M65" s="426">
        <v>0</v>
      </c>
      <c r="N65" s="478">
        <v>2.1603645560899095E-4</v>
      </c>
      <c r="O65" s="436">
        <v>4.3000061907784775E-5</v>
      </c>
      <c r="P65" s="426">
        <v>0</v>
      </c>
      <c r="Q65" s="405">
        <v>1.75</v>
      </c>
      <c r="R65" s="432">
        <v>4.2</v>
      </c>
      <c r="S65" s="432">
        <v>2.2000000000000002</v>
      </c>
      <c r="T65" s="432">
        <v>1</v>
      </c>
      <c r="U65" s="453"/>
      <c r="V65" s="454"/>
      <c r="W65" s="454"/>
      <c r="X65" s="454"/>
      <c r="Y65" s="454"/>
      <c r="Z65" s="454"/>
      <c r="AA65" s="454"/>
      <c r="AB65" s="454"/>
      <c r="AC65" s="454"/>
      <c r="AD65" s="454"/>
      <c r="AE65" s="454"/>
      <c r="AF65" s="454"/>
      <c r="AG65" s="454"/>
      <c r="AH65" s="454"/>
      <c r="AI65" s="454"/>
      <c r="AJ65" s="454"/>
      <c r="AK65" s="454"/>
      <c r="AL65" s="454"/>
      <c r="AM65" s="454"/>
      <c r="AN65" s="454"/>
      <c r="AO65" s="454"/>
      <c r="AP65" s="454"/>
      <c r="AQ65" s="454"/>
      <c r="AR65" s="454"/>
      <c r="AS65" s="454"/>
      <c r="AT65" s="454"/>
      <c r="AU65" s="454"/>
      <c r="AV65" s="454"/>
      <c r="AW65" s="454"/>
      <c r="AX65" s="454"/>
      <c r="AY65" s="454"/>
      <c r="AZ65" s="454"/>
      <c r="BA65" s="454"/>
      <c r="BB65" s="454"/>
      <c r="BC65" s="454"/>
      <c r="BD65" s="455"/>
      <c r="BE65" s="456"/>
      <c r="BF65" s="456"/>
      <c r="BG65" s="456"/>
      <c r="BH65" s="456"/>
      <c r="BI65" s="456"/>
      <c r="BJ65" s="456"/>
      <c r="BK65" s="456"/>
      <c r="BL65" s="456"/>
      <c r="BM65" s="456"/>
      <c r="BN65" s="456"/>
      <c r="BO65" s="456"/>
      <c r="BP65" s="456"/>
      <c r="BQ65" s="456"/>
      <c r="BR65" s="456"/>
      <c r="BS65" s="456"/>
      <c r="BT65" s="456"/>
      <c r="BU65" s="456"/>
      <c r="BV65" s="456"/>
      <c r="BW65" s="456"/>
      <c r="BX65" s="456"/>
      <c r="BY65" s="456"/>
      <c r="BZ65" s="456"/>
      <c r="CA65" s="456"/>
      <c r="CB65" s="456"/>
      <c r="CC65" s="456"/>
      <c r="CD65" s="456"/>
      <c r="CE65" s="456"/>
      <c r="CF65" s="457"/>
      <c r="CG65" s="437">
        <v>115.61607663618548</v>
      </c>
      <c r="CH65" s="437">
        <v>80.937559017095623</v>
      </c>
      <c r="CI65" s="422">
        <v>3.1160698003200142</v>
      </c>
      <c r="CJ65" s="371">
        <v>135.27080966433701</v>
      </c>
      <c r="CK65" s="371">
        <v>31.565648016667293</v>
      </c>
      <c r="CL65" s="410">
        <v>6.2321396006400285</v>
      </c>
      <c r="CM65" s="410">
        <v>5.5804108825157586E-2</v>
      </c>
      <c r="CN65" s="410">
        <v>7.9877276993971669E-3</v>
      </c>
      <c r="CO65" s="410">
        <v>6.6506386154539202E-2</v>
      </c>
      <c r="CP65" s="417">
        <v>3.1152138027648953E-3</v>
      </c>
    </row>
    <row r="66" spans="2:94" ht="16" x14ac:dyDescent="0.2">
      <c r="B66" s="390" t="s">
        <v>100</v>
      </c>
      <c r="C66" s="390" t="s">
        <v>103</v>
      </c>
      <c r="D66" s="390" t="s">
        <v>103</v>
      </c>
      <c r="E66" s="416" t="s">
        <v>92</v>
      </c>
      <c r="F66" s="418">
        <v>2.6900000000000004</v>
      </c>
      <c r="G66" s="458">
        <v>2.6900000000000004</v>
      </c>
      <c r="H66" s="458">
        <v>0.40727000000000008</v>
      </c>
      <c r="I66" s="477">
        <v>1.6982016289428812E-3</v>
      </c>
      <c r="J66" s="461">
        <v>1.6982016289428812E-3</v>
      </c>
      <c r="K66" s="477">
        <v>1.2885953960418582E-3</v>
      </c>
      <c r="L66" s="432">
        <v>0</v>
      </c>
      <c r="M66" s="426">
        <v>0</v>
      </c>
      <c r="N66" s="477">
        <v>1.4163001585383629E-3</v>
      </c>
      <c r="O66" s="436">
        <v>2.8190147040451827E-4</v>
      </c>
      <c r="P66" s="426">
        <v>0</v>
      </c>
      <c r="Q66" s="432">
        <v>1.7</v>
      </c>
      <c r="R66" s="432">
        <v>3.8</v>
      </c>
      <c r="S66" s="432">
        <v>1.2</v>
      </c>
      <c r="T66" s="432">
        <v>0.9</v>
      </c>
      <c r="U66" s="453"/>
      <c r="V66" s="454"/>
      <c r="W66" s="454"/>
      <c r="X66" s="454"/>
      <c r="Y66" s="454"/>
      <c r="Z66" s="454"/>
      <c r="AA66" s="454"/>
      <c r="AB66" s="454"/>
      <c r="AC66" s="454"/>
      <c r="AD66" s="454"/>
      <c r="AE66" s="454"/>
      <c r="AF66" s="454"/>
      <c r="AG66" s="454"/>
      <c r="AH66" s="454"/>
      <c r="AI66" s="454"/>
      <c r="AJ66" s="454"/>
      <c r="AK66" s="454"/>
      <c r="AL66" s="454"/>
      <c r="AM66" s="454"/>
      <c r="AN66" s="454"/>
      <c r="AO66" s="454"/>
      <c r="AP66" s="454"/>
      <c r="AQ66" s="454"/>
      <c r="AR66" s="454"/>
      <c r="AS66" s="454"/>
      <c r="AT66" s="454"/>
      <c r="AU66" s="454"/>
      <c r="AV66" s="454"/>
      <c r="AW66" s="454"/>
      <c r="AX66" s="454"/>
      <c r="AY66" s="454"/>
      <c r="AZ66" s="454"/>
      <c r="BA66" s="454"/>
      <c r="BB66" s="454"/>
      <c r="BC66" s="454"/>
      <c r="BD66" s="455"/>
      <c r="BE66" s="456"/>
      <c r="BF66" s="456"/>
      <c r="BG66" s="456"/>
      <c r="BH66" s="456"/>
      <c r="BI66" s="456"/>
      <c r="BJ66" s="456"/>
      <c r="BK66" s="456"/>
      <c r="BL66" s="456"/>
      <c r="BM66" s="456"/>
      <c r="BN66" s="456"/>
      <c r="BO66" s="456"/>
      <c r="BP66" s="456"/>
      <c r="BQ66" s="456"/>
      <c r="BR66" s="456"/>
      <c r="BS66" s="456"/>
      <c r="BT66" s="456"/>
      <c r="BU66" s="456"/>
      <c r="BV66" s="456"/>
      <c r="BW66" s="456"/>
      <c r="BX66" s="456"/>
      <c r="BY66" s="456"/>
      <c r="BZ66" s="456"/>
      <c r="CA66" s="456"/>
      <c r="CB66" s="456"/>
      <c r="CC66" s="456"/>
      <c r="CD66" s="456"/>
      <c r="CE66" s="456"/>
      <c r="CF66" s="457"/>
      <c r="CG66" s="422">
        <v>107.78501437869453</v>
      </c>
      <c r="CH66" s="422">
        <v>81.341922323108363</v>
      </c>
      <c r="CI66" s="422">
        <v>3.1160698003200142</v>
      </c>
      <c r="CJ66" s="371">
        <v>126.10846682307259</v>
      </c>
      <c r="CK66" s="371">
        <v>31.723349706012264</v>
      </c>
      <c r="CL66" s="410">
        <v>6.2321396006400285</v>
      </c>
      <c r="CM66" s="410">
        <v>0.29832391644154915</v>
      </c>
      <c r="CN66" s="410">
        <v>3.3128124704532344E-2</v>
      </c>
      <c r="CO66" s="410">
        <v>0.35599623127978702</v>
      </c>
      <c r="CP66" s="417">
        <v>1.2919968634767617E-2</v>
      </c>
    </row>
    <row r="67" spans="2:94" ht="16" x14ac:dyDescent="0.2">
      <c r="B67" s="390" t="s">
        <v>100</v>
      </c>
      <c r="C67" s="390" t="s">
        <v>103</v>
      </c>
      <c r="D67" s="390" t="s">
        <v>103</v>
      </c>
      <c r="E67" s="416" t="s">
        <v>93</v>
      </c>
      <c r="F67" s="422">
        <v>3</v>
      </c>
      <c r="G67" s="458">
        <v>3</v>
      </c>
      <c r="H67" s="458">
        <v>0.45036000000000009</v>
      </c>
      <c r="I67" s="477">
        <v>1.8676852635781344E-3</v>
      </c>
      <c r="J67" s="461">
        <v>1.8676852635781344E-3</v>
      </c>
      <c r="K67" s="477">
        <v>1.4171995780030884E-3</v>
      </c>
      <c r="L67" s="432">
        <v>0</v>
      </c>
      <c r="M67" s="426">
        <v>0</v>
      </c>
      <c r="N67" s="477">
        <v>1.5576495098241641E-3</v>
      </c>
      <c r="O67" s="436">
        <v>3.1003575375397033E-4</v>
      </c>
      <c r="P67" s="426">
        <v>0</v>
      </c>
      <c r="Q67" s="432">
        <v>1.3</v>
      </c>
      <c r="R67" s="432">
        <v>3.7</v>
      </c>
      <c r="S67" s="432">
        <v>0.9</v>
      </c>
      <c r="T67" s="432">
        <v>0.8</v>
      </c>
      <c r="U67" s="453"/>
      <c r="V67" s="454"/>
      <c r="W67" s="454"/>
      <c r="X67" s="454"/>
      <c r="Y67" s="454"/>
      <c r="Z67" s="454"/>
      <c r="AA67" s="454"/>
      <c r="AB67" s="454"/>
      <c r="AC67" s="454"/>
      <c r="AD67" s="454"/>
      <c r="AE67" s="454"/>
      <c r="AF67" s="454"/>
      <c r="AG67" s="454"/>
      <c r="AH67" s="454"/>
      <c r="AI67" s="454"/>
      <c r="AJ67" s="454"/>
      <c r="AK67" s="454"/>
      <c r="AL67" s="454"/>
      <c r="AM67" s="454"/>
      <c r="AN67" s="454"/>
      <c r="AO67" s="454"/>
      <c r="AP67" s="454"/>
      <c r="AQ67" s="454"/>
      <c r="AR67" s="454"/>
      <c r="AS67" s="454"/>
      <c r="AT67" s="454"/>
      <c r="AU67" s="454"/>
      <c r="AV67" s="454"/>
      <c r="AW67" s="454"/>
      <c r="AX67" s="454"/>
      <c r="AY67" s="454"/>
      <c r="AZ67" s="454"/>
      <c r="BA67" s="454"/>
      <c r="BB67" s="454"/>
      <c r="BC67" s="454"/>
      <c r="BD67" s="455"/>
      <c r="BE67" s="456"/>
      <c r="BF67" s="456"/>
      <c r="BG67" s="456"/>
      <c r="BH67" s="456"/>
      <c r="BI67" s="456"/>
      <c r="BJ67" s="456"/>
      <c r="BK67" s="456"/>
      <c r="BL67" s="456"/>
      <c r="BM67" s="456"/>
      <c r="BN67" s="456"/>
      <c r="BO67" s="456"/>
      <c r="BP67" s="456"/>
      <c r="BQ67" s="456"/>
      <c r="BR67" s="456"/>
      <c r="BS67" s="456"/>
      <c r="BT67" s="456"/>
      <c r="BU67" s="456"/>
      <c r="BV67" s="456"/>
      <c r="BW67" s="456"/>
      <c r="BX67" s="456"/>
      <c r="BY67" s="456"/>
      <c r="BZ67" s="456"/>
      <c r="CA67" s="456"/>
      <c r="CB67" s="456"/>
      <c r="CC67" s="456"/>
      <c r="CD67" s="456"/>
      <c r="CE67" s="456"/>
      <c r="CF67" s="457"/>
      <c r="CG67" s="422">
        <v>80.530451246324404</v>
      </c>
      <c r="CH67" s="422">
        <v>59.379603295869103</v>
      </c>
      <c r="CI67" s="422">
        <v>3.1160698003200142</v>
      </c>
      <c r="CJ67" s="372">
        <v>94.220627958199543</v>
      </c>
      <c r="CK67" s="372">
        <v>23.158045285388951</v>
      </c>
      <c r="CL67" s="417">
        <v>6.2321396006400285</v>
      </c>
      <c r="CM67" s="417">
        <v>0.25093956313993326</v>
      </c>
      <c r="CN67" s="417">
        <v>2.6742198140327616E-2</v>
      </c>
      <c r="CO67" s="417">
        <v>0.3013583026765187</v>
      </c>
      <c r="CP67" s="417">
        <v>1.042945727472777E-2</v>
      </c>
    </row>
    <row r="68" spans="2:94" ht="16" x14ac:dyDescent="0.2">
      <c r="B68" s="390" t="s">
        <v>100</v>
      </c>
      <c r="C68" s="390" t="s">
        <v>103</v>
      </c>
      <c r="D68" s="390" t="s">
        <v>103</v>
      </c>
      <c r="E68" s="416" t="s">
        <v>94</v>
      </c>
      <c r="F68" s="418">
        <v>3.7799999999999994</v>
      </c>
      <c r="G68" s="458">
        <v>3.7799999999999994</v>
      </c>
      <c r="H68" s="458">
        <v>0.55877999999999994</v>
      </c>
      <c r="I68" s="477">
        <v>2.3979300624082773E-3</v>
      </c>
      <c r="J68" s="461">
        <v>2.3979300624082773E-3</v>
      </c>
      <c r="K68" s="477">
        <v>1.819549331355401E-3</v>
      </c>
      <c r="L68" s="432">
        <v>0</v>
      </c>
      <c r="M68" s="426">
        <v>0</v>
      </c>
      <c r="N68" s="477">
        <v>1.9998736720485033E-3</v>
      </c>
      <c r="O68" s="436">
        <v>3.9805639035977406E-4</v>
      </c>
      <c r="P68" s="426">
        <v>0</v>
      </c>
      <c r="Q68" s="432">
        <v>0.8</v>
      </c>
      <c r="R68" s="432">
        <v>2.2999999999999998</v>
      </c>
      <c r="S68" s="432">
        <v>0.7</v>
      </c>
      <c r="T68" s="432">
        <v>0.7</v>
      </c>
      <c r="U68" s="453"/>
      <c r="V68" s="454"/>
      <c r="W68" s="454"/>
      <c r="X68" s="454"/>
      <c r="Y68" s="454"/>
      <c r="Z68" s="454"/>
      <c r="AA68" s="454"/>
      <c r="AB68" s="454"/>
      <c r="AC68" s="454"/>
      <c r="AD68" s="454"/>
      <c r="AE68" s="454"/>
      <c r="AF68" s="454"/>
      <c r="AG68" s="454"/>
      <c r="AH68" s="454"/>
      <c r="AI68" s="454"/>
      <c r="AJ68" s="454"/>
      <c r="AK68" s="454"/>
      <c r="AL68" s="454"/>
      <c r="AM68" s="454"/>
      <c r="AN68" s="454"/>
      <c r="AO68" s="454"/>
      <c r="AP68" s="454"/>
      <c r="AQ68" s="454"/>
      <c r="AR68" s="454"/>
      <c r="AS68" s="454"/>
      <c r="AT68" s="454"/>
      <c r="AU68" s="454"/>
      <c r="AV68" s="454"/>
      <c r="AW68" s="454"/>
      <c r="AX68" s="454"/>
      <c r="AY68" s="454"/>
      <c r="AZ68" s="454"/>
      <c r="BA68" s="454"/>
      <c r="BB68" s="454"/>
      <c r="BC68" s="454"/>
      <c r="BD68" s="455"/>
      <c r="BE68" s="456"/>
      <c r="BF68" s="456"/>
      <c r="BG68" s="456"/>
      <c r="BH68" s="456"/>
      <c r="BI68" s="456"/>
      <c r="BJ68" s="456"/>
      <c r="BK68" s="456"/>
      <c r="BL68" s="456"/>
      <c r="BM68" s="456"/>
      <c r="BN68" s="456"/>
      <c r="BO68" s="456"/>
      <c r="BP68" s="456"/>
      <c r="BQ68" s="456"/>
      <c r="BR68" s="456"/>
      <c r="BS68" s="456"/>
      <c r="BT68" s="456"/>
      <c r="BU68" s="456"/>
      <c r="BV68" s="456"/>
      <c r="BW68" s="456"/>
      <c r="BX68" s="456"/>
      <c r="BY68" s="456"/>
      <c r="BZ68" s="456"/>
      <c r="CA68" s="456"/>
      <c r="CB68" s="456"/>
      <c r="CC68" s="456"/>
      <c r="CD68" s="456"/>
      <c r="CE68" s="456"/>
      <c r="CF68" s="457"/>
      <c r="CG68" s="422">
        <v>85.340080034389715</v>
      </c>
      <c r="CH68" s="422">
        <v>67.692747757290789</v>
      </c>
      <c r="CI68" s="422">
        <v>3.1160698003200142</v>
      </c>
      <c r="CJ68" s="372">
        <v>99.847893640235966</v>
      </c>
      <c r="CK68" s="372">
        <v>26.400171625343408</v>
      </c>
      <c r="CL68" s="417">
        <v>6.2321396006400285</v>
      </c>
      <c r="CM68" s="417">
        <v>0.33436424637520268</v>
      </c>
      <c r="CN68" s="417">
        <v>3.7825353591818947E-2</v>
      </c>
      <c r="CO68" s="417">
        <v>0.40098252565051118</v>
      </c>
      <c r="CP68" s="417">
        <v>1.4751887900809387E-2</v>
      </c>
    </row>
    <row r="69" spans="2:94" ht="16" x14ac:dyDescent="0.2">
      <c r="B69" s="390" t="s">
        <v>100</v>
      </c>
      <c r="C69" s="390" t="s">
        <v>103</v>
      </c>
      <c r="D69" s="390" t="s">
        <v>103</v>
      </c>
      <c r="E69" s="418" t="s">
        <v>95</v>
      </c>
      <c r="F69" s="432">
        <v>0.18</v>
      </c>
      <c r="G69" s="371">
        <v>0.18</v>
      </c>
      <c r="H69" s="458">
        <v>2.5020000000000001E-2</v>
      </c>
      <c r="I69" s="478">
        <v>6.0252289767930711E-5</v>
      </c>
      <c r="J69" s="472">
        <v>6.0252289767930711E-5</v>
      </c>
      <c r="K69" s="479">
        <v>4.5719437475905823E-5</v>
      </c>
      <c r="L69" s="432">
        <v>0</v>
      </c>
      <c r="M69" s="426">
        <v>0</v>
      </c>
      <c r="N69" s="479">
        <v>5.0250409666454211E-5</v>
      </c>
      <c r="O69" s="479">
        <v>1.0001880101476499E-5</v>
      </c>
      <c r="P69" s="426">
        <v>0</v>
      </c>
      <c r="Q69" s="432">
        <v>0.4</v>
      </c>
      <c r="R69" s="432">
        <v>2.5</v>
      </c>
      <c r="S69" s="432">
        <v>0.3</v>
      </c>
      <c r="T69" s="432">
        <v>0.5</v>
      </c>
      <c r="U69" s="453"/>
      <c r="V69" s="454"/>
      <c r="W69" s="454"/>
      <c r="X69" s="454"/>
      <c r="Y69" s="454"/>
      <c r="Z69" s="454"/>
      <c r="AA69" s="454"/>
      <c r="AB69" s="454"/>
      <c r="AC69" s="454"/>
      <c r="AD69" s="454"/>
      <c r="AE69" s="454"/>
      <c r="AF69" s="454"/>
      <c r="AG69" s="454"/>
      <c r="AH69" s="454"/>
      <c r="AI69" s="454"/>
      <c r="AJ69" s="454"/>
      <c r="AK69" s="454"/>
      <c r="AL69" s="454"/>
      <c r="AM69" s="454"/>
      <c r="AN69" s="454"/>
      <c r="AO69" s="454"/>
      <c r="AP69" s="454"/>
      <c r="AQ69" s="454"/>
      <c r="AR69" s="454"/>
      <c r="AS69" s="454"/>
      <c r="AT69" s="454"/>
      <c r="AU69" s="454"/>
      <c r="AV69" s="454"/>
      <c r="AW69" s="454"/>
      <c r="AX69" s="454"/>
      <c r="AY69" s="454"/>
      <c r="AZ69" s="454"/>
      <c r="BA69" s="454"/>
      <c r="BB69" s="454"/>
      <c r="BC69" s="454"/>
      <c r="BD69" s="455"/>
      <c r="BE69" s="456"/>
      <c r="BF69" s="456"/>
      <c r="BG69" s="456"/>
      <c r="BH69" s="456"/>
      <c r="BI69" s="456"/>
      <c r="BJ69" s="456"/>
      <c r="BK69" s="456"/>
      <c r="BL69" s="456"/>
      <c r="BM69" s="456"/>
      <c r="BN69" s="456"/>
      <c r="BO69" s="456"/>
      <c r="BP69" s="456"/>
      <c r="BQ69" s="456"/>
      <c r="BR69" s="456"/>
      <c r="BS69" s="456"/>
      <c r="BT69" s="456"/>
      <c r="BU69" s="456"/>
      <c r="BV69" s="456"/>
      <c r="BW69" s="456"/>
      <c r="BX69" s="456"/>
      <c r="BY69" s="456"/>
      <c r="BZ69" s="456"/>
      <c r="CA69" s="456"/>
      <c r="CB69" s="456"/>
      <c r="CC69" s="456"/>
      <c r="CD69" s="456"/>
      <c r="CE69" s="456"/>
      <c r="CF69" s="457"/>
      <c r="CG69" s="426">
        <v>72.576065173754841</v>
      </c>
      <c r="CH69" s="432">
        <v>61.383348280651802</v>
      </c>
      <c r="CI69" s="432">
        <v>3.1160698003200142</v>
      </c>
      <c r="CJ69" s="372">
        <v>84.913996253293163</v>
      </c>
      <c r="CK69" s="372">
        <v>23.939505829454205</v>
      </c>
      <c r="CL69" s="417">
        <v>6.2321396006400285</v>
      </c>
      <c r="CM69" s="417">
        <v>1.3624584295333473E-2</v>
      </c>
      <c r="CN69" s="417">
        <v>1.5358113739819081E-3</v>
      </c>
      <c r="CO69" s="422">
        <v>1.6406304453707974E-2</v>
      </c>
      <c r="CP69" s="480">
        <v>5.9896643585294416E-4</v>
      </c>
    </row>
    <row r="70" spans="2:94" ht="25.5" customHeight="1" x14ac:dyDescent="0.2">
      <c r="B70" s="390" t="s">
        <v>100</v>
      </c>
      <c r="C70" s="390" t="s">
        <v>104</v>
      </c>
      <c r="D70" s="390" t="s">
        <v>104</v>
      </c>
      <c r="E70" s="390"/>
      <c r="F70" s="418"/>
      <c r="G70" s="425"/>
      <c r="H70" s="481"/>
      <c r="I70" s="518">
        <v>2.0223990873068289E-2</v>
      </c>
      <c r="J70" s="518">
        <v>2.0223990873068289E-2</v>
      </c>
      <c r="K70" s="518">
        <v>1.0601416015662396E-2</v>
      </c>
      <c r="L70" s="518">
        <v>9.6225748574058911E-3</v>
      </c>
      <c r="M70" s="518">
        <v>0</v>
      </c>
      <c r="N70" s="419"/>
      <c r="O70" s="419"/>
      <c r="P70" s="419"/>
      <c r="Q70" s="419"/>
      <c r="R70" s="419"/>
      <c r="S70" s="419"/>
      <c r="T70" s="419"/>
      <c r="U70" s="453"/>
      <c r="V70" s="454"/>
      <c r="W70" s="454"/>
      <c r="X70" s="454"/>
      <c r="Y70" s="454"/>
      <c r="Z70" s="454"/>
      <c r="AA70" s="454"/>
      <c r="AB70" s="454"/>
      <c r="AC70" s="454"/>
      <c r="AD70" s="454"/>
      <c r="AE70" s="454"/>
      <c r="AF70" s="454"/>
      <c r="AG70" s="454"/>
      <c r="AH70" s="454"/>
      <c r="AI70" s="454"/>
      <c r="AJ70" s="454"/>
      <c r="AK70" s="454"/>
      <c r="AL70" s="454"/>
      <c r="AM70" s="454"/>
      <c r="AN70" s="454"/>
      <c r="AO70" s="454"/>
      <c r="AP70" s="454"/>
      <c r="AQ70" s="454"/>
      <c r="AR70" s="454"/>
      <c r="AS70" s="454"/>
      <c r="AT70" s="454"/>
      <c r="AU70" s="454"/>
      <c r="AV70" s="454"/>
      <c r="AW70" s="454"/>
      <c r="AX70" s="454"/>
      <c r="AY70" s="454"/>
      <c r="AZ70" s="454"/>
      <c r="BA70" s="454"/>
      <c r="BB70" s="454"/>
      <c r="BC70" s="454"/>
      <c r="BD70" s="455"/>
      <c r="BE70" s="456"/>
      <c r="BF70" s="456"/>
      <c r="BG70" s="456"/>
      <c r="BH70" s="456"/>
      <c r="BI70" s="456"/>
      <c r="BJ70" s="456"/>
      <c r="BK70" s="456"/>
      <c r="BL70" s="456"/>
      <c r="BM70" s="456"/>
      <c r="BN70" s="456"/>
      <c r="BO70" s="456"/>
      <c r="BP70" s="456"/>
      <c r="BQ70" s="456"/>
      <c r="BR70" s="456"/>
      <c r="BS70" s="456"/>
      <c r="BT70" s="456"/>
      <c r="BU70" s="456"/>
      <c r="BV70" s="456"/>
      <c r="BW70" s="456"/>
      <c r="BX70" s="456"/>
      <c r="BY70" s="456"/>
      <c r="BZ70" s="456"/>
      <c r="CA70" s="456"/>
      <c r="CB70" s="456"/>
      <c r="CC70" s="456"/>
      <c r="CD70" s="456"/>
      <c r="CE70" s="456"/>
      <c r="CF70" s="457"/>
      <c r="CG70" s="418"/>
      <c r="CH70" s="419"/>
      <c r="CI70" s="422"/>
      <c r="CJ70" s="419"/>
      <c r="CK70" s="419"/>
      <c r="CL70" s="419"/>
      <c r="CM70" s="419"/>
      <c r="CN70" s="419"/>
      <c r="CO70" s="419"/>
      <c r="CP70" s="419"/>
    </row>
    <row r="71" spans="2:94" ht="15.75" customHeight="1" x14ac:dyDescent="0.2">
      <c r="B71" s="403" t="s">
        <v>100</v>
      </c>
      <c r="C71" s="390" t="s">
        <v>104</v>
      </c>
      <c r="D71" s="390" t="s">
        <v>104</v>
      </c>
      <c r="E71" s="404" t="s">
        <v>84</v>
      </c>
      <c r="F71" s="432">
        <v>3.7</v>
      </c>
      <c r="G71" s="458">
        <v>3.7</v>
      </c>
      <c r="H71" s="458">
        <v>0.54766000000000004</v>
      </c>
      <c r="I71" s="432">
        <v>9.0253274695511147E-3</v>
      </c>
      <c r="J71" s="372">
        <v>9.0253274695511147E-3</v>
      </c>
      <c r="K71" s="477">
        <v>4.7310766595386943E-3</v>
      </c>
      <c r="L71" s="477">
        <v>4.2942508100124203E-3</v>
      </c>
      <c r="M71" s="465">
        <v>0</v>
      </c>
      <c r="N71" s="477">
        <v>7.5271231096056294E-3</v>
      </c>
      <c r="O71" s="477">
        <v>1.498204359945485E-3</v>
      </c>
      <c r="P71" s="426">
        <v>0</v>
      </c>
      <c r="Q71" s="432">
        <v>1.9</v>
      </c>
      <c r="R71" s="432">
        <v>4.5</v>
      </c>
      <c r="S71" s="432">
        <v>2</v>
      </c>
      <c r="T71" s="432">
        <v>0.8</v>
      </c>
      <c r="U71" s="453"/>
      <c r="V71" s="454"/>
      <c r="W71" s="454"/>
      <c r="X71" s="454"/>
      <c r="Y71" s="454"/>
      <c r="Z71" s="454"/>
      <c r="AA71" s="454"/>
      <c r="AB71" s="454"/>
      <c r="AC71" s="454"/>
      <c r="AD71" s="454"/>
      <c r="AE71" s="454"/>
      <c r="AF71" s="454"/>
      <c r="AG71" s="454"/>
      <c r="AH71" s="454"/>
      <c r="AI71" s="454"/>
      <c r="AJ71" s="454"/>
      <c r="AK71" s="454"/>
      <c r="AL71" s="454"/>
      <c r="AM71" s="454"/>
      <c r="AN71" s="454"/>
      <c r="AO71" s="454"/>
      <c r="AP71" s="454"/>
      <c r="AQ71" s="454"/>
      <c r="AR71" s="454"/>
      <c r="AS71" s="454"/>
      <c r="AT71" s="454"/>
      <c r="AU71" s="454"/>
      <c r="AV71" s="454"/>
      <c r="AW71" s="454"/>
      <c r="AX71" s="454"/>
      <c r="AY71" s="454"/>
      <c r="AZ71" s="454"/>
      <c r="BA71" s="454"/>
      <c r="BB71" s="454"/>
      <c r="BC71" s="454"/>
      <c r="BD71" s="455"/>
      <c r="BE71" s="456"/>
      <c r="BF71" s="456"/>
      <c r="BG71" s="456"/>
      <c r="BH71" s="456"/>
      <c r="BI71" s="456"/>
      <c r="BJ71" s="456"/>
      <c r="BK71" s="456"/>
      <c r="BL71" s="456"/>
      <c r="BM71" s="456"/>
      <c r="BN71" s="456"/>
      <c r="BO71" s="456"/>
      <c r="BP71" s="456"/>
      <c r="BQ71" s="456"/>
      <c r="BR71" s="456"/>
      <c r="BS71" s="456"/>
      <c r="BT71" s="456"/>
      <c r="BU71" s="456"/>
      <c r="BV71" s="456"/>
      <c r="BW71" s="456"/>
      <c r="BX71" s="456"/>
      <c r="BY71" s="456"/>
      <c r="BZ71" s="456"/>
      <c r="CA71" s="456"/>
      <c r="CB71" s="456"/>
      <c r="CC71" s="456"/>
      <c r="CD71" s="456"/>
      <c r="CE71" s="456"/>
      <c r="CF71" s="457"/>
      <c r="CG71" s="432">
        <v>123.44713889367644</v>
      </c>
      <c r="CH71" s="422">
        <v>73.883665789984278</v>
      </c>
      <c r="CI71" s="422">
        <v>19.663474946846989</v>
      </c>
      <c r="CJ71" s="371">
        <v>144.43315250560141</v>
      </c>
      <c r="CK71" s="371">
        <v>28.814629658093871</v>
      </c>
      <c r="CL71" s="410">
        <v>39.326949893693978</v>
      </c>
      <c r="CM71" s="410">
        <v>0.52950927120993674</v>
      </c>
      <c r="CN71" s="410">
        <v>4.0463128406542793E-2</v>
      </c>
      <c r="CO71" s="410">
        <v>0.67991237887739298</v>
      </c>
      <c r="CP71" s="417">
        <v>1.5780620078551692E-2</v>
      </c>
    </row>
    <row r="72" spans="2:94" ht="16" x14ac:dyDescent="0.2">
      <c r="B72" s="390" t="s">
        <v>100</v>
      </c>
      <c r="C72" s="390" t="s">
        <v>104</v>
      </c>
      <c r="D72" s="390" t="s">
        <v>104</v>
      </c>
      <c r="E72" s="416" t="s">
        <v>89</v>
      </c>
      <c r="F72" s="418">
        <v>0.41000000000000003</v>
      </c>
      <c r="G72" s="458">
        <v>0.41000000000000003</v>
      </c>
      <c r="H72" s="458">
        <v>9.0350000000000014E-2</v>
      </c>
      <c r="I72" s="477">
        <v>7.2222856656117829E-4</v>
      </c>
      <c r="J72" s="461">
        <v>7.2222856656117829E-4</v>
      </c>
      <c r="K72" s="477">
        <v>3.7859221459136965E-4</v>
      </c>
      <c r="L72" s="477">
        <v>3.4363635196980863E-4</v>
      </c>
      <c r="M72" s="465">
        <v>0</v>
      </c>
      <c r="N72" s="477">
        <v>6.0233862451202272E-4</v>
      </c>
      <c r="O72" s="478">
        <v>1.1988994204915561E-4</v>
      </c>
      <c r="P72" s="426">
        <v>0</v>
      </c>
      <c r="Q72" s="432">
        <v>1.8</v>
      </c>
      <c r="R72" s="432">
        <v>4.5999999999999996</v>
      </c>
      <c r="S72" s="432">
        <v>2</v>
      </c>
      <c r="T72" s="405">
        <v>0.9</v>
      </c>
      <c r="U72" s="453"/>
      <c r="V72" s="454"/>
      <c r="W72" s="454"/>
      <c r="X72" s="454"/>
      <c r="Y72" s="454"/>
      <c r="Z72" s="454"/>
      <c r="AA72" s="454"/>
      <c r="AB72" s="454"/>
      <c r="AC72" s="454"/>
      <c r="AD72" s="454"/>
      <c r="AE72" s="454"/>
      <c r="AF72" s="454"/>
      <c r="AG72" s="454"/>
      <c r="AH72" s="454"/>
      <c r="AI72" s="454"/>
      <c r="AJ72" s="454"/>
      <c r="AK72" s="454"/>
      <c r="AL72" s="454"/>
      <c r="AM72" s="454"/>
      <c r="AN72" s="454"/>
      <c r="AO72" s="454"/>
      <c r="AP72" s="454"/>
      <c r="AQ72" s="454"/>
      <c r="AR72" s="454"/>
      <c r="AS72" s="454"/>
      <c r="AT72" s="454"/>
      <c r="AU72" s="454"/>
      <c r="AV72" s="454"/>
      <c r="AW72" s="454"/>
      <c r="AX72" s="454"/>
      <c r="AY72" s="454"/>
      <c r="AZ72" s="454"/>
      <c r="BA72" s="454"/>
      <c r="BB72" s="454"/>
      <c r="BC72" s="454"/>
      <c r="BD72" s="455"/>
      <c r="BE72" s="456"/>
      <c r="BF72" s="456"/>
      <c r="BG72" s="456"/>
      <c r="BH72" s="456"/>
      <c r="BI72" s="456"/>
      <c r="BJ72" s="456"/>
      <c r="BK72" s="456"/>
      <c r="BL72" s="456"/>
      <c r="BM72" s="456"/>
      <c r="BN72" s="456"/>
      <c r="BO72" s="456"/>
      <c r="BP72" s="456"/>
      <c r="BQ72" s="456"/>
      <c r="BR72" s="456"/>
      <c r="BS72" s="456"/>
      <c r="BT72" s="456"/>
      <c r="BU72" s="456"/>
      <c r="BV72" s="456"/>
      <c r="BW72" s="456"/>
      <c r="BX72" s="456"/>
      <c r="BY72" s="456"/>
      <c r="BZ72" s="456"/>
      <c r="CA72" s="456"/>
      <c r="CB72" s="456"/>
      <c r="CC72" s="456"/>
      <c r="CD72" s="456"/>
      <c r="CE72" s="456"/>
      <c r="CF72" s="457"/>
      <c r="CG72" s="422">
        <v>123.44713889367644</v>
      </c>
      <c r="CH72" s="422">
        <v>68.711809184685379</v>
      </c>
      <c r="CI72" s="422">
        <v>19.663474946846989</v>
      </c>
      <c r="CJ72" s="371">
        <v>144.43315250560141</v>
      </c>
      <c r="CK72" s="371">
        <v>26.797605582027298</v>
      </c>
      <c r="CL72" s="410">
        <v>39.326949893693978</v>
      </c>
      <c r="CM72" s="410">
        <v>5.8675351674614601E-2</v>
      </c>
      <c r="CN72" s="410">
        <v>6.2081119598363247E-3</v>
      </c>
      <c r="CO72" s="410">
        <v>7.5341641983711113E-2</v>
      </c>
      <c r="CP72" s="438">
        <v>2.4211636643361669E-3</v>
      </c>
    </row>
    <row r="73" spans="2:94" ht="16" x14ac:dyDescent="0.2">
      <c r="B73" s="390" t="s">
        <v>100</v>
      </c>
      <c r="C73" s="390" t="s">
        <v>104</v>
      </c>
      <c r="D73" s="390" t="s">
        <v>104</v>
      </c>
      <c r="E73" s="416" t="s">
        <v>91</v>
      </c>
      <c r="F73" s="422">
        <v>0.2</v>
      </c>
      <c r="G73" s="458">
        <v>0.2</v>
      </c>
      <c r="H73" s="458">
        <v>2.7800000000000005E-2</v>
      </c>
      <c r="I73" s="477">
        <v>4.5712518837506924E-4</v>
      </c>
      <c r="J73" s="472">
        <v>4.5712518837506924E-4</v>
      </c>
      <c r="K73" s="478">
        <v>2.3962502374621131E-4</v>
      </c>
      <c r="L73" s="478">
        <v>2.1750016462885794E-4</v>
      </c>
      <c r="M73" s="426">
        <v>0</v>
      </c>
      <c r="N73" s="478">
        <v>3.8124240710480772E-4</v>
      </c>
      <c r="O73" s="478">
        <v>7.5882781270261501E-5</v>
      </c>
      <c r="P73" s="426">
        <v>0</v>
      </c>
      <c r="Q73" s="405">
        <v>1.75</v>
      </c>
      <c r="R73" s="432">
        <v>4.2</v>
      </c>
      <c r="S73" s="432">
        <v>2.2000000000000002</v>
      </c>
      <c r="T73" s="432">
        <v>1</v>
      </c>
      <c r="U73" s="453"/>
      <c r="V73" s="454"/>
      <c r="W73" s="454"/>
      <c r="X73" s="454"/>
      <c r="Y73" s="454"/>
      <c r="Z73" s="454"/>
      <c r="AA73" s="454"/>
      <c r="AB73" s="454"/>
      <c r="AC73" s="454"/>
      <c r="AD73" s="454"/>
      <c r="AE73" s="454"/>
      <c r="AF73" s="454"/>
      <c r="AG73" s="454"/>
      <c r="AH73" s="454"/>
      <c r="AI73" s="454"/>
      <c r="AJ73" s="454"/>
      <c r="AK73" s="454"/>
      <c r="AL73" s="454"/>
      <c r="AM73" s="454"/>
      <c r="AN73" s="454"/>
      <c r="AO73" s="454"/>
      <c r="AP73" s="454"/>
      <c r="AQ73" s="454"/>
      <c r="AR73" s="454"/>
      <c r="AS73" s="454"/>
      <c r="AT73" s="454"/>
      <c r="AU73" s="454"/>
      <c r="AV73" s="454"/>
      <c r="AW73" s="454"/>
      <c r="AX73" s="454"/>
      <c r="AY73" s="454"/>
      <c r="AZ73" s="454"/>
      <c r="BA73" s="454"/>
      <c r="BB73" s="454"/>
      <c r="BC73" s="454"/>
      <c r="BD73" s="455"/>
      <c r="BE73" s="456"/>
      <c r="BF73" s="456"/>
      <c r="BG73" s="456"/>
      <c r="BH73" s="456"/>
      <c r="BI73" s="456"/>
      <c r="BJ73" s="456"/>
      <c r="BK73" s="456"/>
      <c r="BL73" s="456"/>
      <c r="BM73" s="456"/>
      <c r="BN73" s="456"/>
      <c r="BO73" s="456"/>
      <c r="BP73" s="456"/>
      <c r="BQ73" s="456"/>
      <c r="BR73" s="456"/>
      <c r="BS73" s="456"/>
      <c r="BT73" s="456"/>
      <c r="BU73" s="456"/>
      <c r="BV73" s="456"/>
      <c r="BW73" s="456"/>
      <c r="BX73" s="456"/>
      <c r="BY73" s="456"/>
      <c r="BZ73" s="456"/>
      <c r="CA73" s="456"/>
      <c r="CB73" s="456"/>
      <c r="CC73" s="456"/>
      <c r="CD73" s="456"/>
      <c r="CE73" s="456"/>
      <c r="CF73" s="457"/>
      <c r="CG73" s="437">
        <v>115.61607663618548</v>
      </c>
      <c r="CH73" s="437">
        <v>69.056266815733281</v>
      </c>
      <c r="CI73" s="422">
        <v>19.663474946846989</v>
      </c>
      <c r="CJ73" s="371">
        <v>135.27080966433701</v>
      </c>
      <c r="CK73" s="371">
        <v>26.931944058135979</v>
      </c>
      <c r="CL73" s="410">
        <v>39.326949893693978</v>
      </c>
      <c r="CM73" s="410">
        <v>2.7055910316606497E-2</v>
      </c>
      <c r="CN73" s="410">
        <v>1.9197642174773857E-3</v>
      </c>
      <c r="CO73" s="410">
        <v>3.49195519116062E-2</v>
      </c>
      <c r="CP73" s="438">
        <v>7.4870804481618034E-4</v>
      </c>
    </row>
    <row r="74" spans="2:94" ht="16" x14ac:dyDescent="0.2">
      <c r="B74" s="390" t="s">
        <v>100</v>
      </c>
      <c r="C74" s="390" t="s">
        <v>104</v>
      </c>
      <c r="D74" s="390" t="s">
        <v>104</v>
      </c>
      <c r="E74" s="416" t="s">
        <v>92</v>
      </c>
      <c r="F74" s="422">
        <v>1.07</v>
      </c>
      <c r="G74" s="458">
        <v>1.07</v>
      </c>
      <c r="H74" s="458">
        <v>0.18209000000000003</v>
      </c>
      <c r="I74" s="477">
        <v>2.6190761367525981E-3</v>
      </c>
      <c r="J74" s="461">
        <v>2.6190761367525981E-3</v>
      </c>
      <c r="K74" s="477">
        <v>1.3729197108857118E-3</v>
      </c>
      <c r="L74" s="477">
        <v>1.2461564258668862E-3</v>
      </c>
      <c r="M74" s="426">
        <v>0</v>
      </c>
      <c r="N74" s="477">
        <v>2.1843094980516669E-3</v>
      </c>
      <c r="O74" s="478">
        <v>4.3476663870093129E-4</v>
      </c>
      <c r="P74" s="426">
        <v>0</v>
      </c>
      <c r="Q74" s="432">
        <v>1.7</v>
      </c>
      <c r="R74" s="432">
        <v>3.8</v>
      </c>
      <c r="S74" s="432">
        <v>1.2</v>
      </c>
      <c r="T74" s="432">
        <v>0.9</v>
      </c>
      <c r="U74" s="453"/>
      <c r="V74" s="454"/>
      <c r="W74" s="454"/>
      <c r="X74" s="454"/>
      <c r="Y74" s="454"/>
      <c r="Z74" s="454"/>
      <c r="AA74" s="454"/>
      <c r="AB74" s="454"/>
      <c r="AC74" s="454"/>
      <c r="AD74" s="454"/>
      <c r="AE74" s="454"/>
      <c r="AF74" s="454"/>
      <c r="AG74" s="454"/>
      <c r="AH74" s="454"/>
      <c r="AI74" s="454"/>
      <c r="AJ74" s="454"/>
      <c r="AK74" s="454"/>
      <c r="AL74" s="454"/>
      <c r="AM74" s="454"/>
      <c r="AN74" s="454"/>
      <c r="AO74" s="454"/>
      <c r="AP74" s="454"/>
      <c r="AQ74" s="454"/>
      <c r="AR74" s="454"/>
      <c r="AS74" s="454"/>
      <c r="AT74" s="454"/>
      <c r="AU74" s="454"/>
      <c r="AV74" s="454"/>
      <c r="AW74" s="454"/>
      <c r="AX74" s="454"/>
      <c r="AY74" s="454"/>
      <c r="AZ74" s="454"/>
      <c r="BA74" s="454"/>
      <c r="BB74" s="454"/>
      <c r="BC74" s="454"/>
      <c r="BD74" s="455"/>
      <c r="BE74" s="456"/>
      <c r="BF74" s="456"/>
      <c r="BG74" s="456"/>
      <c r="BH74" s="456"/>
      <c r="BI74" s="456"/>
      <c r="BJ74" s="456"/>
      <c r="BK74" s="456"/>
      <c r="BL74" s="456"/>
      <c r="BM74" s="456"/>
      <c r="BN74" s="456"/>
      <c r="BO74" s="456"/>
      <c r="BP74" s="456"/>
      <c r="BQ74" s="456"/>
      <c r="BR74" s="456"/>
      <c r="BS74" s="456"/>
      <c r="BT74" s="456"/>
      <c r="BU74" s="456"/>
      <c r="BV74" s="456"/>
      <c r="BW74" s="456"/>
      <c r="BX74" s="456"/>
      <c r="BY74" s="456"/>
      <c r="BZ74" s="456"/>
      <c r="CA74" s="456"/>
      <c r="CB74" s="456"/>
      <c r="CC74" s="456"/>
      <c r="CD74" s="456"/>
      <c r="CE74" s="456"/>
      <c r="CF74" s="457"/>
      <c r="CG74" s="422">
        <v>107.78501437869453</v>
      </c>
      <c r="CH74" s="422">
        <v>69.400724446781183</v>
      </c>
      <c r="CI74" s="422">
        <v>19.663474946846989</v>
      </c>
      <c r="CJ74" s="372">
        <v>126.10846682307259</v>
      </c>
      <c r="CK74" s="372">
        <v>27.066282534244664</v>
      </c>
      <c r="CL74" s="417">
        <v>39.326949893693978</v>
      </c>
      <c r="CM74" s="417">
        <v>0.13636988357832941</v>
      </c>
      <c r="CN74" s="417">
        <v>1.2637177914514387E-2</v>
      </c>
      <c r="CO74" s="417">
        <v>0.17701589588694025</v>
      </c>
      <c r="CP74" s="438">
        <v>4.9284993866606118E-3</v>
      </c>
    </row>
    <row r="75" spans="2:94" ht="16" x14ac:dyDescent="0.2">
      <c r="B75" s="390" t="s">
        <v>100</v>
      </c>
      <c r="C75" s="390" t="s">
        <v>104</v>
      </c>
      <c r="D75" s="390" t="s">
        <v>104</v>
      </c>
      <c r="E75" s="416" t="s">
        <v>93</v>
      </c>
      <c r="F75" s="422">
        <v>1.19</v>
      </c>
      <c r="G75" s="458">
        <v>1.19</v>
      </c>
      <c r="H75" s="458">
        <v>0.19877</v>
      </c>
      <c r="I75" s="477">
        <v>2.885252309082883E-3</v>
      </c>
      <c r="J75" s="461">
        <v>2.885252309082883E-3</v>
      </c>
      <c r="K75" s="477">
        <v>1.5124492604212472E-3</v>
      </c>
      <c r="L75" s="477">
        <v>1.3728030486616358E-3</v>
      </c>
      <c r="M75" s="426">
        <v>0</v>
      </c>
      <c r="N75" s="477">
        <v>2.4063004257751245E-3</v>
      </c>
      <c r="O75" s="477">
        <v>4.7895188330775862E-4</v>
      </c>
      <c r="P75" s="426">
        <v>0</v>
      </c>
      <c r="Q75" s="432">
        <v>1.3</v>
      </c>
      <c r="R75" s="432">
        <v>3.7</v>
      </c>
      <c r="S75" s="432">
        <v>0.9</v>
      </c>
      <c r="T75" s="432">
        <v>0.8</v>
      </c>
      <c r="U75" s="453"/>
      <c r="V75" s="454"/>
      <c r="W75" s="454"/>
      <c r="X75" s="454"/>
      <c r="Y75" s="454"/>
      <c r="Z75" s="454"/>
      <c r="AA75" s="454"/>
      <c r="AB75" s="454"/>
      <c r="AC75" s="454"/>
      <c r="AD75" s="454"/>
      <c r="AE75" s="454"/>
      <c r="AF75" s="454"/>
      <c r="AG75" s="454"/>
      <c r="AH75" s="454"/>
      <c r="AI75" s="454"/>
      <c r="AJ75" s="454"/>
      <c r="AK75" s="454"/>
      <c r="AL75" s="454"/>
      <c r="AM75" s="454"/>
      <c r="AN75" s="454"/>
      <c r="AO75" s="454"/>
      <c r="AP75" s="454"/>
      <c r="AQ75" s="454"/>
      <c r="AR75" s="454"/>
      <c r="AS75" s="454"/>
      <c r="AT75" s="454"/>
      <c r="AU75" s="454"/>
      <c r="AV75" s="454"/>
      <c r="AW75" s="454"/>
      <c r="AX75" s="454"/>
      <c r="AY75" s="454"/>
      <c r="AZ75" s="454"/>
      <c r="BA75" s="454"/>
      <c r="BB75" s="454"/>
      <c r="BC75" s="454"/>
      <c r="BD75" s="455"/>
      <c r="BE75" s="456"/>
      <c r="BF75" s="456"/>
      <c r="BG75" s="456"/>
      <c r="BH75" s="456"/>
      <c r="BI75" s="456"/>
      <c r="BJ75" s="456"/>
      <c r="BK75" s="456"/>
      <c r="BL75" s="456"/>
      <c r="BM75" s="456"/>
      <c r="BN75" s="456"/>
      <c r="BO75" s="456"/>
      <c r="BP75" s="456"/>
      <c r="BQ75" s="456"/>
      <c r="BR75" s="456"/>
      <c r="BS75" s="456"/>
      <c r="BT75" s="456"/>
      <c r="BU75" s="456"/>
      <c r="BV75" s="456"/>
      <c r="BW75" s="456"/>
      <c r="BX75" s="456"/>
      <c r="BY75" s="456"/>
      <c r="BZ75" s="456"/>
      <c r="CA75" s="456"/>
      <c r="CB75" s="456"/>
      <c r="CC75" s="456"/>
      <c r="CD75" s="456"/>
      <c r="CE75" s="456"/>
      <c r="CF75" s="457"/>
      <c r="CG75" s="422">
        <v>80.530451246324404</v>
      </c>
      <c r="CH75" s="422">
        <v>53.438557824021515</v>
      </c>
      <c r="CI75" s="422">
        <v>19.663474946846989</v>
      </c>
      <c r="CJ75" s="372">
        <v>94.220627958199543</v>
      </c>
      <c r="CK75" s="372">
        <v>20.841037551368391</v>
      </c>
      <c r="CL75" s="417">
        <v>39.326949893693978</v>
      </c>
      <c r="CM75" s="417">
        <v>0.11923077216987395</v>
      </c>
      <c r="CN75" s="417">
        <v>1.0621982138680756E-2</v>
      </c>
      <c r="CO75" s="417">
        <v>0.15892161764375329</v>
      </c>
      <c r="CP75" s="438">
        <v>4.1425730340854949E-3</v>
      </c>
    </row>
    <row r="76" spans="2:94" ht="16" x14ac:dyDescent="0.2">
      <c r="B76" s="390" t="s">
        <v>100</v>
      </c>
      <c r="C76" s="390" t="s">
        <v>104</v>
      </c>
      <c r="D76" s="390" t="s">
        <v>104</v>
      </c>
      <c r="E76" s="416" t="s">
        <v>94</v>
      </c>
      <c r="F76" s="422">
        <v>1.75</v>
      </c>
      <c r="G76" s="458">
        <v>1.75</v>
      </c>
      <c r="H76" s="458">
        <v>0.27661000000000002</v>
      </c>
      <c r="I76" s="477">
        <v>4.3943638271551882E-3</v>
      </c>
      <c r="J76" s="461">
        <v>4.3943638271551882E-3</v>
      </c>
      <c r="K76" s="477">
        <v>2.3035255181947495E-3</v>
      </c>
      <c r="L76" s="477">
        <v>2.0908383089604386E-3</v>
      </c>
      <c r="M76" s="426">
        <v>0</v>
      </c>
      <c r="N76" s="477">
        <v>3.6648994318474269E-3</v>
      </c>
      <c r="O76" s="477">
        <v>7.2946439530776122E-4</v>
      </c>
      <c r="P76" s="426">
        <v>0</v>
      </c>
      <c r="Q76" s="432">
        <v>0.8</v>
      </c>
      <c r="R76" s="432">
        <v>2.2999999999999998</v>
      </c>
      <c r="S76" s="432">
        <v>0.7</v>
      </c>
      <c r="T76" s="432">
        <v>0.7</v>
      </c>
      <c r="U76" s="453"/>
      <c r="V76" s="454"/>
      <c r="W76" s="454"/>
      <c r="X76" s="454"/>
      <c r="Y76" s="454"/>
      <c r="Z76" s="454"/>
      <c r="AA76" s="454"/>
      <c r="AB76" s="454"/>
      <c r="AC76" s="454"/>
      <c r="AD76" s="454"/>
      <c r="AE76" s="454"/>
      <c r="AF76" s="454"/>
      <c r="AG76" s="454"/>
      <c r="AH76" s="454"/>
      <c r="AI76" s="454"/>
      <c r="AJ76" s="454"/>
      <c r="AK76" s="454"/>
      <c r="AL76" s="454"/>
      <c r="AM76" s="454"/>
      <c r="AN76" s="454"/>
      <c r="AO76" s="454"/>
      <c r="AP76" s="454"/>
      <c r="AQ76" s="454"/>
      <c r="AR76" s="454"/>
      <c r="AS76" s="454"/>
      <c r="AT76" s="454"/>
      <c r="AU76" s="454"/>
      <c r="AV76" s="454"/>
      <c r="AW76" s="454"/>
      <c r="AX76" s="454"/>
      <c r="AY76" s="454"/>
      <c r="AZ76" s="454"/>
      <c r="BA76" s="454"/>
      <c r="BB76" s="454"/>
      <c r="BC76" s="454"/>
      <c r="BD76" s="455"/>
      <c r="BE76" s="456"/>
      <c r="BF76" s="456"/>
      <c r="BG76" s="456"/>
      <c r="BH76" s="456"/>
      <c r="BI76" s="456"/>
      <c r="BJ76" s="456"/>
      <c r="BK76" s="456"/>
      <c r="BL76" s="456"/>
      <c r="BM76" s="456"/>
      <c r="BN76" s="456"/>
      <c r="BO76" s="456"/>
      <c r="BP76" s="456"/>
      <c r="BQ76" s="456"/>
      <c r="BR76" s="456"/>
      <c r="BS76" s="456"/>
      <c r="BT76" s="456"/>
      <c r="BU76" s="456"/>
      <c r="BV76" s="456"/>
      <c r="BW76" s="456"/>
      <c r="BX76" s="456"/>
      <c r="BY76" s="456"/>
      <c r="BZ76" s="456"/>
      <c r="CA76" s="456"/>
      <c r="CB76" s="456"/>
      <c r="CC76" s="456"/>
      <c r="CD76" s="456"/>
      <c r="CE76" s="456"/>
      <c r="CF76" s="457"/>
      <c r="CG76" s="422">
        <v>85.340080034389715</v>
      </c>
      <c r="CH76" s="422">
        <v>60.385570341144309</v>
      </c>
      <c r="CI76" s="422">
        <v>19.663474946846989</v>
      </c>
      <c r="CJ76" s="372">
        <v>99.847893640235966</v>
      </c>
      <c r="CK76" s="372">
        <v>23.550372433046281</v>
      </c>
      <c r="CL76" s="417">
        <v>39.326949893693978</v>
      </c>
      <c r="CM76" s="417">
        <v>0.18375622121716423</v>
      </c>
      <c r="CN76" s="417">
        <v>1.6703252612063929E-2</v>
      </c>
      <c r="CO76" s="417">
        <v>0.24355597618437741</v>
      </c>
      <c r="CP76" s="417">
        <v>6.5142685187049324E-3</v>
      </c>
    </row>
    <row r="77" spans="2:94" ht="16" x14ac:dyDescent="0.2">
      <c r="B77" s="390" t="s">
        <v>100</v>
      </c>
      <c r="C77" s="390" t="s">
        <v>104</v>
      </c>
      <c r="D77" s="390" t="s">
        <v>104</v>
      </c>
      <c r="E77" s="418" t="s">
        <v>95</v>
      </c>
      <c r="F77" s="432">
        <v>0.1</v>
      </c>
      <c r="G77" s="371">
        <v>0.1</v>
      </c>
      <c r="H77" s="458">
        <v>1.3900000000000003E-2</v>
      </c>
      <c r="I77" s="478">
        <v>1.2061737559025551E-4</v>
      </c>
      <c r="J77" s="472">
        <v>1.2061737559025551E-4</v>
      </c>
      <c r="K77" s="479">
        <v>6.3227628284411933E-5</v>
      </c>
      <c r="L77" s="479">
        <v>5.7389747305843579E-5</v>
      </c>
      <c r="M77" s="426">
        <v>0</v>
      </c>
      <c r="N77" s="478">
        <v>1.0059489124227309E-4</v>
      </c>
      <c r="O77" s="479">
        <v>2.0022484347982415E-5</v>
      </c>
      <c r="P77" s="426">
        <v>0</v>
      </c>
      <c r="Q77" s="432">
        <v>0.4</v>
      </c>
      <c r="R77" s="432">
        <v>2.5</v>
      </c>
      <c r="S77" s="432">
        <v>0.3</v>
      </c>
      <c r="T77" s="432">
        <v>0.5</v>
      </c>
      <c r="U77" s="453"/>
      <c r="V77" s="454"/>
      <c r="W77" s="454"/>
      <c r="X77" s="454"/>
      <c r="Y77" s="454"/>
      <c r="Z77" s="454"/>
      <c r="AA77" s="454"/>
      <c r="AB77" s="454"/>
      <c r="AC77" s="454"/>
      <c r="AD77" s="454"/>
      <c r="AE77" s="454"/>
      <c r="AF77" s="454"/>
      <c r="AG77" s="454"/>
      <c r="AH77" s="454"/>
      <c r="AI77" s="454"/>
      <c r="AJ77" s="454"/>
      <c r="AK77" s="454"/>
      <c r="AL77" s="454"/>
      <c r="AM77" s="454"/>
      <c r="AN77" s="454"/>
      <c r="AO77" s="454"/>
      <c r="AP77" s="454"/>
      <c r="AQ77" s="454"/>
      <c r="AR77" s="454"/>
      <c r="AS77" s="454"/>
      <c r="AT77" s="454"/>
      <c r="AU77" s="454"/>
      <c r="AV77" s="454"/>
      <c r="AW77" s="454"/>
      <c r="AX77" s="454"/>
      <c r="AY77" s="454"/>
      <c r="AZ77" s="454"/>
      <c r="BA77" s="454"/>
      <c r="BB77" s="454"/>
      <c r="BC77" s="454"/>
      <c r="BD77" s="455"/>
      <c r="BE77" s="456"/>
      <c r="BF77" s="456"/>
      <c r="BG77" s="456"/>
      <c r="BH77" s="456"/>
      <c r="BI77" s="456"/>
      <c r="BJ77" s="456"/>
      <c r="BK77" s="456"/>
      <c r="BL77" s="456"/>
      <c r="BM77" s="456"/>
      <c r="BN77" s="456"/>
      <c r="BO77" s="456"/>
      <c r="BP77" s="456"/>
      <c r="BQ77" s="456"/>
      <c r="BR77" s="456"/>
      <c r="BS77" s="456"/>
      <c r="BT77" s="456"/>
      <c r="BU77" s="456"/>
      <c r="BV77" s="456"/>
      <c r="BW77" s="456"/>
      <c r="BX77" s="456"/>
      <c r="BY77" s="456"/>
      <c r="BZ77" s="456"/>
      <c r="CA77" s="456"/>
      <c r="CB77" s="456"/>
      <c r="CC77" s="456"/>
      <c r="CD77" s="456"/>
      <c r="CE77" s="456"/>
      <c r="CF77" s="457"/>
      <c r="CG77" s="432">
        <v>72.576065173754841</v>
      </c>
      <c r="CH77" s="432">
        <v>55.712277717312467</v>
      </c>
      <c r="CI77" s="432">
        <v>19.663474946846989</v>
      </c>
      <c r="CJ77" s="372">
        <v>84.913996253293163</v>
      </c>
      <c r="CK77" s="372">
        <v>21.727788309751862</v>
      </c>
      <c r="CL77" s="417">
        <v>39.326949893693978</v>
      </c>
      <c r="CM77" s="417">
        <v>9.2239540120601822E-3</v>
      </c>
      <c r="CN77" s="417">
        <v>7.7440066027064346E-4</v>
      </c>
      <c r="CO77" s="417">
        <v>1.2424094614698716E-2</v>
      </c>
      <c r="CP77" s="476">
        <v>3.0201625750555096E-4</v>
      </c>
    </row>
    <row r="78" spans="2:94" ht="34.5" customHeight="1" x14ac:dyDescent="0.2">
      <c r="B78" s="390" t="s">
        <v>100</v>
      </c>
      <c r="C78" s="390" t="s">
        <v>105</v>
      </c>
      <c r="D78" s="390" t="s">
        <v>105</v>
      </c>
      <c r="E78" s="390"/>
      <c r="F78" s="418"/>
      <c r="G78" s="425"/>
      <c r="H78" s="481"/>
      <c r="I78" s="518">
        <v>1.7911900712589073E-2</v>
      </c>
      <c r="J78" s="518">
        <v>1.7911900712589073E-2</v>
      </c>
      <c r="K78" s="518">
        <v>8.5672621108313536E-3</v>
      </c>
      <c r="L78" s="518">
        <v>9.3446386017577189E-3</v>
      </c>
      <c r="M78" s="518">
        <v>0</v>
      </c>
      <c r="N78" s="419"/>
      <c r="O78" s="419"/>
      <c r="P78" s="419"/>
      <c r="Q78" s="419"/>
      <c r="R78" s="419"/>
      <c r="S78" s="419"/>
      <c r="T78" s="419"/>
      <c r="U78" s="453"/>
      <c r="V78" s="454"/>
      <c r="W78" s="454"/>
      <c r="X78" s="454"/>
      <c r="Y78" s="454"/>
      <c r="Z78" s="454"/>
      <c r="AA78" s="454"/>
      <c r="AB78" s="454"/>
      <c r="AC78" s="454"/>
      <c r="AD78" s="454"/>
      <c r="AE78" s="454"/>
      <c r="AF78" s="454"/>
      <c r="AG78" s="454"/>
      <c r="AH78" s="454"/>
      <c r="AI78" s="454"/>
      <c r="AJ78" s="454"/>
      <c r="AK78" s="454"/>
      <c r="AL78" s="454"/>
      <c r="AM78" s="454"/>
      <c r="AN78" s="454"/>
      <c r="AO78" s="454"/>
      <c r="AP78" s="454"/>
      <c r="AQ78" s="454"/>
      <c r="AR78" s="454"/>
      <c r="AS78" s="454"/>
      <c r="AT78" s="454"/>
      <c r="AU78" s="454"/>
      <c r="AV78" s="454"/>
      <c r="AW78" s="454"/>
      <c r="AX78" s="454"/>
      <c r="AY78" s="454"/>
      <c r="AZ78" s="454"/>
      <c r="BA78" s="454"/>
      <c r="BB78" s="454"/>
      <c r="BC78" s="454"/>
      <c r="BD78" s="455"/>
      <c r="BE78" s="456"/>
      <c r="BF78" s="456"/>
      <c r="BG78" s="456"/>
      <c r="BH78" s="456"/>
      <c r="BI78" s="456"/>
      <c r="BJ78" s="456"/>
      <c r="BK78" s="456"/>
      <c r="BL78" s="456"/>
      <c r="BM78" s="456"/>
      <c r="BN78" s="456"/>
      <c r="BO78" s="456"/>
      <c r="BP78" s="456"/>
      <c r="BQ78" s="456"/>
      <c r="BR78" s="456"/>
      <c r="BS78" s="456"/>
      <c r="BT78" s="456"/>
      <c r="BU78" s="456"/>
      <c r="BV78" s="456"/>
      <c r="BW78" s="456"/>
      <c r="BX78" s="456"/>
      <c r="BY78" s="456"/>
      <c r="BZ78" s="456"/>
      <c r="CA78" s="456"/>
      <c r="CB78" s="456"/>
      <c r="CC78" s="456"/>
      <c r="CD78" s="456"/>
      <c r="CE78" s="456"/>
      <c r="CF78" s="457"/>
      <c r="CG78" s="419"/>
      <c r="CH78" s="419"/>
      <c r="CI78" s="422"/>
      <c r="CJ78" s="419"/>
      <c r="CK78" s="419"/>
      <c r="CL78" s="419"/>
      <c r="CM78" s="419"/>
      <c r="CN78" s="419"/>
      <c r="CO78" s="419"/>
      <c r="CP78" s="419"/>
    </row>
    <row r="79" spans="2:94" ht="16" x14ac:dyDescent="0.2">
      <c r="B79" s="403" t="s">
        <v>100</v>
      </c>
      <c r="C79" s="403" t="s">
        <v>108</v>
      </c>
      <c r="D79" s="390" t="s">
        <v>105</v>
      </c>
      <c r="E79" s="404" t="s">
        <v>84</v>
      </c>
      <c r="F79" s="432">
        <v>7.5299999999999994</v>
      </c>
      <c r="G79" s="459">
        <v>7.5299999999999994</v>
      </c>
      <c r="H79" s="459">
        <v>1.08003</v>
      </c>
      <c r="I79" s="432">
        <v>9.2106006286960078E-3</v>
      </c>
      <c r="J79" s="372">
        <v>9.2106006286960078E-3</v>
      </c>
      <c r="K79" s="473">
        <v>4.4054302807053003E-3</v>
      </c>
      <c r="L79" s="427">
        <v>4.8051703479907075E-3</v>
      </c>
      <c r="M79" s="465">
        <v>0</v>
      </c>
      <c r="N79" s="477">
        <v>7.6816409243324699E-3</v>
      </c>
      <c r="O79" s="477">
        <v>1.5289597043635374E-3</v>
      </c>
      <c r="P79" s="426">
        <v>0</v>
      </c>
      <c r="Q79" s="432">
        <v>1.9</v>
      </c>
      <c r="R79" s="432">
        <v>4.5</v>
      </c>
      <c r="S79" s="432">
        <v>2</v>
      </c>
      <c r="T79" s="432">
        <v>0.8</v>
      </c>
      <c r="U79" s="453"/>
      <c r="V79" s="454"/>
      <c r="W79" s="454"/>
      <c r="X79" s="454"/>
      <c r="Y79" s="454"/>
      <c r="Z79" s="454"/>
      <c r="AA79" s="454"/>
      <c r="AB79" s="454"/>
      <c r="AC79" s="454"/>
      <c r="AD79" s="454"/>
      <c r="AE79" s="454"/>
      <c r="AF79" s="454"/>
      <c r="AG79" s="454"/>
      <c r="AH79" s="454"/>
      <c r="AI79" s="454"/>
      <c r="AJ79" s="454"/>
      <c r="AK79" s="454"/>
      <c r="AL79" s="454"/>
      <c r="AM79" s="454"/>
      <c r="AN79" s="454"/>
      <c r="AO79" s="454"/>
      <c r="AP79" s="454"/>
      <c r="AQ79" s="454"/>
      <c r="AR79" s="454"/>
      <c r="AS79" s="454"/>
      <c r="AT79" s="454"/>
      <c r="AU79" s="454"/>
      <c r="AV79" s="454"/>
      <c r="AW79" s="454"/>
      <c r="AX79" s="454"/>
      <c r="AY79" s="454"/>
      <c r="AZ79" s="454"/>
      <c r="BA79" s="454"/>
      <c r="BB79" s="454"/>
      <c r="BC79" s="454"/>
      <c r="BD79" s="455"/>
      <c r="BE79" s="456"/>
      <c r="BF79" s="456"/>
      <c r="BG79" s="456"/>
      <c r="BH79" s="456"/>
      <c r="BI79" s="456"/>
      <c r="BJ79" s="456"/>
      <c r="BK79" s="456"/>
      <c r="BL79" s="456"/>
      <c r="BM79" s="456"/>
      <c r="BN79" s="456"/>
      <c r="BO79" s="456"/>
      <c r="BP79" s="456"/>
      <c r="BQ79" s="456"/>
      <c r="BR79" s="456"/>
      <c r="BS79" s="456"/>
      <c r="BT79" s="456"/>
      <c r="BU79" s="456"/>
      <c r="BV79" s="456"/>
      <c r="BW79" s="456"/>
      <c r="BX79" s="456"/>
      <c r="BY79" s="456"/>
      <c r="BZ79" s="456"/>
      <c r="CA79" s="456"/>
      <c r="CB79" s="456"/>
      <c r="CC79" s="456"/>
      <c r="CD79" s="456"/>
      <c r="CE79" s="456"/>
      <c r="CF79" s="457"/>
      <c r="CG79" s="422">
        <v>123.44713889367644</v>
      </c>
      <c r="CH79" s="422">
        <v>73.883665789984278</v>
      </c>
      <c r="CI79" s="422">
        <v>9.7780121320386666</v>
      </c>
      <c r="CJ79" s="371">
        <v>144.43315250560141</v>
      </c>
      <c r="CK79" s="371">
        <v>28.814629658093871</v>
      </c>
      <c r="CL79" s="410">
        <v>19.556024264077333</v>
      </c>
      <c r="CM79" s="410">
        <v>1.0031853872236347</v>
      </c>
      <c r="CN79" s="410">
        <v>7.9796575563156724E-2</v>
      </c>
      <c r="CO79" s="410">
        <v>1.2348385010756808</v>
      </c>
      <c r="CP79" s="417">
        <v>3.1120664469631125E-2</v>
      </c>
    </row>
    <row r="80" spans="2:94" ht="16" x14ac:dyDescent="0.2">
      <c r="B80" s="390" t="s">
        <v>100</v>
      </c>
      <c r="C80" s="390" t="s">
        <v>105</v>
      </c>
      <c r="D80" s="390" t="s">
        <v>105</v>
      </c>
      <c r="E80" s="416" t="s">
        <v>89</v>
      </c>
      <c r="F80" s="418">
        <v>1.04</v>
      </c>
      <c r="G80" s="459">
        <v>1.04</v>
      </c>
      <c r="H80" s="459">
        <v>0.17792000000000002</v>
      </c>
      <c r="I80" s="477">
        <v>1.0357677589602282E-3</v>
      </c>
      <c r="J80" s="461">
        <v>1.0357677589602282E-3</v>
      </c>
      <c r="K80" s="473">
        <v>4.9540771911067716E-4</v>
      </c>
      <c r="L80" s="427">
        <v>5.40360039849551E-4</v>
      </c>
      <c r="M80" s="465">
        <v>0</v>
      </c>
      <c r="N80" s="477">
        <v>8.6383031097283028E-4</v>
      </c>
      <c r="O80" s="478">
        <v>1.7193744798739787E-4</v>
      </c>
      <c r="P80" s="426">
        <v>0</v>
      </c>
      <c r="Q80" s="432">
        <v>1.8</v>
      </c>
      <c r="R80" s="432">
        <v>4.5999999999999996</v>
      </c>
      <c r="S80" s="432">
        <v>2</v>
      </c>
      <c r="T80" s="405">
        <v>0.9</v>
      </c>
      <c r="U80" s="453"/>
      <c r="V80" s="454"/>
      <c r="W80" s="454"/>
      <c r="X80" s="454"/>
      <c r="Y80" s="454"/>
      <c r="Z80" s="454"/>
      <c r="AA80" s="454"/>
      <c r="AB80" s="454"/>
      <c r="AC80" s="454"/>
      <c r="AD80" s="454"/>
      <c r="AE80" s="454"/>
      <c r="AF80" s="454"/>
      <c r="AG80" s="454"/>
      <c r="AH80" s="454"/>
      <c r="AI80" s="454"/>
      <c r="AJ80" s="454"/>
      <c r="AK80" s="454"/>
      <c r="AL80" s="454"/>
      <c r="AM80" s="454"/>
      <c r="AN80" s="454"/>
      <c r="AO80" s="454"/>
      <c r="AP80" s="454"/>
      <c r="AQ80" s="454"/>
      <c r="AR80" s="454"/>
      <c r="AS80" s="454"/>
      <c r="AT80" s="454"/>
      <c r="AU80" s="454"/>
      <c r="AV80" s="454"/>
      <c r="AW80" s="454"/>
      <c r="AX80" s="454"/>
      <c r="AY80" s="454"/>
      <c r="AZ80" s="454"/>
      <c r="BA80" s="454"/>
      <c r="BB80" s="454"/>
      <c r="BC80" s="454"/>
      <c r="BD80" s="455"/>
      <c r="BE80" s="456"/>
      <c r="BF80" s="456"/>
      <c r="BG80" s="456"/>
      <c r="BH80" s="456"/>
      <c r="BI80" s="456"/>
      <c r="BJ80" s="456"/>
      <c r="BK80" s="456"/>
      <c r="BL80" s="456"/>
      <c r="BM80" s="456"/>
      <c r="BN80" s="456"/>
      <c r="BO80" s="456"/>
      <c r="BP80" s="456"/>
      <c r="BQ80" s="456"/>
      <c r="BR80" s="456"/>
      <c r="BS80" s="456"/>
      <c r="BT80" s="456"/>
      <c r="BU80" s="456"/>
      <c r="BV80" s="456"/>
      <c r="BW80" s="456"/>
      <c r="BX80" s="456"/>
      <c r="BY80" s="456"/>
      <c r="BZ80" s="456"/>
      <c r="CA80" s="456"/>
      <c r="CB80" s="456"/>
      <c r="CC80" s="456"/>
      <c r="CD80" s="456"/>
      <c r="CE80" s="456"/>
      <c r="CF80" s="457"/>
      <c r="CG80" s="422">
        <v>107.78501437869453</v>
      </c>
      <c r="CH80" s="422">
        <v>71.667155816284748</v>
      </c>
      <c r="CI80" s="422">
        <v>9.7780121320386666</v>
      </c>
      <c r="CJ80" s="371">
        <v>126.10846682307259</v>
      </c>
      <c r="CK80" s="371">
        <v>27.950190768351053</v>
      </c>
      <c r="CL80" s="410">
        <v>19.556024264077333</v>
      </c>
      <c r="CM80" s="410">
        <v>0.12226554757116252</v>
      </c>
      <c r="CN80" s="410">
        <v>1.2751020362833383E-2</v>
      </c>
      <c r="CO80" s="410">
        <v>0.15149107073063592</v>
      </c>
      <c r="CP80" s="417">
        <v>4.9728979415050202E-3</v>
      </c>
    </row>
    <row r="81" spans="2:94" ht="16" x14ac:dyDescent="0.2">
      <c r="B81" s="390" t="s">
        <v>100</v>
      </c>
      <c r="C81" s="390" t="s">
        <v>105</v>
      </c>
      <c r="D81" s="390" t="s">
        <v>105</v>
      </c>
      <c r="E81" s="416" t="s">
        <v>91</v>
      </c>
      <c r="F81" s="422">
        <v>0.16000000000000003</v>
      </c>
      <c r="G81" s="459">
        <v>0.16000000000000003</v>
      </c>
      <c r="H81" s="459">
        <v>5.5600000000000011E-2</v>
      </c>
      <c r="I81" s="478">
        <v>1.1508243303065111E-4</v>
      </c>
      <c r="J81" s="472">
        <v>1.1508243303065111E-4</v>
      </c>
      <c r="K81" s="473">
        <v>5.5043927718560428E-5</v>
      </c>
      <c r="L81" s="427">
        <v>6.0038505312090684E-5</v>
      </c>
      <c r="M81" s="426">
        <v>0</v>
      </c>
      <c r="N81" s="478">
        <v>9.597874914756303E-5</v>
      </c>
      <c r="O81" s="478">
        <v>1.9103683883088085E-5</v>
      </c>
      <c r="P81" s="426">
        <v>0</v>
      </c>
      <c r="Q81" s="405">
        <v>1.75</v>
      </c>
      <c r="R81" s="432">
        <v>4.2</v>
      </c>
      <c r="S81" s="432">
        <v>2.2000000000000002</v>
      </c>
      <c r="T81" s="432">
        <v>1</v>
      </c>
      <c r="U81" s="453"/>
      <c r="V81" s="454"/>
      <c r="W81" s="454"/>
      <c r="X81" s="454"/>
      <c r="Y81" s="454"/>
      <c r="Z81" s="454"/>
      <c r="AA81" s="454"/>
      <c r="AB81" s="454"/>
      <c r="AC81" s="454"/>
      <c r="AD81" s="454"/>
      <c r="AE81" s="454"/>
      <c r="AF81" s="454"/>
      <c r="AG81" s="454"/>
      <c r="AH81" s="454"/>
      <c r="AI81" s="454"/>
      <c r="AJ81" s="454"/>
      <c r="AK81" s="454"/>
      <c r="AL81" s="454"/>
      <c r="AM81" s="454"/>
      <c r="AN81" s="454"/>
      <c r="AO81" s="454"/>
      <c r="AP81" s="454"/>
      <c r="AQ81" s="454"/>
      <c r="AR81" s="454"/>
      <c r="AS81" s="454"/>
      <c r="AT81" s="454"/>
      <c r="AU81" s="454"/>
      <c r="AV81" s="454"/>
      <c r="AW81" s="454"/>
      <c r="AX81" s="454"/>
      <c r="AY81" s="454"/>
      <c r="AZ81" s="454"/>
      <c r="BA81" s="454"/>
      <c r="BB81" s="454"/>
      <c r="BC81" s="454"/>
      <c r="BD81" s="455"/>
      <c r="BE81" s="456"/>
      <c r="BF81" s="456"/>
      <c r="BG81" s="456"/>
      <c r="BH81" s="456"/>
      <c r="BI81" s="456"/>
      <c r="BJ81" s="456"/>
      <c r="BK81" s="456"/>
      <c r="BL81" s="456"/>
      <c r="BM81" s="456"/>
      <c r="BN81" s="456"/>
      <c r="BO81" s="456"/>
      <c r="BP81" s="456"/>
      <c r="BQ81" s="456"/>
      <c r="BR81" s="456"/>
      <c r="BS81" s="456"/>
      <c r="BT81" s="456"/>
      <c r="BU81" s="456"/>
      <c r="BV81" s="456"/>
      <c r="BW81" s="456"/>
      <c r="BX81" s="456"/>
      <c r="BY81" s="456"/>
      <c r="BZ81" s="456"/>
      <c r="CA81" s="456"/>
      <c r="CB81" s="456"/>
      <c r="CC81" s="456"/>
      <c r="CD81" s="456"/>
      <c r="CE81" s="456"/>
      <c r="CF81" s="457"/>
      <c r="CG81" s="422">
        <v>80.530451246324404</v>
      </c>
      <c r="CH81" s="437">
        <v>72.026589866073863</v>
      </c>
      <c r="CI81" s="422">
        <v>9.7780121320386666</v>
      </c>
      <c r="CJ81" s="371">
        <v>94.220627958199543</v>
      </c>
      <c r="CK81" s="371">
        <v>28.090370047768808</v>
      </c>
      <c r="CL81" s="410">
        <v>19.556024264077333</v>
      </c>
      <c r="CM81" s="410">
        <v>1.4449354140538094E-2</v>
      </c>
      <c r="CN81" s="410">
        <v>4.0046783965537076E-3</v>
      </c>
      <c r="CO81" s="410">
        <v>1.8204264355564305E-2</v>
      </c>
      <c r="CP81" s="417">
        <v>1.5618245746559459E-3</v>
      </c>
    </row>
    <row r="82" spans="2:94" ht="16" x14ac:dyDescent="0.2">
      <c r="B82" s="390" t="s">
        <v>100</v>
      </c>
      <c r="C82" s="390" t="s">
        <v>105</v>
      </c>
      <c r="D82" s="390" t="s">
        <v>105</v>
      </c>
      <c r="E82" s="416" t="s">
        <v>92</v>
      </c>
      <c r="F82" s="422">
        <v>1.6</v>
      </c>
      <c r="G82" s="459">
        <v>1.6</v>
      </c>
      <c r="H82" s="459">
        <v>0.25576000000000004</v>
      </c>
      <c r="I82" s="477">
        <v>1.8494799372276577E-3</v>
      </c>
      <c r="J82" s="461">
        <v>1.8494799372276577E-3</v>
      </c>
      <c r="K82" s="473">
        <v>8.846062539759887E-4</v>
      </c>
      <c r="L82" s="427">
        <v>9.6487368325166899E-4</v>
      </c>
      <c r="M82" s="426">
        <v>0</v>
      </c>
      <c r="N82" s="477">
        <v>1.5424662676478665E-3</v>
      </c>
      <c r="O82" s="478">
        <v>3.0701366957979121E-4</v>
      </c>
      <c r="P82" s="426">
        <v>0</v>
      </c>
      <c r="Q82" s="432">
        <v>1.7</v>
      </c>
      <c r="R82" s="432">
        <v>3.8</v>
      </c>
      <c r="S82" s="432">
        <v>1.2</v>
      </c>
      <c r="T82" s="432">
        <v>0.9</v>
      </c>
      <c r="U82" s="453"/>
      <c r="V82" s="454"/>
      <c r="W82" s="454"/>
      <c r="X82" s="454"/>
      <c r="Y82" s="454"/>
      <c r="Z82" s="454"/>
      <c r="AA82" s="454"/>
      <c r="AB82" s="454"/>
      <c r="AC82" s="454"/>
      <c r="AD82" s="454"/>
      <c r="AE82" s="454"/>
      <c r="AF82" s="454"/>
      <c r="AG82" s="454"/>
      <c r="AH82" s="454"/>
      <c r="AI82" s="454"/>
      <c r="AJ82" s="454"/>
      <c r="AK82" s="454"/>
      <c r="AL82" s="454"/>
      <c r="AM82" s="454"/>
      <c r="AN82" s="454"/>
      <c r="AO82" s="454"/>
      <c r="AP82" s="454"/>
      <c r="AQ82" s="454"/>
      <c r="AR82" s="454"/>
      <c r="AS82" s="454"/>
      <c r="AT82" s="454"/>
      <c r="AU82" s="454"/>
      <c r="AV82" s="454"/>
      <c r="AW82" s="454"/>
      <c r="AX82" s="454"/>
      <c r="AY82" s="454"/>
      <c r="AZ82" s="454"/>
      <c r="BA82" s="454"/>
      <c r="BB82" s="454"/>
      <c r="BC82" s="454"/>
      <c r="BD82" s="455"/>
      <c r="BE82" s="456"/>
      <c r="BF82" s="456"/>
      <c r="BG82" s="456"/>
      <c r="BH82" s="456"/>
      <c r="BI82" s="456"/>
      <c r="BJ82" s="456"/>
      <c r="BK82" s="456"/>
      <c r="BL82" s="456"/>
      <c r="BM82" s="456"/>
      <c r="BN82" s="456"/>
      <c r="BO82" s="456"/>
      <c r="BP82" s="456"/>
      <c r="BQ82" s="456"/>
      <c r="BR82" s="456"/>
      <c r="BS82" s="456"/>
      <c r="BT82" s="456"/>
      <c r="BU82" s="456"/>
      <c r="BV82" s="456"/>
      <c r="BW82" s="456"/>
      <c r="BX82" s="456"/>
      <c r="BY82" s="456"/>
      <c r="BZ82" s="456"/>
      <c r="CA82" s="456"/>
      <c r="CB82" s="456"/>
      <c r="CC82" s="456"/>
      <c r="CD82" s="456"/>
      <c r="CE82" s="456"/>
      <c r="CF82" s="457"/>
      <c r="CG82" s="422">
        <v>85.340080034389715</v>
      </c>
      <c r="CH82" s="422">
        <v>72.386023915862978</v>
      </c>
      <c r="CI82" s="422">
        <v>9.7780121320386666</v>
      </c>
      <c r="CJ82" s="372">
        <v>99.847893640235966</v>
      </c>
      <c r="CK82" s="372">
        <v>28.230549327186562</v>
      </c>
      <c r="CL82" s="417">
        <v>19.556024264077333</v>
      </c>
      <c r="CM82" s="417">
        <v>0.15218894746628542</v>
      </c>
      <c r="CN82" s="417">
        <v>1.8513449476721119E-2</v>
      </c>
      <c r="CO82" s="417">
        <v>0.1910462686469013</v>
      </c>
      <c r="CP82" s="417">
        <v>7.2202452959212364E-3</v>
      </c>
    </row>
    <row r="83" spans="2:94" ht="16" x14ac:dyDescent="0.2">
      <c r="B83" s="390" t="s">
        <v>100</v>
      </c>
      <c r="C83" s="390" t="s">
        <v>105</v>
      </c>
      <c r="D83" s="390" t="s">
        <v>105</v>
      </c>
      <c r="E83" s="416" t="s">
        <v>93</v>
      </c>
      <c r="F83" s="422">
        <v>2.2599999999999998</v>
      </c>
      <c r="G83" s="459">
        <v>2.2599999999999998</v>
      </c>
      <c r="H83" s="459">
        <v>0.34750000000000003</v>
      </c>
      <c r="I83" s="477">
        <v>2.7142309314106732E-3</v>
      </c>
      <c r="J83" s="461">
        <v>2.7142309314106732E-3</v>
      </c>
      <c r="K83" s="473">
        <v>1.2982166544937251E-3</v>
      </c>
      <c r="L83" s="427">
        <v>1.4160142769169481E-3</v>
      </c>
      <c r="M83" s="426">
        <v>0</v>
      </c>
      <c r="N83" s="477">
        <v>2.2636685967965015E-3</v>
      </c>
      <c r="O83" s="478">
        <v>4.5056233461417177E-4</v>
      </c>
      <c r="P83" s="426">
        <v>0</v>
      </c>
      <c r="Q83" s="432">
        <v>1.3</v>
      </c>
      <c r="R83" s="432">
        <v>3.7</v>
      </c>
      <c r="S83" s="432">
        <v>0.9</v>
      </c>
      <c r="T83" s="432">
        <v>0.8</v>
      </c>
      <c r="U83" s="453"/>
      <c r="V83" s="454"/>
      <c r="W83" s="454"/>
      <c r="X83" s="454"/>
      <c r="Y83" s="454"/>
      <c r="Z83" s="454"/>
      <c r="AA83" s="454"/>
      <c r="AB83" s="454"/>
      <c r="AC83" s="454"/>
      <c r="AD83" s="454"/>
      <c r="AE83" s="454"/>
      <c r="AF83" s="454"/>
      <c r="AG83" s="454"/>
      <c r="AH83" s="454"/>
      <c r="AI83" s="454"/>
      <c r="AJ83" s="454"/>
      <c r="AK83" s="454"/>
      <c r="AL83" s="454"/>
      <c r="AM83" s="454"/>
      <c r="AN83" s="454"/>
      <c r="AO83" s="454"/>
      <c r="AP83" s="454"/>
      <c r="AQ83" s="454"/>
      <c r="AR83" s="454"/>
      <c r="AS83" s="454"/>
      <c r="AT83" s="454"/>
      <c r="AU83" s="454"/>
      <c r="AV83" s="454"/>
      <c r="AW83" s="454"/>
      <c r="AX83" s="454"/>
      <c r="AY83" s="454"/>
      <c r="AZ83" s="454"/>
      <c r="BA83" s="454"/>
      <c r="BB83" s="454"/>
      <c r="BC83" s="454"/>
      <c r="BD83" s="455"/>
      <c r="BE83" s="456"/>
      <c r="BF83" s="456"/>
      <c r="BG83" s="456"/>
      <c r="BH83" s="456"/>
      <c r="BI83" s="456"/>
      <c r="BJ83" s="456"/>
      <c r="BK83" s="456"/>
      <c r="BL83" s="456"/>
      <c r="BM83" s="456"/>
      <c r="BN83" s="456"/>
      <c r="BO83" s="456"/>
      <c r="BP83" s="456"/>
      <c r="BQ83" s="456"/>
      <c r="BR83" s="456"/>
      <c r="BS83" s="456"/>
      <c r="BT83" s="456"/>
      <c r="BU83" s="456"/>
      <c r="BV83" s="456"/>
      <c r="BW83" s="456"/>
      <c r="BX83" s="456"/>
      <c r="BY83" s="456"/>
      <c r="BZ83" s="456"/>
      <c r="CA83" s="456"/>
      <c r="CB83" s="456"/>
      <c r="CC83" s="456"/>
      <c r="CD83" s="456"/>
      <c r="CE83" s="456"/>
      <c r="CF83" s="457"/>
      <c r="CG83" s="422">
        <v>149.83843532049639</v>
      </c>
      <c r="CH83" s="422">
        <v>55.737238415214499</v>
      </c>
      <c r="CI83" s="422">
        <v>9.7780121320386666</v>
      </c>
      <c r="CJ83" s="372">
        <v>175.31096932498076</v>
      </c>
      <c r="CK83" s="372">
        <v>21.737522981933655</v>
      </c>
      <c r="CL83" s="417">
        <v>19.556024264077333</v>
      </c>
      <c r="CM83" s="417">
        <v>0.36073317124272919</v>
      </c>
      <c r="CN83" s="417">
        <v>1.9368690349287038E-2</v>
      </c>
      <c r="CO83" s="417">
        <v>0.44039940551127127</v>
      </c>
      <c r="CP83" s="417">
        <v>7.5537892362219465E-3</v>
      </c>
    </row>
    <row r="84" spans="2:94" ht="16" x14ac:dyDescent="0.2">
      <c r="B84" s="390" t="s">
        <v>100</v>
      </c>
      <c r="C84" s="390" t="s">
        <v>105</v>
      </c>
      <c r="D84" s="390" t="s">
        <v>105</v>
      </c>
      <c r="E84" s="416" t="s">
        <v>94</v>
      </c>
      <c r="F84" s="418">
        <v>2.4400000000000004</v>
      </c>
      <c r="G84" s="458">
        <v>2.4400000000000004</v>
      </c>
      <c r="H84" s="458">
        <v>0.37252000000000007</v>
      </c>
      <c r="I84" s="477">
        <v>2.8836749910506744E-3</v>
      </c>
      <c r="J84" s="461">
        <v>2.8836749910506744E-3</v>
      </c>
      <c r="K84" s="473">
        <v>1.3792617482195377E-3</v>
      </c>
      <c r="L84" s="427">
        <v>1.5044132428311367E-3</v>
      </c>
      <c r="M84" s="426">
        <v>0</v>
      </c>
      <c r="N84" s="477">
        <v>2.4049849425362623E-3</v>
      </c>
      <c r="O84" s="478">
        <v>4.7869004851441198E-4</v>
      </c>
      <c r="P84" s="426">
        <v>0</v>
      </c>
      <c r="Q84" s="432">
        <v>0.8</v>
      </c>
      <c r="R84" s="432">
        <v>2.2999999999999998</v>
      </c>
      <c r="S84" s="432">
        <v>0.7</v>
      </c>
      <c r="T84" s="432">
        <v>0.7</v>
      </c>
      <c r="U84" s="453"/>
      <c r="V84" s="454"/>
      <c r="W84" s="454"/>
      <c r="X84" s="454"/>
      <c r="Y84" s="454"/>
      <c r="Z84" s="454"/>
      <c r="AA84" s="454"/>
      <c r="AB84" s="454"/>
      <c r="AC84" s="454"/>
      <c r="AD84" s="454"/>
      <c r="AE84" s="454"/>
      <c r="AF84" s="454"/>
      <c r="AG84" s="454"/>
      <c r="AH84" s="454"/>
      <c r="AI84" s="454"/>
      <c r="AJ84" s="454"/>
      <c r="AK84" s="454"/>
      <c r="AL84" s="454"/>
      <c r="AM84" s="454"/>
      <c r="AN84" s="454"/>
      <c r="AO84" s="454"/>
      <c r="AP84" s="454"/>
      <c r="AQ84" s="454"/>
      <c r="AR84" s="454"/>
      <c r="AS84" s="454"/>
      <c r="AT84" s="454"/>
      <c r="AU84" s="454"/>
      <c r="AV84" s="454"/>
      <c r="AW84" s="454"/>
      <c r="AX84" s="454"/>
      <c r="AY84" s="454"/>
      <c r="AZ84" s="454"/>
      <c r="BA84" s="454"/>
      <c r="BB84" s="454"/>
      <c r="BC84" s="454"/>
      <c r="BD84" s="455"/>
      <c r="BE84" s="456"/>
      <c r="BF84" s="456"/>
      <c r="BG84" s="456"/>
      <c r="BH84" s="456"/>
      <c r="BI84" s="456"/>
      <c r="BJ84" s="456"/>
      <c r="BK84" s="456"/>
      <c r="BL84" s="456"/>
      <c r="BM84" s="456"/>
      <c r="BN84" s="456"/>
      <c r="BO84" s="456"/>
      <c r="BP84" s="456"/>
      <c r="BQ84" s="456"/>
      <c r="BR84" s="456"/>
      <c r="BS84" s="456"/>
      <c r="BT84" s="456"/>
      <c r="BU84" s="456"/>
      <c r="BV84" s="456"/>
      <c r="BW84" s="456"/>
      <c r="BX84" s="456"/>
      <c r="BY84" s="456"/>
      <c r="BZ84" s="456"/>
      <c r="CA84" s="456"/>
      <c r="CB84" s="456"/>
      <c r="CC84" s="456"/>
      <c r="CD84" s="456"/>
      <c r="CE84" s="456"/>
      <c r="CF84" s="457"/>
      <c r="CG84" s="422">
        <v>167.1037694315001</v>
      </c>
      <c r="CH84" s="422">
        <v>62.983079409192371</v>
      </c>
      <c r="CI84" s="422">
        <v>9.7780121320386666</v>
      </c>
      <c r="CJ84" s="372">
        <v>195.51141023485511</v>
      </c>
      <c r="CK84" s="372">
        <v>24.563400969585025</v>
      </c>
      <c r="CL84" s="417">
        <v>19.556024264077333</v>
      </c>
      <c r="CM84" s="417">
        <v>0.43159154701503466</v>
      </c>
      <c r="CN84" s="417">
        <v>2.3462456741512348E-2</v>
      </c>
      <c r="CO84" s="417">
        <v>0.52476454017739527</v>
      </c>
      <c r="CP84" s="417">
        <v>9.1503581291898159E-3</v>
      </c>
    </row>
    <row r="85" spans="2:94" ht="16" x14ac:dyDescent="0.2">
      <c r="B85" s="390" t="s">
        <v>100</v>
      </c>
      <c r="C85" s="390" t="s">
        <v>105</v>
      </c>
      <c r="D85" s="390" t="s">
        <v>105</v>
      </c>
      <c r="E85" s="418" t="s">
        <v>95</v>
      </c>
      <c r="F85" s="432">
        <v>0.13</v>
      </c>
      <c r="G85" s="371">
        <v>0.13</v>
      </c>
      <c r="H85" s="458">
        <v>1.8070000000000003E-2</v>
      </c>
      <c r="I85" s="478">
        <v>1.0306403221318E-4</v>
      </c>
      <c r="J85" s="472">
        <v>1.0306403221318E-4</v>
      </c>
      <c r="K85" s="482">
        <v>4.9295526607563994E-5</v>
      </c>
      <c r="L85" s="483">
        <v>5.3768505605616007E-5</v>
      </c>
      <c r="M85" s="426">
        <v>0</v>
      </c>
      <c r="N85" s="478">
        <v>8.5955402865792117E-5</v>
      </c>
      <c r="O85" s="479">
        <v>1.710862934738788E-5</v>
      </c>
      <c r="P85" s="426">
        <v>0</v>
      </c>
      <c r="Q85" s="432">
        <v>0.4</v>
      </c>
      <c r="R85" s="432">
        <v>2.5</v>
      </c>
      <c r="S85" s="432">
        <v>0.3</v>
      </c>
      <c r="T85" s="432">
        <v>0.5</v>
      </c>
      <c r="U85" s="453"/>
      <c r="V85" s="454"/>
      <c r="W85" s="454"/>
      <c r="X85" s="454"/>
      <c r="Y85" s="454"/>
      <c r="Z85" s="454"/>
      <c r="AA85" s="454"/>
      <c r="AB85" s="454"/>
      <c r="AC85" s="454"/>
      <c r="AD85" s="454"/>
      <c r="AE85" s="454"/>
      <c r="AF85" s="454"/>
      <c r="AG85" s="454"/>
      <c r="AH85" s="454"/>
      <c r="AI85" s="454"/>
      <c r="AJ85" s="454"/>
      <c r="AK85" s="454"/>
      <c r="AL85" s="454"/>
      <c r="AM85" s="454"/>
      <c r="AN85" s="454"/>
      <c r="AO85" s="454"/>
      <c r="AP85" s="454"/>
      <c r="AQ85" s="454"/>
      <c r="AR85" s="454"/>
      <c r="AS85" s="454"/>
      <c r="AT85" s="454"/>
      <c r="AU85" s="454"/>
      <c r="AV85" s="454"/>
      <c r="AW85" s="454"/>
      <c r="AX85" s="454"/>
      <c r="AY85" s="454"/>
      <c r="AZ85" s="454"/>
      <c r="BA85" s="454"/>
      <c r="BB85" s="454"/>
      <c r="BC85" s="454"/>
      <c r="BD85" s="455"/>
      <c r="BE85" s="456"/>
      <c r="BF85" s="456"/>
      <c r="BG85" s="456"/>
      <c r="BH85" s="456"/>
      <c r="BI85" s="456"/>
      <c r="BJ85" s="456"/>
      <c r="BK85" s="456"/>
      <c r="BL85" s="456"/>
      <c r="BM85" s="456"/>
      <c r="BN85" s="456"/>
      <c r="BO85" s="456"/>
      <c r="BP85" s="456"/>
      <c r="BQ85" s="456"/>
      <c r="BR85" s="456"/>
      <c r="BS85" s="456"/>
      <c r="BT85" s="456"/>
      <c r="BU85" s="456"/>
      <c r="BV85" s="456"/>
      <c r="BW85" s="456"/>
      <c r="BX85" s="456"/>
      <c r="BY85" s="456"/>
      <c r="BZ85" s="456"/>
      <c r="CA85" s="456"/>
      <c r="CB85" s="456"/>
      <c r="CC85" s="456"/>
      <c r="CD85" s="456"/>
      <c r="CE85" s="456"/>
      <c r="CF85" s="457"/>
      <c r="CG85" s="426">
        <v>160.9375786775702</v>
      </c>
      <c r="CH85" s="432">
        <v>58.068567599263318</v>
      </c>
      <c r="CI85" s="432">
        <v>9.7780121320386666</v>
      </c>
      <c r="CJ85" s="372">
        <v>188.29696705275711</v>
      </c>
      <c r="CK85" s="372">
        <v>22.646741363712696</v>
      </c>
      <c r="CL85" s="417">
        <v>19.556024264077333</v>
      </c>
      <c r="CM85" s="417">
        <v>2.219302680524915E-2</v>
      </c>
      <c r="CN85" s="417">
        <v>1.0492990165186884E-3</v>
      </c>
      <c r="CO85" s="417">
        <v>2.7020888871188479E-2</v>
      </c>
      <c r="CP85" s="476">
        <v>4.0922661644228849E-4</v>
      </c>
    </row>
    <row r="86" spans="2:94" ht="36" customHeight="1" x14ac:dyDescent="0.2">
      <c r="B86" s="390" t="s">
        <v>100</v>
      </c>
      <c r="C86" s="390" t="s">
        <v>106</v>
      </c>
      <c r="D86" s="390" t="s">
        <v>106</v>
      </c>
      <c r="E86" s="390"/>
      <c r="F86" s="418"/>
      <c r="G86" s="425"/>
      <c r="H86" s="425"/>
      <c r="I86" s="521">
        <v>1.8469000000000006E-2</v>
      </c>
      <c r="J86" s="521">
        <v>1.8469000000000006E-2</v>
      </c>
      <c r="K86" s="521">
        <v>7.3876000000000037E-3</v>
      </c>
      <c r="L86" s="521">
        <v>1.1081400000000003E-2</v>
      </c>
      <c r="M86" s="521">
        <v>0</v>
      </c>
      <c r="N86" s="419"/>
      <c r="O86" s="419"/>
      <c r="P86" s="419"/>
      <c r="Q86" s="419"/>
      <c r="R86" s="419"/>
      <c r="S86" s="419"/>
      <c r="T86" s="419"/>
      <c r="U86" s="453"/>
      <c r="V86" s="454"/>
      <c r="W86" s="454"/>
      <c r="X86" s="454"/>
      <c r="Y86" s="454"/>
      <c r="Z86" s="454"/>
      <c r="AA86" s="454"/>
      <c r="AB86" s="454"/>
      <c r="AC86" s="454"/>
      <c r="AD86" s="454"/>
      <c r="AE86" s="454"/>
      <c r="AF86" s="454"/>
      <c r="AG86" s="454"/>
      <c r="AH86" s="454"/>
      <c r="AI86" s="454"/>
      <c r="AJ86" s="454"/>
      <c r="AK86" s="454"/>
      <c r="AL86" s="454"/>
      <c r="AM86" s="454"/>
      <c r="AN86" s="454"/>
      <c r="AO86" s="454"/>
      <c r="AP86" s="454"/>
      <c r="AQ86" s="454"/>
      <c r="AR86" s="454"/>
      <c r="AS86" s="454"/>
      <c r="AT86" s="454"/>
      <c r="AU86" s="454"/>
      <c r="AV86" s="454"/>
      <c r="AW86" s="454"/>
      <c r="AX86" s="454"/>
      <c r="AY86" s="454"/>
      <c r="AZ86" s="454"/>
      <c r="BA86" s="454"/>
      <c r="BB86" s="454"/>
      <c r="BC86" s="454"/>
      <c r="BD86" s="455"/>
      <c r="BE86" s="456"/>
      <c r="BF86" s="456"/>
      <c r="BG86" s="456"/>
      <c r="BH86" s="456"/>
      <c r="BI86" s="456"/>
      <c r="BJ86" s="456"/>
      <c r="BK86" s="456"/>
      <c r="BL86" s="456"/>
      <c r="BM86" s="456"/>
      <c r="BN86" s="456"/>
      <c r="BO86" s="456"/>
      <c r="BP86" s="456"/>
      <c r="BQ86" s="456"/>
      <c r="BR86" s="456"/>
      <c r="BS86" s="456"/>
      <c r="BT86" s="456"/>
      <c r="BU86" s="456"/>
      <c r="BV86" s="456"/>
      <c r="BW86" s="456"/>
      <c r="BX86" s="456"/>
      <c r="BY86" s="456"/>
      <c r="BZ86" s="456"/>
      <c r="CA86" s="456"/>
      <c r="CB86" s="456"/>
      <c r="CC86" s="456"/>
      <c r="CD86" s="456"/>
      <c r="CE86" s="456"/>
      <c r="CF86" s="457"/>
      <c r="CG86" s="418"/>
      <c r="CH86" s="419"/>
      <c r="CI86" s="422"/>
      <c r="CJ86" s="419"/>
      <c r="CK86" s="419"/>
      <c r="CL86" s="419"/>
      <c r="CM86" s="419"/>
      <c r="CN86" s="419"/>
      <c r="CO86" s="419"/>
      <c r="CP86" s="419"/>
    </row>
    <row r="87" spans="2:94" ht="45.75" customHeight="1" x14ac:dyDescent="0.2">
      <c r="B87" s="403" t="s">
        <v>100</v>
      </c>
      <c r="C87" s="403" t="s">
        <v>106</v>
      </c>
      <c r="D87" s="403" t="s">
        <v>106</v>
      </c>
      <c r="E87" s="404" t="s">
        <v>84</v>
      </c>
      <c r="F87" s="432">
        <v>6.68</v>
      </c>
      <c r="G87" s="458">
        <v>6.68</v>
      </c>
      <c r="H87" s="458">
        <v>0.96188000000000007</v>
      </c>
      <c r="I87" s="432">
        <v>7.6049541011755416E-3</v>
      </c>
      <c r="J87" s="477">
        <v>7.6049541011755416E-3</v>
      </c>
      <c r="K87" s="473">
        <v>3.0419816404702168E-3</v>
      </c>
      <c r="L87" s="427">
        <v>4.5629724607053248E-3</v>
      </c>
      <c r="M87" s="465">
        <v>0</v>
      </c>
      <c r="N87" s="477">
        <v>6.3425317203804014E-3</v>
      </c>
      <c r="O87" s="427">
        <v>1.26242238079514E-3</v>
      </c>
      <c r="P87" s="426">
        <v>0</v>
      </c>
      <c r="Q87" s="432">
        <v>1.9</v>
      </c>
      <c r="R87" s="432">
        <v>4.5</v>
      </c>
      <c r="S87" s="432">
        <v>2</v>
      </c>
      <c r="T87" s="432">
        <v>0.8</v>
      </c>
      <c r="U87" s="453"/>
      <c r="V87" s="454"/>
      <c r="W87" s="454"/>
      <c r="X87" s="454"/>
      <c r="Y87" s="454"/>
      <c r="Z87" s="454"/>
      <c r="AA87" s="454"/>
      <c r="AB87" s="454"/>
      <c r="AC87" s="454"/>
      <c r="AD87" s="454"/>
      <c r="AE87" s="454"/>
      <c r="AF87" s="454"/>
      <c r="AG87" s="454"/>
      <c r="AH87" s="454"/>
      <c r="AI87" s="454"/>
      <c r="AJ87" s="454"/>
      <c r="AK87" s="454"/>
      <c r="AL87" s="454"/>
      <c r="AM87" s="454"/>
      <c r="AN87" s="454"/>
      <c r="AO87" s="454"/>
      <c r="AP87" s="454"/>
      <c r="AQ87" s="454"/>
      <c r="AR87" s="454"/>
      <c r="AS87" s="454"/>
      <c r="AT87" s="454"/>
      <c r="AU87" s="454"/>
      <c r="AV87" s="454"/>
      <c r="AW87" s="454"/>
      <c r="AX87" s="454"/>
      <c r="AY87" s="454"/>
      <c r="AZ87" s="454"/>
      <c r="BA87" s="454"/>
      <c r="BB87" s="454"/>
      <c r="BC87" s="454"/>
      <c r="BD87" s="455"/>
      <c r="BE87" s="456"/>
      <c r="BF87" s="456"/>
      <c r="BG87" s="456"/>
      <c r="BH87" s="456"/>
      <c r="BI87" s="456"/>
      <c r="BJ87" s="456"/>
      <c r="BK87" s="456"/>
      <c r="BL87" s="456"/>
      <c r="BM87" s="456"/>
      <c r="BN87" s="456"/>
      <c r="BO87" s="456"/>
      <c r="BP87" s="456"/>
      <c r="BQ87" s="456"/>
      <c r="BR87" s="456"/>
      <c r="BS87" s="456"/>
      <c r="BT87" s="456"/>
      <c r="BU87" s="456"/>
      <c r="BV87" s="456"/>
      <c r="BW87" s="456"/>
      <c r="BX87" s="456"/>
      <c r="BY87" s="456"/>
      <c r="BZ87" s="456"/>
      <c r="CA87" s="456"/>
      <c r="CB87" s="456"/>
      <c r="CC87" s="456"/>
      <c r="CD87" s="456"/>
      <c r="CE87" s="456"/>
      <c r="CF87" s="457"/>
      <c r="CG87" s="432">
        <v>201.7577614685861</v>
      </c>
      <c r="CH87" s="422">
        <v>73.883665789984278</v>
      </c>
      <c r="CI87" s="422">
        <v>7.1991957455669304</v>
      </c>
      <c r="CJ87" s="371">
        <v>236.05658091824571</v>
      </c>
      <c r="CK87" s="371">
        <v>28.814629658093871</v>
      </c>
      <c r="CL87" s="410">
        <v>14.398391491133861</v>
      </c>
      <c r="CM87" s="410">
        <v>1.3958324741905421</v>
      </c>
      <c r="CN87" s="410">
        <v>7.1067220450070079E-2</v>
      </c>
      <c r="CO87" s="410">
        <v>1.6730392156946554</v>
      </c>
      <c r="CP87" s="417">
        <v>2.7716215975527335E-2</v>
      </c>
    </row>
    <row r="88" spans="2:94" ht="16" x14ac:dyDescent="0.2">
      <c r="B88" s="390" t="s">
        <v>100</v>
      </c>
      <c r="C88" s="390" t="s">
        <v>106</v>
      </c>
      <c r="D88" s="390" t="s">
        <v>106</v>
      </c>
      <c r="E88" s="416" t="s">
        <v>89</v>
      </c>
      <c r="F88" s="422">
        <v>0.89999999999999991</v>
      </c>
      <c r="G88" s="458">
        <v>0.89999999999999991</v>
      </c>
      <c r="H88" s="458">
        <v>0.15845999999999999</v>
      </c>
      <c r="I88" s="477">
        <v>2.2320875709945847E-3</v>
      </c>
      <c r="J88" s="477">
        <v>2.2320875709945847E-3</v>
      </c>
      <c r="K88" s="473">
        <v>8.9283502839783392E-4</v>
      </c>
      <c r="L88" s="427">
        <v>1.3392525425967509E-3</v>
      </c>
      <c r="M88" s="465">
        <v>0</v>
      </c>
      <c r="N88" s="477">
        <v>1.8615610342094836E-3</v>
      </c>
      <c r="O88" s="436">
        <v>3.7052653678510111E-4</v>
      </c>
      <c r="P88" s="426">
        <v>0</v>
      </c>
      <c r="Q88" s="432">
        <v>1.8</v>
      </c>
      <c r="R88" s="432">
        <v>4.5999999999999996</v>
      </c>
      <c r="S88" s="432">
        <v>2</v>
      </c>
      <c r="T88" s="405">
        <v>0.9</v>
      </c>
      <c r="U88" s="453"/>
      <c r="V88" s="454"/>
      <c r="W88" s="454"/>
      <c r="X88" s="454"/>
      <c r="Y88" s="454"/>
      <c r="Z88" s="454"/>
      <c r="AA88" s="454"/>
      <c r="AB88" s="454"/>
      <c r="AC88" s="454"/>
      <c r="AD88" s="454"/>
      <c r="AE88" s="454"/>
      <c r="AF88" s="454"/>
      <c r="AG88" s="454"/>
      <c r="AH88" s="454"/>
      <c r="AI88" s="454"/>
      <c r="AJ88" s="454"/>
      <c r="AK88" s="454"/>
      <c r="AL88" s="454"/>
      <c r="AM88" s="454"/>
      <c r="AN88" s="454"/>
      <c r="AO88" s="454"/>
      <c r="AP88" s="454"/>
      <c r="AQ88" s="454"/>
      <c r="AR88" s="454"/>
      <c r="AS88" s="454"/>
      <c r="AT88" s="454"/>
      <c r="AU88" s="454"/>
      <c r="AV88" s="454"/>
      <c r="AW88" s="454"/>
      <c r="AX88" s="454"/>
      <c r="AY88" s="454"/>
      <c r="AZ88" s="454"/>
      <c r="BA88" s="454"/>
      <c r="BB88" s="454"/>
      <c r="BC88" s="454"/>
      <c r="BD88" s="455"/>
      <c r="BE88" s="456"/>
      <c r="BF88" s="456"/>
      <c r="BG88" s="456"/>
      <c r="BH88" s="456"/>
      <c r="BI88" s="456"/>
      <c r="BJ88" s="456"/>
      <c r="BK88" s="456"/>
      <c r="BL88" s="456"/>
      <c r="BM88" s="456"/>
      <c r="BN88" s="456"/>
      <c r="BO88" s="456"/>
      <c r="BP88" s="456"/>
      <c r="BQ88" s="456"/>
      <c r="BR88" s="456"/>
      <c r="BS88" s="456"/>
      <c r="BT88" s="456"/>
      <c r="BU88" s="456"/>
      <c r="BV88" s="456"/>
      <c r="BW88" s="456"/>
      <c r="BX88" s="456"/>
      <c r="BY88" s="456"/>
      <c r="BZ88" s="456"/>
      <c r="CA88" s="456"/>
      <c r="CB88" s="456"/>
      <c r="CC88" s="456"/>
      <c r="CD88" s="456"/>
      <c r="CE88" s="456"/>
      <c r="CF88" s="457"/>
      <c r="CG88" s="422">
        <v>201.7577614685861</v>
      </c>
      <c r="CH88" s="437">
        <v>76.654303257108694</v>
      </c>
      <c r="CI88" s="422">
        <v>7.1991957455669304</v>
      </c>
      <c r="CJ88" s="371">
        <v>236.05658091824571</v>
      </c>
      <c r="CK88" s="371">
        <v>29.895178270272392</v>
      </c>
      <c r="CL88" s="410">
        <v>14.398391491133861</v>
      </c>
      <c r="CM88" s="410">
        <v>0.18806126149273772</v>
      </c>
      <c r="CN88" s="410">
        <v>1.2146640894121444E-2</v>
      </c>
      <c r="CO88" s="410">
        <v>0.22540947516844162</v>
      </c>
      <c r="CP88" s="438">
        <v>4.7371899487073628E-3</v>
      </c>
    </row>
    <row r="89" spans="2:94" ht="16" x14ac:dyDescent="0.2">
      <c r="B89" s="390" t="s">
        <v>100</v>
      </c>
      <c r="C89" s="390" t="s">
        <v>106</v>
      </c>
      <c r="D89" s="390" t="s">
        <v>106</v>
      </c>
      <c r="E89" s="416" t="s">
        <v>91</v>
      </c>
      <c r="F89" s="418">
        <v>0.12</v>
      </c>
      <c r="G89" s="458">
        <v>0.12</v>
      </c>
      <c r="H89" s="458">
        <v>5.0040000000000001E-2</v>
      </c>
      <c r="I89" s="477">
        <v>5.6473035266147158E-4</v>
      </c>
      <c r="J89" s="477">
        <v>5.6473035266147158E-4</v>
      </c>
      <c r="K89" s="474">
        <v>2.2589214106458864E-4</v>
      </c>
      <c r="L89" s="436">
        <v>3.3883821159688297E-4</v>
      </c>
      <c r="M89" s="426">
        <v>0</v>
      </c>
      <c r="N89" s="477">
        <v>4.7098511411966732E-4</v>
      </c>
      <c r="O89" s="436">
        <v>9.3745238541804288E-5</v>
      </c>
      <c r="P89" s="426">
        <v>0</v>
      </c>
      <c r="Q89" s="405">
        <v>1.75</v>
      </c>
      <c r="R89" s="432">
        <v>4.2</v>
      </c>
      <c r="S89" s="432">
        <v>2.2000000000000002</v>
      </c>
      <c r="T89" s="432">
        <v>1</v>
      </c>
      <c r="U89" s="453"/>
      <c r="V89" s="454"/>
      <c r="W89" s="454"/>
      <c r="X89" s="454"/>
      <c r="Y89" s="454"/>
      <c r="Z89" s="454"/>
      <c r="AA89" s="454"/>
      <c r="AB89" s="454"/>
      <c r="AC89" s="454"/>
      <c r="AD89" s="454"/>
      <c r="AE89" s="454"/>
      <c r="AF89" s="454"/>
      <c r="AG89" s="454"/>
      <c r="AH89" s="454"/>
      <c r="AI89" s="454"/>
      <c r="AJ89" s="454"/>
      <c r="AK89" s="454"/>
      <c r="AL89" s="454"/>
      <c r="AM89" s="454"/>
      <c r="AN89" s="454"/>
      <c r="AO89" s="454"/>
      <c r="AP89" s="454"/>
      <c r="AQ89" s="454"/>
      <c r="AR89" s="454"/>
      <c r="AS89" s="454"/>
      <c r="AT89" s="454"/>
      <c r="AU89" s="454"/>
      <c r="AV89" s="454"/>
      <c r="AW89" s="454"/>
      <c r="AX89" s="454"/>
      <c r="AY89" s="454"/>
      <c r="AZ89" s="454"/>
      <c r="BA89" s="454"/>
      <c r="BB89" s="454"/>
      <c r="BC89" s="454"/>
      <c r="BD89" s="455"/>
      <c r="BE89" s="456"/>
      <c r="BF89" s="456"/>
      <c r="BG89" s="456"/>
      <c r="BH89" s="456"/>
      <c r="BI89" s="456"/>
      <c r="BJ89" s="456"/>
      <c r="BK89" s="456"/>
      <c r="BL89" s="456"/>
      <c r="BM89" s="456"/>
      <c r="BN89" s="456"/>
      <c r="BO89" s="456"/>
      <c r="BP89" s="456"/>
      <c r="BQ89" s="456"/>
      <c r="BR89" s="456"/>
      <c r="BS89" s="456"/>
      <c r="BT89" s="456"/>
      <c r="BU89" s="456"/>
      <c r="BV89" s="456"/>
      <c r="BW89" s="456"/>
      <c r="BX89" s="456"/>
      <c r="BY89" s="456"/>
      <c r="BZ89" s="456"/>
      <c r="CA89" s="456"/>
      <c r="CB89" s="456"/>
      <c r="CC89" s="456"/>
      <c r="CD89" s="456"/>
      <c r="CE89" s="456"/>
      <c r="CF89" s="457"/>
      <c r="CG89" s="437">
        <v>188.68543707025472</v>
      </c>
      <c r="CH89" s="437">
        <v>80.810259457795311</v>
      </c>
      <c r="CI89" s="422">
        <v>7.1991957455669304</v>
      </c>
      <c r="CJ89" s="371">
        <v>220.76196137219802</v>
      </c>
      <c r="CK89" s="371">
        <v>31.516001188540173</v>
      </c>
      <c r="CL89" s="410">
        <v>14.398391491133861</v>
      </c>
      <c r="CM89" s="410">
        <v>2.3506155937898596E-2</v>
      </c>
      <c r="CN89" s="410">
        <v>4.0437453832680775E-3</v>
      </c>
      <c r="CO89" s="410">
        <v>2.8219242343599824E-2</v>
      </c>
      <c r="CP89" s="438">
        <v>1.5770606994745502E-3</v>
      </c>
    </row>
    <row r="90" spans="2:94" ht="16" x14ac:dyDescent="0.2">
      <c r="B90" s="390" t="s">
        <v>100</v>
      </c>
      <c r="C90" s="390" t="s">
        <v>106</v>
      </c>
      <c r="D90" s="390" t="s">
        <v>106</v>
      </c>
      <c r="E90" s="416" t="s">
        <v>92</v>
      </c>
      <c r="F90" s="418">
        <v>2.4699999999999998</v>
      </c>
      <c r="G90" s="458">
        <v>2.4699999999999998</v>
      </c>
      <c r="H90" s="458">
        <v>0.37669000000000002</v>
      </c>
      <c r="I90" s="477">
        <v>2.1540254920089821E-3</v>
      </c>
      <c r="J90" s="477">
        <v>2.1540254920089821E-3</v>
      </c>
      <c r="K90" s="473">
        <v>8.6161019680359291E-4</v>
      </c>
      <c r="L90" s="427">
        <v>1.2924152952053891E-3</v>
      </c>
      <c r="M90" s="426">
        <v>0</v>
      </c>
      <c r="N90" s="477">
        <v>1.796457260335491E-3</v>
      </c>
      <c r="O90" s="436">
        <v>3.5756823167349105E-4</v>
      </c>
      <c r="P90" s="426">
        <v>0</v>
      </c>
      <c r="Q90" s="432">
        <v>1.7</v>
      </c>
      <c r="R90" s="432">
        <v>3.8</v>
      </c>
      <c r="S90" s="432">
        <v>1.2</v>
      </c>
      <c r="T90" s="432">
        <v>0.9</v>
      </c>
      <c r="U90" s="453"/>
      <c r="V90" s="454"/>
      <c r="W90" s="454"/>
      <c r="X90" s="454"/>
      <c r="Y90" s="454"/>
      <c r="Z90" s="454"/>
      <c r="AA90" s="454"/>
      <c r="AB90" s="454"/>
      <c r="AC90" s="454"/>
      <c r="AD90" s="454"/>
      <c r="AE90" s="454"/>
      <c r="AF90" s="454"/>
      <c r="AG90" s="454"/>
      <c r="AH90" s="454"/>
      <c r="AI90" s="454"/>
      <c r="AJ90" s="454"/>
      <c r="AK90" s="454"/>
      <c r="AL90" s="454"/>
      <c r="AM90" s="454"/>
      <c r="AN90" s="454"/>
      <c r="AO90" s="454"/>
      <c r="AP90" s="454"/>
      <c r="AQ90" s="454"/>
      <c r="AR90" s="454"/>
      <c r="AS90" s="454"/>
      <c r="AT90" s="454"/>
      <c r="AU90" s="454"/>
      <c r="AV90" s="454"/>
      <c r="AW90" s="454"/>
      <c r="AX90" s="454"/>
      <c r="AY90" s="454"/>
      <c r="AZ90" s="454"/>
      <c r="BA90" s="454"/>
      <c r="BB90" s="454"/>
      <c r="BC90" s="454"/>
      <c r="BD90" s="455"/>
      <c r="BE90" s="456"/>
      <c r="BF90" s="456"/>
      <c r="BG90" s="456"/>
      <c r="BH90" s="456"/>
      <c r="BI90" s="456"/>
      <c r="BJ90" s="456"/>
      <c r="BK90" s="456"/>
      <c r="BL90" s="456"/>
      <c r="BM90" s="456"/>
      <c r="BN90" s="456"/>
      <c r="BO90" s="456"/>
      <c r="BP90" s="456"/>
      <c r="BQ90" s="456"/>
      <c r="BR90" s="456"/>
      <c r="BS90" s="456"/>
      <c r="BT90" s="456"/>
      <c r="BU90" s="456"/>
      <c r="BV90" s="456"/>
      <c r="BW90" s="456"/>
      <c r="BX90" s="456"/>
      <c r="BY90" s="456"/>
      <c r="BZ90" s="456"/>
      <c r="CA90" s="456"/>
      <c r="CB90" s="456"/>
      <c r="CC90" s="456"/>
      <c r="CD90" s="456"/>
      <c r="CE90" s="456"/>
      <c r="CF90" s="457"/>
      <c r="CG90" s="422">
        <v>175.61311267192335</v>
      </c>
      <c r="CH90" s="422">
        <v>84.966215658481914</v>
      </c>
      <c r="CI90" s="422">
        <v>7.1991957455669304</v>
      </c>
      <c r="CJ90" s="372">
        <v>205.46734182615029</v>
      </c>
      <c r="CK90" s="372">
        <v>33.13682410680795</v>
      </c>
      <c r="CL90" s="417">
        <v>14.398391491133861</v>
      </c>
      <c r="CM90" s="417">
        <v>0.45154640179120098</v>
      </c>
      <c r="CN90" s="417">
        <v>3.2005923776393552E-2</v>
      </c>
      <c r="CO90" s="417">
        <v>0.54306836129369185</v>
      </c>
      <c r="CP90" s="417">
        <v>1.2482310272793487E-2</v>
      </c>
    </row>
    <row r="91" spans="2:94" ht="16" x14ac:dyDescent="0.2">
      <c r="B91" s="390" t="s">
        <v>100</v>
      </c>
      <c r="C91" s="390" t="s">
        <v>106</v>
      </c>
      <c r="D91" s="390" t="s">
        <v>106</v>
      </c>
      <c r="E91" s="416" t="s">
        <v>93</v>
      </c>
      <c r="F91" s="418">
        <v>2.38</v>
      </c>
      <c r="G91" s="458">
        <v>2.38</v>
      </c>
      <c r="H91" s="458">
        <v>0.36418000000000006</v>
      </c>
      <c r="I91" s="477">
        <v>2.5333584070796468E-3</v>
      </c>
      <c r="J91" s="477">
        <v>2.5333584070796468E-3</v>
      </c>
      <c r="K91" s="473">
        <v>1.0133433628318588E-3</v>
      </c>
      <c r="L91" s="427">
        <v>1.5200150442477879E-3</v>
      </c>
      <c r="M91" s="426">
        <v>0</v>
      </c>
      <c r="N91" s="477">
        <v>2.1128209115044254E-3</v>
      </c>
      <c r="O91" s="436">
        <v>4.2053749557522139E-4</v>
      </c>
      <c r="P91" s="426">
        <v>0</v>
      </c>
      <c r="Q91" s="432">
        <v>1.3</v>
      </c>
      <c r="R91" s="432">
        <v>3.7</v>
      </c>
      <c r="S91" s="432">
        <v>0.9</v>
      </c>
      <c r="T91" s="432">
        <v>0.8</v>
      </c>
      <c r="U91" s="453"/>
      <c r="V91" s="454"/>
      <c r="W91" s="454"/>
      <c r="X91" s="454"/>
      <c r="Y91" s="454"/>
      <c r="Z91" s="454"/>
      <c r="AA91" s="454"/>
      <c r="AB91" s="454"/>
      <c r="AC91" s="454"/>
      <c r="AD91" s="454"/>
      <c r="AE91" s="454"/>
      <c r="AF91" s="454"/>
      <c r="AG91" s="454"/>
      <c r="AH91" s="454"/>
      <c r="AI91" s="454"/>
      <c r="AJ91" s="454"/>
      <c r="AK91" s="454"/>
      <c r="AL91" s="454"/>
      <c r="AM91" s="454"/>
      <c r="AN91" s="454"/>
      <c r="AO91" s="454"/>
      <c r="AP91" s="454"/>
      <c r="AQ91" s="454"/>
      <c r="AR91" s="454"/>
      <c r="AS91" s="454"/>
      <c r="AT91" s="454"/>
      <c r="AU91" s="454"/>
      <c r="AV91" s="454"/>
      <c r="AW91" s="454"/>
      <c r="AX91" s="454"/>
      <c r="AY91" s="454"/>
      <c r="AZ91" s="454"/>
      <c r="BA91" s="454"/>
      <c r="BB91" s="454"/>
      <c r="BC91" s="454"/>
      <c r="BD91" s="455"/>
      <c r="BE91" s="456"/>
      <c r="BF91" s="456"/>
      <c r="BG91" s="456"/>
      <c r="BH91" s="456"/>
      <c r="BI91" s="456"/>
      <c r="BJ91" s="456"/>
      <c r="BK91" s="456"/>
      <c r="BL91" s="456"/>
      <c r="BM91" s="456"/>
      <c r="BN91" s="456"/>
      <c r="BO91" s="456"/>
      <c r="BP91" s="456"/>
      <c r="BQ91" s="456"/>
      <c r="BR91" s="456"/>
      <c r="BS91" s="456"/>
      <c r="BT91" s="456"/>
      <c r="BU91" s="456"/>
      <c r="BV91" s="456"/>
      <c r="BW91" s="456"/>
      <c r="BX91" s="456"/>
      <c r="BY91" s="456"/>
      <c r="BZ91" s="456"/>
      <c r="CA91" s="456"/>
      <c r="CB91" s="456"/>
      <c r="CC91" s="456"/>
      <c r="CD91" s="456"/>
      <c r="CE91" s="456"/>
      <c r="CF91" s="457"/>
      <c r="CG91" s="422">
        <v>123.81711033891226</v>
      </c>
      <c r="CH91" s="437">
        <v>86.663543115819394</v>
      </c>
      <c r="CI91" s="422">
        <v>7.1991957455669304</v>
      </c>
      <c r="CJ91" s="372">
        <v>144.86601909652734</v>
      </c>
      <c r="CK91" s="372">
        <v>33.798781815169562</v>
      </c>
      <c r="CL91" s="417">
        <v>14.398391491133861</v>
      </c>
      <c r="CM91" s="417">
        <v>0.31181880848106042</v>
      </c>
      <c r="CN91" s="417">
        <v>3.1561129131919115E-2</v>
      </c>
      <c r="CO91" s="417">
        <v>0.37904929719863362</v>
      </c>
      <c r="CP91" s="417">
        <v>1.2308840361448454E-2</v>
      </c>
    </row>
    <row r="92" spans="2:94" ht="16" x14ac:dyDescent="0.2">
      <c r="B92" s="390" t="s">
        <v>100</v>
      </c>
      <c r="C92" s="390" t="s">
        <v>106</v>
      </c>
      <c r="D92" s="390" t="s">
        <v>106</v>
      </c>
      <c r="E92" s="416" t="s">
        <v>94</v>
      </c>
      <c r="F92" s="418">
        <v>3.0700000000000003</v>
      </c>
      <c r="G92" s="458">
        <v>3.0700000000000003</v>
      </c>
      <c r="H92" s="458">
        <v>0.46009000000000005</v>
      </c>
      <c r="I92" s="477">
        <v>2.9687984414212133E-3</v>
      </c>
      <c r="J92" s="477">
        <v>2.9687984414212133E-3</v>
      </c>
      <c r="K92" s="473">
        <v>1.1875193765684853E-3</v>
      </c>
      <c r="L92" s="427">
        <v>1.781279064852728E-3</v>
      </c>
      <c r="M92" s="426">
        <v>0</v>
      </c>
      <c r="N92" s="477">
        <v>2.4759779001452919E-3</v>
      </c>
      <c r="O92" s="436">
        <v>4.9282054127592148E-4</v>
      </c>
      <c r="P92" s="426">
        <v>0</v>
      </c>
      <c r="Q92" s="432">
        <v>0.8</v>
      </c>
      <c r="R92" s="432">
        <v>2.2999999999999998</v>
      </c>
      <c r="S92" s="432">
        <v>0.7</v>
      </c>
      <c r="T92" s="432">
        <v>0.7</v>
      </c>
      <c r="U92" s="453"/>
      <c r="V92" s="454"/>
      <c r="W92" s="454"/>
      <c r="X92" s="454"/>
      <c r="Y92" s="454"/>
      <c r="Z92" s="454"/>
      <c r="AA92" s="454"/>
      <c r="AB92" s="454"/>
      <c r="AC92" s="454"/>
      <c r="AD92" s="454"/>
      <c r="AE92" s="454"/>
      <c r="AF92" s="454"/>
      <c r="AG92" s="454"/>
      <c r="AH92" s="454"/>
      <c r="AI92" s="454"/>
      <c r="AJ92" s="454"/>
      <c r="AK92" s="454"/>
      <c r="AL92" s="454"/>
      <c r="AM92" s="454"/>
      <c r="AN92" s="454"/>
      <c r="AO92" s="454"/>
      <c r="AP92" s="454"/>
      <c r="AQ92" s="454"/>
      <c r="AR92" s="454"/>
      <c r="AS92" s="454"/>
      <c r="AT92" s="454"/>
      <c r="AU92" s="454"/>
      <c r="AV92" s="454"/>
      <c r="AW92" s="454"/>
      <c r="AX92" s="454"/>
      <c r="AY92" s="454"/>
      <c r="AZ92" s="454"/>
      <c r="BA92" s="454"/>
      <c r="BB92" s="454"/>
      <c r="BC92" s="454"/>
      <c r="BD92" s="455"/>
      <c r="BE92" s="456"/>
      <c r="BF92" s="456"/>
      <c r="BG92" s="456"/>
      <c r="BH92" s="456"/>
      <c r="BI92" s="456"/>
      <c r="BJ92" s="456"/>
      <c r="BK92" s="456"/>
      <c r="BL92" s="456"/>
      <c r="BM92" s="456"/>
      <c r="BN92" s="456"/>
      <c r="BO92" s="456"/>
      <c r="BP92" s="456"/>
      <c r="BQ92" s="456"/>
      <c r="BR92" s="456"/>
      <c r="BS92" s="456"/>
      <c r="BT92" s="456"/>
      <c r="BU92" s="456"/>
      <c r="BV92" s="456"/>
      <c r="BW92" s="456"/>
      <c r="BX92" s="456"/>
      <c r="BY92" s="456"/>
      <c r="BZ92" s="456"/>
      <c r="CA92" s="456"/>
      <c r="CB92" s="456"/>
      <c r="CC92" s="456"/>
      <c r="CD92" s="456"/>
      <c r="CE92" s="456"/>
      <c r="CF92" s="457"/>
      <c r="CG92" s="422">
        <v>130.35327253807793</v>
      </c>
      <c r="CH92" s="422">
        <v>88.360870573156873</v>
      </c>
      <c r="CI92" s="422">
        <v>7.1991957455669304</v>
      </c>
      <c r="CJ92" s="372">
        <v>152.51332886955117</v>
      </c>
      <c r="CK92" s="372">
        <v>34.460739523531181</v>
      </c>
      <c r="CL92" s="417">
        <v>14.398391491133861</v>
      </c>
      <c r="CM92" s="417">
        <v>0.42228607763078979</v>
      </c>
      <c r="CN92" s="417">
        <v>4.0653952942003746E-2</v>
      </c>
      <c r="CO92" s="417">
        <v>0.51241898150730314</v>
      </c>
      <c r="CP92" s="417">
        <v>1.5855041647381465E-2</v>
      </c>
    </row>
    <row r="93" spans="2:94" ht="16" x14ac:dyDescent="0.2">
      <c r="B93" s="390" t="s">
        <v>100</v>
      </c>
      <c r="C93" s="390" t="s">
        <v>106</v>
      </c>
      <c r="D93" s="390" t="s">
        <v>106</v>
      </c>
      <c r="E93" s="418" t="s">
        <v>95</v>
      </c>
      <c r="F93" s="432">
        <v>0.14000000000000001</v>
      </c>
      <c r="G93" s="371">
        <v>0.14000000000000001</v>
      </c>
      <c r="H93" s="458">
        <v>1.9460000000000005E-2</v>
      </c>
      <c r="I93" s="478">
        <v>4.1104563465856563E-4</v>
      </c>
      <c r="J93" s="478">
        <v>4.1104563465856563E-4</v>
      </c>
      <c r="K93" s="474">
        <v>1.6441825386342626E-4</v>
      </c>
      <c r="L93" s="436">
        <v>2.4662738079513937E-4</v>
      </c>
      <c r="M93" s="426">
        <v>0</v>
      </c>
      <c r="N93" s="478">
        <v>3.4281205930524372E-4</v>
      </c>
      <c r="O93" s="478">
        <v>6.8233575353321893E-5</v>
      </c>
      <c r="P93" s="426">
        <v>0</v>
      </c>
      <c r="Q93" s="432">
        <v>0.4</v>
      </c>
      <c r="R93" s="432">
        <v>2.5</v>
      </c>
      <c r="S93" s="432">
        <v>0.3</v>
      </c>
      <c r="T93" s="432">
        <v>0.5</v>
      </c>
      <c r="U93" s="484"/>
      <c r="V93" s="485"/>
      <c r="W93" s="485"/>
      <c r="X93" s="485"/>
      <c r="Y93" s="485"/>
      <c r="Z93" s="485"/>
      <c r="AA93" s="485"/>
      <c r="AB93" s="485"/>
      <c r="AC93" s="485"/>
      <c r="AD93" s="485"/>
      <c r="AE93" s="485"/>
      <c r="AF93" s="485"/>
      <c r="AG93" s="485"/>
      <c r="AH93" s="485"/>
      <c r="AI93" s="485"/>
      <c r="AJ93" s="485"/>
      <c r="AK93" s="485"/>
      <c r="AL93" s="485"/>
      <c r="AM93" s="485"/>
      <c r="AN93" s="485"/>
      <c r="AO93" s="485"/>
      <c r="AP93" s="485"/>
      <c r="AQ93" s="485"/>
      <c r="AR93" s="485"/>
      <c r="AS93" s="485"/>
      <c r="AT93" s="485"/>
      <c r="AU93" s="485"/>
      <c r="AV93" s="485"/>
      <c r="AW93" s="485"/>
      <c r="AX93" s="485"/>
      <c r="AY93" s="485"/>
      <c r="AZ93" s="485"/>
      <c r="BA93" s="485"/>
      <c r="BB93" s="485"/>
      <c r="BC93" s="485"/>
      <c r="BD93" s="486"/>
      <c r="BE93" s="487"/>
      <c r="BF93" s="487"/>
      <c r="BG93" s="487"/>
      <c r="BH93" s="487"/>
      <c r="BI93" s="487"/>
      <c r="BJ93" s="487"/>
      <c r="BK93" s="487"/>
      <c r="BL93" s="487"/>
      <c r="BM93" s="487"/>
      <c r="BN93" s="487"/>
      <c r="BO93" s="487"/>
      <c r="BP93" s="487"/>
      <c r="BQ93" s="487"/>
      <c r="BR93" s="487"/>
      <c r="BS93" s="487"/>
      <c r="BT93" s="487"/>
      <c r="BU93" s="487"/>
      <c r="BV93" s="487"/>
      <c r="BW93" s="487"/>
      <c r="BX93" s="487"/>
      <c r="BY93" s="487"/>
      <c r="BZ93" s="487"/>
      <c r="CA93" s="487"/>
      <c r="CB93" s="487"/>
      <c r="CC93" s="487"/>
      <c r="CD93" s="487"/>
      <c r="CE93" s="487"/>
      <c r="CF93" s="488"/>
      <c r="CG93" s="426">
        <v>108.16731820543816</v>
      </c>
      <c r="CH93" s="432">
        <v>73.883665789984278</v>
      </c>
      <c r="CI93" s="432">
        <v>7.1991957455669304</v>
      </c>
      <c r="CJ93" s="372">
        <v>126.55576230036264</v>
      </c>
      <c r="CK93" s="372">
        <v>28.814629658093871</v>
      </c>
      <c r="CL93" s="422">
        <v>14.398391491133861</v>
      </c>
      <c r="CM93" s="428">
        <v>1.6151311953140717E-2</v>
      </c>
      <c r="CN93" s="489">
        <v>1.4377761362730946E-3</v>
      </c>
      <c r="CO93" s="422">
        <v>1.9733581530809514E-2</v>
      </c>
      <c r="CP93" s="480">
        <v>5.6073269314650686E-4</v>
      </c>
    </row>
    <row r="94" spans="2:94" x14ac:dyDescent="0.2">
      <c r="B94" s="490"/>
      <c r="C94" s="490"/>
      <c r="D94" s="490"/>
      <c r="E94" s="490"/>
      <c r="I94" s="491">
        <f>SUM(I87:I93)</f>
        <v>1.8469000000000006E-2</v>
      </c>
      <c r="J94" s="492"/>
      <c r="K94" s="492"/>
      <c r="L94" s="492"/>
      <c r="M94" s="492"/>
      <c r="N94" s="492"/>
      <c r="O94" s="492"/>
      <c r="P94" s="492"/>
      <c r="Q94" s="492"/>
      <c r="R94" s="492"/>
      <c r="S94" s="492"/>
      <c r="T94" s="492"/>
      <c r="CG94" s="494"/>
      <c r="CH94" s="492"/>
      <c r="CI94" s="495"/>
      <c r="CJ94" s="492"/>
      <c r="CK94" s="492"/>
      <c r="CL94" s="492"/>
      <c r="CM94" s="492"/>
      <c r="CN94" s="492"/>
      <c r="CO94" s="492"/>
      <c r="CP94" s="492"/>
    </row>
    <row r="95" spans="2:94" x14ac:dyDescent="0.2">
      <c r="I95" s="496">
        <f>I94/I38</f>
        <v>1.5739228012007275E-2</v>
      </c>
      <c r="CG95" s="375"/>
      <c r="CI95" s="497"/>
    </row>
    <row r="96" spans="2:94" x14ac:dyDescent="0.2">
      <c r="B96" s="498"/>
      <c r="C96" s="499" t="s">
        <v>107</v>
      </c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R3:BR4"/>
    <mergeCell ref="BP3:BP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F3:J3"/>
    <mergeCell ref="K3:M3"/>
    <mergeCell ref="BT3:BT4"/>
    <mergeCell ref="BU3:BU4"/>
    <mergeCell ref="U4:U5"/>
    <mergeCell ref="V4:V5"/>
    <mergeCell ref="W4:W5"/>
    <mergeCell ref="X4:X5"/>
    <mergeCell ref="Y4:Z4"/>
    <mergeCell ref="AA4:AB4"/>
    <mergeCell ref="AC4:AD4"/>
    <mergeCell ref="AE4:AE5"/>
    <mergeCell ref="AF4:AF5"/>
    <mergeCell ref="AG4:AG5"/>
    <mergeCell ref="AH4:AH5"/>
    <mergeCell ref="Q3:T3"/>
    <mergeCell ref="CG3:CI3"/>
    <mergeCell ref="CJ3:CL3"/>
    <mergeCell ref="CM3:CN3"/>
    <mergeCell ref="CO3:CP3"/>
    <mergeCell ref="BV3:BV4"/>
    <mergeCell ref="BW3:BX3"/>
    <mergeCell ref="BY3:BY4"/>
    <mergeCell ref="BZ3:BZ4"/>
    <mergeCell ref="CA3:CA4"/>
    <mergeCell ref="AP4:AP5"/>
    <mergeCell ref="AI4:AI5"/>
    <mergeCell ref="AJ4:AK4"/>
    <mergeCell ref="AL4:AM4"/>
    <mergeCell ref="AN4:AN5"/>
    <mergeCell ref="AO4:AO5"/>
  </mergeCells>
  <pageMargins left="0.74791666666666701" right="0.74791666666666701" top="0.98402777777777795" bottom="0.98402777777777795" header="0.51180555555555496" footer="0.51180555555555496"/>
  <pageSetup firstPageNumber="0"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DG96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7.6640625" customWidth="1"/>
    <col min="2" max="2" width="20.5" customWidth="1"/>
    <col min="3" max="3" width="27.5" customWidth="1"/>
    <col min="4" max="4" width="27.6640625" customWidth="1"/>
    <col min="5" max="7" width="11.33203125"/>
    <col min="8" max="8" width="12.6640625" customWidth="1"/>
    <col min="9" max="9" width="15.33203125" customWidth="1"/>
    <col min="10" max="10" width="11.6640625"/>
    <col min="11" max="12" width="14.6640625"/>
    <col min="13" max="13" width="16.5"/>
    <col min="14" max="14" width="10.5" customWidth="1"/>
    <col min="15" max="16" width="9.6640625" customWidth="1"/>
    <col min="17" max="17" width="12.6640625" customWidth="1"/>
    <col min="18" max="18" width="17.33203125"/>
    <col min="19" max="20" width="14.5"/>
    <col min="21" max="55" width="34.6640625" style="136" customWidth="1"/>
    <col min="56" max="84" width="34.6640625" style="21" customWidth="1"/>
    <col min="85" max="85" width="13.5"/>
    <col min="86" max="87" width="13"/>
    <col min="88" max="88" width="13.6640625"/>
    <col min="89" max="89" width="13"/>
    <col min="90" max="91" width="15.33203125"/>
    <col min="92" max="93" width="17"/>
    <col min="94" max="94" width="18.6640625"/>
    <col min="95" max="96" width="8.33203125" customWidth="1"/>
    <col min="97" max="97" width="7.5"/>
    <col min="98" max="99" width="10" customWidth="1"/>
    <col min="100" max="100" width="8.5"/>
    <col min="101" max="101" width="7"/>
    <col min="102" max="102" width="8.5"/>
    <col min="103" max="103" width="8"/>
    <col min="104" max="104" width="12.6640625"/>
    <col min="105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2.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4" t="s">
        <v>46</v>
      </c>
      <c r="P4" s="139" t="s">
        <v>47</v>
      </c>
      <c r="Q4" s="4" t="s">
        <v>109</v>
      </c>
      <c r="R4" s="4" t="s">
        <v>110</v>
      </c>
      <c r="S4" s="4" t="s">
        <v>50</v>
      </c>
      <c r="T4" s="4" t="s">
        <v>51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22.5" customHeight="1" x14ac:dyDescent="0.2">
      <c r="A5" s="2"/>
      <c r="B5" s="3"/>
      <c r="C5" s="3"/>
      <c r="D5" s="3"/>
      <c r="E5" s="3"/>
      <c r="F5" s="96">
        <f>F6/I6</f>
        <v>44.065824814130814</v>
      </c>
      <c r="G5" s="143"/>
      <c r="H5" s="143"/>
      <c r="I5" s="14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178"/>
      <c r="CR5" s="178"/>
      <c r="CS5" s="121"/>
      <c r="CT5" s="121"/>
      <c r="CU5" s="121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238.99963079999998</v>
      </c>
      <c r="G6" s="96"/>
      <c r="H6" s="95"/>
      <c r="I6" s="115">
        <v>5.4236958415755954</v>
      </c>
      <c r="J6" s="115">
        <v>2.2850000000000001</v>
      </c>
      <c r="K6" s="115">
        <v>4.5721755944482272</v>
      </c>
      <c r="L6" s="115">
        <v>0.14101609188096551</v>
      </c>
      <c r="M6" s="115">
        <v>0.71050415524640309</v>
      </c>
      <c r="N6" s="98">
        <f>N14+N22</f>
        <v>0.80932735426008962</v>
      </c>
      <c r="O6" s="98"/>
      <c r="P6" s="98"/>
      <c r="Q6" s="99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  <c r="CQ6" s="121"/>
      <c r="CR6" s="121"/>
      <c r="CS6" s="121"/>
      <c r="CT6" s="121"/>
      <c r="CU6" s="121"/>
    </row>
    <row r="7" spans="1:108" ht="21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49.802804399999999</v>
      </c>
      <c r="G7" s="13">
        <v>36.392984440630592</v>
      </c>
      <c r="H7" s="13">
        <v>6.6562999999999999</v>
      </c>
      <c r="I7" s="371">
        <v>1.0868915806458916</v>
      </c>
      <c r="J7" s="371">
        <v>0.53</v>
      </c>
      <c r="K7" s="371">
        <v>0.91624960248448672</v>
      </c>
      <c r="L7" s="371">
        <v>2.8259181096793182E-2</v>
      </c>
      <c r="M7" s="371">
        <v>0.14238279706461182</v>
      </c>
      <c r="N7" s="13">
        <v>0.81675437038856513</v>
      </c>
      <c r="O7" s="225">
        <v>0.24814347506302509</v>
      </c>
      <c r="P7" s="190">
        <v>2.1993735194301495E-2</v>
      </c>
      <c r="Q7" s="13">
        <v>1.3656320132646989</v>
      </c>
      <c r="R7" s="13">
        <v>4.9116771833836719</v>
      </c>
      <c r="S7" s="13">
        <v>1.3519026063038329</v>
      </c>
      <c r="T7" s="35">
        <v>0.7576511028523526</v>
      </c>
      <c r="U7" s="272">
        <v>0.48734717411335171</v>
      </c>
      <c r="V7" s="272"/>
      <c r="W7" s="272">
        <v>7.1253216415258676E-3</v>
      </c>
      <c r="X7" s="272">
        <v>0.50576152976638389</v>
      </c>
      <c r="Y7" s="272">
        <v>0.99999999999999989</v>
      </c>
      <c r="Z7" s="272"/>
      <c r="AA7" s="272"/>
      <c r="AB7" s="272"/>
      <c r="AC7" s="272"/>
      <c r="AD7" s="272"/>
      <c r="AE7" s="272"/>
      <c r="AF7" s="272">
        <v>0.99999999999999989</v>
      </c>
      <c r="AG7" s="272"/>
      <c r="AH7" s="272"/>
      <c r="AI7" s="272">
        <v>0.99999999999999989</v>
      </c>
      <c r="AJ7" s="272"/>
      <c r="AK7" s="272"/>
      <c r="AL7" s="272"/>
      <c r="AM7" s="272"/>
      <c r="AN7" s="272">
        <v>0.7240837666563209</v>
      </c>
      <c r="AO7" s="272">
        <v>0.27591623334367893</v>
      </c>
      <c r="AP7" s="272"/>
      <c r="AQ7" s="272">
        <v>0.7240837666563209</v>
      </c>
      <c r="AR7" s="272"/>
      <c r="AS7" s="272">
        <v>0.27591623334367893</v>
      </c>
      <c r="AT7" s="272"/>
      <c r="AU7" s="272">
        <v>0.36791504656713664</v>
      </c>
      <c r="AV7" s="272">
        <v>0.27591623334367893</v>
      </c>
      <c r="AW7" s="272"/>
      <c r="AX7" s="272">
        <v>0.35616872008918432</v>
      </c>
      <c r="AY7" s="272">
        <v>0.27591623334367893</v>
      </c>
      <c r="AZ7" s="272"/>
      <c r="BA7" s="272">
        <v>0.36791504656713664</v>
      </c>
      <c r="BB7" s="272"/>
      <c r="BC7" s="272">
        <v>0.35616872008918432</v>
      </c>
      <c r="BD7" s="272"/>
      <c r="BE7" s="272"/>
      <c r="BF7" s="272" t="s">
        <v>85</v>
      </c>
      <c r="BG7" s="272" t="s">
        <v>85</v>
      </c>
      <c r="BH7" s="272"/>
      <c r="BI7" s="272"/>
      <c r="BJ7" s="272"/>
      <c r="BK7" s="272"/>
      <c r="BL7" s="272"/>
      <c r="BM7" s="272"/>
      <c r="BN7" s="272"/>
      <c r="BO7" s="272" t="s">
        <v>87</v>
      </c>
      <c r="BP7" s="272"/>
      <c r="BQ7" s="272"/>
      <c r="BR7" s="272" t="s">
        <v>85</v>
      </c>
      <c r="BS7" s="272"/>
      <c r="BT7" s="272" t="s">
        <v>85</v>
      </c>
      <c r="BU7" s="272"/>
      <c r="BV7" s="272"/>
      <c r="BW7" s="272" t="s">
        <v>85</v>
      </c>
      <c r="BX7" s="272"/>
      <c r="BY7" s="272"/>
      <c r="BZ7" s="272"/>
      <c r="CA7" s="272"/>
      <c r="CB7" s="272"/>
      <c r="CC7" s="272"/>
      <c r="CD7" s="272"/>
      <c r="CE7" s="272" t="s">
        <v>87</v>
      </c>
      <c r="CF7" s="272"/>
      <c r="CG7" s="159">
        <v>70.022118142907246</v>
      </c>
      <c r="CH7" s="32">
        <v>43.457264724399074</v>
      </c>
      <c r="CI7" s="32">
        <v>7.9399999999999977</v>
      </c>
      <c r="CJ7" s="13">
        <v>108.87038928859218</v>
      </c>
      <c r="CK7" s="13">
        <v>6.6619986822503776</v>
      </c>
      <c r="CL7" s="47">
        <v>8.0003439999999983</v>
      </c>
      <c r="CM7" s="47">
        <v>2.94374812301082</v>
      </c>
      <c r="CN7" s="47">
        <v>0.28926459118501752</v>
      </c>
      <c r="CO7" s="47">
        <v>4.3605579507898433</v>
      </c>
      <c r="CP7" s="47">
        <v>4.4344261828663183E-2</v>
      </c>
      <c r="CQ7" s="236">
        <f t="shared" ref="CQ7:CQ13" si="0">F15+F23+F31</f>
        <v>49.802804399999999</v>
      </c>
      <c r="CR7" s="238">
        <f t="shared" ref="CR7:CR13" si="1">F15/CQ7</f>
        <v>0.71233744017836864</v>
      </c>
      <c r="CS7" s="238">
        <f t="shared" ref="CS7:CS13" si="2">F23/CQ7</f>
        <v>2.3492652955904608E-2</v>
      </c>
      <c r="CT7" s="238">
        <f t="shared" ref="CT7:CT13" si="3">F31/CQ7</f>
        <v>0.26416990686572661</v>
      </c>
      <c r="CU7" s="238">
        <f>CR7+CS7+CT7</f>
        <v>0.99999999999999989</v>
      </c>
      <c r="CV7" s="237"/>
      <c r="CW7" s="240">
        <f>CQ7/[1]EU28!F7</f>
        <v>9.9279925856911675E-3</v>
      </c>
      <c r="CX7" s="240">
        <f>F15/[1]EU28!F15</f>
        <v>1.1524806872409542E-2</v>
      </c>
      <c r="CY7" s="240">
        <f>F23/[1]EU28!F23</f>
        <v>9.3476323875049596E-4</v>
      </c>
      <c r="CZ7" s="240">
        <f>F31/[1]EU28!F31</f>
        <v>1.9164905672991492E-2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54.1928044</v>
      </c>
      <c r="G8" s="13">
        <v>39.600940370404871</v>
      </c>
      <c r="H8" s="13">
        <v>7.2535680000000005</v>
      </c>
      <c r="I8" s="371">
        <v>1.2099926985501483</v>
      </c>
      <c r="J8" s="371">
        <v>0.59000000000000008</v>
      </c>
      <c r="K8" s="371">
        <v>1.020023844877775</v>
      </c>
      <c r="L8" s="371">
        <v>3.1459810162303856E-2</v>
      </c>
      <c r="M8" s="371">
        <v>0.15850904351006942</v>
      </c>
      <c r="N8" s="13">
        <v>0.84991097129662696</v>
      </c>
      <c r="O8" s="225">
        <v>0.33455225774502939</v>
      </c>
      <c r="P8" s="190">
        <v>2.5529469508491991E-2</v>
      </c>
      <c r="Q8" s="13">
        <v>1.4352436428995727</v>
      </c>
      <c r="R8" s="13">
        <v>4.0807686341103988</v>
      </c>
      <c r="S8" s="13">
        <v>1.1504508298891429</v>
      </c>
      <c r="T8" s="35">
        <v>1.3487701761379967</v>
      </c>
      <c r="U8" s="272">
        <v>1</v>
      </c>
      <c r="V8" s="272"/>
      <c r="W8" s="272"/>
      <c r="X8" s="272"/>
      <c r="Y8" s="272">
        <v>1</v>
      </c>
      <c r="Z8" s="272"/>
      <c r="AA8" s="272"/>
      <c r="AB8" s="272"/>
      <c r="AC8" s="272"/>
      <c r="AD8" s="272"/>
      <c r="AE8" s="272"/>
      <c r="AF8" s="272">
        <v>1</v>
      </c>
      <c r="AG8" s="272"/>
      <c r="AH8" s="272"/>
      <c r="AI8" s="272">
        <v>1</v>
      </c>
      <c r="AJ8" s="272"/>
      <c r="AK8" s="272"/>
      <c r="AL8" s="272"/>
      <c r="AM8" s="272"/>
      <c r="AN8" s="272">
        <v>0.64337696832681346</v>
      </c>
      <c r="AO8" s="272">
        <v>0.35662303167318643</v>
      </c>
      <c r="AP8" s="272"/>
      <c r="AQ8" s="272">
        <v>0.64337696832681346</v>
      </c>
      <c r="AR8" s="272"/>
      <c r="AS8" s="272">
        <v>0.35662303167318643</v>
      </c>
      <c r="AT8" s="272"/>
      <c r="AU8" s="272">
        <v>0.64337696832681346</v>
      </c>
      <c r="AV8" s="272">
        <v>0.35662303167318643</v>
      </c>
      <c r="AW8" s="272"/>
      <c r="AX8" s="272"/>
      <c r="AY8" s="272">
        <v>0.35662303167318643</v>
      </c>
      <c r="AZ8" s="272"/>
      <c r="BA8" s="272">
        <v>0.64337696832681346</v>
      </c>
      <c r="BB8" s="272"/>
      <c r="BC8" s="272"/>
      <c r="BD8" s="272"/>
      <c r="BE8" s="272"/>
      <c r="BF8" s="272" t="s">
        <v>85</v>
      </c>
      <c r="BG8" s="272" t="s">
        <v>85</v>
      </c>
      <c r="BH8" s="272"/>
      <c r="BI8" s="272"/>
      <c r="BJ8" s="272"/>
      <c r="BK8" s="272"/>
      <c r="BL8" s="272"/>
      <c r="BM8" s="272"/>
      <c r="BN8" s="272"/>
      <c r="BO8" s="272" t="s">
        <v>87</v>
      </c>
      <c r="BP8" s="272"/>
      <c r="BQ8" s="272"/>
      <c r="BR8" s="272" t="s">
        <v>85</v>
      </c>
      <c r="BS8" s="272"/>
      <c r="BT8" s="272" t="s">
        <v>85</v>
      </c>
      <c r="BU8" s="272"/>
      <c r="BV8" s="272"/>
      <c r="BW8" s="272" t="s">
        <v>85</v>
      </c>
      <c r="BX8" s="272"/>
      <c r="BY8" s="272"/>
      <c r="BZ8" s="272"/>
      <c r="CA8" s="272"/>
      <c r="CB8" s="272"/>
      <c r="CC8" s="272"/>
      <c r="CD8" s="272"/>
      <c r="CE8" s="272" t="s">
        <v>87</v>
      </c>
      <c r="CF8" s="272"/>
      <c r="CG8" s="159">
        <v>70.039794516815803</v>
      </c>
      <c r="CH8" s="32">
        <v>61.70931590864668</v>
      </c>
      <c r="CI8" s="32">
        <v>7.9399999999999977</v>
      </c>
      <c r="CJ8" s="13">
        <v>108.8978725147452</v>
      </c>
      <c r="CK8" s="13">
        <v>9.4600381287955351</v>
      </c>
      <c r="CL8" s="47">
        <v>8.0003439999999983</v>
      </c>
      <c r="CM8" s="47">
        <v>3.2039325931518325</v>
      </c>
      <c r="CN8" s="47">
        <v>0.44761271917685053</v>
      </c>
      <c r="CO8" s="47">
        <v>4.7460192334450895</v>
      </c>
      <c r="CP8" s="47">
        <v>6.8619029849811164E-2</v>
      </c>
      <c r="CQ8" s="236">
        <f t="shared" si="0"/>
        <v>54.1928044</v>
      </c>
      <c r="CR8" s="238">
        <f t="shared" si="1"/>
        <v>0.64337696832681346</v>
      </c>
      <c r="CS8" s="238">
        <f t="shared" si="2"/>
        <v>4.9822112545996972E-2</v>
      </c>
      <c r="CT8" s="238">
        <f t="shared" si="3"/>
        <v>0.30680091912718949</v>
      </c>
      <c r="CU8" s="238">
        <f t="shared" ref="CU8:CU13" si="4">CR8+CS8+CT8</f>
        <v>1</v>
      </c>
      <c r="CV8" s="237"/>
      <c r="CW8" s="240">
        <f>CQ8/[1]EU28!F8</f>
        <v>1.153782458432236E-2</v>
      </c>
      <c r="CX8" s="240">
        <f>F16/[1]EU28!F16</f>
        <v>1.3690708911855247E-2</v>
      </c>
      <c r="CY8" s="240">
        <f>F23/[1]EU28!F23</f>
        <v>9.3476323875049596E-4</v>
      </c>
      <c r="CZ8" s="240">
        <f>F32/[1]EU28!F32</f>
        <v>2.065182547252337E-2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34.882804399999998</v>
      </c>
      <c r="G9" s="13">
        <v>25.490318729415979</v>
      </c>
      <c r="H9" s="13">
        <v>3.9721920000000006</v>
      </c>
      <c r="I9" s="371">
        <v>0.79591114978061483</v>
      </c>
      <c r="J9" s="371">
        <v>0.32999999999999996</v>
      </c>
      <c r="K9" s="371">
        <v>0.67095309926505831</v>
      </c>
      <c r="L9" s="371">
        <v>2.0693689894295986E-2</v>
      </c>
      <c r="M9" s="371">
        <v>0.10426436062126054</v>
      </c>
      <c r="N9" s="13">
        <v>0.4782437597778636</v>
      </c>
      <c r="O9" s="225">
        <v>0.24991610103111309</v>
      </c>
      <c r="P9" s="190">
        <v>6.7751288971638207E-2</v>
      </c>
      <c r="Q9" s="13">
        <v>1.1023378810105073</v>
      </c>
      <c r="R9" s="13">
        <v>3.4290962781650665</v>
      </c>
      <c r="S9" s="13">
        <v>0.9919236897134337</v>
      </c>
      <c r="T9" s="35">
        <v>1.4983917735123384</v>
      </c>
      <c r="U9" s="272"/>
      <c r="V9" s="272">
        <v>1</v>
      </c>
      <c r="W9" s="272"/>
      <c r="X9" s="272"/>
      <c r="Y9" s="272"/>
      <c r="Z9" s="272"/>
      <c r="AA9" s="272"/>
      <c r="AB9" s="272"/>
      <c r="AC9" s="272"/>
      <c r="AD9" s="272"/>
      <c r="AE9" s="272">
        <v>1</v>
      </c>
      <c r="AF9" s="272">
        <v>0.65179398821500723</v>
      </c>
      <c r="AG9" s="272">
        <v>0.34820601178499283</v>
      </c>
      <c r="AH9" s="272"/>
      <c r="AI9" s="272"/>
      <c r="AJ9" s="272">
        <v>1</v>
      </c>
      <c r="AK9" s="272"/>
      <c r="AL9" s="272"/>
      <c r="AM9" s="272"/>
      <c r="AN9" s="272"/>
      <c r="AO9" s="272">
        <v>1</v>
      </c>
      <c r="AP9" s="272"/>
      <c r="AQ9" s="272"/>
      <c r="AR9" s="272"/>
      <c r="AS9" s="272">
        <v>1</v>
      </c>
      <c r="AT9" s="272">
        <v>0.43936840697360902</v>
      </c>
      <c r="AU9" s="272"/>
      <c r="AV9" s="272">
        <v>1</v>
      </c>
      <c r="AW9" s="272"/>
      <c r="AX9" s="272"/>
      <c r="AY9" s="272">
        <v>1</v>
      </c>
      <c r="AZ9" s="272"/>
      <c r="BA9" s="272"/>
      <c r="BB9" s="272"/>
      <c r="BC9" s="272"/>
      <c r="BD9" s="272"/>
      <c r="BE9" s="272"/>
      <c r="BF9" s="272" t="s">
        <v>85</v>
      </c>
      <c r="BG9" s="272" t="s">
        <v>85</v>
      </c>
      <c r="BH9" s="272"/>
      <c r="BI9" s="272"/>
      <c r="BJ9" s="272"/>
      <c r="BK9" s="272"/>
      <c r="BL9" s="272"/>
      <c r="BM9" s="272"/>
      <c r="BN9" s="272"/>
      <c r="BO9" s="272" t="s">
        <v>87</v>
      </c>
      <c r="BP9" s="272"/>
      <c r="BQ9" s="272"/>
      <c r="BR9" s="272" t="s">
        <v>85</v>
      </c>
      <c r="BS9" s="272"/>
      <c r="BT9" s="272" t="s">
        <v>85</v>
      </c>
      <c r="BU9" s="272"/>
      <c r="BV9" s="272"/>
      <c r="BW9" s="272" t="s">
        <v>85</v>
      </c>
      <c r="BX9" s="272"/>
      <c r="BY9" s="272"/>
      <c r="BZ9" s="272"/>
      <c r="CA9" s="272"/>
      <c r="CB9" s="272"/>
      <c r="CC9" s="272"/>
      <c r="CD9" s="272"/>
      <c r="CE9" s="272" t="s">
        <v>87</v>
      </c>
      <c r="CF9" s="272"/>
      <c r="CG9" s="159">
        <v>63.707894040009421</v>
      </c>
      <c r="CH9" s="32">
        <v>39.111538251959168</v>
      </c>
      <c r="CI9" s="32">
        <v>7.9399999999999986</v>
      </c>
      <c r="CJ9" s="13">
        <v>99.053033653406644</v>
      </c>
      <c r="CK9" s="13">
        <v>5.9957988140253402</v>
      </c>
      <c r="CL9" s="47">
        <v>8.0003439999999983</v>
      </c>
      <c r="CM9" s="47">
        <v>1.9009039915957004</v>
      </c>
      <c r="CN9" s="47">
        <v>0.15535853935212621</v>
      </c>
      <c r="CO9" s="47">
        <v>2.8039678338256158</v>
      </c>
      <c r="CP9" s="47">
        <v>2.3816464082680948E-2</v>
      </c>
      <c r="CQ9" s="236">
        <f t="shared" si="0"/>
        <v>34.882804399999998</v>
      </c>
      <c r="CR9" s="238">
        <f t="shared" si="1"/>
        <v>0.56063159302639098</v>
      </c>
      <c r="CS9" s="238">
        <f t="shared" si="2"/>
        <v>9.1162395188616199E-2</v>
      </c>
      <c r="CT9" s="238">
        <f t="shared" si="3"/>
        <v>0.34820601178499283</v>
      </c>
      <c r="CU9" s="238">
        <f t="shared" si="4"/>
        <v>1</v>
      </c>
      <c r="CV9" s="237"/>
      <c r="CW9" s="240">
        <f>CQ9/[1]EU28!F9</f>
        <v>9.8328339512186291E-3</v>
      </c>
      <c r="CX9" s="240">
        <f>F17/[1]EU28!F17</f>
        <v>1.1222091503267972E-2</v>
      </c>
      <c r="CY9" s="240">
        <f>F24/[1]EU28!F24</f>
        <v>2.0071849478146718E-3</v>
      </c>
      <c r="CZ9" s="240">
        <f>F33/[1]EU28!F33</f>
        <v>1.7638773597919561E-2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32.832804400000001</v>
      </c>
      <c r="G10" s="13">
        <v>23.992298306628445</v>
      </c>
      <c r="H10" s="13">
        <v>3.6033970000000002</v>
      </c>
      <c r="I10" s="371">
        <v>0.75839707753064789</v>
      </c>
      <c r="J10" s="371">
        <v>0.30000000000000004</v>
      </c>
      <c r="K10" s="371">
        <v>0.63932873635833609</v>
      </c>
      <c r="L10" s="371">
        <v>1.9718324015796845E-2</v>
      </c>
      <c r="M10" s="371">
        <v>9.9350017156514869E-2</v>
      </c>
      <c r="N10" s="13">
        <v>0.45852993713850243</v>
      </c>
      <c r="O10" s="225">
        <v>0.23813668234462343</v>
      </c>
      <c r="P10" s="190">
        <v>6.1730458047521988E-2</v>
      </c>
      <c r="Q10" s="13">
        <v>0.83135559343203713</v>
      </c>
      <c r="R10" s="13">
        <v>2.3885720338893743</v>
      </c>
      <c r="S10" s="13">
        <v>0.89958395101333466</v>
      </c>
      <c r="T10" s="35">
        <v>1.1955740563239856</v>
      </c>
      <c r="U10" s="272"/>
      <c r="V10" s="272">
        <v>1</v>
      </c>
      <c r="W10" s="272"/>
      <c r="X10" s="272"/>
      <c r="Y10" s="272"/>
      <c r="Z10" s="272"/>
      <c r="AA10" s="272"/>
      <c r="AB10" s="272"/>
      <c r="AC10" s="272"/>
      <c r="AD10" s="272"/>
      <c r="AE10" s="272">
        <v>1</v>
      </c>
      <c r="AF10" s="272">
        <v>0.62792084248520674</v>
      </c>
      <c r="AG10" s="272">
        <v>0.37207915751479331</v>
      </c>
      <c r="AH10" s="272"/>
      <c r="AI10" s="272"/>
      <c r="AJ10" s="272">
        <v>1</v>
      </c>
      <c r="AK10" s="272"/>
      <c r="AL10" s="272"/>
      <c r="AM10" s="272"/>
      <c r="AN10" s="272"/>
      <c r="AO10" s="272">
        <v>1</v>
      </c>
      <c r="AP10" s="272"/>
      <c r="AQ10" s="272"/>
      <c r="AR10" s="272"/>
      <c r="AS10" s="272">
        <v>1</v>
      </c>
      <c r="AT10" s="272">
        <v>0.49725883908960267</v>
      </c>
      <c r="AU10" s="272"/>
      <c r="AV10" s="272">
        <v>1</v>
      </c>
      <c r="AW10" s="272"/>
      <c r="AX10" s="272"/>
      <c r="AY10" s="272">
        <v>1</v>
      </c>
      <c r="AZ10" s="272"/>
      <c r="BA10" s="272"/>
      <c r="BB10" s="272"/>
      <c r="BC10" s="272"/>
      <c r="BD10" s="272"/>
      <c r="BE10" s="272"/>
      <c r="BF10" s="272" t="s">
        <v>85</v>
      </c>
      <c r="BG10" s="272" t="s">
        <v>85</v>
      </c>
      <c r="BH10" s="272"/>
      <c r="BI10" s="272"/>
      <c r="BJ10" s="272"/>
      <c r="BK10" s="272"/>
      <c r="BL10" s="272"/>
      <c r="BM10" s="272"/>
      <c r="BN10" s="272"/>
      <c r="BO10" s="272" t="s">
        <v>87</v>
      </c>
      <c r="BP10" s="272"/>
      <c r="BQ10" s="272"/>
      <c r="BR10" s="272" t="s">
        <v>85</v>
      </c>
      <c r="BS10" s="272"/>
      <c r="BT10" s="272" t="s">
        <v>85</v>
      </c>
      <c r="BU10" s="272"/>
      <c r="BV10" s="272"/>
      <c r="BW10" s="272" t="s">
        <v>85</v>
      </c>
      <c r="BX10" s="272"/>
      <c r="BY10" s="272"/>
      <c r="BZ10" s="272"/>
      <c r="CA10" s="272"/>
      <c r="CB10" s="272"/>
      <c r="CC10" s="272"/>
      <c r="CD10" s="272"/>
      <c r="CE10" s="272" t="s">
        <v>87</v>
      </c>
      <c r="CF10" s="272"/>
      <c r="CG10" s="159">
        <v>43.833202040139582</v>
      </c>
      <c r="CH10" s="32">
        <v>47.368418549594999</v>
      </c>
      <c r="CI10" s="32">
        <v>7.9399999999999977</v>
      </c>
      <c r="CJ10" s="13">
        <v>68.151862532009019</v>
      </c>
      <c r="CK10" s="13">
        <v>7.2615785636529129</v>
      </c>
      <c r="CL10" s="47">
        <v>8.0003439999999983</v>
      </c>
      <c r="CM10" s="47">
        <v>1.3123517260177433</v>
      </c>
      <c r="CN10" s="47">
        <v>0.170687217296355</v>
      </c>
      <c r="CO10" s="47">
        <v>1.8977935457050081</v>
      </c>
      <c r="CP10" s="47">
        <v>2.6166350411531217E-2</v>
      </c>
      <c r="CQ10" s="236">
        <f t="shared" si="0"/>
        <v>32.832804400000001</v>
      </c>
      <c r="CR10" s="238">
        <f t="shared" si="1"/>
        <v>0.50274116091039733</v>
      </c>
      <c r="CS10" s="238">
        <f t="shared" si="2"/>
        <v>0.12517968157480938</v>
      </c>
      <c r="CT10" s="238">
        <f t="shared" si="3"/>
        <v>0.37207915751479331</v>
      </c>
      <c r="CU10" s="238">
        <f t="shared" si="4"/>
        <v>1</v>
      </c>
      <c r="CV10" s="237"/>
      <c r="CW10" s="240">
        <f>CQ10/[1]EU28!F10</f>
        <v>1.0190038823121559E-2</v>
      </c>
      <c r="CX10" s="240">
        <f>F18/[1]EU28!F18</f>
        <v>1.0699475734574422E-2</v>
      </c>
      <c r="CY10" s="240">
        <f>F25/[1]EU28!F25</f>
        <v>2.8487104408515111E-3</v>
      </c>
      <c r="CZ10" s="240">
        <f>F34/[1]EU28!F34</f>
        <v>2.2579127904232194E-2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25.612804399999998</v>
      </c>
      <c r="G11" s="13">
        <v>18.716343451737725</v>
      </c>
      <c r="H11" s="13">
        <v>2.304519</v>
      </c>
      <c r="I11" s="371">
        <v>0.59240862470140709</v>
      </c>
      <c r="J11" s="371">
        <v>0.19</v>
      </c>
      <c r="K11" s="371">
        <v>0.49940047062328607</v>
      </c>
      <c r="L11" s="371">
        <v>1.5402624242236583E-2</v>
      </c>
      <c r="M11" s="371">
        <v>7.7605529835884327E-2</v>
      </c>
      <c r="N11" s="13">
        <v>0.31318353724594444</v>
      </c>
      <c r="O11" s="225">
        <v>0.18601630815624182</v>
      </c>
      <c r="P11" s="190">
        <v>9.3208779299220779E-2</v>
      </c>
      <c r="Q11" s="13">
        <v>0.64887556241205679</v>
      </c>
      <c r="R11" s="13">
        <v>2.0392625632201371</v>
      </c>
      <c r="S11" s="13">
        <v>0.60637181299834553</v>
      </c>
      <c r="T11" s="35">
        <v>1.0920113325817615</v>
      </c>
      <c r="U11" s="272"/>
      <c r="V11" s="272">
        <v>1</v>
      </c>
      <c r="W11" s="272"/>
      <c r="X11" s="272"/>
      <c r="Y11" s="272"/>
      <c r="Z11" s="272"/>
      <c r="AA11" s="272"/>
      <c r="AB11" s="272"/>
      <c r="AC11" s="272"/>
      <c r="AD11" s="272"/>
      <c r="AE11" s="272">
        <v>1</v>
      </c>
      <c r="AF11" s="272">
        <v>0.62532793948951559</v>
      </c>
      <c r="AG11" s="272">
        <v>0.37467206051048441</v>
      </c>
      <c r="AH11" s="272"/>
      <c r="AI11" s="272"/>
      <c r="AJ11" s="272">
        <v>1</v>
      </c>
      <c r="AK11" s="272"/>
      <c r="AL11" s="272"/>
      <c r="AM11" s="272"/>
      <c r="AN11" s="272"/>
      <c r="AO11" s="272">
        <v>1</v>
      </c>
      <c r="AP11" s="272"/>
      <c r="AQ11" s="272"/>
      <c r="AR11" s="272"/>
      <c r="AS11" s="272">
        <v>1</v>
      </c>
      <c r="AT11" s="272">
        <v>0.48125937353427806</v>
      </c>
      <c r="AU11" s="272"/>
      <c r="AV11" s="272">
        <v>1</v>
      </c>
      <c r="AW11" s="272"/>
      <c r="AX11" s="272"/>
      <c r="AY11" s="272">
        <v>1</v>
      </c>
      <c r="AZ11" s="272"/>
      <c r="BA11" s="272"/>
      <c r="BB11" s="272"/>
      <c r="BC11" s="272"/>
      <c r="BD11" s="272"/>
      <c r="BE11" s="272"/>
      <c r="BF11" s="272" t="s">
        <v>85</v>
      </c>
      <c r="BG11" s="272" t="s">
        <v>85</v>
      </c>
      <c r="BH11" s="272"/>
      <c r="BI11" s="272"/>
      <c r="BJ11" s="272"/>
      <c r="BK11" s="272"/>
      <c r="BL11" s="272"/>
      <c r="BM11" s="272"/>
      <c r="BN11" s="272"/>
      <c r="BO11" s="272" t="s">
        <v>87</v>
      </c>
      <c r="BP11" s="272"/>
      <c r="BQ11" s="272"/>
      <c r="BR11" s="272" t="s">
        <v>85</v>
      </c>
      <c r="BS11" s="272"/>
      <c r="BT11" s="272" t="s">
        <v>85</v>
      </c>
      <c r="BU11" s="272"/>
      <c r="BV11" s="272"/>
      <c r="BW11" s="272" t="s">
        <v>85</v>
      </c>
      <c r="BX11" s="272"/>
      <c r="BY11" s="272"/>
      <c r="BZ11" s="272"/>
      <c r="CA11" s="272"/>
      <c r="CB11" s="272"/>
      <c r="CC11" s="272"/>
      <c r="CD11" s="272"/>
      <c r="CE11" s="272" t="s">
        <v>87</v>
      </c>
      <c r="CF11" s="272"/>
      <c r="CG11" s="159">
        <v>53.945403794718253</v>
      </c>
      <c r="CH11" s="32">
        <v>43.457264724399082</v>
      </c>
      <c r="CI11" s="32">
        <v>7.9399999999999986</v>
      </c>
      <c r="CJ11" s="13">
        <v>83.874313820027936</v>
      </c>
      <c r="CK11" s="13">
        <v>6.6619986822503785</v>
      </c>
      <c r="CL11" s="47">
        <v>8.0003439999999983</v>
      </c>
      <c r="CM11" s="47">
        <v>1.2130263720006225</v>
      </c>
      <c r="CN11" s="47">
        <v>0.10014809224540744</v>
      </c>
      <c r="CO11" s="47">
        <v>1.7747317102391884</v>
      </c>
      <c r="CP11" s="47">
        <v>1.535270254122096E-2</v>
      </c>
      <c r="CQ11" s="236">
        <f t="shared" si="0"/>
        <v>25.612804399999998</v>
      </c>
      <c r="CR11" s="238">
        <f t="shared" si="1"/>
        <v>0.51874062646572194</v>
      </c>
      <c r="CS11" s="238">
        <f t="shared" si="2"/>
        <v>0.10658731302379368</v>
      </c>
      <c r="CT11" s="238">
        <f t="shared" si="3"/>
        <v>0.37467206051048441</v>
      </c>
      <c r="CU11" s="238">
        <f t="shared" si="4"/>
        <v>1</v>
      </c>
      <c r="CV11" s="237"/>
      <c r="CW11" s="240">
        <f>CQ11/[1]EU28!F11</f>
        <v>8.8457154263989948E-3</v>
      </c>
      <c r="CX11" s="240">
        <f>F19/[1]EU28!F19</f>
        <v>1.0491722166507419E-2</v>
      </c>
      <c r="CY11" s="240">
        <f>F26/[1]EU28!F26</f>
        <v>3.6107408798429484E-3</v>
      </c>
      <c r="CZ11" s="240">
        <f>F35/[1]EU28!F35</f>
        <v>2.313119409180385E-2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26.572804399999999</v>
      </c>
      <c r="G12" s="13">
        <v>19.417855454604084</v>
      </c>
      <c r="H12" s="13">
        <v>2.477223</v>
      </c>
      <c r="I12" s="371">
        <v>0.62265018999216826</v>
      </c>
      <c r="J12" s="371">
        <v>0.21</v>
      </c>
      <c r="K12" s="371">
        <v>0.52489411016339782</v>
      </c>
      <c r="L12" s="371">
        <v>1.6188904939796373E-2</v>
      </c>
      <c r="M12" s="371">
        <v>8.1567174888974053E-2</v>
      </c>
      <c r="N12" s="13">
        <v>0.35256596802407308</v>
      </c>
      <c r="O12" s="225">
        <v>0.19551215965754082</v>
      </c>
      <c r="P12" s="190">
        <v>7.4572062310554299E-2</v>
      </c>
      <c r="Q12" s="13">
        <v>0.42328019657571408</v>
      </c>
      <c r="R12" s="13">
        <v>1.6536166390477025</v>
      </c>
      <c r="S12" s="13">
        <v>0.27</v>
      </c>
      <c r="T12" s="35">
        <v>0.89951573556910702</v>
      </c>
      <c r="U12" s="272"/>
      <c r="V12" s="272">
        <v>1</v>
      </c>
      <c r="W12" s="272"/>
      <c r="X12" s="272"/>
      <c r="Y12" s="272">
        <v>0.93640114251546591</v>
      </c>
      <c r="Z12" s="272"/>
      <c r="AA12" s="272"/>
      <c r="AB12" s="272"/>
      <c r="AC12" s="272">
        <v>6.3598857484534074E-2</v>
      </c>
      <c r="AD12" s="272">
        <v>6.3598857484534074E-2</v>
      </c>
      <c r="AE12" s="272"/>
      <c r="AF12" s="272"/>
      <c r="AG12" s="272">
        <v>1</v>
      </c>
      <c r="AH12" s="272"/>
      <c r="AI12" s="272"/>
      <c r="AJ12" s="272">
        <v>1</v>
      </c>
      <c r="AK12" s="272">
        <v>0.59972601913255352</v>
      </c>
      <c r="AL12" s="272"/>
      <c r="AM12" s="272"/>
      <c r="AN12" s="272">
        <v>1</v>
      </c>
      <c r="AO12" s="272"/>
      <c r="AP12" s="272"/>
      <c r="AQ12" s="272">
        <v>1</v>
      </c>
      <c r="AR12" s="272">
        <v>1</v>
      </c>
      <c r="AS12" s="272"/>
      <c r="AT12" s="272"/>
      <c r="AU12" s="272"/>
      <c r="AV12" s="272">
        <v>1</v>
      </c>
      <c r="AW12" s="272"/>
      <c r="AX12" s="272"/>
      <c r="AY12" s="272">
        <v>1</v>
      </c>
      <c r="AZ12" s="272">
        <v>0.40027398086744653</v>
      </c>
      <c r="BA12" s="272"/>
      <c r="BB12" s="272"/>
      <c r="BC12" s="272"/>
      <c r="BD12" s="272"/>
      <c r="BE12" s="272"/>
      <c r="BF12" s="272" t="s">
        <v>85</v>
      </c>
      <c r="BG12" s="272" t="s">
        <v>85</v>
      </c>
      <c r="BH12" s="272"/>
      <c r="BI12" s="272"/>
      <c r="BJ12" s="272"/>
      <c r="BK12" s="272"/>
      <c r="BL12" s="272"/>
      <c r="BM12" s="272"/>
      <c r="BN12" s="272"/>
      <c r="BO12" s="272" t="s">
        <v>87</v>
      </c>
      <c r="BP12" s="272"/>
      <c r="BQ12" s="272"/>
      <c r="BR12" s="272" t="s">
        <v>85</v>
      </c>
      <c r="BS12" s="272"/>
      <c r="BT12" s="272" t="s">
        <v>85</v>
      </c>
      <c r="BU12" s="272"/>
      <c r="BV12" s="272"/>
      <c r="BW12" s="272" t="s">
        <v>85</v>
      </c>
      <c r="BX12" s="272"/>
      <c r="BY12" s="272"/>
      <c r="BZ12" s="272"/>
      <c r="CA12" s="272"/>
      <c r="CB12" s="272"/>
      <c r="CC12" s="272"/>
      <c r="CD12" s="272"/>
      <c r="CE12" s="272" t="s">
        <v>87</v>
      </c>
      <c r="CF12" s="272"/>
      <c r="CG12" s="159">
        <v>41.707698726134446</v>
      </c>
      <c r="CH12" s="32">
        <v>33.89666648503129</v>
      </c>
      <c r="CI12" s="32">
        <v>7.9399999999999995</v>
      </c>
      <c r="CJ12" s="13">
        <v>64.847129979393841</v>
      </c>
      <c r="CK12" s="13">
        <v>5.1963589721552967</v>
      </c>
      <c r="CL12" s="47">
        <v>8.0003440000000001</v>
      </c>
      <c r="CM12" s="47">
        <v>1.0208621321442535</v>
      </c>
      <c r="CN12" s="47">
        <v>8.3969601840048674E-2</v>
      </c>
      <c r="CO12" s="47">
        <v>1.4717837728305065</v>
      </c>
      <c r="CP12" s="47">
        <v>1.2872539962079462E-2</v>
      </c>
      <c r="CQ12" s="236">
        <f t="shared" si="0"/>
        <v>26.572804399999999</v>
      </c>
      <c r="CR12" s="238">
        <f t="shared" si="1"/>
        <v>0.53612716164801943</v>
      </c>
      <c r="CS12" s="238">
        <f t="shared" si="2"/>
        <v>6.3598857484534074E-2</v>
      </c>
      <c r="CT12" s="238">
        <f t="shared" si="3"/>
        <v>0.40027398086744653</v>
      </c>
      <c r="CU12" s="238">
        <f t="shared" si="4"/>
        <v>1</v>
      </c>
      <c r="CV12" s="237"/>
      <c r="CW12" s="240">
        <f>CQ12/[1]EU28!F12</f>
        <v>8.0242419452485076E-3</v>
      </c>
      <c r="CX12" s="240">
        <f>F20/[1]EU28!F20</f>
        <v>8.8697972194724094E-3</v>
      </c>
      <c r="CY12" s="240">
        <f>F27/[1]EU28!F27</f>
        <v>2.248272593487127E-3</v>
      </c>
      <c r="CZ12" s="240">
        <f>F36/[1]EU28!F36</f>
        <v>2.2646859501678232E-2</v>
      </c>
      <c r="DA12" s="27"/>
      <c r="DB12" s="27"/>
      <c r="DC12" s="27"/>
      <c r="DD12" s="27"/>
    </row>
    <row r="13" spans="1:108" ht="20.25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15.1028044</v>
      </c>
      <c r="G13" s="13">
        <v>11.036248503690432</v>
      </c>
      <c r="H13" s="13">
        <v>1.1315710000000001</v>
      </c>
      <c r="I13" s="371">
        <v>0.35744452037471802</v>
      </c>
      <c r="J13" s="371">
        <v>0.13500000000000001</v>
      </c>
      <c r="K13" s="371">
        <v>0.3013257306758873</v>
      </c>
      <c r="L13" s="371">
        <v>9.293557529742669E-3</v>
      </c>
      <c r="M13" s="371">
        <v>4.6825232169088064E-2</v>
      </c>
      <c r="N13" s="13">
        <v>9.7930167459740924E-2</v>
      </c>
      <c r="O13" s="225">
        <v>0.11223757939766146</v>
      </c>
      <c r="P13" s="190">
        <v>0.14727677351731566</v>
      </c>
      <c r="Q13" s="13">
        <v>0.40944354923910697</v>
      </c>
      <c r="R13" s="13">
        <v>0.95519771016831823</v>
      </c>
      <c r="S13" s="13">
        <v>0.22032206084851369</v>
      </c>
      <c r="T13" s="35">
        <v>0.52</v>
      </c>
      <c r="U13" s="272">
        <v>0.55197710168318148</v>
      </c>
      <c r="V13" s="272">
        <v>0.44802289831681863</v>
      </c>
      <c r="W13" s="272"/>
      <c r="X13" s="272"/>
      <c r="Y13" s="272">
        <v>0.44802289831681863</v>
      </c>
      <c r="Z13" s="272"/>
      <c r="AA13" s="272"/>
      <c r="AB13" s="272"/>
      <c r="AC13" s="272">
        <v>0.55197710168318148</v>
      </c>
      <c r="AD13" s="272">
        <v>0.55197710168318148</v>
      </c>
      <c r="AE13" s="272"/>
      <c r="AF13" s="272"/>
      <c r="AG13" s="272">
        <v>1</v>
      </c>
      <c r="AH13" s="272"/>
      <c r="AI13" s="272"/>
      <c r="AJ13" s="272"/>
      <c r="AK13" s="272"/>
      <c r="AL13" s="272">
        <v>1</v>
      </c>
      <c r="AM13" s="272">
        <v>1</v>
      </c>
      <c r="AN13" s="272">
        <v>0.44802289831681863</v>
      </c>
      <c r="AO13" s="272">
        <v>0.55197710168318148</v>
      </c>
      <c r="AP13" s="272"/>
      <c r="AQ13" s="272">
        <v>0.44802289831681863</v>
      </c>
      <c r="AR13" s="272">
        <v>0.44802289831681863</v>
      </c>
      <c r="AS13" s="272">
        <v>0.55197710168318148</v>
      </c>
      <c r="AT13" s="272">
        <v>0.55197710168318148</v>
      </c>
      <c r="AU13" s="272"/>
      <c r="AV13" s="272">
        <v>1</v>
      </c>
      <c r="AW13" s="272"/>
      <c r="AX13" s="272"/>
      <c r="AY13" s="272">
        <v>1</v>
      </c>
      <c r="AZ13" s="272">
        <v>1</v>
      </c>
      <c r="BA13" s="272"/>
      <c r="BB13" s="272"/>
      <c r="BC13" s="272"/>
      <c r="BD13" s="272"/>
      <c r="BE13" s="272"/>
      <c r="BF13" s="272" t="s">
        <v>85</v>
      </c>
      <c r="BG13" s="272" t="s">
        <v>85</v>
      </c>
      <c r="BH13" s="272"/>
      <c r="BI13" s="272"/>
      <c r="BJ13" s="272"/>
      <c r="BK13" s="272"/>
      <c r="BL13" s="272"/>
      <c r="BM13" s="272"/>
      <c r="BN13" s="272"/>
      <c r="BO13" s="272" t="s">
        <v>87</v>
      </c>
      <c r="BP13" s="272"/>
      <c r="BQ13" s="272"/>
      <c r="BR13" s="272" t="s">
        <v>85</v>
      </c>
      <c r="BS13" s="272"/>
      <c r="BT13" s="272" t="s">
        <v>85</v>
      </c>
      <c r="BU13" s="272"/>
      <c r="BV13" s="272"/>
      <c r="BW13" s="272" t="s">
        <v>85</v>
      </c>
      <c r="BX13" s="272"/>
      <c r="BY13" s="272"/>
      <c r="BZ13" s="272"/>
      <c r="CA13" s="272"/>
      <c r="CB13" s="272"/>
      <c r="CC13" s="272"/>
      <c r="CD13" s="272"/>
      <c r="CE13" s="272" t="s">
        <v>87</v>
      </c>
      <c r="CF13" s="272"/>
      <c r="CG13" s="159">
        <v>36.697628254598555</v>
      </c>
      <c r="CH13" s="32">
        <v>31.336466758876472</v>
      </c>
      <c r="CI13" s="32">
        <v>7.9399999999999995</v>
      </c>
      <c r="CJ13" s="13">
        <v>57.057472410249829</v>
      </c>
      <c r="CK13" s="13">
        <v>4.8038803541357629</v>
      </c>
      <c r="CL13" s="47">
        <v>8.0003440000000001</v>
      </c>
      <c r="CM13" s="47">
        <v>0.52492041184980098</v>
      </c>
      <c r="CN13" s="47">
        <v>3.5459437026808614E-2</v>
      </c>
      <c r="CO13" s="47">
        <v>0.75052807507669139</v>
      </c>
      <c r="CP13" s="47">
        <v>5.4359316962097597E-3</v>
      </c>
      <c r="CQ13" s="236">
        <f t="shared" si="0"/>
        <v>15.1028044</v>
      </c>
      <c r="CR13" s="238">
        <f t="shared" si="1"/>
        <v>0.44802289831681863</v>
      </c>
      <c r="CS13" s="238">
        <f t="shared" si="2"/>
        <v>0.13176360808857457</v>
      </c>
      <c r="CT13" s="238">
        <f t="shared" si="3"/>
        <v>0.42021349359460691</v>
      </c>
      <c r="CU13" s="238">
        <f t="shared" si="4"/>
        <v>1</v>
      </c>
      <c r="CV13" s="237"/>
      <c r="CW13" s="240">
        <f>CQ13/[1]EU28!F13</f>
        <v>6.3991146859655422E-3</v>
      </c>
      <c r="CX13" s="240">
        <f>F21/[1]EU28!F21</f>
        <v>7.2994834784297236E-3</v>
      </c>
      <c r="CY13" s="240">
        <f>F28/[1]EU28!F28</f>
        <v>1.367610176996936E-3</v>
      </c>
      <c r="CZ13" s="240">
        <f>F37/[1]EU28!F37</f>
        <v>3.0016731669088727E-2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10"/>
      <c r="H14" s="229"/>
      <c r="I14" s="229">
        <v>3.9551966032996555</v>
      </c>
      <c r="J14" s="229">
        <v>1.9</v>
      </c>
      <c r="K14" s="229">
        <v>3.3342307365816097</v>
      </c>
      <c r="L14" s="229">
        <v>0.10283511168579103</v>
      </c>
      <c r="M14" s="229">
        <v>0.51813075503225492</v>
      </c>
      <c r="N14" s="99"/>
      <c r="O14" s="119"/>
      <c r="P14" s="114"/>
      <c r="Q14" s="120"/>
      <c r="R14" s="120"/>
      <c r="S14" s="13"/>
      <c r="T14" s="35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48"/>
      <c r="CH14" s="15"/>
      <c r="CI14" s="15"/>
      <c r="CJ14" s="15"/>
      <c r="CK14" s="15"/>
      <c r="CL14" s="15"/>
      <c r="CM14" s="15"/>
      <c r="CN14" s="15"/>
      <c r="CO14" s="15"/>
      <c r="CP14" s="15"/>
      <c r="CQ14" s="121"/>
      <c r="CR14" s="121"/>
      <c r="CS14" s="121"/>
      <c r="CT14" s="121"/>
      <c r="CU14" s="121"/>
    </row>
    <row r="15" spans="1:108" ht="24.75" customHeight="1" x14ac:dyDescent="0.2">
      <c r="B15" s="37" t="s">
        <v>82</v>
      </c>
      <c r="C15" s="37" t="s">
        <v>97</v>
      </c>
      <c r="D15" s="37" t="s">
        <v>97</v>
      </c>
      <c r="E15" s="42" t="s">
        <v>84</v>
      </c>
      <c r="F15" s="65">
        <v>35.476402199999995</v>
      </c>
      <c r="G15" s="13">
        <v>25.924085376889998</v>
      </c>
      <c r="H15" s="13">
        <v>5.2818639999999997</v>
      </c>
      <c r="I15" s="13">
        <v>0.90172127789740419</v>
      </c>
      <c r="J15" s="13">
        <v>0.5</v>
      </c>
      <c r="K15" s="13">
        <v>0.76015103726751176</v>
      </c>
      <c r="L15" s="13">
        <v>2.3444753225332508E-2</v>
      </c>
      <c r="M15" s="13">
        <v>0.11812548740455996</v>
      </c>
      <c r="N15" s="13">
        <v>0.7</v>
      </c>
      <c r="O15" s="13">
        <v>0.19</v>
      </c>
      <c r="P15" s="58">
        <v>1.1721277897404236E-2</v>
      </c>
      <c r="Q15" s="7">
        <v>1.3550000000000002</v>
      </c>
      <c r="R15" s="7">
        <v>5.88</v>
      </c>
      <c r="S15" s="7">
        <v>1.3780000000000001</v>
      </c>
      <c r="T15" s="36">
        <v>0.56400000000000006</v>
      </c>
      <c r="U15" s="273">
        <v>0.30330000000000001</v>
      </c>
      <c r="V15" s="274"/>
      <c r="W15" s="274"/>
      <c r="X15" s="274">
        <v>0.7</v>
      </c>
      <c r="Y15" s="273">
        <v>1</v>
      </c>
      <c r="Z15" s="273"/>
      <c r="AA15" s="273"/>
      <c r="AB15" s="273"/>
      <c r="AC15" s="273"/>
      <c r="AD15" s="273"/>
      <c r="AE15" s="274"/>
      <c r="AF15" s="273">
        <v>1</v>
      </c>
      <c r="AG15" s="273"/>
      <c r="AH15" s="273"/>
      <c r="AI15" s="273">
        <v>1</v>
      </c>
      <c r="AJ15" s="273"/>
      <c r="AK15" s="273"/>
      <c r="AL15" s="273"/>
      <c r="AM15" s="274"/>
      <c r="AN15" s="273">
        <v>1</v>
      </c>
      <c r="AO15" s="273"/>
      <c r="AP15" s="273"/>
      <c r="AQ15" s="273">
        <v>1</v>
      </c>
      <c r="AR15" s="273"/>
      <c r="AS15" s="273"/>
      <c r="AT15" s="273"/>
      <c r="AU15" s="274">
        <v>0.5</v>
      </c>
      <c r="AV15" s="273"/>
      <c r="AW15" s="273"/>
      <c r="AX15" s="274">
        <v>0.5</v>
      </c>
      <c r="AY15" s="273"/>
      <c r="AZ15" s="273"/>
      <c r="BA15" s="274">
        <v>0.5</v>
      </c>
      <c r="BB15" s="274"/>
      <c r="BC15" s="274">
        <v>0.5</v>
      </c>
      <c r="BD15" s="273"/>
      <c r="BE15" s="273"/>
      <c r="BF15" s="273" t="s">
        <v>85</v>
      </c>
      <c r="BG15" s="291" t="s">
        <v>85</v>
      </c>
      <c r="BH15" s="273"/>
      <c r="BI15" s="273"/>
      <c r="BJ15" s="273"/>
      <c r="BK15" s="273"/>
      <c r="BL15" s="273"/>
      <c r="BM15" s="273"/>
      <c r="BN15" s="273"/>
      <c r="BO15" s="291" t="s">
        <v>87</v>
      </c>
      <c r="BP15" s="273"/>
      <c r="BQ15" s="273"/>
      <c r="BR15" s="273" t="s">
        <v>85</v>
      </c>
      <c r="BS15" s="273"/>
      <c r="BT15" s="273" t="s">
        <v>85</v>
      </c>
      <c r="BU15" s="273"/>
      <c r="BV15" s="273"/>
      <c r="BW15" s="273" t="s">
        <v>85</v>
      </c>
      <c r="BX15" s="273"/>
      <c r="BY15" s="273"/>
      <c r="BZ15" s="273"/>
      <c r="CA15" s="273"/>
      <c r="CB15" s="273"/>
      <c r="CC15" s="273"/>
      <c r="CD15" s="273"/>
      <c r="CE15" s="273" t="s">
        <v>87</v>
      </c>
      <c r="CF15" s="273"/>
      <c r="CG15" s="276">
        <v>75.986498441154012</v>
      </c>
      <c r="CH15" s="13">
        <v>43.457264724399082</v>
      </c>
      <c r="CI15" s="39">
        <v>7.9399999999999986</v>
      </c>
      <c r="CJ15" s="13">
        <v>118.14380777630626</v>
      </c>
      <c r="CK15" s="13">
        <v>6.6619986822503785</v>
      </c>
      <c r="CL15" s="47">
        <v>8</v>
      </c>
      <c r="CM15" s="47">
        <v>2.2515631065473953</v>
      </c>
      <c r="CN15" s="47">
        <v>0.2295353620862734</v>
      </c>
      <c r="CO15" s="47">
        <v>3.3465813771438437</v>
      </c>
      <c r="CP15" s="47">
        <v>3.5187771007825712E-2</v>
      </c>
    </row>
    <row r="16" spans="1:108" ht="21.75" customHeight="1" x14ac:dyDescent="0.2">
      <c r="B16" s="5" t="s">
        <v>82</v>
      </c>
      <c r="C16" s="5" t="s">
        <v>97</v>
      </c>
      <c r="D16" s="5" t="s">
        <v>97</v>
      </c>
      <c r="E16" s="12" t="s">
        <v>89</v>
      </c>
      <c r="F16" s="7">
        <v>34.866402199999996</v>
      </c>
      <c r="G16" s="13">
        <v>25.478332958402003</v>
      </c>
      <c r="H16" s="13">
        <v>4.9796320000000005</v>
      </c>
      <c r="I16" s="13">
        <v>0.94071799235578724</v>
      </c>
      <c r="J16" s="13">
        <v>0.52</v>
      </c>
      <c r="K16" s="13">
        <v>0.79302526755592861</v>
      </c>
      <c r="L16" s="13">
        <v>2.4458667801250469E-2</v>
      </c>
      <c r="M16" s="13">
        <v>0.12323405699860814</v>
      </c>
      <c r="N16" s="13">
        <v>0.68</v>
      </c>
      <c r="O16" s="13">
        <v>0.25</v>
      </c>
      <c r="P16" s="58">
        <v>1.0717992355787187E-2</v>
      </c>
      <c r="Q16" s="13">
        <v>1.57</v>
      </c>
      <c r="R16" s="190">
        <v>4.99</v>
      </c>
      <c r="S16" s="13">
        <v>1.24</v>
      </c>
      <c r="T16" s="35">
        <v>1.24</v>
      </c>
      <c r="U16" s="273">
        <v>1</v>
      </c>
      <c r="V16" s="274"/>
      <c r="W16" s="274"/>
      <c r="X16" s="274"/>
      <c r="Y16" s="273">
        <v>1</v>
      </c>
      <c r="Z16" s="273"/>
      <c r="AA16" s="273"/>
      <c r="AB16" s="273"/>
      <c r="AC16" s="273"/>
      <c r="AD16" s="273"/>
      <c r="AE16" s="274"/>
      <c r="AF16" s="273">
        <v>1</v>
      </c>
      <c r="AG16" s="273"/>
      <c r="AH16" s="273"/>
      <c r="AI16" s="273">
        <v>1</v>
      </c>
      <c r="AJ16" s="273"/>
      <c r="AK16" s="273"/>
      <c r="AL16" s="273"/>
      <c r="AM16" s="274"/>
      <c r="AN16" s="273">
        <v>1</v>
      </c>
      <c r="AO16" s="273"/>
      <c r="AP16" s="273"/>
      <c r="AQ16" s="273">
        <v>1</v>
      </c>
      <c r="AR16" s="273"/>
      <c r="AS16" s="273"/>
      <c r="AT16" s="273"/>
      <c r="AU16" s="274">
        <v>1</v>
      </c>
      <c r="AV16" s="273"/>
      <c r="AW16" s="273"/>
      <c r="AX16" s="274"/>
      <c r="AY16" s="273"/>
      <c r="AZ16" s="273"/>
      <c r="BA16" s="274">
        <v>1</v>
      </c>
      <c r="BB16" s="274"/>
      <c r="BC16" s="274"/>
      <c r="BD16" s="273"/>
      <c r="BE16" s="273"/>
      <c r="BF16" s="273" t="s">
        <v>85</v>
      </c>
      <c r="BG16" s="291" t="s">
        <v>85</v>
      </c>
      <c r="BH16" s="273"/>
      <c r="BI16" s="273"/>
      <c r="BJ16" s="273"/>
      <c r="BK16" s="273"/>
      <c r="BL16" s="273"/>
      <c r="BM16" s="273"/>
      <c r="BN16" s="273"/>
      <c r="BO16" s="291" t="s">
        <v>87</v>
      </c>
      <c r="BP16" s="273"/>
      <c r="BQ16" s="273"/>
      <c r="BR16" s="273" t="s">
        <v>85</v>
      </c>
      <c r="BS16" s="273"/>
      <c r="BT16" s="273" t="s">
        <v>85</v>
      </c>
      <c r="BU16" s="273"/>
      <c r="BV16" s="273"/>
      <c r="BW16" s="273" t="s">
        <v>85</v>
      </c>
      <c r="BX16" s="273"/>
      <c r="BY16" s="273"/>
      <c r="BZ16" s="273"/>
      <c r="CA16" s="273"/>
      <c r="CB16" s="273"/>
      <c r="CC16" s="273"/>
      <c r="CD16" s="273"/>
      <c r="CE16" s="273" t="s">
        <v>87</v>
      </c>
      <c r="CF16" s="273"/>
      <c r="CG16" s="30">
        <v>78.777606704734652</v>
      </c>
      <c r="CH16" s="13">
        <v>61.709315908646687</v>
      </c>
      <c r="CI16" s="13">
        <v>7.9399999999999986</v>
      </c>
      <c r="CJ16" s="13">
        <v>122.48342290452143</v>
      </c>
      <c r="CK16" s="13">
        <v>9.4600381287955368</v>
      </c>
      <c r="CL16" s="47">
        <v>8</v>
      </c>
      <c r="CM16" s="47">
        <v>2.2839613267572711</v>
      </c>
      <c r="CN16" s="47">
        <v>0.30728968419680613</v>
      </c>
      <c r="CO16" s="47">
        <v>3.3996046482461595</v>
      </c>
      <c r="CP16" s="47">
        <v>4.7107508587370381E-2</v>
      </c>
    </row>
    <row r="17" spans="2:94" ht="21.75" customHeight="1" x14ac:dyDescent="0.2">
      <c r="B17" s="5" t="s">
        <v>82</v>
      </c>
      <c r="C17" s="5" t="s">
        <v>97</v>
      </c>
      <c r="D17" s="5" t="s">
        <v>97</v>
      </c>
      <c r="E17" s="12" t="s">
        <v>91</v>
      </c>
      <c r="F17" s="7">
        <v>19.556402200000001</v>
      </c>
      <c r="G17" s="13">
        <v>14.29067799602293</v>
      </c>
      <c r="H17" s="13">
        <v>2.4178560000000004</v>
      </c>
      <c r="I17" s="13">
        <v>0.56116283816317725</v>
      </c>
      <c r="J17" s="13">
        <v>0.26</v>
      </c>
      <c r="K17" s="13">
        <v>0.47306027257155842</v>
      </c>
      <c r="L17" s="13">
        <v>1.4590233792242608E-2</v>
      </c>
      <c r="M17" s="13">
        <v>7.3512331799376218E-2</v>
      </c>
      <c r="N17" s="13">
        <v>0.33</v>
      </c>
      <c r="O17" s="13">
        <v>0.17620513118323766</v>
      </c>
      <c r="P17" s="58">
        <v>5.4957706979939569E-2</v>
      </c>
      <c r="Q17" s="190">
        <v>1.2</v>
      </c>
      <c r="R17" s="190">
        <v>4.0999999999999996</v>
      </c>
      <c r="S17" s="190">
        <v>1.25</v>
      </c>
      <c r="T17" s="190">
        <v>1.25</v>
      </c>
      <c r="U17" s="273"/>
      <c r="V17" s="274">
        <v>1</v>
      </c>
      <c r="W17" s="274"/>
      <c r="X17" s="274"/>
      <c r="Y17" s="273"/>
      <c r="Z17" s="273"/>
      <c r="AA17" s="273"/>
      <c r="AB17" s="273"/>
      <c r="AC17" s="273"/>
      <c r="AD17" s="273"/>
      <c r="AE17" s="274">
        <v>1</v>
      </c>
      <c r="AF17" s="273">
        <v>1</v>
      </c>
      <c r="AG17" s="273"/>
      <c r="AH17" s="273"/>
      <c r="AI17" s="273"/>
      <c r="AJ17" s="273">
        <v>1</v>
      </c>
      <c r="AK17" s="273"/>
      <c r="AL17" s="273"/>
      <c r="AM17" s="274"/>
      <c r="AN17" s="273"/>
      <c r="AO17" s="273">
        <v>1</v>
      </c>
      <c r="AP17" s="273"/>
      <c r="AQ17" s="273"/>
      <c r="AR17" s="273"/>
      <c r="AS17" s="273">
        <v>1</v>
      </c>
      <c r="AT17" s="273"/>
      <c r="AU17" s="274"/>
      <c r="AV17" s="273">
        <v>1</v>
      </c>
      <c r="AW17" s="273"/>
      <c r="AX17" s="274"/>
      <c r="AY17" s="273">
        <v>1</v>
      </c>
      <c r="AZ17" s="273"/>
      <c r="BA17" s="274"/>
      <c r="BB17" s="274"/>
      <c r="BC17" s="274"/>
      <c r="BD17" s="273"/>
      <c r="BE17" s="273"/>
      <c r="BF17" s="273" t="s">
        <v>85</v>
      </c>
      <c r="BG17" s="291" t="s">
        <v>85</v>
      </c>
      <c r="BH17" s="273"/>
      <c r="BI17" s="273"/>
      <c r="BJ17" s="273"/>
      <c r="BK17" s="273"/>
      <c r="BL17" s="273"/>
      <c r="BM17" s="273"/>
      <c r="BN17" s="273"/>
      <c r="BO17" s="291" t="s">
        <v>87</v>
      </c>
      <c r="BP17" s="273"/>
      <c r="BQ17" s="273"/>
      <c r="BR17" s="273" t="s">
        <v>85</v>
      </c>
      <c r="BS17" s="273"/>
      <c r="BT17" s="273" t="s">
        <v>85</v>
      </c>
      <c r="BU17" s="273"/>
      <c r="BV17" s="273"/>
      <c r="BW17" s="273" t="s">
        <v>85</v>
      </c>
      <c r="BX17" s="273"/>
      <c r="BY17" s="273"/>
      <c r="BZ17" s="273"/>
      <c r="CA17" s="273"/>
      <c r="CB17" s="273"/>
      <c r="CC17" s="273"/>
      <c r="CD17" s="273"/>
      <c r="CE17" s="273" t="s">
        <v>87</v>
      </c>
      <c r="CF17" s="273"/>
      <c r="CG17" s="30">
        <v>74.798446527210089</v>
      </c>
      <c r="CH17" s="13">
        <v>39.111538251959168</v>
      </c>
      <c r="CI17" s="13">
        <v>7.9399999999999986</v>
      </c>
      <c r="CJ17" s="13">
        <v>116.29662466050624</v>
      </c>
      <c r="CK17" s="13">
        <v>5.9957988140253402</v>
      </c>
      <c r="CL17" s="47">
        <v>8</v>
      </c>
      <c r="CM17" s="47">
        <v>1.2241983473910989</v>
      </c>
      <c r="CN17" s="47">
        <v>9.456606743172899E-2</v>
      </c>
      <c r="CO17" s="47">
        <v>1.8184088326476342</v>
      </c>
      <c r="CP17" s="47">
        <v>1.4496978137284056E-2</v>
      </c>
    </row>
    <row r="18" spans="2:94" ht="21.75" customHeight="1" x14ac:dyDescent="0.2">
      <c r="B18" s="5" t="s">
        <v>82</v>
      </c>
      <c r="C18" s="5" t="s">
        <v>97</v>
      </c>
      <c r="D18" s="5" t="s">
        <v>97</v>
      </c>
      <c r="E18" s="12" t="s">
        <v>92</v>
      </c>
      <c r="F18" s="7">
        <v>16.5064022</v>
      </c>
      <c r="G18" s="13">
        <v>12.061915903582944</v>
      </c>
      <c r="H18" s="13">
        <v>1.8691610000000001</v>
      </c>
      <c r="I18" s="13">
        <v>0.49165200812302146</v>
      </c>
      <c r="J18" s="13">
        <v>0.21</v>
      </c>
      <c r="K18" s="13">
        <v>0.41446264284770706</v>
      </c>
      <c r="L18" s="13">
        <v>1.2782952211198557E-2</v>
      </c>
      <c r="M18" s="13">
        <v>6.4406413064115819E-2</v>
      </c>
      <c r="N18" s="13">
        <v>0.28999999999999998</v>
      </c>
      <c r="O18" s="13">
        <v>0.15437873055062873</v>
      </c>
      <c r="P18" s="58">
        <v>4.7273277572392747E-2</v>
      </c>
      <c r="Q18" s="32">
        <v>0.83</v>
      </c>
      <c r="R18" s="13">
        <v>2.3199999999999998</v>
      </c>
      <c r="S18" s="13">
        <v>1.2649999999999999</v>
      </c>
      <c r="T18" s="35">
        <v>1.2649999999999999</v>
      </c>
      <c r="U18" s="273"/>
      <c r="V18" s="274">
        <v>1</v>
      </c>
      <c r="W18" s="274"/>
      <c r="X18" s="274"/>
      <c r="Y18" s="273"/>
      <c r="Z18" s="273"/>
      <c r="AA18" s="273"/>
      <c r="AB18" s="273"/>
      <c r="AC18" s="273"/>
      <c r="AD18" s="273"/>
      <c r="AE18" s="274">
        <v>1</v>
      </c>
      <c r="AF18" s="273">
        <v>1</v>
      </c>
      <c r="AG18" s="273"/>
      <c r="AH18" s="273"/>
      <c r="AI18" s="273"/>
      <c r="AJ18" s="273">
        <v>1</v>
      </c>
      <c r="AK18" s="273"/>
      <c r="AL18" s="273"/>
      <c r="AM18" s="274"/>
      <c r="AN18" s="273"/>
      <c r="AO18" s="273">
        <v>1</v>
      </c>
      <c r="AP18" s="273"/>
      <c r="AQ18" s="273"/>
      <c r="AR18" s="273"/>
      <c r="AS18" s="273">
        <v>1</v>
      </c>
      <c r="AT18" s="273"/>
      <c r="AU18" s="274"/>
      <c r="AV18" s="273">
        <v>1</v>
      </c>
      <c r="AW18" s="273"/>
      <c r="AX18" s="274"/>
      <c r="AY18" s="273">
        <v>1</v>
      </c>
      <c r="AZ18" s="273"/>
      <c r="BA18" s="274"/>
      <c r="BB18" s="274"/>
      <c r="BC18" s="274"/>
      <c r="BD18" s="273"/>
      <c r="BE18" s="273"/>
      <c r="BF18" s="273" t="s">
        <v>85</v>
      </c>
      <c r="BG18" s="291" t="s">
        <v>85</v>
      </c>
      <c r="BH18" s="273"/>
      <c r="BI18" s="273"/>
      <c r="BJ18" s="273"/>
      <c r="BK18" s="273"/>
      <c r="BL18" s="273"/>
      <c r="BM18" s="273"/>
      <c r="BN18" s="273"/>
      <c r="BO18" s="291" t="s">
        <v>87</v>
      </c>
      <c r="BP18" s="273"/>
      <c r="BQ18" s="273"/>
      <c r="BR18" s="273" t="s">
        <v>85</v>
      </c>
      <c r="BS18" s="273"/>
      <c r="BT18" s="273" t="s">
        <v>85</v>
      </c>
      <c r="BU18" s="273"/>
      <c r="BV18" s="273"/>
      <c r="BW18" s="273" t="s">
        <v>85</v>
      </c>
      <c r="BX18" s="273"/>
      <c r="BY18" s="273"/>
      <c r="BZ18" s="273"/>
      <c r="CA18" s="273"/>
      <c r="CB18" s="273"/>
      <c r="CC18" s="273"/>
      <c r="CD18" s="273"/>
      <c r="CE18" s="273" t="s">
        <v>87</v>
      </c>
      <c r="CF18" s="273"/>
      <c r="CG18" s="30">
        <v>41.874761295585628</v>
      </c>
      <c r="CH18" s="13">
        <v>47.368418549594999</v>
      </c>
      <c r="CI18" s="13">
        <v>7.9399999999999986</v>
      </c>
      <c r="CJ18" s="13">
        <v>65.106878862376533</v>
      </c>
      <c r="CK18" s="13">
        <v>7.2615785636529129</v>
      </c>
      <c r="CL18" s="47">
        <v>8</v>
      </c>
      <c r="CM18" s="47">
        <v>0.63615068269796382</v>
      </c>
      <c r="CN18" s="47">
        <v>8.853920058457955E-2</v>
      </c>
      <c r="CO18" s="47">
        <v>0.91736491518274776</v>
      </c>
      <c r="CP18" s="47">
        <v>1.3573059449616042E-2</v>
      </c>
    </row>
    <row r="19" spans="2:94" ht="21.75" customHeight="1" x14ac:dyDescent="0.2">
      <c r="B19" s="5" t="s">
        <v>82</v>
      </c>
      <c r="C19" s="5" t="s">
        <v>97</v>
      </c>
      <c r="D19" s="5" t="s">
        <v>97</v>
      </c>
      <c r="E19" s="12" t="s">
        <v>93</v>
      </c>
      <c r="F19" s="7">
        <v>13.286402199999999</v>
      </c>
      <c r="G19" s="13">
        <v>9.7089277273020418</v>
      </c>
      <c r="H19" s="13">
        <v>1.2898830000000001</v>
      </c>
      <c r="I19" s="13">
        <v>0.3973835222510298</v>
      </c>
      <c r="J19" s="13">
        <v>0.14000000000000001</v>
      </c>
      <c r="K19" s="13">
        <v>0.33499430925761808</v>
      </c>
      <c r="L19" s="28">
        <v>1.0331971578526774E-2</v>
      </c>
      <c r="M19" s="13">
        <v>5.2057241414884908E-2</v>
      </c>
      <c r="N19" s="13">
        <v>0.19</v>
      </c>
      <c r="O19" s="13">
        <v>0.12477842598682336</v>
      </c>
      <c r="P19" s="58">
        <v>8.2605096264206437E-2</v>
      </c>
      <c r="Q19" s="190">
        <v>0.62</v>
      </c>
      <c r="R19" s="190">
        <v>1.96</v>
      </c>
      <c r="S19" s="190">
        <v>0.77</v>
      </c>
      <c r="T19" s="190">
        <v>1.26</v>
      </c>
      <c r="U19" s="273"/>
      <c r="V19" s="274">
        <v>1</v>
      </c>
      <c r="W19" s="274"/>
      <c r="X19" s="274"/>
      <c r="Y19" s="273"/>
      <c r="Z19" s="273"/>
      <c r="AA19" s="273"/>
      <c r="AB19" s="273"/>
      <c r="AC19" s="273"/>
      <c r="AD19" s="273"/>
      <c r="AE19" s="274">
        <v>1</v>
      </c>
      <c r="AF19" s="273">
        <v>1</v>
      </c>
      <c r="AG19" s="273"/>
      <c r="AH19" s="273"/>
      <c r="AI19" s="273"/>
      <c r="AJ19" s="273">
        <v>1</v>
      </c>
      <c r="AK19" s="273"/>
      <c r="AL19" s="273"/>
      <c r="AM19" s="274"/>
      <c r="AN19" s="273"/>
      <c r="AO19" s="273">
        <v>1</v>
      </c>
      <c r="AP19" s="273"/>
      <c r="AQ19" s="273"/>
      <c r="AR19" s="273"/>
      <c r="AS19" s="273">
        <v>1</v>
      </c>
      <c r="AT19" s="273"/>
      <c r="AU19" s="274"/>
      <c r="AV19" s="273">
        <v>1</v>
      </c>
      <c r="AW19" s="273"/>
      <c r="AX19" s="274"/>
      <c r="AY19" s="273">
        <v>1</v>
      </c>
      <c r="AZ19" s="273"/>
      <c r="BA19" s="274"/>
      <c r="BB19" s="274"/>
      <c r="BC19" s="274"/>
      <c r="BD19" s="273"/>
      <c r="BE19" s="273"/>
      <c r="BF19" s="273" t="s">
        <v>85</v>
      </c>
      <c r="BG19" s="291" t="s">
        <v>85</v>
      </c>
      <c r="BH19" s="273"/>
      <c r="BI19" s="273"/>
      <c r="BJ19" s="273"/>
      <c r="BK19" s="273"/>
      <c r="BL19" s="273"/>
      <c r="BM19" s="273"/>
      <c r="BN19" s="273"/>
      <c r="BO19" s="291" t="s">
        <v>87</v>
      </c>
      <c r="BP19" s="273"/>
      <c r="BQ19" s="273"/>
      <c r="BR19" s="273" t="s">
        <v>85</v>
      </c>
      <c r="BS19" s="273"/>
      <c r="BT19" s="273" t="s">
        <v>85</v>
      </c>
      <c r="BU19" s="273"/>
      <c r="BV19" s="273"/>
      <c r="BW19" s="273" t="s">
        <v>85</v>
      </c>
      <c r="BX19" s="273"/>
      <c r="BY19" s="273"/>
      <c r="BZ19" s="273"/>
      <c r="CA19" s="273"/>
      <c r="CB19" s="273"/>
      <c r="CC19" s="273"/>
      <c r="CD19" s="273"/>
      <c r="CE19" s="273" t="s">
        <v>87</v>
      </c>
      <c r="CF19" s="273"/>
      <c r="CG19" s="30">
        <v>66.246100215189003</v>
      </c>
      <c r="CH19" s="13">
        <v>43.457264724399082</v>
      </c>
      <c r="CI19" s="13">
        <v>7.9399999999999986</v>
      </c>
      <c r="CJ19" s="13">
        <v>102.99943661457586</v>
      </c>
      <c r="CK19" s="13">
        <v>6.6619986822503785</v>
      </c>
      <c r="CL19" s="47">
        <v>8</v>
      </c>
      <c r="CM19" s="47">
        <v>0.74867263267287831</v>
      </c>
      <c r="CN19" s="47">
        <v>5.6054786994502066E-2</v>
      </c>
      <c r="CO19" s="47">
        <v>1.1063053036437447</v>
      </c>
      <c r="CP19" s="47">
        <v>8.5931988462571648E-3</v>
      </c>
    </row>
    <row r="20" spans="2:94" ht="21.75" customHeight="1" x14ac:dyDescent="0.2">
      <c r="B20" s="5" t="s">
        <v>82</v>
      </c>
      <c r="C20" s="5" t="s">
        <v>97</v>
      </c>
      <c r="D20" s="5" t="s">
        <v>97</v>
      </c>
      <c r="E20" s="12" t="s">
        <v>94</v>
      </c>
      <c r="F20" s="7">
        <v>14.2464022</v>
      </c>
      <c r="G20" s="13">
        <v>10.410439730168399</v>
      </c>
      <c r="H20" s="13">
        <v>1.4625870000000001</v>
      </c>
      <c r="I20" s="13">
        <v>0.44428597410746518</v>
      </c>
      <c r="J20" s="13">
        <v>0.17</v>
      </c>
      <c r="K20" s="13">
        <v>0.37453307617259313</v>
      </c>
      <c r="L20" s="28">
        <v>1.1551435326794094E-2</v>
      </c>
      <c r="M20" s="13">
        <v>5.8201462608077938E-2</v>
      </c>
      <c r="N20" s="13">
        <v>0.24</v>
      </c>
      <c r="O20" s="13">
        <v>0.13950579586974407</v>
      </c>
      <c r="P20" s="149">
        <v>6.4780178237721114E-2</v>
      </c>
      <c r="Q20" s="32">
        <v>0.41</v>
      </c>
      <c r="R20" s="190">
        <v>1.61</v>
      </c>
      <c r="S20" s="13">
        <v>0.27</v>
      </c>
      <c r="T20" s="35">
        <v>1.25</v>
      </c>
      <c r="U20" s="273"/>
      <c r="V20" s="274">
        <v>1</v>
      </c>
      <c r="W20" s="274"/>
      <c r="X20" s="274"/>
      <c r="Y20" s="273">
        <v>1</v>
      </c>
      <c r="Z20" s="273"/>
      <c r="AA20" s="273"/>
      <c r="AB20" s="273"/>
      <c r="AC20" s="273"/>
      <c r="AD20" s="273"/>
      <c r="AE20" s="274"/>
      <c r="AF20" s="273"/>
      <c r="AG20" s="273">
        <v>1</v>
      </c>
      <c r="AH20" s="273"/>
      <c r="AI20" s="273"/>
      <c r="AJ20" s="273">
        <v>1</v>
      </c>
      <c r="AK20" s="273">
        <v>1</v>
      </c>
      <c r="AL20" s="273"/>
      <c r="AM20" s="274"/>
      <c r="AN20" s="273">
        <v>1</v>
      </c>
      <c r="AO20" s="273"/>
      <c r="AP20" s="273"/>
      <c r="AQ20" s="273">
        <v>1</v>
      </c>
      <c r="AR20" s="273">
        <v>1</v>
      </c>
      <c r="AS20" s="273"/>
      <c r="AT20" s="273"/>
      <c r="AU20" s="274"/>
      <c r="AV20" s="273">
        <v>1</v>
      </c>
      <c r="AW20" s="273"/>
      <c r="AX20" s="274"/>
      <c r="AY20" s="273">
        <v>1</v>
      </c>
      <c r="AZ20" s="273"/>
      <c r="BA20" s="274"/>
      <c r="BB20" s="274"/>
      <c r="BC20" s="274"/>
      <c r="BD20" s="273"/>
      <c r="BE20" s="273"/>
      <c r="BF20" s="273" t="s">
        <v>85</v>
      </c>
      <c r="BG20" s="291" t="s">
        <v>85</v>
      </c>
      <c r="BH20" s="273"/>
      <c r="BI20" s="273"/>
      <c r="BJ20" s="273"/>
      <c r="BK20" s="273"/>
      <c r="BL20" s="273"/>
      <c r="BM20" s="273"/>
      <c r="BN20" s="273"/>
      <c r="BO20" s="291" t="s">
        <v>87</v>
      </c>
      <c r="BP20" s="273"/>
      <c r="BQ20" s="273"/>
      <c r="BR20" s="273" t="s">
        <v>85</v>
      </c>
      <c r="BS20" s="273"/>
      <c r="BT20" s="273" t="s">
        <v>85</v>
      </c>
      <c r="BU20" s="273"/>
      <c r="BV20" s="273"/>
      <c r="BW20" s="273" t="s">
        <v>85</v>
      </c>
      <c r="BX20" s="273"/>
      <c r="BY20" s="273"/>
      <c r="BZ20" s="273"/>
      <c r="CA20" s="273"/>
      <c r="CB20" s="273"/>
      <c r="CC20" s="273"/>
      <c r="CD20" s="273"/>
      <c r="CE20" s="273" t="s">
        <v>87</v>
      </c>
      <c r="CF20" s="273"/>
      <c r="CG20" s="30">
        <v>50.899073436433753</v>
      </c>
      <c r="CH20" s="13">
        <v>33.89666648503129</v>
      </c>
      <c r="CI20" s="13">
        <v>7.9399999999999986</v>
      </c>
      <c r="CJ20" s="13">
        <v>79.137879378967199</v>
      </c>
      <c r="CK20" s="13">
        <v>5.1963589721552967</v>
      </c>
      <c r="CL20" s="47">
        <v>8</v>
      </c>
      <c r="CM20" s="47">
        <v>0.64299816979940883</v>
      </c>
      <c r="CN20" s="47">
        <v>4.9576823744342462E-2</v>
      </c>
      <c r="CO20" s="47">
        <v>0.93783134124807466</v>
      </c>
      <c r="CP20" s="47">
        <v>7.6001270800077E-3</v>
      </c>
    </row>
    <row r="21" spans="2:94" ht="24.75" customHeight="1" x14ac:dyDescent="0.2">
      <c r="B21" s="5" t="s">
        <v>82</v>
      </c>
      <c r="C21" s="5" t="s">
        <v>97</v>
      </c>
      <c r="D21" s="5" t="s">
        <v>97</v>
      </c>
      <c r="E21" s="10" t="s">
        <v>95</v>
      </c>
      <c r="F21" s="53">
        <v>6.7664022000000008</v>
      </c>
      <c r="G21" s="13">
        <v>4.94449204116804</v>
      </c>
      <c r="H21" s="13">
        <v>0.11693500000000001</v>
      </c>
      <c r="I21" s="13">
        <v>0.21827299040177053</v>
      </c>
      <c r="J21" s="13">
        <v>0.1</v>
      </c>
      <c r="K21" s="13">
        <v>0.18400413090869255</v>
      </c>
      <c r="L21" s="82">
        <v>5.6750977504460339E-3</v>
      </c>
      <c r="M21" s="28">
        <v>2.8593761742631941E-2</v>
      </c>
      <c r="N21" s="13">
        <v>0.01</v>
      </c>
      <c r="O21" s="13">
        <v>6.8537718986155946E-2</v>
      </c>
      <c r="P21" s="149">
        <v>0.13973527141561459</v>
      </c>
      <c r="Q21" s="32">
        <v>0.495</v>
      </c>
      <c r="R21" s="13">
        <v>0.9</v>
      </c>
      <c r="S21" s="13">
        <v>0.27</v>
      </c>
      <c r="T21" s="35">
        <v>0.52</v>
      </c>
      <c r="U21" s="277"/>
      <c r="V21" s="278">
        <v>1</v>
      </c>
      <c r="W21" s="278"/>
      <c r="X21" s="278"/>
      <c r="Y21" s="277">
        <v>1</v>
      </c>
      <c r="Z21" s="277"/>
      <c r="AA21" s="277"/>
      <c r="AB21" s="277"/>
      <c r="AC21" s="277"/>
      <c r="AD21" s="277"/>
      <c r="AE21" s="278"/>
      <c r="AF21" s="273"/>
      <c r="AG21" s="273">
        <v>1</v>
      </c>
      <c r="AH21" s="273"/>
      <c r="AI21" s="273"/>
      <c r="AJ21" s="273"/>
      <c r="AK21" s="273"/>
      <c r="AL21" s="274">
        <v>1</v>
      </c>
      <c r="AM21" s="274">
        <v>1</v>
      </c>
      <c r="AN21" s="273">
        <v>1</v>
      </c>
      <c r="AO21" s="273"/>
      <c r="AP21" s="273"/>
      <c r="AQ21" s="273">
        <v>1</v>
      </c>
      <c r="AR21" s="273">
        <v>1</v>
      </c>
      <c r="AS21" s="273"/>
      <c r="AT21" s="273"/>
      <c r="AU21" s="274"/>
      <c r="AV21" s="273">
        <v>1</v>
      </c>
      <c r="AW21" s="274"/>
      <c r="AX21" s="274"/>
      <c r="AY21" s="273">
        <v>1</v>
      </c>
      <c r="AZ21" s="273">
        <v>1</v>
      </c>
      <c r="BA21" s="274"/>
      <c r="BB21" s="274"/>
      <c r="BC21" s="274"/>
      <c r="BD21" s="273"/>
      <c r="BE21" s="273"/>
      <c r="BF21" s="273" t="s">
        <v>85</v>
      </c>
      <c r="BG21" s="291" t="s">
        <v>85</v>
      </c>
      <c r="BH21" s="273"/>
      <c r="BI21" s="273"/>
      <c r="BJ21" s="273"/>
      <c r="BK21" s="273"/>
      <c r="BL21" s="273"/>
      <c r="BM21" s="273"/>
      <c r="BN21" s="273"/>
      <c r="BO21" s="291" t="s">
        <v>87</v>
      </c>
      <c r="BP21" s="273"/>
      <c r="BQ21" s="273"/>
      <c r="BR21" s="273" t="s">
        <v>85</v>
      </c>
      <c r="BS21" s="273"/>
      <c r="BT21" s="273" t="s">
        <v>85</v>
      </c>
      <c r="BU21" s="273"/>
      <c r="BV21" s="273"/>
      <c r="BW21" s="273" t="s">
        <v>85</v>
      </c>
      <c r="BX21" s="273"/>
      <c r="BY21" s="273"/>
      <c r="BZ21" s="273"/>
      <c r="CA21" s="273"/>
      <c r="CB21" s="273"/>
      <c r="CC21" s="273"/>
      <c r="CD21" s="273"/>
      <c r="CE21" s="273" t="s">
        <v>87</v>
      </c>
      <c r="CF21" s="273"/>
      <c r="CG21" s="245">
        <v>45.487741088675413</v>
      </c>
      <c r="CH21" s="58">
        <v>31.336466758876469</v>
      </c>
      <c r="CI21" s="58">
        <v>7.9399999999999986</v>
      </c>
      <c r="CJ21" s="13">
        <v>70.724339844672528</v>
      </c>
      <c r="CK21" s="13">
        <v>4.8038803541357629</v>
      </c>
      <c r="CL21" s="47">
        <v>8</v>
      </c>
      <c r="CM21" s="47">
        <v>0.27863900725166796</v>
      </c>
      <c r="CN21" s="47">
        <v>3.6643297404492202E-3</v>
      </c>
      <c r="CO21" s="47">
        <v>0.40382715307884698</v>
      </c>
      <c r="CP21" s="69">
        <v>5.6174174921086548E-4</v>
      </c>
    </row>
    <row r="22" spans="2:94" ht="30" customHeight="1" x14ac:dyDescent="0.2">
      <c r="B22" s="5" t="s">
        <v>82</v>
      </c>
      <c r="C22" s="10" t="s">
        <v>98</v>
      </c>
      <c r="D22" s="10" t="s">
        <v>98</v>
      </c>
      <c r="E22" s="15"/>
      <c r="F22" s="6"/>
      <c r="G22" s="13"/>
      <c r="H22" s="97"/>
      <c r="I22" s="229">
        <v>0.51480339670034536</v>
      </c>
      <c r="J22" s="229">
        <v>0.21</v>
      </c>
      <c r="K22" s="229">
        <v>0.4339792634183911</v>
      </c>
      <c r="L22" s="229">
        <v>1.3384888314208979E-2</v>
      </c>
      <c r="M22" s="229">
        <v>6.7439244967745254E-2</v>
      </c>
      <c r="N22" s="97">
        <v>0.80932735426008962</v>
      </c>
      <c r="O22" s="119"/>
      <c r="P22" s="116"/>
      <c r="Q22" s="96"/>
      <c r="R22" s="96"/>
      <c r="S22" s="7"/>
      <c r="T22" s="36"/>
      <c r="U22" s="273"/>
      <c r="V22" s="274"/>
      <c r="W22" s="274"/>
      <c r="X22" s="274"/>
      <c r="Y22" s="273"/>
      <c r="Z22" s="273"/>
      <c r="AA22" s="274"/>
      <c r="AB22" s="274"/>
      <c r="AC22" s="273"/>
      <c r="AD22" s="273"/>
      <c r="AE22" s="274"/>
      <c r="AF22" s="273"/>
      <c r="AG22" s="273"/>
      <c r="AH22" s="273"/>
      <c r="AI22" s="273"/>
      <c r="AJ22" s="273"/>
      <c r="AK22" s="273"/>
      <c r="AL22" s="274"/>
      <c r="AM22" s="274"/>
      <c r="AN22" s="273"/>
      <c r="AO22" s="273"/>
      <c r="AP22" s="273"/>
      <c r="AQ22" s="273"/>
      <c r="AR22" s="273"/>
      <c r="AS22" s="273"/>
      <c r="AT22" s="273"/>
      <c r="AU22" s="274"/>
      <c r="AV22" s="273"/>
      <c r="AW22" s="274"/>
      <c r="AX22" s="274"/>
      <c r="AY22" s="273"/>
      <c r="AZ22" s="273"/>
      <c r="BA22" s="274"/>
      <c r="BB22" s="274"/>
      <c r="BC22" s="274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34"/>
      <c r="CH22" s="7"/>
      <c r="CI22" s="13"/>
      <c r="CJ22" s="7"/>
      <c r="CK22" s="7"/>
      <c r="CL22" s="7"/>
      <c r="CM22" s="7"/>
      <c r="CN22" s="7"/>
      <c r="CO22" s="7"/>
      <c r="CP22" s="7"/>
    </row>
    <row r="23" spans="2:94" ht="30" customHeight="1" x14ac:dyDescent="0.2">
      <c r="B23" s="37" t="s">
        <v>82</v>
      </c>
      <c r="C23" s="38" t="s">
        <v>98</v>
      </c>
      <c r="D23" s="38" t="s">
        <v>98</v>
      </c>
      <c r="E23" s="38" t="s">
        <v>84</v>
      </c>
      <c r="F23" s="65">
        <v>1.169999999999999</v>
      </c>
      <c r="G23" s="13">
        <v>0.85496775349337073</v>
      </c>
      <c r="H23" s="13">
        <v>0.10793999999999994</v>
      </c>
      <c r="I23" s="13">
        <v>2.9738469227862181E-2</v>
      </c>
      <c r="J23" s="13">
        <v>0.01</v>
      </c>
      <c r="K23" s="13">
        <v>2.5069529559087818E-2</v>
      </c>
      <c r="L23" s="28">
        <v>7.7320019992441669E-4</v>
      </c>
      <c r="M23" s="28">
        <v>3.8957394688499459E-3</v>
      </c>
      <c r="N23" s="13">
        <v>1.8857696624324155E-2</v>
      </c>
      <c r="O23" s="13">
        <v>9.3378793375487254E-3</v>
      </c>
      <c r="P23" s="149">
        <v>1.5428932659893001E-3</v>
      </c>
      <c r="Q23" s="7">
        <v>1.4139999999999999</v>
      </c>
      <c r="R23" s="7">
        <v>4.6933333333333334</v>
      </c>
      <c r="S23" s="7">
        <v>1.2566666666666666</v>
      </c>
      <c r="T23" s="36">
        <v>0.64333333333333342</v>
      </c>
      <c r="U23" s="279">
        <v>0.30330000000000001</v>
      </c>
      <c r="V23" s="273"/>
      <c r="W23" s="280">
        <v>0.30330000000000001</v>
      </c>
      <c r="X23" s="280">
        <v>0.30330000000000001</v>
      </c>
      <c r="Y23" s="273">
        <v>1</v>
      </c>
      <c r="Z23" s="273"/>
      <c r="AA23" s="273"/>
      <c r="AB23" s="273"/>
      <c r="AC23" s="273"/>
      <c r="AD23" s="273"/>
      <c r="AE23" s="273"/>
      <c r="AF23" s="273">
        <v>1</v>
      </c>
      <c r="AG23" s="273"/>
      <c r="AH23" s="273"/>
      <c r="AI23" s="273">
        <v>1</v>
      </c>
      <c r="AJ23" s="273"/>
      <c r="AK23" s="273"/>
      <c r="AL23" s="273"/>
      <c r="AM23" s="274"/>
      <c r="AN23" s="273">
        <v>0.5</v>
      </c>
      <c r="AO23" s="273">
        <v>0.5</v>
      </c>
      <c r="AP23" s="273"/>
      <c r="AQ23" s="273">
        <v>0.5</v>
      </c>
      <c r="AR23" s="273"/>
      <c r="AS23" s="273">
        <v>0.5</v>
      </c>
      <c r="AT23" s="273"/>
      <c r="AU23" s="274">
        <v>0.5</v>
      </c>
      <c r="AV23" s="273">
        <v>0.5</v>
      </c>
      <c r="AW23" s="274"/>
      <c r="AX23" s="274"/>
      <c r="AY23" s="273">
        <v>0.5</v>
      </c>
      <c r="AZ23" s="273"/>
      <c r="BA23" s="274">
        <v>0.5</v>
      </c>
      <c r="BB23" s="274"/>
      <c r="BC23" s="274"/>
      <c r="BD23" s="273"/>
      <c r="BE23" s="273"/>
      <c r="BF23" s="273" t="s">
        <v>85</v>
      </c>
      <c r="BG23" s="291" t="s">
        <v>85</v>
      </c>
      <c r="BH23" s="273"/>
      <c r="BI23" s="273"/>
      <c r="BJ23" s="273"/>
      <c r="BK23" s="273"/>
      <c r="BL23" s="273"/>
      <c r="BM23" s="273"/>
      <c r="BN23" s="273"/>
      <c r="BO23" s="291" t="s">
        <v>87</v>
      </c>
      <c r="BP23" s="273"/>
      <c r="BQ23" s="273"/>
      <c r="BR23" s="273" t="s">
        <v>85</v>
      </c>
      <c r="BS23" s="273"/>
      <c r="BT23" s="273" t="s">
        <v>85</v>
      </c>
      <c r="BU23" s="273"/>
      <c r="BV23" s="273"/>
      <c r="BW23" s="273" t="s">
        <v>85</v>
      </c>
      <c r="BX23" s="273"/>
      <c r="BY23" s="273"/>
      <c r="BZ23" s="273"/>
      <c r="CA23" s="273"/>
      <c r="CB23" s="277"/>
      <c r="CC23" s="277"/>
      <c r="CD23" s="277"/>
      <c r="CE23" s="291" t="s">
        <v>87</v>
      </c>
      <c r="CF23" s="277"/>
      <c r="CG23" s="61">
        <v>55.25255134026942</v>
      </c>
      <c r="CH23" s="13">
        <v>43.457264724399082</v>
      </c>
      <c r="CI23" s="39">
        <v>7.9399999999999986</v>
      </c>
      <c r="CJ23" s="13">
        <v>85.906666823850898</v>
      </c>
      <c r="CK23" s="13">
        <v>6.6619986822503785</v>
      </c>
      <c r="CL23" s="47">
        <v>8</v>
      </c>
      <c r="CM23" s="47">
        <v>5.6528949694167267E-2</v>
      </c>
      <c r="CN23" s="47">
        <v>4.690777154351634E-3</v>
      </c>
      <c r="CO23" s="47">
        <v>8.2807429944491279E-2</v>
      </c>
      <c r="CP23" s="69">
        <v>7.1909613776210545E-4</v>
      </c>
    </row>
    <row r="24" spans="2:94" ht="24" customHeight="1" x14ac:dyDescent="0.2">
      <c r="B24" s="5" t="s">
        <v>82</v>
      </c>
      <c r="C24" s="10" t="s">
        <v>98</v>
      </c>
      <c r="D24" s="10" t="s">
        <v>98</v>
      </c>
      <c r="E24" s="12" t="s">
        <v>89</v>
      </c>
      <c r="F24" s="65">
        <v>2.6999999999999997</v>
      </c>
      <c r="G24" s="13">
        <v>1.9730025080616265</v>
      </c>
      <c r="H24" s="13">
        <v>0.383187</v>
      </c>
      <c r="I24" s="13">
        <v>7.2847739344916562E-2</v>
      </c>
      <c r="J24" s="13">
        <v>0.03</v>
      </c>
      <c r="K24" s="13">
        <v>6.1410644267764658E-2</v>
      </c>
      <c r="L24" s="28">
        <v>1.8940412229678306E-3</v>
      </c>
      <c r="M24" s="13">
        <v>9.54305385418407E-3</v>
      </c>
      <c r="N24" s="13">
        <v>4.6194057865198111E-2</v>
      </c>
      <c r="O24" s="13">
        <v>2.2874190154303801E-2</v>
      </c>
      <c r="P24" s="149">
        <v>3.7794913254146495E-3</v>
      </c>
      <c r="Q24" s="7">
        <v>1.39</v>
      </c>
      <c r="R24" s="7">
        <v>2.3199999999999998</v>
      </c>
      <c r="S24" s="7">
        <v>1.29</v>
      </c>
      <c r="T24" s="190">
        <v>0.96</v>
      </c>
      <c r="U24" s="273">
        <v>1</v>
      </c>
      <c r="V24" s="273"/>
      <c r="W24" s="274"/>
      <c r="X24" s="274"/>
      <c r="Y24" s="273">
        <v>1</v>
      </c>
      <c r="Z24" s="273"/>
      <c r="AA24" s="273"/>
      <c r="AB24" s="273"/>
      <c r="AC24" s="273"/>
      <c r="AD24" s="273"/>
      <c r="AE24" s="273"/>
      <c r="AF24" s="273">
        <v>1</v>
      </c>
      <c r="AG24" s="273"/>
      <c r="AH24" s="273"/>
      <c r="AI24" s="273">
        <v>1</v>
      </c>
      <c r="AJ24" s="273"/>
      <c r="AK24" s="273"/>
      <c r="AL24" s="273"/>
      <c r="AM24" s="274"/>
      <c r="AN24" s="273"/>
      <c r="AO24" s="273">
        <v>1</v>
      </c>
      <c r="AP24" s="273"/>
      <c r="AQ24" s="273"/>
      <c r="AR24" s="273"/>
      <c r="AS24" s="273">
        <v>1</v>
      </c>
      <c r="AT24" s="273"/>
      <c r="AU24" s="274"/>
      <c r="AV24" s="273">
        <v>1</v>
      </c>
      <c r="AW24" s="274"/>
      <c r="AX24" s="274"/>
      <c r="AY24" s="273">
        <v>1</v>
      </c>
      <c r="AZ24" s="273"/>
      <c r="BA24" s="274"/>
      <c r="BB24" s="274"/>
      <c r="BC24" s="274"/>
      <c r="BD24" s="273"/>
      <c r="BE24" s="273"/>
      <c r="BF24" s="273" t="s">
        <v>85</v>
      </c>
      <c r="BG24" s="291" t="s">
        <v>85</v>
      </c>
      <c r="BH24" s="273"/>
      <c r="BI24" s="273"/>
      <c r="BJ24" s="273"/>
      <c r="BK24" s="273"/>
      <c r="BL24" s="273"/>
      <c r="BM24" s="273"/>
      <c r="BN24" s="273"/>
      <c r="BO24" s="291" t="s">
        <v>87</v>
      </c>
      <c r="BP24" s="273"/>
      <c r="BQ24" s="273"/>
      <c r="BR24" s="273" t="s">
        <v>85</v>
      </c>
      <c r="BS24" s="273"/>
      <c r="BT24" s="273" t="s">
        <v>85</v>
      </c>
      <c r="BU24" s="273"/>
      <c r="BV24" s="273"/>
      <c r="BW24" s="273" t="s">
        <v>85</v>
      </c>
      <c r="BX24" s="273"/>
      <c r="BY24" s="273"/>
      <c r="BZ24" s="273"/>
      <c r="CA24" s="273"/>
      <c r="CB24" s="277"/>
      <c r="CC24" s="277"/>
      <c r="CD24" s="277"/>
      <c r="CE24" s="291" t="s">
        <v>87</v>
      </c>
      <c r="CF24" s="277"/>
      <c r="CG24" s="34">
        <v>54.276070315110019</v>
      </c>
      <c r="CH24" s="13">
        <v>61.709315908646687</v>
      </c>
      <c r="CI24" s="7">
        <v>7.9399999999999986</v>
      </c>
      <c r="CJ24" s="13">
        <v>84.38843412593306</v>
      </c>
      <c r="CK24" s="13">
        <v>9.4600381287955368</v>
      </c>
      <c r="CL24" s="47">
        <v>8</v>
      </c>
      <c r="CM24" s="47">
        <v>0.12852482285944125</v>
      </c>
      <c r="CN24" s="47">
        <v>2.3646207635086597E-2</v>
      </c>
      <c r="CO24" s="47">
        <v>0.18809859218185926</v>
      </c>
      <c r="CP24" s="69">
        <v>3.6249636304587756E-3</v>
      </c>
    </row>
    <row r="25" spans="2:94" ht="23.25" customHeight="1" x14ac:dyDescent="0.2">
      <c r="B25" s="5" t="s">
        <v>82</v>
      </c>
      <c r="C25" s="10" t="s">
        <v>98</v>
      </c>
      <c r="D25" s="10" t="s">
        <v>98</v>
      </c>
      <c r="E25" s="12" t="s">
        <v>91</v>
      </c>
      <c r="F25" s="65">
        <v>3.1799999999999997</v>
      </c>
      <c r="G25" s="13">
        <v>2.3237585094948043</v>
      </c>
      <c r="H25" s="13">
        <v>0.46953899999999993</v>
      </c>
      <c r="I25" s="13">
        <v>9.1248779152174705E-2</v>
      </c>
      <c r="J25" s="13">
        <v>0.04</v>
      </c>
      <c r="K25" s="13">
        <v>7.6922720825283272E-2</v>
      </c>
      <c r="L25" s="28">
        <v>2.3724682579565424E-3</v>
      </c>
      <c r="M25" s="13">
        <v>1.1953590068934887E-2</v>
      </c>
      <c r="N25" s="13">
        <v>5.7862487184763708E-2</v>
      </c>
      <c r="O25" s="13">
        <v>2.8652116653782856E-2</v>
      </c>
      <c r="P25" s="58">
        <v>4.734175313628141E-3</v>
      </c>
      <c r="Q25" s="190">
        <v>1.1599999999999999</v>
      </c>
      <c r="R25" s="190">
        <v>2.4700000000000002</v>
      </c>
      <c r="S25" s="190">
        <v>0.94</v>
      </c>
      <c r="T25" s="190">
        <v>1.1100000000000001</v>
      </c>
      <c r="U25" s="273"/>
      <c r="V25" s="273">
        <v>1</v>
      </c>
      <c r="W25" s="274"/>
      <c r="X25" s="274"/>
      <c r="Y25" s="273"/>
      <c r="Z25" s="273"/>
      <c r="AA25" s="273"/>
      <c r="AB25" s="273"/>
      <c r="AC25" s="273"/>
      <c r="AD25" s="273"/>
      <c r="AE25" s="273">
        <v>1</v>
      </c>
      <c r="AF25" s="273">
        <v>1</v>
      </c>
      <c r="AG25" s="273"/>
      <c r="AH25" s="273"/>
      <c r="AI25" s="273"/>
      <c r="AJ25" s="273">
        <v>1</v>
      </c>
      <c r="AK25" s="273"/>
      <c r="AL25" s="273"/>
      <c r="AM25" s="274"/>
      <c r="AN25" s="273"/>
      <c r="AO25" s="273">
        <v>1</v>
      </c>
      <c r="AP25" s="273"/>
      <c r="AQ25" s="273"/>
      <c r="AR25" s="273"/>
      <c r="AS25" s="273">
        <v>1</v>
      </c>
      <c r="AT25" s="273">
        <v>1</v>
      </c>
      <c r="AU25" s="274"/>
      <c r="AV25" s="273">
        <v>1</v>
      </c>
      <c r="AW25" s="274"/>
      <c r="AX25" s="274"/>
      <c r="AY25" s="273">
        <v>1</v>
      </c>
      <c r="AZ25" s="273"/>
      <c r="BA25" s="274"/>
      <c r="BB25" s="274"/>
      <c r="BC25" s="274"/>
      <c r="BD25" s="273"/>
      <c r="BE25" s="273"/>
      <c r="BF25" s="273" t="s">
        <v>85</v>
      </c>
      <c r="BG25" s="291" t="s">
        <v>85</v>
      </c>
      <c r="BH25" s="273"/>
      <c r="BI25" s="273"/>
      <c r="BJ25" s="273"/>
      <c r="BK25" s="273"/>
      <c r="BL25" s="273"/>
      <c r="BM25" s="273"/>
      <c r="BN25" s="273"/>
      <c r="BO25" s="291" t="s">
        <v>87</v>
      </c>
      <c r="BP25" s="273"/>
      <c r="BQ25" s="273"/>
      <c r="BR25" s="273" t="s">
        <v>85</v>
      </c>
      <c r="BS25" s="273"/>
      <c r="BT25" s="273" t="s">
        <v>85</v>
      </c>
      <c r="BU25" s="273"/>
      <c r="BV25" s="273"/>
      <c r="BW25" s="273" t="s">
        <v>85</v>
      </c>
      <c r="BX25" s="273"/>
      <c r="BY25" s="273"/>
      <c r="BZ25" s="273"/>
      <c r="CA25" s="273"/>
      <c r="CB25" s="277"/>
      <c r="CC25" s="277"/>
      <c r="CD25" s="277"/>
      <c r="CE25" s="291" t="s">
        <v>87</v>
      </c>
      <c r="CF25" s="277"/>
      <c r="CG25" s="34">
        <v>49.556412026839581</v>
      </c>
      <c r="CH25" s="13">
        <v>39.111538251959168</v>
      </c>
      <c r="CI25" s="7">
        <v>7.9399999999999986</v>
      </c>
      <c r="CJ25" s="13">
        <v>77.050309419330176</v>
      </c>
      <c r="CK25" s="13">
        <v>5.9957988140253402</v>
      </c>
      <c r="CL25" s="47">
        <v>8</v>
      </c>
      <c r="CM25" s="47">
        <v>0.14040633414739911</v>
      </c>
      <c r="CN25" s="47">
        <v>1.8364392559286652E-2</v>
      </c>
      <c r="CO25" s="47">
        <v>0.20448631217237617</v>
      </c>
      <c r="CP25" s="69">
        <v>2.8152613793386437E-3</v>
      </c>
    </row>
    <row r="26" spans="2:94" ht="23.25" customHeight="1" x14ac:dyDescent="0.2">
      <c r="B26" s="5" t="s">
        <v>82</v>
      </c>
      <c r="C26" s="10" t="s">
        <v>98</v>
      </c>
      <c r="D26" s="10" t="s">
        <v>98</v>
      </c>
      <c r="E26" s="12" t="s">
        <v>92</v>
      </c>
      <c r="F26" s="65">
        <v>4.1100000000000003</v>
      </c>
      <c r="G26" s="13">
        <v>3.003348262271587</v>
      </c>
      <c r="H26" s="13">
        <v>0.63684600000000002</v>
      </c>
      <c r="I26" s="13">
        <v>0.1224185457801106</v>
      </c>
      <c r="J26" s="13">
        <v>0.06</v>
      </c>
      <c r="K26" s="13">
        <v>0.10319883409263324</v>
      </c>
      <c r="L26" s="28">
        <v>3.1828821902828756E-3</v>
      </c>
      <c r="M26" s="13">
        <v>1.6036829497194489E-2</v>
      </c>
      <c r="N26" s="13">
        <v>7.762779515730367E-2</v>
      </c>
      <c r="O26" s="13">
        <v>3.8439423374954727E-2</v>
      </c>
      <c r="P26" s="58">
        <v>6.3513272478522079E-3</v>
      </c>
      <c r="Q26" s="7">
        <v>0.93</v>
      </c>
      <c r="R26" s="7">
        <v>2.63</v>
      </c>
      <c r="S26" s="7">
        <v>0.59</v>
      </c>
      <c r="T26" s="7">
        <v>1.29</v>
      </c>
      <c r="U26" s="273"/>
      <c r="V26" s="273">
        <v>1</v>
      </c>
      <c r="W26" s="274"/>
      <c r="X26" s="274"/>
      <c r="Y26" s="273"/>
      <c r="Z26" s="273"/>
      <c r="AA26" s="273"/>
      <c r="AB26" s="273"/>
      <c r="AC26" s="273"/>
      <c r="AD26" s="273"/>
      <c r="AE26" s="273">
        <v>1</v>
      </c>
      <c r="AF26" s="273">
        <v>1</v>
      </c>
      <c r="AG26" s="273"/>
      <c r="AH26" s="273"/>
      <c r="AI26" s="273"/>
      <c r="AJ26" s="273">
        <v>1</v>
      </c>
      <c r="AK26" s="273"/>
      <c r="AL26" s="273"/>
      <c r="AM26" s="274"/>
      <c r="AN26" s="273"/>
      <c r="AO26" s="273">
        <v>1</v>
      </c>
      <c r="AP26" s="273"/>
      <c r="AQ26" s="273"/>
      <c r="AR26" s="273"/>
      <c r="AS26" s="273">
        <v>1</v>
      </c>
      <c r="AT26" s="273">
        <v>1</v>
      </c>
      <c r="AU26" s="274"/>
      <c r="AV26" s="273">
        <v>1</v>
      </c>
      <c r="AW26" s="274"/>
      <c r="AX26" s="274"/>
      <c r="AY26" s="273">
        <v>1</v>
      </c>
      <c r="AZ26" s="273"/>
      <c r="BA26" s="274"/>
      <c r="BB26" s="274"/>
      <c r="BC26" s="274"/>
      <c r="BD26" s="273"/>
      <c r="BE26" s="273"/>
      <c r="BF26" s="273" t="s">
        <v>85</v>
      </c>
      <c r="BG26" s="291" t="s">
        <v>85</v>
      </c>
      <c r="BH26" s="273"/>
      <c r="BI26" s="273"/>
      <c r="BJ26" s="273"/>
      <c r="BK26" s="273"/>
      <c r="BL26" s="273"/>
      <c r="BM26" s="273"/>
      <c r="BN26" s="273"/>
      <c r="BO26" s="291" t="s">
        <v>87</v>
      </c>
      <c r="BP26" s="273"/>
      <c r="BQ26" s="273"/>
      <c r="BR26" s="273" t="s">
        <v>85</v>
      </c>
      <c r="BS26" s="273"/>
      <c r="BT26" s="273" t="s">
        <v>85</v>
      </c>
      <c r="BU26" s="273"/>
      <c r="BV26" s="273"/>
      <c r="BW26" s="273" t="s">
        <v>85</v>
      </c>
      <c r="BX26" s="273"/>
      <c r="BY26" s="273"/>
      <c r="BZ26" s="273"/>
      <c r="CA26" s="273"/>
      <c r="CB26" s="277"/>
      <c r="CC26" s="277"/>
      <c r="CD26" s="277"/>
      <c r="CE26" s="291" t="s">
        <v>87</v>
      </c>
      <c r="CF26" s="277"/>
      <c r="CG26" s="34">
        <v>45.813234763728538</v>
      </c>
      <c r="CH26" s="13">
        <v>47.368418549594999</v>
      </c>
      <c r="CI26" s="7">
        <v>7.9399999999999986</v>
      </c>
      <c r="CJ26" s="13">
        <v>71.230417410645131</v>
      </c>
      <c r="CK26" s="13">
        <v>7.2615785636529129</v>
      </c>
      <c r="CL26" s="47">
        <v>8</v>
      </c>
      <c r="CM26" s="47">
        <v>0.17022649901668435</v>
      </c>
      <c r="CN26" s="47">
        <v>3.0166387879635378E-2</v>
      </c>
      <c r="CO26" s="47">
        <v>0.24680975035114086</v>
      </c>
      <c r="CP26" s="69">
        <v>4.6245072619481029E-3</v>
      </c>
    </row>
    <row r="27" spans="2:94" ht="24" customHeight="1" x14ac:dyDescent="0.2">
      <c r="B27" s="5" t="s">
        <v>82</v>
      </c>
      <c r="C27" s="10" t="s">
        <v>98</v>
      </c>
      <c r="D27" s="10" t="s">
        <v>98</v>
      </c>
      <c r="E27" s="12" t="s">
        <v>93</v>
      </c>
      <c r="F27" s="65">
        <v>2.73</v>
      </c>
      <c r="G27" s="13">
        <v>1.9949247581512002</v>
      </c>
      <c r="H27" s="13">
        <v>0.38858399999999993</v>
      </c>
      <c r="I27" s="13">
        <v>8.165167661003904E-2</v>
      </c>
      <c r="J27" s="13">
        <v>0.03</v>
      </c>
      <c r="K27" s="13">
        <v>6.8832363382262909E-2</v>
      </c>
      <c r="L27" s="28">
        <v>2.122943591861015E-3</v>
      </c>
      <c r="M27" s="13">
        <v>1.0696369635915115E-2</v>
      </c>
      <c r="N27" s="13">
        <v>5.1776792362161213E-2</v>
      </c>
      <c r="O27" s="13">
        <v>2.5638626455552257E-2</v>
      </c>
      <c r="P27" s="149">
        <v>4.23625779232557E-3</v>
      </c>
      <c r="Q27" s="190">
        <v>0.68</v>
      </c>
      <c r="R27" s="190">
        <v>1.86</v>
      </c>
      <c r="S27" s="190">
        <v>0.43</v>
      </c>
      <c r="T27" s="190">
        <v>1.0900000000000001</v>
      </c>
      <c r="U27" s="273"/>
      <c r="V27" s="273">
        <v>1</v>
      </c>
      <c r="W27" s="274"/>
      <c r="X27" s="274"/>
      <c r="Y27" s="273"/>
      <c r="Z27" s="273"/>
      <c r="AA27" s="273"/>
      <c r="AB27" s="273"/>
      <c r="AC27" s="273"/>
      <c r="AD27" s="273"/>
      <c r="AE27" s="273">
        <v>1</v>
      </c>
      <c r="AF27" s="273">
        <v>1</v>
      </c>
      <c r="AG27" s="273"/>
      <c r="AH27" s="273"/>
      <c r="AI27" s="273"/>
      <c r="AJ27" s="273">
        <v>1</v>
      </c>
      <c r="AK27" s="273"/>
      <c r="AL27" s="273"/>
      <c r="AM27" s="274"/>
      <c r="AN27" s="273"/>
      <c r="AO27" s="273">
        <v>1</v>
      </c>
      <c r="AP27" s="273"/>
      <c r="AQ27" s="273"/>
      <c r="AR27" s="273"/>
      <c r="AS27" s="273">
        <v>1</v>
      </c>
      <c r="AT27" s="273">
        <v>1</v>
      </c>
      <c r="AU27" s="274"/>
      <c r="AV27" s="273">
        <v>1</v>
      </c>
      <c r="AW27" s="274"/>
      <c r="AX27" s="274"/>
      <c r="AY27" s="273">
        <v>1</v>
      </c>
      <c r="AZ27" s="273"/>
      <c r="BA27" s="274"/>
      <c r="BB27" s="274"/>
      <c r="BC27" s="274"/>
      <c r="BD27" s="273"/>
      <c r="BE27" s="273"/>
      <c r="BF27" s="273" t="s">
        <v>85</v>
      </c>
      <c r="BG27" s="291" t="s">
        <v>85</v>
      </c>
      <c r="BH27" s="273"/>
      <c r="BI27" s="273"/>
      <c r="BJ27" s="273"/>
      <c r="BK27" s="273"/>
      <c r="BL27" s="273"/>
      <c r="BM27" s="273"/>
      <c r="BN27" s="273"/>
      <c r="BO27" s="291" t="s">
        <v>87</v>
      </c>
      <c r="BP27" s="273"/>
      <c r="BQ27" s="273"/>
      <c r="BR27" s="273" t="s">
        <v>85</v>
      </c>
      <c r="BS27" s="273"/>
      <c r="BT27" s="273" t="s">
        <v>85</v>
      </c>
      <c r="BU27" s="273"/>
      <c r="BV27" s="273"/>
      <c r="BW27" s="273" t="s">
        <v>85</v>
      </c>
      <c r="BX27" s="273"/>
      <c r="BY27" s="273"/>
      <c r="BZ27" s="273"/>
      <c r="CA27" s="273"/>
      <c r="CB27" s="277"/>
      <c r="CC27" s="277"/>
      <c r="CD27" s="277"/>
      <c r="CE27" s="291" t="s">
        <v>87</v>
      </c>
      <c r="CF27" s="277"/>
      <c r="CG27" s="34">
        <v>40.686709381641691</v>
      </c>
      <c r="CH27" s="13">
        <v>43.457264724399082</v>
      </c>
      <c r="CI27" s="7">
        <v>7.9399999999999986</v>
      </c>
      <c r="CJ27" s="13">
        <v>63.259695746576497</v>
      </c>
      <c r="CK27" s="13">
        <v>6.6619986822503785</v>
      </c>
      <c r="CL27" s="47">
        <v>8</v>
      </c>
      <c r="CM27" s="47">
        <v>0.10284312387313972</v>
      </c>
      <c r="CN27" s="47">
        <v>1.688679775566589E-2</v>
      </c>
      <c r="CO27" s="47">
        <v>0.14803833323795762</v>
      </c>
      <c r="CP27" s="69">
        <v>2.5887460959435806E-3</v>
      </c>
    </row>
    <row r="28" spans="2:94" ht="23.25" customHeight="1" x14ac:dyDescent="0.2">
      <c r="B28" s="5" t="s">
        <v>82</v>
      </c>
      <c r="C28" s="10" t="s">
        <v>98</v>
      </c>
      <c r="D28" s="10" t="s">
        <v>98</v>
      </c>
      <c r="E28" s="12" t="s">
        <v>94</v>
      </c>
      <c r="F28" s="65">
        <v>1.69</v>
      </c>
      <c r="G28" s="13">
        <v>1.2349534217126477</v>
      </c>
      <c r="H28" s="13">
        <v>0.20148800000000003</v>
      </c>
      <c r="I28" s="13">
        <v>5.2704064205179896E-2</v>
      </c>
      <c r="J28" s="13">
        <v>0.02</v>
      </c>
      <c r="K28" s="13">
        <v>4.4429526124966652E-2</v>
      </c>
      <c r="L28" s="28">
        <v>1.3703056693346771E-3</v>
      </c>
      <c r="M28" s="13">
        <v>6.904232410878567E-3</v>
      </c>
      <c r="N28" s="13">
        <v>3.342059223139212E-2</v>
      </c>
      <c r="O28" s="13">
        <v>1.6549076160426487E-2</v>
      </c>
      <c r="P28" s="149">
        <v>2.7343958133612886E-3</v>
      </c>
      <c r="Q28" s="7">
        <v>0.43</v>
      </c>
      <c r="R28" s="7">
        <v>1.1000000000000001</v>
      </c>
      <c r="S28" s="7">
        <v>0.27</v>
      </c>
      <c r="T28" s="190">
        <v>0.9</v>
      </c>
      <c r="U28" s="273"/>
      <c r="V28" s="273">
        <v>1</v>
      </c>
      <c r="W28" s="274"/>
      <c r="X28" s="274"/>
      <c r="Y28" s="273"/>
      <c r="Z28" s="273"/>
      <c r="AA28" s="273"/>
      <c r="AB28" s="273"/>
      <c r="AC28" s="273">
        <v>1</v>
      </c>
      <c r="AD28" s="273">
        <v>1</v>
      </c>
      <c r="AE28" s="273"/>
      <c r="AF28" s="273"/>
      <c r="AG28" s="273">
        <v>1</v>
      </c>
      <c r="AH28" s="273"/>
      <c r="AI28" s="273"/>
      <c r="AJ28" s="273">
        <v>1</v>
      </c>
      <c r="AK28" s="273">
        <v>1</v>
      </c>
      <c r="AL28" s="274"/>
      <c r="AM28" s="274"/>
      <c r="AN28" s="273">
        <v>1</v>
      </c>
      <c r="AO28" s="273"/>
      <c r="AP28" s="273"/>
      <c r="AQ28" s="273">
        <v>1</v>
      </c>
      <c r="AR28" s="273">
        <v>1</v>
      </c>
      <c r="AS28" s="273"/>
      <c r="AT28" s="273"/>
      <c r="AU28" s="274"/>
      <c r="AV28" s="273">
        <v>1</v>
      </c>
      <c r="AW28" s="274"/>
      <c r="AX28" s="274"/>
      <c r="AY28" s="273">
        <v>1</v>
      </c>
      <c r="AZ28" s="273"/>
      <c r="BA28" s="274"/>
      <c r="BB28" s="274"/>
      <c r="BC28" s="274"/>
      <c r="BD28" s="273"/>
      <c r="BE28" s="273"/>
      <c r="BF28" s="273" t="s">
        <v>85</v>
      </c>
      <c r="BG28" s="291" t="s">
        <v>85</v>
      </c>
      <c r="BH28" s="273"/>
      <c r="BI28" s="273"/>
      <c r="BJ28" s="273"/>
      <c r="BK28" s="273"/>
      <c r="BL28" s="273"/>
      <c r="BM28" s="273"/>
      <c r="BN28" s="273"/>
      <c r="BO28" s="291" t="s">
        <v>87</v>
      </c>
      <c r="BP28" s="273"/>
      <c r="BQ28" s="273"/>
      <c r="BR28" s="273" t="s">
        <v>85</v>
      </c>
      <c r="BS28" s="273"/>
      <c r="BT28" s="273" t="s">
        <v>85</v>
      </c>
      <c r="BU28" s="273"/>
      <c r="BV28" s="273"/>
      <c r="BW28" s="273" t="s">
        <v>85</v>
      </c>
      <c r="BX28" s="273"/>
      <c r="BY28" s="273"/>
      <c r="BZ28" s="273"/>
      <c r="CA28" s="273"/>
      <c r="CB28" s="277"/>
      <c r="CC28" s="277"/>
      <c r="CD28" s="277"/>
      <c r="CE28" s="291" t="s">
        <v>87</v>
      </c>
      <c r="CF28" s="277"/>
      <c r="CG28" s="34">
        <v>31.084645967574254</v>
      </c>
      <c r="CH28" s="13">
        <v>33.89666648503129</v>
      </c>
      <c r="CI28" s="7">
        <v>7.9399999999999986</v>
      </c>
      <c r="CJ28" s="13">
        <v>48.33040755038445</v>
      </c>
      <c r="CK28" s="13">
        <v>5.1963589721552967</v>
      </c>
      <c r="CL28" s="47">
        <v>8</v>
      </c>
      <c r="CM28" s="47">
        <v>5.1806689900382077E-2</v>
      </c>
      <c r="CN28" s="47">
        <v>6.8297715367359856E-3</v>
      </c>
      <c r="CO28" s="47">
        <v>7.3205802177114046E-2</v>
      </c>
      <c r="CP28" s="69">
        <v>1.0470039765816267E-3</v>
      </c>
    </row>
    <row r="29" spans="2:94" ht="25.5" customHeight="1" x14ac:dyDescent="0.2">
      <c r="B29" s="5" t="s">
        <v>82</v>
      </c>
      <c r="C29" s="10" t="s">
        <v>98</v>
      </c>
      <c r="D29" s="10" t="s">
        <v>98</v>
      </c>
      <c r="E29" s="10" t="s">
        <v>95</v>
      </c>
      <c r="F29" s="65">
        <v>1.9899999999999998</v>
      </c>
      <c r="G29" s="13">
        <v>1.4541759226083839</v>
      </c>
      <c r="H29" s="13">
        <v>0.97325899999999987</v>
      </c>
      <c r="I29" s="13">
        <v>6.4194122380062377E-2</v>
      </c>
      <c r="J29" s="13">
        <v>0.02</v>
      </c>
      <c r="K29" s="13">
        <v>5.4115645166392584E-2</v>
      </c>
      <c r="L29" s="28">
        <v>1.6690471818816216E-3</v>
      </c>
      <c r="M29" s="13">
        <v>8.4094300317881718E-3</v>
      </c>
      <c r="N29" s="13">
        <v>4.0706644166263212E-2</v>
      </c>
      <c r="O29" s="13">
        <v>2.0156954427339585E-2</v>
      </c>
      <c r="P29" s="149">
        <v>3.3305237864595799E-3</v>
      </c>
      <c r="Q29" s="7">
        <v>0.34</v>
      </c>
      <c r="R29" s="7">
        <v>1</v>
      </c>
      <c r="S29" s="7">
        <v>0.18</v>
      </c>
      <c r="T29" s="36">
        <v>0.52</v>
      </c>
      <c r="U29" s="273">
        <v>1</v>
      </c>
      <c r="V29" s="273"/>
      <c r="W29" s="273"/>
      <c r="X29" s="274"/>
      <c r="Y29" s="273"/>
      <c r="Z29" s="273"/>
      <c r="AA29" s="273"/>
      <c r="AB29" s="273"/>
      <c r="AC29" s="273">
        <v>1</v>
      </c>
      <c r="AD29" s="273">
        <v>1</v>
      </c>
      <c r="AE29" s="273"/>
      <c r="AF29" s="273"/>
      <c r="AG29" s="273">
        <v>1</v>
      </c>
      <c r="AH29" s="273"/>
      <c r="AI29" s="273"/>
      <c r="AJ29" s="273"/>
      <c r="AK29" s="273"/>
      <c r="AL29" s="274">
        <v>1</v>
      </c>
      <c r="AM29" s="274">
        <v>1</v>
      </c>
      <c r="AN29" s="273"/>
      <c r="AO29" s="273">
        <v>1</v>
      </c>
      <c r="AP29" s="273"/>
      <c r="AQ29" s="273"/>
      <c r="AR29" s="273"/>
      <c r="AS29" s="273">
        <v>1</v>
      </c>
      <c r="AT29" s="273">
        <v>1</v>
      </c>
      <c r="AU29" s="274"/>
      <c r="AV29" s="273">
        <v>1</v>
      </c>
      <c r="AW29" s="274"/>
      <c r="AX29" s="274"/>
      <c r="AY29" s="273">
        <v>1</v>
      </c>
      <c r="AZ29" s="273">
        <v>1</v>
      </c>
      <c r="BA29" s="274"/>
      <c r="BB29" s="274"/>
      <c r="BC29" s="274"/>
      <c r="BD29" s="273"/>
      <c r="BE29" s="273"/>
      <c r="BF29" s="273" t="s">
        <v>85</v>
      </c>
      <c r="BG29" s="291" t="s">
        <v>85</v>
      </c>
      <c r="BH29" s="273"/>
      <c r="BI29" s="273"/>
      <c r="BJ29" s="273"/>
      <c r="BK29" s="273"/>
      <c r="BL29" s="273"/>
      <c r="BM29" s="273"/>
      <c r="BN29" s="273"/>
      <c r="BO29" s="291" t="s">
        <v>87</v>
      </c>
      <c r="BP29" s="273"/>
      <c r="BQ29" s="273"/>
      <c r="BR29" s="273" t="s">
        <v>85</v>
      </c>
      <c r="BS29" s="273"/>
      <c r="BT29" s="273" t="s">
        <v>85</v>
      </c>
      <c r="BU29" s="273"/>
      <c r="BV29" s="273"/>
      <c r="BW29" s="273" t="s">
        <v>85</v>
      </c>
      <c r="BX29" s="273"/>
      <c r="BY29" s="273"/>
      <c r="BZ29" s="273"/>
      <c r="CA29" s="273"/>
      <c r="CB29" s="277"/>
      <c r="CC29" s="277"/>
      <c r="CD29" s="277"/>
      <c r="CE29" s="291" t="s">
        <v>87</v>
      </c>
      <c r="CF29" s="277"/>
      <c r="CG29" s="245">
        <v>29.562963036700854</v>
      </c>
      <c r="CH29" s="58">
        <v>31.336466758876469</v>
      </c>
      <c r="CI29" s="58">
        <v>7.9399999999999986</v>
      </c>
      <c r="CJ29" s="13">
        <v>45.964494929462489</v>
      </c>
      <c r="CK29" s="13">
        <v>4.8038803541357629</v>
      </c>
      <c r="CL29" s="47">
        <v>8</v>
      </c>
      <c r="CM29" s="47">
        <v>5.879034904893201E-2</v>
      </c>
      <c r="CN29" s="69">
        <v>3.0498498301277349E-2</v>
      </c>
      <c r="CO29" s="47">
        <v>8.276046182127951E-2</v>
      </c>
      <c r="CP29" s="77">
        <v>4.6754197895858178E-3</v>
      </c>
    </row>
    <row r="30" spans="2:94" ht="25.5" customHeight="1" x14ac:dyDescent="0.2">
      <c r="B30" s="5" t="s">
        <v>82</v>
      </c>
      <c r="C30" s="10" t="s">
        <v>99</v>
      </c>
      <c r="D30" s="10" t="s">
        <v>99</v>
      </c>
      <c r="E30" s="15"/>
      <c r="F30" s="115">
        <v>80.724815399999983</v>
      </c>
      <c r="G30" s="115"/>
      <c r="H30" s="118"/>
      <c r="I30" s="229">
        <v>0.95369584157559506</v>
      </c>
      <c r="J30" s="229">
        <v>0.17499999999999999</v>
      </c>
      <c r="K30" s="229">
        <v>0.80396559444822657</v>
      </c>
      <c r="L30" s="229">
        <v>2.479609188096547E-2</v>
      </c>
      <c r="M30" s="229">
        <v>0.12493415524640296</v>
      </c>
      <c r="N30" s="156">
        <v>0.6006726457399103</v>
      </c>
      <c r="O30" s="157"/>
      <c r="P30" s="113"/>
      <c r="Q30" s="7"/>
      <c r="R30" s="7"/>
      <c r="S30" s="7"/>
      <c r="T30" s="36"/>
      <c r="U30" s="273"/>
      <c r="V30" s="273"/>
      <c r="W30" s="274"/>
      <c r="X30" s="274"/>
      <c r="Y30" s="273"/>
      <c r="Z30" s="273"/>
      <c r="AA30" s="274"/>
      <c r="AB30" s="274"/>
      <c r="AC30" s="273"/>
      <c r="AD30" s="273"/>
      <c r="AE30" s="273"/>
      <c r="AF30" s="273"/>
      <c r="AG30" s="273"/>
      <c r="AH30" s="273"/>
      <c r="AI30" s="273"/>
      <c r="AJ30" s="273"/>
      <c r="AK30" s="273"/>
      <c r="AL30" s="274"/>
      <c r="AM30" s="274"/>
      <c r="AN30" s="273"/>
      <c r="AO30" s="273"/>
      <c r="AP30" s="273"/>
      <c r="AQ30" s="273"/>
      <c r="AR30" s="273"/>
      <c r="AS30" s="273"/>
      <c r="AT30" s="273"/>
      <c r="AU30" s="274"/>
      <c r="AV30" s="273"/>
      <c r="AW30" s="274"/>
      <c r="AX30" s="274"/>
      <c r="AY30" s="273"/>
      <c r="AZ30" s="273"/>
      <c r="BA30" s="274"/>
      <c r="BB30" s="274"/>
      <c r="BC30" s="274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3"/>
      <c r="CA30" s="273"/>
      <c r="CB30" s="277"/>
      <c r="CC30" s="277"/>
      <c r="CD30" s="277"/>
      <c r="CE30" s="277"/>
      <c r="CF30" s="277"/>
      <c r="CG30" s="34"/>
      <c r="CH30" s="7"/>
      <c r="CI30" s="7"/>
      <c r="CJ30" s="7"/>
      <c r="CK30" s="7"/>
      <c r="CL30" s="7"/>
      <c r="CM30" s="7"/>
      <c r="CN30" s="47"/>
      <c r="CO30" s="7"/>
      <c r="CP30" s="7"/>
    </row>
    <row r="31" spans="2:94" ht="25.5" customHeight="1" x14ac:dyDescent="0.2">
      <c r="B31" s="5" t="s">
        <v>82</v>
      </c>
      <c r="C31" s="10" t="s">
        <v>99</v>
      </c>
      <c r="D31" s="10" t="s">
        <v>99</v>
      </c>
      <c r="E31" s="38" t="s">
        <v>84</v>
      </c>
      <c r="F31" s="71">
        <v>13.1564022</v>
      </c>
      <c r="G31" s="13">
        <v>9.6139313102472226</v>
      </c>
      <c r="H31" s="13">
        <v>1.2664960000000001</v>
      </c>
      <c r="I31" s="13">
        <v>0.15543183352062531</v>
      </c>
      <c r="J31" s="13">
        <v>0.02</v>
      </c>
      <c r="K31" s="13">
        <v>0.13102903565788712</v>
      </c>
      <c r="L31" s="28">
        <v>4.0412276715362577E-3</v>
      </c>
      <c r="M31" s="35">
        <v>2.0361570191201918E-2</v>
      </c>
      <c r="N31" s="13">
        <v>9.7896673764241007E-2</v>
      </c>
      <c r="O31" s="13">
        <v>4.8805595725476346E-2</v>
      </c>
      <c r="P31" s="58">
        <v>8.7295640309079589E-3</v>
      </c>
      <c r="Q31" s="34">
        <v>1.39</v>
      </c>
      <c r="R31" s="7">
        <v>2.3199999999999998</v>
      </c>
      <c r="S31" s="7">
        <v>1.29</v>
      </c>
      <c r="T31" s="36">
        <v>1.29</v>
      </c>
      <c r="U31" s="273">
        <v>1</v>
      </c>
      <c r="V31" s="273"/>
      <c r="W31" s="273"/>
      <c r="X31" s="274"/>
      <c r="Y31" s="273">
        <v>1</v>
      </c>
      <c r="Z31" s="273"/>
      <c r="AA31" s="273"/>
      <c r="AB31" s="273"/>
      <c r="AC31" s="273"/>
      <c r="AD31" s="273"/>
      <c r="AE31" s="273"/>
      <c r="AF31" s="273">
        <v>1</v>
      </c>
      <c r="AG31" s="273"/>
      <c r="AH31" s="273"/>
      <c r="AI31" s="273">
        <v>1</v>
      </c>
      <c r="AJ31" s="273"/>
      <c r="AK31" s="273"/>
      <c r="AL31" s="273"/>
      <c r="AM31" s="274"/>
      <c r="AN31" s="273"/>
      <c r="AO31" s="273">
        <v>1</v>
      </c>
      <c r="AP31" s="273"/>
      <c r="AQ31" s="273"/>
      <c r="AR31" s="273"/>
      <c r="AS31" s="273">
        <v>1</v>
      </c>
      <c r="AT31" s="273"/>
      <c r="AU31" s="274"/>
      <c r="AV31" s="273">
        <v>1</v>
      </c>
      <c r="AW31" s="274"/>
      <c r="AX31" s="274"/>
      <c r="AY31" s="273">
        <v>1</v>
      </c>
      <c r="AZ31" s="273"/>
      <c r="BA31" s="273"/>
      <c r="BB31" s="273"/>
      <c r="BC31" s="274"/>
      <c r="BD31" s="273"/>
      <c r="BE31" s="273"/>
      <c r="BF31" s="273" t="s">
        <v>85</v>
      </c>
      <c r="BG31" s="291" t="s">
        <v>85</v>
      </c>
      <c r="BH31" s="273"/>
      <c r="BI31" s="273"/>
      <c r="BJ31" s="273"/>
      <c r="BK31" s="273"/>
      <c r="BL31" s="273"/>
      <c r="BM31" s="273"/>
      <c r="BN31" s="273"/>
      <c r="BO31" s="291" t="s">
        <v>87</v>
      </c>
      <c r="BP31" s="273"/>
      <c r="BQ31" s="273"/>
      <c r="BR31" s="273" t="s">
        <v>85</v>
      </c>
      <c r="BS31" s="273"/>
      <c r="BT31" s="273" t="s">
        <v>85</v>
      </c>
      <c r="BU31" s="273"/>
      <c r="BV31" s="273"/>
      <c r="BW31" s="273" t="s">
        <v>85</v>
      </c>
      <c r="BX31" s="273"/>
      <c r="BY31" s="273"/>
      <c r="BZ31" s="273"/>
      <c r="CA31" s="273"/>
      <c r="CB31" s="277"/>
      <c r="CC31" s="277"/>
      <c r="CD31" s="277"/>
      <c r="CE31" s="291" t="s">
        <v>87</v>
      </c>
      <c r="CF31" s="277"/>
      <c r="CG31" s="276">
        <v>55.25255134026942</v>
      </c>
      <c r="CH31" s="71">
        <v>43.457264724399082</v>
      </c>
      <c r="CI31" s="73">
        <v>7.9399999999999986</v>
      </c>
      <c r="CJ31" s="13">
        <v>85.906666823850898</v>
      </c>
      <c r="CK31" s="13">
        <v>6.6619986822503785</v>
      </c>
      <c r="CL31" s="47">
        <v>8.0193999999999992</v>
      </c>
      <c r="CM31" s="47">
        <v>0.63565606676925834</v>
      </c>
      <c r="CN31" s="47">
        <v>5.5038451944392539E-2</v>
      </c>
      <c r="CO31" s="47">
        <v>0.93140724573947653</v>
      </c>
      <c r="CP31" s="47">
        <v>8.4373946830753749E-3</v>
      </c>
    </row>
    <row r="32" spans="2:94" ht="30.75" customHeight="1" x14ac:dyDescent="0.2">
      <c r="B32" s="5" t="s">
        <v>82</v>
      </c>
      <c r="C32" s="10" t="s">
        <v>99</v>
      </c>
      <c r="D32" s="10" t="s">
        <v>99</v>
      </c>
      <c r="E32" s="12" t="s">
        <v>89</v>
      </c>
      <c r="F32" s="71">
        <v>16.626402199999998</v>
      </c>
      <c r="G32" s="13">
        <v>12.149604903941237</v>
      </c>
      <c r="H32" s="13">
        <v>1.890749</v>
      </c>
      <c r="I32" s="13">
        <v>0.19642696684944447</v>
      </c>
      <c r="J32" s="13">
        <v>0.04</v>
      </c>
      <c r="K32" s="13">
        <v>0.16558793305408168</v>
      </c>
      <c r="L32" s="13">
        <v>5.1071011380855562E-3</v>
      </c>
      <c r="M32" s="35">
        <v>2.5731932657277225E-2</v>
      </c>
      <c r="N32" s="13">
        <v>0.12371691343142875</v>
      </c>
      <c r="O32" s="13">
        <v>6.1678067590725562E-2</v>
      </c>
      <c r="P32" s="58">
        <v>1.1031985827290154E-2</v>
      </c>
      <c r="Q32" s="190">
        <v>1.1599999999999999</v>
      </c>
      <c r="R32" s="190">
        <v>2.46</v>
      </c>
      <c r="S32" s="190">
        <v>0.94</v>
      </c>
      <c r="T32" s="190">
        <v>1.64</v>
      </c>
      <c r="U32" s="273">
        <v>1</v>
      </c>
      <c r="V32" s="273"/>
      <c r="W32" s="273"/>
      <c r="X32" s="274"/>
      <c r="Y32" s="273">
        <v>1</v>
      </c>
      <c r="Z32" s="273"/>
      <c r="AA32" s="273"/>
      <c r="AB32" s="273"/>
      <c r="AC32" s="273"/>
      <c r="AD32" s="273"/>
      <c r="AE32" s="273"/>
      <c r="AF32" s="273">
        <v>1</v>
      </c>
      <c r="AG32" s="273"/>
      <c r="AH32" s="273"/>
      <c r="AI32" s="273">
        <v>1</v>
      </c>
      <c r="AJ32" s="273"/>
      <c r="AK32" s="273"/>
      <c r="AL32" s="273"/>
      <c r="AM32" s="274"/>
      <c r="AN32" s="273"/>
      <c r="AO32" s="273">
        <v>1</v>
      </c>
      <c r="AP32" s="273"/>
      <c r="AQ32" s="273"/>
      <c r="AR32" s="273"/>
      <c r="AS32" s="273">
        <v>1</v>
      </c>
      <c r="AT32" s="273"/>
      <c r="AU32" s="274"/>
      <c r="AV32" s="273">
        <v>1</v>
      </c>
      <c r="AW32" s="274"/>
      <c r="AX32" s="274"/>
      <c r="AY32" s="273">
        <v>1</v>
      </c>
      <c r="AZ32" s="273"/>
      <c r="BA32" s="273"/>
      <c r="BB32" s="273"/>
      <c r="BC32" s="274"/>
      <c r="BD32" s="273"/>
      <c r="BE32" s="273"/>
      <c r="BF32" s="273" t="s">
        <v>85</v>
      </c>
      <c r="BG32" s="291" t="s">
        <v>85</v>
      </c>
      <c r="BH32" s="273"/>
      <c r="BI32" s="273"/>
      <c r="BJ32" s="273"/>
      <c r="BK32" s="273"/>
      <c r="BL32" s="273"/>
      <c r="BM32" s="273"/>
      <c r="BN32" s="273"/>
      <c r="BO32" s="291" t="s">
        <v>87</v>
      </c>
      <c r="BP32" s="273"/>
      <c r="BQ32" s="273"/>
      <c r="BR32" s="273" t="s">
        <v>85</v>
      </c>
      <c r="BS32" s="273"/>
      <c r="BT32" s="273" t="s">
        <v>85</v>
      </c>
      <c r="BU32" s="273"/>
      <c r="BV32" s="273"/>
      <c r="BW32" s="273" t="s">
        <v>85</v>
      </c>
      <c r="BX32" s="273"/>
      <c r="BY32" s="273"/>
      <c r="BZ32" s="273"/>
      <c r="CA32" s="273"/>
      <c r="CB32" s="277"/>
      <c r="CC32" s="277"/>
      <c r="CD32" s="277"/>
      <c r="CE32" s="291" t="s">
        <v>87</v>
      </c>
      <c r="CF32" s="277"/>
      <c r="CG32" s="276">
        <v>54.276070315110019</v>
      </c>
      <c r="CH32" s="71">
        <v>61.709315908646687</v>
      </c>
      <c r="CI32" s="73">
        <v>7.9399999999999986</v>
      </c>
      <c r="CJ32" s="13">
        <v>84.38843412593306</v>
      </c>
      <c r="CK32" s="13">
        <v>9.4600381287955368</v>
      </c>
      <c r="CL32" s="47">
        <v>8.0193999999999992</v>
      </c>
      <c r="CM32" s="47">
        <v>0.79144644353512006</v>
      </c>
      <c r="CN32" s="47">
        <v>0.11667682734495781</v>
      </c>
      <c r="CO32" s="47">
        <v>1.1586199028950381</v>
      </c>
      <c r="CP32" s="47">
        <v>1.7886557631982034E-2</v>
      </c>
    </row>
    <row r="33" spans="2:111" ht="25.5" customHeight="1" x14ac:dyDescent="0.2">
      <c r="B33" s="5" t="s">
        <v>82</v>
      </c>
      <c r="C33" s="10" t="s">
        <v>99</v>
      </c>
      <c r="D33" s="10" t="s">
        <v>99</v>
      </c>
      <c r="E33" s="12" t="s">
        <v>91</v>
      </c>
      <c r="F33" s="71">
        <v>12.146402199999999</v>
      </c>
      <c r="G33" s="13">
        <v>8.8758822238982429</v>
      </c>
      <c r="H33" s="13">
        <v>1.084797</v>
      </c>
      <c r="I33" s="13">
        <v>0.14349953246526295</v>
      </c>
      <c r="J33" s="13">
        <v>0.03</v>
      </c>
      <c r="K33" s="13">
        <v>0.12097010586821666</v>
      </c>
      <c r="L33" s="28">
        <v>3.7309878440968365E-3</v>
      </c>
      <c r="M33" s="35">
        <v>1.8798438752949446E-2</v>
      </c>
      <c r="N33" s="13">
        <v>9.0381272593099887E-2</v>
      </c>
      <c r="O33" s="13">
        <v>4.5058853194092564E-2</v>
      </c>
      <c r="P33" s="58">
        <v>8.0594066780705007E-3</v>
      </c>
      <c r="Q33" s="34">
        <v>0.93</v>
      </c>
      <c r="R33" s="7">
        <v>2.6</v>
      </c>
      <c r="S33" s="7">
        <v>0.59</v>
      </c>
      <c r="T33" s="190">
        <v>2</v>
      </c>
      <c r="U33" s="273"/>
      <c r="V33" s="273">
        <v>1</v>
      </c>
      <c r="W33" s="273"/>
      <c r="X33" s="274"/>
      <c r="Y33" s="273"/>
      <c r="Z33" s="273"/>
      <c r="AA33" s="273"/>
      <c r="AB33" s="273"/>
      <c r="AC33" s="273"/>
      <c r="AD33" s="273"/>
      <c r="AE33" s="273">
        <v>1</v>
      </c>
      <c r="AF33" s="273"/>
      <c r="AG33" s="273">
        <v>1</v>
      </c>
      <c r="AH33" s="273"/>
      <c r="AI33" s="273"/>
      <c r="AJ33" s="273">
        <v>1</v>
      </c>
      <c r="AK33" s="273"/>
      <c r="AL33" s="273"/>
      <c r="AM33" s="274"/>
      <c r="AN33" s="273"/>
      <c r="AO33" s="273">
        <v>1</v>
      </c>
      <c r="AP33" s="273"/>
      <c r="AQ33" s="273"/>
      <c r="AR33" s="273"/>
      <c r="AS33" s="273">
        <v>1</v>
      </c>
      <c r="AT33" s="273">
        <v>1</v>
      </c>
      <c r="AU33" s="274"/>
      <c r="AV33" s="273">
        <v>1</v>
      </c>
      <c r="AW33" s="274"/>
      <c r="AX33" s="274"/>
      <c r="AY33" s="273">
        <v>1</v>
      </c>
      <c r="AZ33" s="273"/>
      <c r="BA33" s="273"/>
      <c r="BB33" s="273"/>
      <c r="BC33" s="274"/>
      <c r="BD33" s="273"/>
      <c r="BE33" s="273"/>
      <c r="BF33" s="273" t="s">
        <v>85</v>
      </c>
      <c r="BG33" s="291" t="s">
        <v>85</v>
      </c>
      <c r="BH33" s="273"/>
      <c r="BI33" s="273"/>
      <c r="BJ33" s="273"/>
      <c r="BK33" s="273"/>
      <c r="BL33" s="273"/>
      <c r="BM33" s="273"/>
      <c r="BN33" s="273"/>
      <c r="BO33" s="291" t="s">
        <v>87</v>
      </c>
      <c r="BP33" s="273"/>
      <c r="BQ33" s="273"/>
      <c r="BR33" s="273" t="s">
        <v>85</v>
      </c>
      <c r="BS33" s="273"/>
      <c r="BT33" s="273" t="s">
        <v>85</v>
      </c>
      <c r="BU33" s="273"/>
      <c r="BV33" s="273"/>
      <c r="BW33" s="273" t="s">
        <v>85</v>
      </c>
      <c r="BX33" s="273"/>
      <c r="BY33" s="273"/>
      <c r="BZ33" s="273"/>
      <c r="CA33" s="273"/>
      <c r="CB33" s="277"/>
      <c r="CC33" s="277"/>
      <c r="CD33" s="277"/>
      <c r="CE33" s="291" t="s">
        <v>87</v>
      </c>
      <c r="CF33" s="277"/>
      <c r="CG33" s="276">
        <v>49.556412026839581</v>
      </c>
      <c r="CH33" s="71">
        <v>39.111538251959168</v>
      </c>
      <c r="CI33" s="73">
        <v>7.9399999999999986</v>
      </c>
      <c r="CJ33" s="13">
        <v>77.050309419330176</v>
      </c>
      <c r="CK33" s="13">
        <v>5.9957988140253402</v>
      </c>
      <c r="CL33" s="47">
        <v>8.0193999999999992</v>
      </c>
      <c r="CM33" s="47">
        <v>0.53629931005720255</v>
      </c>
      <c r="CN33" s="47">
        <v>4.2428079361110545E-2</v>
      </c>
      <c r="CO33" s="47">
        <v>0.78129632952357198</v>
      </c>
      <c r="CP33" s="47">
        <v>6.5042245660582474E-3</v>
      </c>
    </row>
    <row r="34" spans="2:111" ht="25.5" customHeight="1" x14ac:dyDescent="0.2">
      <c r="B34" s="5" t="s">
        <v>82</v>
      </c>
      <c r="C34" s="10" t="s">
        <v>99</v>
      </c>
      <c r="D34" s="10" t="s">
        <v>99</v>
      </c>
      <c r="E34" s="12" t="s">
        <v>92</v>
      </c>
      <c r="F34" s="71">
        <v>12.216402199999999</v>
      </c>
      <c r="G34" s="13">
        <v>8.9270341407739142</v>
      </c>
      <c r="H34" s="13">
        <v>1.0973899999999999</v>
      </c>
      <c r="I34" s="13">
        <v>0.1443265236275158</v>
      </c>
      <c r="J34" s="13">
        <v>0.03</v>
      </c>
      <c r="K34" s="13">
        <v>0.12166725941799582</v>
      </c>
      <c r="L34" s="28">
        <v>3.7524896143154105E-3</v>
      </c>
      <c r="M34" s="35">
        <v>1.8906774595204571E-2</v>
      </c>
      <c r="N34" s="13">
        <v>9.0902141981198809E-2</v>
      </c>
      <c r="O34" s="13">
        <v>4.5318528419039959E-2</v>
      </c>
      <c r="P34" s="58">
        <v>8.1058532272770337E-3</v>
      </c>
      <c r="Q34" s="190">
        <v>0.8</v>
      </c>
      <c r="R34" s="190">
        <v>2.4</v>
      </c>
      <c r="S34" s="190">
        <v>0.51</v>
      </c>
      <c r="T34" s="190">
        <v>1.07</v>
      </c>
      <c r="U34" s="273"/>
      <c r="V34" s="273">
        <v>1</v>
      </c>
      <c r="W34" s="273"/>
      <c r="X34" s="274"/>
      <c r="Y34" s="273"/>
      <c r="Z34" s="273"/>
      <c r="AA34" s="273"/>
      <c r="AB34" s="273"/>
      <c r="AC34" s="273"/>
      <c r="AD34" s="273"/>
      <c r="AE34" s="273">
        <v>1</v>
      </c>
      <c r="AF34" s="273"/>
      <c r="AG34" s="273">
        <v>1</v>
      </c>
      <c r="AH34" s="273"/>
      <c r="AI34" s="273"/>
      <c r="AJ34" s="273">
        <v>1</v>
      </c>
      <c r="AK34" s="273"/>
      <c r="AL34" s="273"/>
      <c r="AM34" s="274"/>
      <c r="AN34" s="273"/>
      <c r="AO34" s="273">
        <v>1</v>
      </c>
      <c r="AP34" s="273"/>
      <c r="AQ34" s="273"/>
      <c r="AR34" s="273"/>
      <c r="AS34" s="273">
        <v>1</v>
      </c>
      <c r="AT34" s="273">
        <v>1</v>
      </c>
      <c r="AU34" s="274"/>
      <c r="AV34" s="273">
        <v>1</v>
      </c>
      <c r="AW34" s="274"/>
      <c r="AX34" s="274"/>
      <c r="AY34" s="273">
        <v>1</v>
      </c>
      <c r="AZ34" s="273"/>
      <c r="BA34" s="273"/>
      <c r="BB34" s="273"/>
      <c r="BC34" s="274"/>
      <c r="BD34" s="273"/>
      <c r="BE34" s="273"/>
      <c r="BF34" s="273" t="s">
        <v>85</v>
      </c>
      <c r="BG34" s="291" t="s">
        <v>85</v>
      </c>
      <c r="BH34" s="273"/>
      <c r="BI34" s="273"/>
      <c r="BJ34" s="273"/>
      <c r="BK34" s="273"/>
      <c r="BL34" s="273"/>
      <c r="BM34" s="273"/>
      <c r="BN34" s="273"/>
      <c r="BO34" s="291" t="s">
        <v>87</v>
      </c>
      <c r="BP34" s="273"/>
      <c r="BQ34" s="273"/>
      <c r="BR34" s="273" t="s">
        <v>85</v>
      </c>
      <c r="BS34" s="273"/>
      <c r="BT34" s="273" t="s">
        <v>85</v>
      </c>
      <c r="BU34" s="273"/>
      <c r="BV34" s="273"/>
      <c r="BW34" s="273" t="s">
        <v>85</v>
      </c>
      <c r="BX34" s="273"/>
      <c r="BY34" s="273"/>
      <c r="BZ34" s="273"/>
      <c r="CA34" s="273"/>
      <c r="CB34" s="277"/>
      <c r="CC34" s="277"/>
      <c r="CD34" s="277"/>
      <c r="CE34" s="291" t="s">
        <v>87</v>
      </c>
      <c r="CF34" s="277"/>
      <c r="CG34" s="276">
        <v>45.813234763728538</v>
      </c>
      <c r="CH34" s="71">
        <v>47.368418549594999</v>
      </c>
      <c r="CI34" s="73">
        <v>7.9399999999999986</v>
      </c>
      <c r="CJ34" s="13">
        <v>71.230417410645131</v>
      </c>
      <c r="CK34" s="13">
        <v>7.2615785636529129</v>
      </c>
      <c r="CL34" s="47">
        <v>8.0193999999999992</v>
      </c>
      <c r="CM34" s="47">
        <v>0.50597454430309496</v>
      </c>
      <c r="CN34" s="47">
        <v>5.1981628832140046E-2</v>
      </c>
      <c r="CO34" s="47">
        <v>0.73384458388908569</v>
      </c>
      <c r="CP34" s="47">
        <v>7.9687836999670688E-3</v>
      </c>
    </row>
    <row r="35" spans="2:111" ht="25.5" customHeight="1" x14ac:dyDescent="0.2">
      <c r="B35" s="5" t="s">
        <v>82</v>
      </c>
      <c r="C35" s="10" t="s">
        <v>99</v>
      </c>
      <c r="D35" s="10" t="s">
        <v>99</v>
      </c>
      <c r="E35" s="12" t="s">
        <v>93</v>
      </c>
      <c r="F35" s="71">
        <v>9.5964022</v>
      </c>
      <c r="G35" s="13">
        <v>7.012490966284485</v>
      </c>
      <c r="H35" s="13">
        <v>0.62605200000000005</v>
      </c>
      <c r="I35" s="13">
        <v>0.11337342584033822</v>
      </c>
      <c r="J35" s="13">
        <v>0.02</v>
      </c>
      <c r="K35" s="13">
        <v>9.5573797983405109E-2</v>
      </c>
      <c r="L35" s="28">
        <v>2.9477090718487936E-3</v>
      </c>
      <c r="M35" s="35">
        <v>1.4851918785084307E-2</v>
      </c>
      <c r="N35" s="13">
        <v>7.1406744883783249E-2</v>
      </c>
      <c r="O35" s="13">
        <v>3.5599255713866199E-2</v>
      </c>
      <c r="P35" s="58">
        <v>6.3674252426887679E-3</v>
      </c>
      <c r="Q35" s="190">
        <v>0.68</v>
      </c>
      <c r="R35" s="190">
        <v>2.2000000000000002</v>
      </c>
      <c r="S35" s="190">
        <v>0.43</v>
      </c>
      <c r="T35" s="190">
        <v>0.86</v>
      </c>
      <c r="U35" s="273"/>
      <c r="V35" s="273">
        <v>1</v>
      </c>
      <c r="W35" s="273"/>
      <c r="X35" s="274"/>
      <c r="Y35" s="273"/>
      <c r="Z35" s="273"/>
      <c r="AA35" s="273"/>
      <c r="AB35" s="273"/>
      <c r="AC35" s="273"/>
      <c r="AD35" s="273"/>
      <c r="AE35" s="273">
        <v>1</v>
      </c>
      <c r="AF35" s="273"/>
      <c r="AG35" s="273">
        <v>1</v>
      </c>
      <c r="AH35" s="273"/>
      <c r="AI35" s="273"/>
      <c r="AJ35" s="273">
        <v>1</v>
      </c>
      <c r="AK35" s="273"/>
      <c r="AL35" s="273"/>
      <c r="AM35" s="274"/>
      <c r="AN35" s="273"/>
      <c r="AO35" s="273">
        <v>1</v>
      </c>
      <c r="AP35" s="273"/>
      <c r="AQ35" s="273"/>
      <c r="AR35" s="273"/>
      <c r="AS35" s="273">
        <v>1</v>
      </c>
      <c r="AT35" s="273">
        <v>1</v>
      </c>
      <c r="AU35" s="274"/>
      <c r="AV35" s="273">
        <v>1</v>
      </c>
      <c r="AW35" s="274"/>
      <c r="AX35" s="274"/>
      <c r="AY35" s="273">
        <v>1</v>
      </c>
      <c r="AZ35" s="273"/>
      <c r="BA35" s="273"/>
      <c r="BB35" s="273"/>
      <c r="BC35" s="274"/>
      <c r="BD35" s="273"/>
      <c r="BE35" s="273"/>
      <c r="BF35" s="273" t="s">
        <v>85</v>
      </c>
      <c r="BG35" s="291" t="s">
        <v>85</v>
      </c>
      <c r="BH35" s="273"/>
      <c r="BI35" s="273"/>
      <c r="BJ35" s="273"/>
      <c r="BK35" s="273"/>
      <c r="BL35" s="273"/>
      <c r="BM35" s="273"/>
      <c r="BN35" s="273"/>
      <c r="BO35" s="291" t="s">
        <v>87</v>
      </c>
      <c r="BP35" s="273"/>
      <c r="BQ35" s="273"/>
      <c r="BR35" s="273" t="s">
        <v>85</v>
      </c>
      <c r="BS35" s="273"/>
      <c r="BT35" s="273" t="s">
        <v>85</v>
      </c>
      <c r="BU35" s="273"/>
      <c r="BV35" s="273"/>
      <c r="BW35" s="273" t="s">
        <v>85</v>
      </c>
      <c r="BX35" s="273"/>
      <c r="BY35" s="273"/>
      <c r="BZ35" s="273"/>
      <c r="CA35" s="273"/>
      <c r="CB35" s="277"/>
      <c r="CC35" s="277"/>
      <c r="CD35" s="277"/>
      <c r="CE35" s="291" t="s">
        <v>87</v>
      </c>
      <c r="CF35" s="277"/>
      <c r="CG35" s="276">
        <v>40.686709381641691</v>
      </c>
      <c r="CH35" s="71">
        <v>43.457264724399082</v>
      </c>
      <c r="CI35" s="73">
        <v>7.9399999999999986</v>
      </c>
      <c r="CJ35" s="13">
        <v>63.259695746576497</v>
      </c>
      <c r="CK35" s="13">
        <v>6.6619986822503785</v>
      </c>
      <c r="CL35" s="47">
        <v>8.0193999999999992</v>
      </c>
      <c r="CM35" s="47">
        <v>0.36151061545460456</v>
      </c>
      <c r="CN35" s="47">
        <v>2.7206507495239497E-2</v>
      </c>
      <c r="CO35" s="47">
        <v>0.52056543275545275</v>
      </c>
      <c r="CP35" s="69">
        <v>4.1707575990202143E-3</v>
      </c>
    </row>
    <row r="36" spans="2:111" ht="25.5" customHeight="1" x14ac:dyDescent="0.2">
      <c r="B36" s="5" t="s">
        <v>82</v>
      </c>
      <c r="C36" s="10" t="s">
        <v>99</v>
      </c>
      <c r="D36" s="10" t="s">
        <v>99</v>
      </c>
      <c r="E36" s="12" t="s">
        <v>94</v>
      </c>
      <c r="F36" s="71">
        <v>10.636402199999999</v>
      </c>
      <c r="G36" s="13">
        <v>7.7724623027230368</v>
      </c>
      <c r="H36" s="13">
        <v>0.81314799999999998</v>
      </c>
      <c r="I36" s="13">
        <v>0.12566015167952319</v>
      </c>
      <c r="J36" s="13">
        <v>0.02</v>
      </c>
      <c r="K36" s="13">
        <v>0.10593150786583805</v>
      </c>
      <c r="L36" s="28">
        <v>3.2671639436676028E-3</v>
      </c>
      <c r="M36" s="35">
        <v>1.6461479870017538E-2</v>
      </c>
      <c r="N36" s="13">
        <v>7.9145375792681008E-2</v>
      </c>
      <c r="O36" s="13">
        <v>3.9457287627370281E-2</v>
      </c>
      <c r="P36" s="58">
        <v>7.057488259471896E-3</v>
      </c>
      <c r="Q36" s="34">
        <v>0.44</v>
      </c>
      <c r="R36" s="190">
        <v>1.8</v>
      </c>
      <c r="S36" s="7">
        <v>0.27</v>
      </c>
      <c r="T36" s="36">
        <v>0.43</v>
      </c>
      <c r="U36" s="273"/>
      <c r="V36" s="273">
        <v>1</v>
      </c>
      <c r="W36" s="273"/>
      <c r="X36" s="274"/>
      <c r="Y36" s="273">
        <v>1</v>
      </c>
      <c r="Z36" s="273"/>
      <c r="AA36" s="273"/>
      <c r="AB36" s="273"/>
      <c r="AC36" s="273"/>
      <c r="AD36" s="273"/>
      <c r="AE36" s="273"/>
      <c r="AF36" s="273"/>
      <c r="AG36" s="273">
        <v>1</v>
      </c>
      <c r="AH36" s="273"/>
      <c r="AI36" s="273"/>
      <c r="AJ36" s="273">
        <v>1</v>
      </c>
      <c r="AK36" s="273"/>
      <c r="AL36" s="273"/>
      <c r="AM36" s="274"/>
      <c r="AN36" s="273">
        <v>1</v>
      </c>
      <c r="AO36" s="273"/>
      <c r="AP36" s="273"/>
      <c r="AQ36" s="273">
        <v>1</v>
      </c>
      <c r="AR36" s="273">
        <v>1</v>
      </c>
      <c r="AS36" s="273"/>
      <c r="AT36" s="273"/>
      <c r="AU36" s="274"/>
      <c r="AV36" s="273">
        <v>1</v>
      </c>
      <c r="AW36" s="274"/>
      <c r="AX36" s="274"/>
      <c r="AY36" s="273">
        <v>1</v>
      </c>
      <c r="AZ36" s="273">
        <v>1</v>
      </c>
      <c r="BA36" s="273"/>
      <c r="BB36" s="273"/>
      <c r="BC36" s="274"/>
      <c r="BD36" s="273"/>
      <c r="BE36" s="273"/>
      <c r="BF36" s="273" t="s">
        <v>85</v>
      </c>
      <c r="BG36" s="291" t="s">
        <v>85</v>
      </c>
      <c r="BH36" s="273"/>
      <c r="BI36" s="273"/>
      <c r="BJ36" s="273"/>
      <c r="BK36" s="273"/>
      <c r="BL36" s="273"/>
      <c r="BM36" s="273"/>
      <c r="BN36" s="273"/>
      <c r="BO36" s="291" t="s">
        <v>87</v>
      </c>
      <c r="BP36" s="273"/>
      <c r="BQ36" s="273"/>
      <c r="BR36" s="273" t="s">
        <v>85</v>
      </c>
      <c r="BS36" s="273"/>
      <c r="BT36" s="273" t="s">
        <v>85</v>
      </c>
      <c r="BU36" s="273"/>
      <c r="BV36" s="273"/>
      <c r="BW36" s="273" t="s">
        <v>85</v>
      </c>
      <c r="BX36" s="273"/>
      <c r="BY36" s="273"/>
      <c r="BZ36" s="273"/>
      <c r="CA36" s="273"/>
      <c r="CB36" s="277"/>
      <c r="CC36" s="277"/>
      <c r="CD36" s="277"/>
      <c r="CE36" s="291" t="s">
        <v>87</v>
      </c>
      <c r="CF36" s="277"/>
      <c r="CG36" s="276">
        <v>31.084645967574254</v>
      </c>
      <c r="CH36" s="71">
        <v>33.89666648503129</v>
      </c>
      <c r="CI36" s="73">
        <v>7.9399999999999986</v>
      </c>
      <c r="CJ36" s="13">
        <v>48.33040755038445</v>
      </c>
      <c r="CK36" s="13">
        <v>5.1963589721552967</v>
      </c>
      <c r="CL36" s="47">
        <v>8.0193999999999992</v>
      </c>
      <c r="CM36" s="47">
        <v>0.32605727244446253</v>
      </c>
      <c r="CN36" s="47">
        <v>2.7563006558970222E-2</v>
      </c>
      <c r="CO36" s="47">
        <v>0.46094383456328392</v>
      </c>
      <c r="CP36" s="69">
        <v>4.2254089054901351E-3</v>
      </c>
    </row>
    <row r="37" spans="2:111" ht="25.5" customHeight="1" x14ac:dyDescent="0.2">
      <c r="B37" s="5" t="s">
        <v>82</v>
      </c>
      <c r="C37" s="10" t="s">
        <v>99</v>
      </c>
      <c r="D37" s="10" t="s">
        <v>99</v>
      </c>
      <c r="E37" s="10" t="s">
        <v>95</v>
      </c>
      <c r="F37" s="71">
        <v>6.3464022000000009</v>
      </c>
      <c r="G37" s="13">
        <v>4.6375805399140093</v>
      </c>
      <c r="H37" s="13">
        <v>4.1377000000000004E-2</v>
      </c>
      <c r="I37" s="13">
        <v>7.4977407592885112E-2</v>
      </c>
      <c r="J37" s="13">
        <v>1.4999999999999999E-2</v>
      </c>
      <c r="K37" s="13">
        <v>6.3205954600802153E-2</v>
      </c>
      <c r="L37" s="82">
        <v>1.9494125974150128E-3</v>
      </c>
      <c r="M37" s="155">
        <v>9.82204039466795E-3</v>
      </c>
      <c r="N37" s="28">
        <v>4.7223523293477718E-2</v>
      </c>
      <c r="O37" s="28">
        <v>2.3542905984165925E-2</v>
      </c>
      <c r="P37" s="150">
        <v>4.210978315241469E-3</v>
      </c>
      <c r="Q37" s="34">
        <v>0.34</v>
      </c>
      <c r="R37" s="7">
        <v>1</v>
      </c>
      <c r="S37" s="7">
        <v>0.18</v>
      </c>
      <c r="T37" s="36">
        <v>0.52</v>
      </c>
      <c r="U37" s="273">
        <v>1</v>
      </c>
      <c r="V37" s="273"/>
      <c r="W37" s="273"/>
      <c r="X37" s="274"/>
      <c r="Y37" s="273"/>
      <c r="Z37" s="273"/>
      <c r="AA37" s="273"/>
      <c r="AB37" s="273"/>
      <c r="AC37" s="273">
        <v>1</v>
      </c>
      <c r="AD37" s="273">
        <v>1</v>
      </c>
      <c r="AE37" s="273"/>
      <c r="AF37" s="274"/>
      <c r="AG37" s="274">
        <v>1</v>
      </c>
      <c r="AH37" s="274"/>
      <c r="AI37" s="273"/>
      <c r="AJ37" s="273"/>
      <c r="AK37" s="273"/>
      <c r="AL37" s="274">
        <v>1</v>
      </c>
      <c r="AM37" s="274">
        <v>1</v>
      </c>
      <c r="AN37" s="273"/>
      <c r="AO37" s="273">
        <v>1</v>
      </c>
      <c r="AP37" s="273"/>
      <c r="AQ37" s="273"/>
      <c r="AR37" s="273"/>
      <c r="AS37" s="273">
        <v>1</v>
      </c>
      <c r="AT37" s="273">
        <v>1</v>
      </c>
      <c r="AU37" s="274"/>
      <c r="AV37" s="273">
        <v>1</v>
      </c>
      <c r="AW37" s="274"/>
      <c r="AX37" s="274"/>
      <c r="AY37" s="273">
        <v>1</v>
      </c>
      <c r="AZ37" s="273">
        <v>1</v>
      </c>
      <c r="BA37" s="274"/>
      <c r="BB37" s="274"/>
      <c r="BC37" s="274"/>
      <c r="BD37" s="273"/>
      <c r="BE37" s="273"/>
      <c r="BF37" s="273" t="s">
        <v>85</v>
      </c>
      <c r="BG37" s="291" t="s">
        <v>85</v>
      </c>
      <c r="BH37" s="273"/>
      <c r="BI37" s="273"/>
      <c r="BJ37" s="273"/>
      <c r="BK37" s="273"/>
      <c r="BL37" s="273"/>
      <c r="BM37" s="273"/>
      <c r="BN37" s="273"/>
      <c r="BO37" s="291" t="s">
        <v>87</v>
      </c>
      <c r="BP37" s="273"/>
      <c r="BQ37" s="273"/>
      <c r="BR37" s="273" t="s">
        <v>85</v>
      </c>
      <c r="BS37" s="273"/>
      <c r="BT37" s="273" t="s">
        <v>85</v>
      </c>
      <c r="BU37" s="273"/>
      <c r="BV37" s="273"/>
      <c r="BW37" s="273" t="s">
        <v>85</v>
      </c>
      <c r="BX37" s="273"/>
      <c r="BY37" s="273"/>
      <c r="BZ37" s="273"/>
      <c r="CA37" s="273"/>
      <c r="CB37" s="277"/>
      <c r="CC37" s="277"/>
      <c r="CD37" s="277"/>
      <c r="CE37" s="291" t="s">
        <v>87</v>
      </c>
      <c r="CF37" s="277"/>
      <c r="CG37" s="245">
        <v>29.562963036700854</v>
      </c>
      <c r="CH37" s="71">
        <v>31.336466758876469</v>
      </c>
      <c r="CI37" s="73">
        <v>7.9399999999999986</v>
      </c>
      <c r="CJ37" s="13">
        <v>45.964494929462489</v>
      </c>
      <c r="CK37" s="13">
        <v>4.8038803541357629</v>
      </c>
      <c r="CL37" s="47">
        <v>8.0193999999999992</v>
      </c>
      <c r="CM37" s="47">
        <v>0.18749105554920104</v>
      </c>
      <c r="CN37" s="69">
        <v>1.2966089850820317E-3</v>
      </c>
      <c r="CO37" s="47">
        <v>0.26405838501453138</v>
      </c>
      <c r="CP37" s="77">
        <v>1.9877015741307549E-4</v>
      </c>
      <c r="CQ37" s="121"/>
      <c r="CR37" s="121"/>
      <c r="CS37" s="121"/>
      <c r="CT37" s="121"/>
      <c r="CU37" s="121"/>
      <c r="CV37" s="121"/>
      <c r="CW37" s="121"/>
      <c r="CX37" s="121"/>
      <c r="CY37" s="121"/>
    </row>
    <row r="38" spans="2:111" ht="25.5" customHeight="1" x14ac:dyDescent="0.2"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3">
        <v>0.58737433941914952</v>
      </c>
      <c r="J38" s="503">
        <v>6.1071693448702107E-2</v>
      </c>
      <c r="K38" s="503">
        <v>0.27766968815209853</v>
      </c>
      <c r="L38" s="503">
        <v>0.30753385126705091</v>
      </c>
      <c r="M38" s="503">
        <v>0</v>
      </c>
      <c r="N38" s="158"/>
      <c r="O38" s="158"/>
      <c r="P38" s="14"/>
      <c r="Q38" s="7"/>
      <c r="R38" s="7"/>
      <c r="S38" s="7"/>
      <c r="T38" s="7"/>
      <c r="U38" s="249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69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0"/>
      <c r="CG38" s="7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121"/>
      <c r="CW38" s="121"/>
      <c r="CX38" s="121"/>
      <c r="CY38" s="121"/>
    </row>
    <row r="39" spans="2:111" ht="29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59">
        <v>13.6441</v>
      </c>
      <c r="G39" s="17">
        <v>13.6441</v>
      </c>
      <c r="H39" s="60">
        <f>SUM(H47,H55,H63,H71,H79,H87)</f>
        <v>2.80934894</v>
      </c>
      <c r="I39" s="60">
        <v>9.9742688916701405E-2</v>
      </c>
      <c r="J39" s="60">
        <v>1.1744118505151269E-2</v>
      </c>
      <c r="K39" s="60">
        <v>4.6484004151134149E-2</v>
      </c>
      <c r="L39" s="60">
        <v>5.2650188806839839E-2</v>
      </c>
      <c r="M39" s="60">
        <v>0</v>
      </c>
      <c r="N39" s="13">
        <v>9.0736592702551577E-2</v>
      </c>
      <c r="O39" s="13">
        <v>9.0060962141498332E-3</v>
      </c>
      <c r="P39" s="225">
        <v>0</v>
      </c>
      <c r="Q39" s="60">
        <v>1.6</v>
      </c>
      <c r="R39" s="60">
        <v>3.1</v>
      </c>
      <c r="S39" s="60">
        <v>1</v>
      </c>
      <c r="T39" s="60">
        <v>1</v>
      </c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0"/>
      <c r="CG39" s="32">
        <v>62.56164817368203</v>
      </c>
      <c r="CH39" s="32">
        <v>87.983970758860622</v>
      </c>
      <c r="CI39" s="32">
        <v>5.0372907231716617</v>
      </c>
      <c r="CJ39" s="13">
        <v>95.093705223996693</v>
      </c>
      <c r="CK39" s="13">
        <v>18.476633859360732</v>
      </c>
      <c r="CL39" s="47">
        <v>10.074581446343323</v>
      </c>
      <c r="CM39" s="47">
        <v>0.92232668220256142</v>
      </c>
      <c r="CN39" s="47">
        <v>0.2471776749883961</v>
      </c>
      <c r="CO39" s="47">
        <v>1.434926620158786</v>
      </c>
      <c r="CP39" s="47">
        <v>5.1907311747563176E-2</v>
      </c>
      <c r="CQ39" s="236">
        <f t="shared" ref="CQ39:CQ45" si="5">F47+F55+F63+F71+F79+F87</f>
        <v>13.6441</v>
      </c>
      <c r="CR39" s="238">
        <f t="shared" ref="CR39:CR45" si="6">F47/CQ39</f>
        <v>0.11873263901613153</v>
      </c>
      <c r="CS39" s="238">
        <f t="shared" ref="CS39:CS45" si="7">F55/CQ39</f>
        <v>0.24362911441575477</v>
      </c>
      <c r="CT39" s="238">
        <f t="shared" ref="CT39:CT45" si="8">F63/CQ39</f>
        <v>0.23893111308184489</v>
      </c>
      <c r="CU39" s="238">
        <f t="shared" ref="CU39:CU45" si="9">F71/CQ39</f>
        <v>0.11726680396654965</v>
      </c>
      <c r="CV39" s="238">
        <f t="shared" ref="CV39:CV45" si="10">F79/CQ39</f>
        <v>7.8422175152630086E-2</v>
      </c>
      <c r="CW39" s="238">
        <f t="shared" ref="CW39:CW45" si="11">F87/CQ39</f>
        <v>0.20301815436708909</v>
      </c>
      <c r="CX39" s="238">
        <f t="shared" ref="CX39:CX45" si="12">SUM(CR39:CW39)</f>
        <v>1</v>
      </c>
      <c r="CY39" s="237"/>
      <c r="CZ39" s="240">
        <f>F47/[1]EU28!F47</f>
        <v>3.8508813241098553E-3</v>
      </c>
      <c r="DA39" s="240">
        <f>F55/[1]EU28!F55</f>
        <v>8.2376430026921202E-3</v>
      </c>
      <c r="DB39" s="240">
        <f>H63/[1]EU28!F63</f>
        <v>2.5003361739225536E-3</v>
      </c>
      <c r="DC39" s="240">
        <f>F71/[1]EU28!F71</f>
        <v>1.4311163288756241E-2</v>
      </c>
      <c r="DD39" s="240">
        <f>F79/[1]EU28!F79</f>
        <v>6.9764060555204581E-3</v>
      </c>
      <c r="DE39" s="240">
        <f>F87/[1]EU28!F87</f>
        <v>1.0816932208684784E-2</v>
      </c>
      <c r="DF39" s="237"/>
      <c r="DG39" s="27"/>
    </row>
    <row r="40" spans="2:111" ht="24.75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15.32</v>
      </c>
      <c r="G40" s="17">
        <v>15.32</v>
      </c>
      <c r="H40" s="60">
        <f t="shared" ref="H40:H45" si="13">SUM(H48,H56,H64,H72,H80,H88)</f>
        <v>3.3345760000000002</v>
      </c>
      <c r="I40" s="60">
        <v>0.1445852331271188</v>
      </c>
      <c r="J40" s="60">
        <v>1.4202456675754607E-2</v>
      </c>
      <c r="K40" s="60">
        <v>6.8694342694096452E-2</v>
      </c>
      <c r="L40" s="60">
        <v>7.5373855523306138E-2</v>
      </c>
      <c r="M40" s="60">
        <v>0</v>
      </c>
      <c r="N40" s="13">
        <v>0.13073530178295201</v>
      </c>
      <c r="O40" s="13">
        <v>1.3849931344166795E-2</v>
      </c>
      <c r="P40" s="225">
        <v>0</v>
      </c>
      <c r="Q40" s="60">
        <v>1.5775456919060056</v>
      </c>
      <c r="R40" s="60">
        <v>2.9231070496083551</v>
      </c>
      <c r="S40" s="60">
        <v>1.2352480417754568</v>
      </c>
      <c r="T40" s="60">
        <v>0.99869451697127931</v>
      </c>
      <c r="U40" s="249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0"/>
      <c r="CG40" s="32">
        <v>65.236470615767686</v>
      </c>
      <c r="CH40" s="32">
        <v>91.343034208106289</v>
      </c>
      <c r="CI40" s="32">
        <v>4.8237818087628606</v>
      </c>
      <c r="CJ40" s="13">
        <v>99.15943533596689</v>
      </c>
      <c r="CK40" s="13">
        <v>19.18203718370232</v>
      </c>
      <c r="CL40" s="47">
        <v>9.6475636175257211</v>
      </c>
      <c r="CM40" s="47">
        <v>1.0733230671438079</v>
      </c>
      <c r="CN40" s="47">
        <v>0.30459028963753026</v>
      </c>
      <c r="CO40" s="47">
        <v>1.6069232239675069</v>
      </c>
      <c r="CP40" s="47">
        <v>7.3963960823881347E-2</v>
      </c>
      <c r="CQ40" s="236">
        <f t="shared" si="5"/>
        <v>15.32</v>
      </c>
      <c r="CR40" s="238">
        <f t="shared" si="6"/>
        <v>0.29503916449086165</v>
      </c>
      <c r="CS40" s="238">
        <f t="shared" si="7"/>
        <v>0.18668407310704963</v>
      </c>
      <c r="CT40" s="238">
        <f t="shared" si="8"/>
        <v>0.18080939947780678</v>
      </c>
      <c r="CU40" s="238">
        <f t="shared" si="9"/>
        <v>0.1174934725848564</v>
      </c>
      <c r="CV40" s="238">
        <f t="shared" si="10"/>
        <v>6.1357702349869453E-2</v>
      </c>
      <c r="CW40" s="238">
        <f t="shared" si="11"/>
        <v>0.15861618798955612</v>
      </c>
      <c r="CX40" s="238">
        <f t="shared" si="12"/>
        <v>1</v>
      </c>
      <c r="CY40" s="237"/>
      <c r="CZ40" s="240">
        <f>F48/[1]EU28!F48</f>
        <v>1.0750130809113828E-2</v>
      </c>
      <c r="DA40" s="240">
        <f>F56/[1]EU28!F56</f>
        <v>1.3229715977426223E-2</v>
      </c>
      <c r="DB40" s="240">
        <f>H64/[1]EU28!F64</f>
        <v>2.5710763903203197E-3</v>
      </c>
      <c r="DC40" s="240">
        <f>F72/[1]EU28!F72</f>
        <v>2.5974025974025969E-2</v>
      </c>
      <c r="DD40" s="240">
        <f>F80/[1]EU28!F80</f>
        <v>7.8294186240213236E-3</v>
      </c>
      <c r="DE40" s="240">
        <f>F88/[1]EU28!F88</f>
        <v>1.4219673474164666E-2</v>
      </c>
      <c r="DF40" s="237"/>
      <c r="DG40" s="27"/>
    </row>
    <row r="41" spans="2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8.2000000000000011</v>
      </c>
      <c r="G41" s="17">
        <v>8.2000000000000011</v>
      </c>
      <c r="H41" s="60">
        <f t="shared" si="13"/>
        <v>1.1031680000000001</v>
      </c>
      <c r="I41" s="60">
        <v>7.188016576712089E-2</v>
      </c>
      <c r="J41" s="60">
        <v>7.6278922946882467E-3</v>
      </c>
      <c r="K41" s="60">
        <v>3.4265513603693065E-2</v>
      </c>
      <c r="L41" s="60">
        <v>3.7345868672456213E-2</v>
      </c>
      <c r="M41" s="60">
        <v>0</v>
      </c>
      <c r="N41" s="13">
        <v>6.4890595382769242E-2</v>
      </c>
      <c r="O41" s="13">
        <v>6.9895703843516517E-3</v>
      </c>
      <c r="P41" s="225">
        <v>0</v>
      </c>
      <c r="Q41" s="60">
        <v>1.4642073170731706</v>
      </c>
      <c r="R41" s="60">
        <v>2.8287804878048775</v>
      </c>
      <c r="S41" s="60">
        <v>1.1356707317073169</v>
      </c>
      <c r="T41" s="60">
        <v>0.87835365853658509</v>
      </c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0"/>
      <c r="CG41" s="32">
        <v>63.289497366491901</v>
      </c>
      <c r="CH41" s="32">
        <v>91.986956242860927</v>
      </c>
      <c r="CI41" s="32">
        <v>5.0477056055225606</v>
      </c>
      <c r="CJ41" s="13">
        <v>96.200035997067687</v>
      </c>
      <c r="CK41" s="13">
        <v>19.317260811000793</v>
      </c>
      <c r="CL41" s="47">
        <v>10.095411211045121</v>
      </c>
      <c r="CM41" s="47">
        <v>0.5603650643705187</v>
      </c>
      <c r="CN41" s="47">
        <v>0.10147706654452442</v>
      </c>
      <c r="CO41" s="47">
        <v>0.87162266710652514</v>
      </c>
      <c r="CP41" s="47">
        <v>2.1310183974350125E-2</v>
      </c>
      <c r="CQ41" s="236">
        <f t="shared" si="5"/>
        <v>8.2000000000000011</v>
      </c>
      <c r="CR41" s="238">
        <f t="shared" si="6"/>
        <v>0.28658536585365851</v>
      </c>
      <c r="CS41" s="238">
        <f t="shared" si="7"/>
        <v>0.15731707317073168</v>
      </c>
      <c r="CT41" s="238">
        <f t="shared" si="8"/>
        <v>0.17560975609756094</v>
      </c>
      <c r="CU41" s="238">
        <f t="shared" si="9"/>
        <v>0.12560975609756098</v>
      </c>
      <c r="CV41" s="238">
        <f t="shared" si="10"/>
        <v>9.9999999999999992E-2</v>
      </c>
      <c r="CW41" s="238">
        <f t="shared" si="11"/>
        <v>0.15487804878048778</v>
      </c>
      <c r="CX41" s="238">
        <f t="shared" si="12"/>
        <v>0.99999999999999978</v>
      </c>
      <c r="CY41" s="237"/>
      <c r="CZ41" s="240">
        <f>F49/[1]EU28!F49</f>
        <v>1.1842967293252023E-2</v>
      </c>
      <c r="DA41" s="240">
        <f>F57/[1]EU28!F57</f>
        <v>1.0281342153502829E-2</v>
      </c>
      <c r="DB41" s="240">
        <f>H65/[1]EU28!F65</f>
        <v>1.7447092066973139E-3</v>
      </c>
      <c r="DC41" s="240">
        <f>F73/[1]EU28!F73</f>
        <v>2.8425555402235413E-2</v>
      </c>
      <c r="DD41" s="240">
        <f>F81/[1]EU28!F81</f>
        <v>1.3035529767109137E-2</v>
      </c>
      <c r="DE41" s="240">
        <f>F89/[1]EU28!F89</f>
        <v>1.2331533770924769E-2</v>
      </c>
      <c r="DF41" s="237"/>
      <c r="DG41" s="27"/>
    </row>
    <row r="42" spans="2:111" ht="23.25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8.6499999999999986</v>
      </c>
      <c r="G42" s="17">
        <v>8.6499999999999986</v>
      </c>
      <c r="H42" s="60">
        <f t="shared" si="13"/>
        <v>1.2441979999999999</v>
      </c>
      <c r="I42" s="60">
        <v>7.6709159148803774E-2</v>
      </c>
      <c r="J42" s="60">
        <v>8.0063241207492981E-3</v>
      </c>
      <c r="K42" s="60">
        <v>3.6503279130177438E-2</v>
      </c>
      <c r="L42" s="60">
        <v>3.9918431007448359E-2</v>
      </c>
      <c r="M42" s="60">
        <v>0</v>
      </c>
      <c r="N42" s="13">
        <v>6.9300825408482106E-2</v>
      </c>
      <c r="O42" s="13">
        <v>7.4083337403216699E-3</v>
      </c>
      <c r="P42" s="225">
        <v>0</v>
      </c>
      <c r="Q42" s="60">
        <v>1.2568554913294798</v>
      </c>
      <c r="R42" s="60">
        <v>2.756184971098266</v>
      </c>
      <c r="S42" s="60">
        <v>0.99381502890173423</v>
      </c>
      <c r="T42" s="60">
        <v>0.73528323699421971</v>
      </c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0"/>
      <c r="CG42" s="32">
        <v>60.684049020355481</v>
      </c>
      <c r="CH42" s="32">
        <v>86.852968533953941</v>
      </c>
      <c r="CI42" s="32">
        <v>5.0406938852034155</v>
      </c>
      <c r="CJ42" s="13">
        <v>92.23975451094033</v>
      </c>
      <c r="CK42" s="13">
        <v>18.239123392130328</v>
      </c>
      <c r="CL42" s="47">
        <v>10.081387770406831</v>
      </c>
      <c r="CM42" s="47">
        <v>0.56851902613308436</v>
      </c>
      <c r="CN42" s="47">
        <v>0.10806228974400843</v>
      </c>
      <c r="CO42" s="47">
        <v>0.88507788073365279</v>
      </c>
      <c r="CP42" s="47">
        <v>2.2693080846241765E-2</v>
      </c>
      <c r="CQ42" s="236">
        <f t="shared" si="5"/>
        <v>8.6499999999999986</v>
      </c>
      <c r="CR42" s="238">
        <f t="shared" si="6"/>
        <v>0.28092485549132951</v>
      </c>
      <c r="CS42" s="238">
        <f t="shared" si="7"/>
        <v>0.16878612716763008</v>
      </c>
      <c r="CT42" s="238">
        <f t="shared" si="8"/>
        <v>0.17803468208092488</v>
      </c>
      <c r="CU42" s="238">
        <f t="shared" si="9"/>
        <v>0.12601156069364164</v>
      </c>
      <c r="CV42" s="238">
        <f t="shared" si="10"/>
        <v>9.2485549132948E-2</v>
      </c>
      <c r="CW42" s="238">
        <f t="shared" si="11"/>
        <v>0.15375722543352605</v>
      </c>
      <c r="CX42" s="238">
        <f t="shared" si="12"/>
        <v>1.0000000000000002</v>
      </c>
      <c r="CY42" s="237"/>
      <c r="CZ42" s="240">
        <f>F50/[1]EU28!F50</f>
        <v>9.4526782588400058E-3</v>
      </c>
      <c r="DA42" s="240">
        <f>F58/[1]EU28!F58</f>
        <v>6.0553274439052712E-3</v>
      </c>
      <c r="DB42" s="240">
        <f>H66/[1]EU28!F66</f>
        <v>1.5025485743123896E-3</v>
      </c>
      <c r="DC42" s="240">
        <f>F74/[1]EU28!F74</f>
        <v>1.8376464637949928E-2</v>
      </c>
      <c r="DD42" s="240">
        <f>F82/[1]EU28!F82</f>
        <v>8.169517487873373E-3</v>
      </c>
      <c r="DE42" s="240">
        <f>F90/[1]EU28!F90</f>
        <v>9.0692371475953569E-3</v>
      </c>
      <c r="DF42" s="237"/>
      <c r="DG42" s="27"/>
    </row>
    <row r="43" spans="2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8.98</v>
      </c>
      <c r="G43" s="17">
        <v>8.98</v>
      </c>
      <c r="H43" s="60">
        <f t="shared" si="13"/>
        <v>1.3194140000000001</v>
      </c>
      <c r="I43" s="60">
        <v>9.8876236778343396E-2</v>
      </c>
      <c r="J43" s="60">
        <v>8.6671285513136992E-3</v>
      </c>
      <c r="K43" s="60">
        <v>4.6869897855996115E-2</v>
      </c>
      <c r="L43" s="60">
        <v>5.1857014760696395E-2</v>
      </c>
      <c r="M43" s="60">
        <v>0</v>
      </c>
      <c r="N43" s="13">
        <v>8.9411491370476034E-2</v>
      </c>
      <c r="O43" s="13">
        <v>9.4647454078673685E-3</v>
      </c>
      <c r="P43" s="225">
        <v>0</v>
      </c>
      <c r="Q43" s="60">
        <v>1</v>
      </c>
      <c r="R43" s="60">
        <v>2.680957683741648</v>
      </c>
      <c r="S43" s="60">
        <v>0.56826280623608028</v>
      </c>
      <c r="T43" s="60">
        <v>0.57461024498886415</v>
      </c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0"/>
      <c r="CG43" s="32">
        <v>55.456161504159944</v>
      </c>
      <c r="CH43" s="32">
        <v>86.083474911627263</v>
      </c>
      <c r="CI43" s="32">
        <v>4.4448433293270204</v>
      </c>
      <c r="CJ43" s="13">
        <v>84.293365486323111</v>
      </c>
      <c r="CK43" s="13">
        <v>18.077529731441725</v>
      </c>
      <c r="CL43" s="47">
        <v>8.8896866586540408</v>
      </c>
      <c r="CM43" s="47">
        <v>0.53791102340471297</v>
      </c>
      <c r="CN43" s="47">
        <v>0.11357974196704979</v>
      </c>
      <c r="CO43" s="47">
        <v>0.8367838082618948</v>
      </c>
      <c r="CP43" s="47">
        <v>2.3851745813080454E-2</v>
      </c>
      <c r="CQ43" s="236">
        <f t="shared" si="5"/>
        <v>8.98</v>
      </c>
      <c r="CR43" s="238">
        <f t="shared" si="6"/>
        <v>0.36525612472160357</v>
      </c>
      <c r="CS43" s="238">
        <f t="shared" si="7"/>
        <v>0.20378619153674832</v>
      </c>
      <c r="CT43" s="238">
        <f t="shared" si="8"/>
        <v>8.9086859688195991E-2</v>
      </c>
      <c r="CU43" s="238">
        <f t="shared" si="9"/>
        <v>0.10022271714922049</v>
      </c>
      <c r="CV43" s="238">
        <f t="shared" si="10"/>
        <v>9.3541202672605794E-2</v>
      </c>
      <c r="CW43" s="238">
        <f t="shared" si="11"/>
        <v>0.14810690423162584</v>
      </c>
      <c r="CX43" s="238">
        <f t="shared" si="12"/>
        <v>1</v>
      </c>
      <c r="CY43" s="237"/>
      <c r="CZ43" s="240">
        <f>F51/[1]EU28!F51</f>
        <v>1.2844108548380782E-2</v>
      </c>
      <c r="DA43" s="240">
        <f>F59/[1]EU28!F59</f>
        <v>7.7098078867542984E-3</v>
      </c>
      <c r="DB43" s="240">
        <f>H67/[1]EU28!F67</f>
        <v>4.2426170476312954E-5</v>
      </c>
      <c r="DC43" s="240">
        <f>F75/[1]EU28!F75</f>
        <v>1.4150943396226414E-2</v>
      </c>
      <c r="DD43" s="240">
        <f>F83/[1]EU28!F83</f>
        <v>8.2669028638913487E-3</v>
      </c>
      <c r="DE43" s="240">
        <f>F91/[1]EU28!F91</f>
        <v>8.930849706557796E-3</v>
      </c>
      <c r="DF43" s="237"/>
      <c r="DG43" s="27"/>
    </row>
    <row r="44" spans="2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7.0499999999999989</v>
      </c>
      <c r="G44" s="17">
        <v>7.0499999999999989</v>
      </c>
      <c r="H44" s="60">
        <f t="shared" si="13"/>
        <v>0.74275800000000003</v>
      </c>
      <c r="I44" s="60">
        <v>5.974081315014787E-2</v>
      </c>
      <c r="J44" s="60">
        <v>6.3302418336000071E-3</v>
      </c>
      <c r="K44" s="60">
        <v>2.7924357998213366E-2</v>
      </c>
      <c r="L44" s="60">
        <v>3.1633533053912137E-2</v>
      </c>
      <c r="M44" s="60">
        <v>0</v>
      </c>
      <c r="N44" s="13">
        <v>5.4232499370895769E-2</v>
      </c>
      <c r="O44" s="28">
        <v>5.5083137792520907E-3</v>
      </c>
      <c r="P44" s="225">
        <v>1.0408340855860843E-17</v>
      </c>
      <c r="Q44" s="60">
        <v>0.48099290780141851</v>
      </c>
      <c r="R44" s="60">
        <v>2.5074468085106387</v>
      </c>
      <c r="S44" s="60">
        <v>0.3</v>
      </c>
      <c r="T44" s="60">
        <v>0.5</v>
      </c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0"/>
      <c r="CG44" s="32">
        <v>54.815063771775698</v>
      </c>
      <c r="CH44" s="32">
        <v>91.688834964261986</v>
      </c>
      <c r="CI44" s="32">
        <v>5.0711387002467605</v>
      </c>
      <c r="CJ44" s="13">
        <v>83.318896933099069</v>
      </c>
      <c r="CK44" s="13">
        <v>19.254655342495017</v>
      </c>
      <c r="CL44" s="47">
        <v>10.142277400493521</v>
      </c>
      <c r="CM44" s="47">
        <v>0.4221977274277583</v>
      </c>
      <c r="CN44" s="47">
        <v>6.8102615680385309E-2</v>
      </c>
      <c r="CO44" s="47">
        <v>0.65890127905182772</v>
      </c>
      <c r="CP44" s="47">
        <v>1.4301549292880914E-2</v>
      </c>
      <c r="CQ44" s="236">
        <f t="shared" si="5"/>
        <v>7.0499999999999989</v>
      </c>
      <c r="CR44" s="238">
        <f t="shared" si="6"/>
        <v>0.19007092198581566</v>
      </c>
      <c r="CS44" s="238">
        <f t="shared" si="7"/>
        <v>0.23687943262411351</v>
      </c>
      <c r="CT44" s="238">
        <f t="shared" si="8"/>
        <v>0.13900709219858157</v>
      </c>
      <c r="CU44" s="238">
        <f t="shared" si="9"/>
        <v>0.12340425531914895</v>
      </c>
      <c r="CV44" s="238">
        <f t="shared" si="10"/>
        <v>0.12482269503546101</v>
      </c>
      <c r="CW44" s="238">
        <f t="shared" si="11"/>
        <v>0.18581560283687948</v>
      </c>
      <c r="CX44" s="238">
        <f t="shared" si="12"/>
        <v>1</v>
      </c>
      <c r="CY44" s="237"/>
      <c r="CZ44" s="240">
        <f>F52/[1]EU28!F52</f>
        <v>5.6435309973045817E-3</v>
      </c>
      <c r="DA44" s="240">
        <f>F60/[1]EU28!F60</f>
        <v>6.1909175162187212E-3</v>
      </c>
      <c r="DB44" s="240">
        <f>H68/[1]EU28!F68</f>
        <v>4.6893352784947435E-4</v>
      </c>
      <c r="DC44" s="240">
        <f>F76/[1]EU28!F76</f>
        <v>1.4013046629620678E-2</v>
      </c>
      <c r="DD44" s="240">
        <f>F84/[1]EU28!F84</f>
        <v>8.554486244774959E-3</v>
      </c>
      <c r="DE44" s="240">
        <f>F92/[1]EU28!F92</f>
        <v>8.6160969738425831E-3</v>
      </c>
      <c r="DF44" s="237"/>
      <c r="DG44" s="27"/>
    </row>
    <row r="45" spans="2:111" ht="22.5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5.03</v>
      </c>
      <c r="G45" s="17">
        <v>5.03</v>
      </c>
      <c r="H45" s="60">
        <f t="shared" si="13"/>
        <v>0.10969000000000001</v>
      </c>
      <c r="I45" s="60">
        <v>3.5840042530913295E-2</v>
      </c>
      <c r="J45" s="60">
        <v>4.4935314674449736E-3</v>
      </c>
      <c r="K45" s="60">
        <v>1.6928292718787964E-2</v>
      </c>
      <c r="L45" s="60">
        <v>1.8754959442391885E-2</v>
      </c>
      <c r="M45" s="60">
        <v>0</v>
      </c>
      <c r="N45" s="13">
        <v>3.2412689324995296E-2</v>
      </c>
      <c r="O45" s="28">
        <v>3.4273532059180042E-3</v>
      </c>
      <c r="P45" s="225">
        <v>-5.2041704279304213E-18</v>
      </c>
      <c r="Q45" s="60">
        <v>0.34817097415506959</v>
      </c>
      <c r="R45" s="60">
        <v>1.6536779324055668</v>
      </c>
      <c r="S45" s="60">
        <v>0.18817097415506956</v>
      </c>
      <c r="T45" s="60">
        <v>0.38926441351888669</v>
      </c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0"/>
      <c r="CG45" s="32">
        <v>51.925606161077525</v>
      </c>
      <c r="CH45" s="32">
        <v>79.695727889904703</v>
      </c>
      <c r="CI45" s="32">
        <v>5.7803642797883885</v>
      </c>
      <c r="CJ45" s="13">
        <v>78.926921364837838</v>
      </c>
      <c r="CK45" s="13">
        <v>16.736102856879988</v>
      </c>
      <c r="CL45" s="47">
        <v>11.560728559576777</v>
      </c>
      <c r="CM45" s="47">
        <v>0.29026103131755554</v>
      </c>
      <c r="CN45" s="47">
        <v>8.741824392243646E-3</v>
      </c>
      <c r="CO45" s="47">
        <v>0.45515287911980551</v>
      </c>
      <c r="CP45" s="69">
        <v>1.8357831223711661E-3</v>
      </c>
      <c r="CQ45" s="236">
        <f t="shared" si="5"/>
        <v>5.03</v>
      </c>
      <c r="CR45" s="238">
        <f t="shared" si="6"/>
        <v>0.18290258449304175</v>
      </c>
      <c r="CS45" s="238">
        <f t="shared" si="7"/>
        <v>0.16898608349900598</v>
      </c>
      <c r="CT45" s="238">
        <f t="shared" si="8"/>
        <v>0.16699801192842942</v>
      </c>
      <c r="CU45" s="238">
        <f t="shared" si="9"/>
        <v>0.15904572564612326</v>
      </c>
      <c r="CV45" s="238">
        <f t="shared" si="10"/>
        <v>0.15705765407554673</v>
      </c>
      <c r="CW45" s="238">
        <f t="shared" si="11"/>
        <v>0.16500994035785288</v>
      </c>
      <c r="CX45" s="238">
        <f t="shared" si="12"/>
        <v>1</v>
      </c>
      <c r="CY45" s="237"/>
      <c r="CZ45" s="240">
        <f>F53/[1]EU28!F53</f>
        <v>6.6387646124981972E-3</v>
      </c>
      <c r="DA45" s="240">
        <f>F61/[1]EU28!F61</f>
        <v>6.1612061467091915E-3</v>
      </c>
      <c r="DB45" s="240">
        <f>H69/[1]EU28!F69</f>
        <v>2.9509894697195586E-4</v>
      </c>
      <c r="DC45" s="240">
        <f>F77/[1]EU28!F77</f>
        <v>3.6317414200108956E-2</v>
      </c>
      <c r="DD45" s="240">
        <f>F85/[1]EU28!F85</f>
        <v>1.9436106873985139E-2</v>
      </c>
      <c r="DE45" s="240">
        <f>F93/[1]EU28!F93</f>
        <v>1.1108434379935224E-2</v>
      </c>
      <c r="DF45" s="237"/>
      <c r="DG45" s="27"/>
    </row>
    <row r="46" spans="2:111" ht="24" customHeight="1" x14ac:dyDescent="0.2">
      <c r="B46" s="5" t="s">
        <v>100</v>
      </c>
      <c r="C46" s="10" t="s">
        <v>101</v>
      </c>
      <c r="D46" s="10" t="s">
        <v>101</v>
      </c>
      <c r="E46" s="15"/>
      <c r="F46" s="6"/>
      <c r="G46" s="7"/>
      <c r="H46" s="14"/>
      <c r="I46" s="236">
        <v>0.30785068476348465</v>
      </c>
      <c r="J46" s="236">
        <v>0.02</v>
      </c>
      <c r="K46" s="236">
        <v>0.15035427443848592</v>
      </c>
      <c r="L46" s="236">
        <v>0.15749641032499878</v>
      </c>
      <c r="M46" s="236">
        <v>0</v>
      </c>
      <c r="N46" s="14"/>
      <c r="O46" s="14"/>
      <c r="P46" s="317"/>
      <c r="Q46" s="7"/>
      <c r="R46" s="7"/>
      <c r="S46" s="7"/>
      <c r="T46" s="7"/>
      <c r="U46" s="249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0"/>
      <c r="CG46" s="7"/>
      <c r="CH46" s="7"/>
      <c r="CI46" s="7"/>
      <c r="CJ46" s="7"/>
      <c r="CK46" s="7"/>
      <c r="CL46" s="7"/>
      <c r="CM46" s="7"/>
      <c r="CN46" s="47"/>
      <c r="CO46" s="7"/>
      <c r="CP46" s="7"/>
      <c r="CQ46" s="121"/>
      <c r="CR46" s="121"/>
      <c r="CS46" s="121"/>
      <c r="CT46" s="121"/>
      <c r="CU46" s="121"/>
      <c r="CV46" s="121"/>
      <c r="CW46" s="121"/>
      <c r="CX46" s="121"/>
      <c r="CY46" s="121"/>
    </row>
    <row r="47" spans="2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189">
        <v>1.62</v>
      </c>
      <c r="G47" s="17">
        <v>1.62</v>
      </c>
      <c r="H47" s="36">
        <v>0.26325599999999999</v>
      </c>
      <c r="I47" s="53">
        <v>3.0298791574534942E-2</v>
      </c>
      <c r="J47" s="28">
        <v>1.968408262454435E-3</v>
      </c>
      <c r="K47" s="225">
        <v>1.4797929805002864E-2</v>
      </c>
      <c r="L47" s="319">
        <v>1.5500861769532078E-2</v>
      </c>
      <c r="M47" s="318">
        <v>0</v>
      </c>
      <c r="N47" s="17">
        <v>2.7162866646570576E-2</v>
      </c>
      <c r="O47" s="160">
        <v>3.1359249279643664E-3</v>
      </c>
      <c r="P47" s="225">
        <v>0</v>
      </c>
      <c r="Q47" s="7">
        <v>1.6</v>
      </c>
      <c r="R47" s="226">
        <v>3.1</v>
      </c>
      <c r="S47" s="7">
        <v>1</v>
      </c>
      <c r="T47" s="7">
        <v>1</v>
      </c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0"/>
      <c r="CG47" s="53">
        <v>65.328657782834725</v>
      </c>
      <c r="CH47" s="7">
        <v>87.983970758860607</v>
      </c>
      <c r="CI47" s="7">
        <v>2.0769671477579199</v>
      </c>
      <c r="CJ47" s="13">
        <v>99.299559829908787</v>
      </c>
      <c r="CK47" s="13">
        <v>18.476633859360728</v>
      </c>
      <c r="CL47" s="47">
        <v>4.1539342955158398</v>
      </c>
      <c r="CM47" s="47">
        <v>0.10919711238756009</v>
      </c>
      <c r="CN47" s="47">
        <v>2.3162308206094606E-2</v>
      </c>
      <c r="CO47" s="47">
        <v>0.16759466048318791</v>
      </c>
      <c r="CP47" s="69">
        <v>4.8640847232798668E-3</v>
      </c>
      <c r="CQ47" s="121"/>
      <c r="CR47" s="121"/>
      <c r="CS47" s="121"/>
      <c r="CT47" s="121"/>
      <c r="CU47" s="121"/>
      <c r="CV47" s="121"/>
      <c r="CW47" s="121"/>
      <c r="CX47" s="121"/>
      <c r="CY47" s="121"/>
    </row>
    <row r="48" spans="2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191">
        <v>4.5200000000000005</v>
      </c>
      <c r="G48" s="17">
        <v>4.5200000000000005</v>
      </c>
      <c r="H48" s="7">
        <v>1.1721160000000002</v>
      </c>
      <c r="I48" s="75">
        <v>8.4537369084504904E-2</v>
      </c>
      <c r="J48" s="28">
        <v>5.4921020656136087E-3</v>
      </c>
      <c r="K48" s="225">
        <v>4.1288051060872188E-2</v>
      </c>
      <c r="L48" s="319">
        <v>4.3249318023632716E-2</v>
      </c>
      <c r="M48" s="318">
        <v>0</v>
      </c>
      <c r="N48" s="17">
        <v>7.5787751384258653E-2</v>
      </c>
      <c r="O48" s="159">
        <v>8.7496177002462563E-3</v>
      </c>
      <c r="P48" s="225">
        <v>0</v>
      </c>
      <c r="Q48" s="7">
        <v>1.5</v>
      </c>
      <c r="R48" s="190">
        <v>3.05</v>
      </c>
      <c r="S48" s="7">
        <v>1.2</v>
      </c>
      <c r="T48" s="190">
        <v>0.9</v>
      </c>
      <c r="U48" s="249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0"/>
      <c r="CG48" s="7">
        <v>67.594391578771194</v>
      </c>
      <c r="CH48" s="7">
        <v>81.82509280574034</v>
      </c>
      <c r="CI48" s="7">
        <v>2.0769671477579199</v>
      </c>
      <c r="CJ48" s="13">
        <v>102.74347519973222</v>
      </c>
      <c r="CK48" s="13">
        <v>17.183269489205472</v>
      </c>
      <c r="CL48" s="47">
        <v>4.1539342955158398</v>
      </c>
      <c r="CM48" s="47">
        <v>0.31491454144391162</v>
      </c>
      <c r="CN48" s="47">
        <v>9.5908500479093162E-2</v>
      </c>
      <c r="CO48" s="47">
        <v>0.42317629091852127</v>
      </c>
      <c r="CP48" s="47">
        <v>3.0140785100609566E-2</v>
      </c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191">
        <v>2.35</v>
      </c>
      <c r="G49" s="17">
        <v>2.35</v>
      </c>
      <c r="H49" s="7">
        <v>0.49203800000000003</v>
      </c>
      <c r="I49" s="75">
        <v>4.3951950740837721E-2</v>
      </c>
      <c r="J49" s="28">
        <v>2.8554070473876063E-3</v>
      </c>
      <c r="K49" s="225">
        <v>2.1466132741825142E-2</v>
      </c>
      <c r="L49" s="319">
        <v>2.2485817999012579E-2</v>
      </c>
      <c r="M49" s="225">
        <v>0</v>
      </c>
      <c r="N49" s="17">
        <v>3.9402923839161018E-2</v>
      </c>
      <c r="O49" s="160">
        <v>4.5490269016767041E-3</v>
      </c>
      <c r="P49" s="225">
        <v>0</v>
      </c>
      <c r="Q49" s="7">
        <v>1.4</v>
      </c>
      <c r="R49" s="190">
        <v>3</v>
      </c>
      <c r="S49" s="7">
        <v>1.1000000000000001</v>
      </c>
      <c r="T49" s="190">
        <v>0.7</v>
      </c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0"/>
      <c r="CG49" s="7">
        <v>65.706280082157477</v>
      </c>
      <c r="CH49" s="7">
        <v>82.640102219085591</v>
      </c>
      <c r="CI49" s="7">
        <v>2.0769671477579199</v>
      </c>
      <c r="CJ49" s="13">
        <v>99.873545724879364</v>
      </c>
      <c r="CK49" s="13">
        <v>17.354421466007974</v>
      </c>
      <c r="CL49" s="47">
        <v>4.1539342955158398</v>
      </c>
      <c r="CM49" s="47">
        <v>0.15929063099030119</v>
      </c>
      <c r="CN49" s="47">
        <v>4.0662070615674437E-2</v>
      </c>
      <c r="CO49" s="47">
        <v>0.24446457804792873</v>
      </c>
      <c r="CP49" s="47">
        <v>8.5390348292916311E-3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191">
        <v>2.4299999999999997</v>
      </c>
      <c r="G50" s="17">
        <v>2.4299999999999997</v>
      </c>
      <c r="H50" s="7">
        <v>0.51710999999999996</v>
      </c>
      <c r="I50" s="75">
        <v>4.5448187361802408E-2</v>
      </c>
      <c r="J50" s="28">
        <v>2.9526123936816518E-3</v>
      </c>
      <c r="K50" s="225">
        <v>2.2196894707504293E-2</v>
      </c>
      <c r="L50" s="319">
        <v>2.3251292654298115E-2</v>
      </c>
      <c r="M50" s="225">
        <v>0</v>
      </c>
      <c r="N50" s="17">
        <v>4.074429996985586E-2</v>
      </c>
      <c r="O50" s="160">
        <v>4.7038873919465493E-3</v>
      </c>
      <c r="P50" s="225">
        <v>0</v>
      </c>
      <c r="Q50" s="7">
        <v>1.3</v>
      </c>
      <c r="R50" s="190">
        <v>2.9</v>
      </c>
      <c r="S50" s="190">
        <v>0.85</v>
      </c>
      <c r="T50" s="7">
        <v>0.8</v>
      </c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0"/>
      <c r="CG50" s="7">
        <v>61.174812490284538</v>
      </c>
      <c r="CH50" s="226">
        <v>76.027412206261758</v>
      </c>
      <c r="CI50" s="7">
        <v>2.0769671477579199</v>
      </c>
      <c r="CJ50" s="13">
        <v>92.985714985232505</v>
      </c>
      <c r="CK50" s="13">
        <v>15.965756563314969</v>
      </c>
      <c r="CL50" s="47">
        <v>4.1539342955158398</v>
      </c>
      <c r="CM50" s="47">
        <v>0.15370182452044315</v>
      </c>
      <c r="CN50" s="47">
        <v>3.9314535125980016E-2</v>
      </c>
      <c r="CO50" s="47">
        <v>0.23604934775221847</v>
      </c>
      <c r="CP50" s="47">
        <v>8.2560523764558021E-3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191">
        <v>3.2800000000000002</v>
      </c>
      <c r="G51" s="17">
        <v>3.2800000000000002</v>
      </c>
      <c r="H51" s="7">
        <v>0.75529400000000002</v>
      </c>
      <c r="I51" s="144">
        <v>6.1345701459552232E-2</v>
      </c>
      <c r="J51" s="28">
        <v>3.9854191980558933E-3</v>
      </c>
      <c r="K51" s="225">
        <v>2.9961240592845308E-2</v>
      </c>
      <c r="L51" s="319">
        <v>3.1384460866706924E-2</v>
      </c>
      <c r="M51" s="225">
        <v>0</v>
      </c>
      <c r="N51" s="17">
        <v>5.4996421358488576E-2</v>
      </c>
      <c r="O51" s="103">
        <v>6.3492801010636554E-3</v>
      </c>
      <c r="P51" s="225">
        <v>0</v>
      </c>
      <c r="Q51" s="7">
        <v>1</v>
      </c>
      <c r="R51" s="226">
        <v>2.7</v>
      </c>
      <c r="S51" s="7">
        <v>0.6</v>
      </c>
      <c r="T51" s="7">
        <v>0.6</v>
      </c>
      <c r="U51" s="249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0"/>
      <c r="CG51" s="7">
        <v>54.503485202249387</v>
      </c>
      <c r="CH51" s="7">
        <v>69.414722193437925</v>
      </c>
      <c r="CI51" s="7">
        <v>2.0769671477579199</v>
      </c>
      <c r="CJ51" s="13">
        <v>82.845297507419062</v>
      </c>
      <c r="CK51" s="13">
        <v>14.577091660621964</v>
      </c>
      <c r="CL51" s="47">
        <v>4.1539342955158398</v>
      </c>
      <c r="CM51" s="47">
        <v>0.18558388370802398</v>
      </c>
      <c r="CN51" s="47">
        <v>5.2428523184370503E-2</v>
      </c>
      <c r="CO51" s="47">
        <v>0.28535748031362651</v>
      </c>
      <c r="CP51" s="47">
        <v>1.1009989868717806E-2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191">
        <v>1.34</v>
      </c>
      <c r="G52" s="17">
        <v>1.34</v>
      </c>
      <c r="H52" s="7">
        <v>0.17550400000000002</v>
      </c>
      <c r="I52" s="144">
        <v>2.5061963401158533E-2</v>
      </c>
      <c r="J52" s="28">
        <v>1.6281895504252734E-3</v>
      </c>
      <c r="K52" s="225">
        <v>1.2240262925125827E-2</v>
      </c>
      <c r="L52" s="319">
        <v>1.2821700476032706E-2</v>
      </c>
      <c r="M52" s="225">
        <v>0</v>
      </c>
      <c r="N52" s="17">
        <v>2.2468050189138625E-2</v>
      </c>
      <c r="O52" s="162">
        <v>2.5939132120199079E-3</v>
      </c>
      <c r="P52" s="225">
        <v>0</v>
      </c>
      <c r="Q52" s="7">
        <v>0.4</v>
      </c>
      <c r="R52" s="226">
        <v>1.9</v>
      </c>
      <c r="S52" s="7">
        <v>0.3</v>
      </c>
      <c r="T52" s="7">
        <v>0.5</v>
      </c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0"/>
      <c r="CG52" s="7">
        <v>54.660827826967193</v>
      </c>
      <c r="CH52" s="7">
        <v>63.167397196028517</v>
      </c>
      <c r="CI52" s="7">
        <v>2.0769671477579199</v>
      </c>
      <c r="CJ52" s="13">
        <v>83.084458296990135</v>
      </c>
      <c r="CK52" s="13">
        <v>13.265153411165988</v>
      </c>
      <c r="CL52" s="47">
        <v>4.1539342955158398</v>
      </c>
      <c r="CM52" s="47">
        <v>7.6028645266131664E-2</v>
      </c>
      <c r="CN52" s="47">
        <v>1.1086130877491791E-2</v>
      </c>
      <c r="CO52" s="47">
        <v>0.11689944607395802</v>
      </c>
      <c r="CP52" s="69">
        <v>2.3280874842732755E-3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191">
        <v>0.92</v>
      </c>
      <c r="G53" s="32">
        <v>0.92</v>
      </c>
      <c r="H53" s="60">
        <v>4.3876000000000005E-2</v>
      </c>
      <c r="I53" s="144">
        <v>1.7206721141093919E-2</v>
      </c>
      <c r="J53" s="28">
        <v>1.1178614823815309E-3</v>
      </c>
      <c r="K53" s="225">
        <v>8.4037626053102693E-3</v>
      </c>
      <c r="L53" s="319">
        <v>8.8029585357836497E-3</v>
      </c>
      <c r="M53" s="225">
        <v>0</v>
      </c>
      <c r="N53" s="142">
        <v>1.5425825502990698E-2</v>
      </c>
      <c r="O53" s="163">
        <v>1.7808956381032204E-3</v>
      </c>
      <c r="P53" s="225">
        <v>0</v>
      </c>
      <c r="Q53" s="7">
        <v>0.34</v>
      </c>
      <c r="R53" s="226">
        <v>1</v>
      </c>
      <c r="S53" s="7">
        <v>0.18</v>
      </c>
      <c r="T53" s="7">
        <v>0.52</v>
      </c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0"/>
      <c r="CG53" s="58">
        <v>50.890898538728472</v>
      </c>
      <c r="CH53" s="58">
        <v>62.496403650609622</v>
      </c>
      <c r="CI53" s="53">
        <v>2.0769671477579199</v>
      </c>
      <c r="CJ53" s="13">
        <v>77.354165778867284</v>
      </c>
      <c r="CK53" s="13">
        <v>13.124244766628021</v>
      </c>
      <c r="CL53" s="47">
        <v>4.1539342955158398</v>
      </c>
      <c r="CM53" s="69">
        <v>4.8730436431567485E-2</v>
      </c>
      <c r="CN53" s="69">
        <v>2.7420922065741478E-3</v>
      </c>
      <c r="CO53" s="69">
        <v>7.4987452068432478E-2</v>
      </c>
      <c r="CP53" s="69">
        <v>5.7583936338057105E-4</v>
      </c>
    </row>
    <row r="54" spans="2:94" ht="24.7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66"/>
      <c r="I54" s="231">
        <v>0.2484519612069627</v>
      </c>
      <c r="J54" s="231">
        <v>0.01</v>
      </c>
      <c r="K54" s="231">
        <v>0.11056112273709839</v>
      </c>
      <c r="L54" s="231">
        <v>0.1378908384698643</v>
      </c>
      <c r="M54" s="231">
        <v>0</v>
      </c>
      <c r="N54" s="14"/>
      <c r="O54" s="14"/>
      <c r="P54" s="317"/>
      <c r="Q54" s="7"/>
      <c r="R54" s="7"/>
      <c r="S54" s="7"/>
      <c r="T54" s="7"/>
      <c r="U54" s="249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0"/>
      <c r="CG54" s="7"/>
      <c r="CH54" s="7"/>
      <c r="CI54" s="7"/>
      <c r="CJ54" s="7"/>
      <c r="CK54" s="7"/>
      <c r="CL54" s="7"/>
      <c r="CM54" s="7"/>
      <c r="CN54" s="47"/>
      <c r="CO54" s="7"/>
      <c r="CP54" s="7"/>
    </row>
    <row r="55" spans="2:94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71">
        <v>3.3240999999999996</v>
      </c>
      <c r="G55" s="17">
        <v>3.3240999999999996</v>
      </c>
      <c r="H55" s="7">
        <v>0.79732093999999998</v>
      </c>
      <c r="I55" s="75">
        <v>6.2170501896859E-2</v>
      </c>
      <c r="J55" s="28">
        <v>2.5023147973893601E-3</v>
      </c>
      <c r="K55" s="319">
        <v>2.7665873344102254E-2</v>
      </c>
      <c r="L55" s="225">
        <v>3.4504628552756746E-2</v>
      </c>
      <c r="M55" s="318">
        <v>0</v>
      </c>
      <c r="N55" s="73">
        <v>5.7507714254594576E-2</v>
      </c>
      <c r="O55" s="151">
        <v>4.6627876422644246E-3</v>
      </c>
      <c r="P55" s="225">
        <v>0</v>
      </c>
      <c r="Q55" s="71">
        <v>1.6</v>
      </c>
      <c r="R55" s="71">
        <v>3.1</v>
      </c>
      <c r="S55" s="71">
        <v>1</v>
      </c>
      <c r="T55" s="71">
        <v>1</v>
      </c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0"/>
      <c r="CG55" s="53">
        <v>65.958028281705964</v>
      </c>
      <c r="CH55" s="7">
        <v>87.983970758860607</v>
      </c>
      <c r="CI55" s="7">
        <v>2.4000509262980412</v>
      </c>
      <c r="CJ55" s="13">
        <v>100.25620298819307</v>
      </c>
      <c r="CK55" s="13">
        <v>18.476633859360728</v>
      </c>
      <c r="CL55" s="47">
        <v>4.8001018525960824</v>
      </c>
      <c r="CM55" s="47">
        <v>0.22722909109532607</v>
      </c>
      <c r="CN55" s="47">
        <v>7.0151462270387252E-2</v>
      </c>
      <c r="CO55" s="47">
        <v>0.34921766292126716</v>
      </c>
      <c r="CP55" s="47">
        <v>1.4731807076781322E-2</v>
      </c>
    </row>
    <row r="56" spans="2:94" ht="25.5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2.8600000000000003</v>
      </c>
      <c r="G56" s="17">
        <v>2.8600000000000003</v>
      </c>
      <c r="H56" s="7">
        <v>0.65187200000000001</v>
      </c>
      <c r="I56" s="75">
        <v>5.3490459199487618E-2</v>
      </c>
      <c r="J56" s="28">
        <v>2.1529497670147021E-3</v>
      </c>
      <c r="K56" s="319">
        <v>2.3803254343771989E-2</v>
      </c>
      <c r="L56" s="225">
        <v>2.9687204855715629E-2</v>
      </c>
      <c r="M56" s="318">
        <v>0</v>
      </c>
      <c r="N56" s="73">
        <v>4.9478674759526046E-2</v>
      </c>
      <c r="O56" s="151">
        <v>4.0117844399615715E-3</v>
      </c>
      <c r="P56" s="225">
        <v>0</v>
      </c>
      <c r="Q56" s="52">
        <v>1.61</v>
      </c>
      <c r="R56" s="190">
        <v>2.87</v>
      </c>
      <c r="S56" s="52">
        <v>1.25</v>
      </c>
      <c r="T56" s="52">
        <v>1.04</v>
      </c>
      <c r="U56" s="249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0"/>
      <c r="CG56" s="7">
        <v>67.153832229561317</v>
      </c>
      <c r="CH56" s="7">
        <v>109.97996344857576</v>
      </c>
      <c r="CI56" s="7">
        <v>2.4000509262980412</v>
      </c>
      <c r="CJ56" s="13">
        <v>102.0738249889332</v>
      </c>
      <c r="CK56" s="13">
        <v>23.095792324200907</v>
      </c>
      <c r="CL56" s="47">
        <v>4.8001018525960824</v>
      </c>
      <c r="CM56" s="47">
        <v>0.19892410582575779</v>
      </c>
      <c r="CN56" s="47">
        <v>7.1692858733149969E-2</v>
      </c>
      <c r="CO56" s="47">
        <v>0.30565943076677377</v>
      </c>
      <c r="CP56" s="47">
        <v>1.5055500333961493E-2</v>
      </c>
    </row>
    <row r="57" spans="2:94" ht="22.5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1.29</v>
      </c>
      <c r="G57" s="17">
        <v>1.29</v>
      </c>
      <c r="H57" s="7">
        <v>0.159834</v>
      </c>
      <c r="I57" s="75">
        <v>2.4126815513055601E-2</v>
      </c>
      <c r="J57" s="28">
        <v>9.7108573407306482E-4</v>
      </c>
      <c r="K57" s="320">
        <v>1.0736432903309742E-2</v>
      </c>
      <c r="L57" s="321">
        <v>1.3390382609745859E-2</v>
      </c>
      <c r="M57" s="225">
        <v>0</v>
      </c>
      <c r="N57" s="73">
        <v>2.231730434957643E-2</v>
      </c>
      <c r="O57" s="151">
        <v>1.8095111634791701E-3</v>
      </c>
      <c r="P57" s="225">
        <v>0</v>
      </c>
      <c r="Q57" s="52">
        <v>1.49</v>
      </c>
      <c r="R57" s="190">
        <v>2.76</v>
      </c>
      <c r="S57" s="52">
        <v>1.1499999999999999</v>
      </c>
      <c r="T57" s="52">
        <v>0.95</v>
      </c>
      <c r="U57" s="249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0"/>
      <c r="CG57" s="7">
        <v>65.328657782834725</v>
      </c>
      <c r="CH57" s="226">
        <v>110.5310209496444</v>
      </c>
      <c r="CI57" s="7">
        <v>2.4000509262980412</v>
      </c>
      <c r="CJ57" s="13">
        <v>99.299559829908787</v>
      </c>
      <c r="CK57" s="13">
        <v>23.211514399425322</v>
      </c>
      <c r="CL57" s="47">
        <v>4.8001018525960824</v>
      </c>
      <c r="CM57" s="47">
        <v>8.7370034234781277E-2</v>
      </c>
      <c r="CN57" s="47">
        <v>1.7666615202465465E-2</v>
      </c>
      <c r="CO57" s="47">
        <v>0.13428856357043129</v>
      </c>
      <c r="CP57" s="69">
        <v>3.7099891925177473E-3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1.46</v>
      </c>
      <c r="G58" s="17">
        <v>1.46</v>
      </c>
      <c r="H58" s="7">
        <v>0.21311200000000002</v>
      </c>
      <c r="I58" s="75">
        <v>2.7306318332605564E-2</v>
      </c>
      <c r="J58" s="28">
        <v>1.0990582726718406E-3</v>
      </c>
      <c r="K58" s="319">
        <v>1.2151311658009476E-2</v>
      </c>
      <c r="L58" s="225">
        <v>1.5155006674596088E-2</v>
      </c>
      <c r="M58" s="225">
        <v>0</v>
      </c>
      <c r="N58" s="73">
        <v>2.5258344457660148E-2</v>
      </c>
      <c r="O58" s="151">
        <v>2.0479738749454171E-3</v>
      </c>
      <c r="P58" s="225">
        <v>0</v>
      </c>
      <c r="Q58" s="54">
        <v>1.24</v>
      </c>
      <c r="R58" s="190">
        <v>2.7</v>
      </c>
      <c r="S58" s="54">
        <v>1.05</v>
      </c>
      <c r="T58" s="54">
        <v>0.71</v>
      </c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0"/>
      <c r="CG58" s="7">
        <v>61.048938390510287</v>
      </c>
      <c r="CH58" s="7">
        <v>111.08207845071307</v>
      </c>
      <c r="CI58" s="7">
        <v>2.4000509262980412</v>
      </c>
      <c r="CJ58" s="13">
        <v>92.794386353575632</v>
      </c>
      <c r="CK58" s="13">
        <v>23.327236474649744</v>
      </c>
      <c r="CL58" s="47">
        <v>4.8001018525960824</v>
      </c>
      <c r="CM58" s="47">
        <v>9.2635524402540151E-2</v>
      </c>
      <c r="CN58" s="47">
        <v>2.3672923902788367E-2</v>
      </c>
      <c r="CO58" s="47">
        <v>0.1424879527810107</v>
      </c>
      <c r="CP58" s="69">
        <v>4.9713140195855564E-3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1.83</v>
      </c>
      <c r="G59" s="17">
        <v>1.83</v>
      </c>
      <c r="H59" s="7">
        <v>0.32907000000000003</v>
      </c>
      <c r="I59" s="75">
        <v>3.4226412704567249E-2</v>
      </c>
      <c r="J59" s="28">
        <v>1.3775867390338826E-3</v>
      </c>
      <c r="K59" s="319">
        <v>1.5230753653532426E-2</v>
      </c>
      <c r="L59" s="225">
        <v>1.8995659051034824E-2</v>
      </c>
      <c r="M59" s="225">
        <v>0</v>
      </c>
      <c r="N59" s="73">
        <v>3.1659431751724705E-2</v>
      </c>
      <c r="O59" s="151">
        <v>2.5669809528425435E-3</v>
      </c>
      <c r="P59" s="225">
        <v>0</v>
      </c>
      <c r="Q59" s="55">
        <v>1</v>
      </c>
      <c r="R59" s="190">
        <v>2.67</v>
      </c>
      <c r="S59" s="54">
        <v>0.55000000000000004</v>
      </c>
      <c r="T59" s="54">
        <v>0.56000000000000005</v>
      </c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0"/>
      <c r="CG59" s="7">
        <v>70.804181123014516</v>
      </c>
      <c r="CH59" s="7">
        <v>128.85521100282713</v>
      </c>
      <c r="CI59" s="7">
        <v>2.4000509262980412</v>
      </c>
      <c r="CJ59" s="13">
        <v>107.62235530698206</v>
      </c>
      <c r="CK59" s="13">
        <v>27.059594310593695</v>
      </c>
      <c r="CL59" s="47">
        <v>4.8001018525960824</v>
      </c>
      <c r="CM59" s="47">
        <v>0.13396374465024199</v>
      </c>
      <c r="CN59" s="47">
        <v>4.2402384284700327E-2</v>
      </c>
      <c r="CO59" s="47">
        <v>0.20573309660202799</v>
      </c>
      <c r="CP59" s="47">
        <v>8.9045006997870678E-3</v>
      </c>
    </row>
    <row r="60" spans="2:94" ht="14.2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1.67</v>
      </c>
      <c r="G60" s="17">
        <v>1.67</v>
      </c>
      <c r="H60" s="7">
        <v>0.27892600000000001</v>
      </c>
      <c r="I60" s="75">
        <v>3.1233939462637868E-2</v>
      </c>
      <c r="J60" s="28">
        <v>1.2571419968232698E-3</v>
      </c>
      <c r="K60" s="319">
        <v>1.3899103060873851E-2</v>
      </c>
      <c r="L60" s="225">
        <v>1.7334836401764017E-2</v>
      </c>
      <c r="M60" s="225">
        <v>0</v>
      </c>
      <c r="N60" s="73">
        <v>2.8891394002940027E-2</v>
      </c>
      <c r="O60" s="151">
        <v>2.3425454596978398E-3</v>
      </c>
      <c r="P60" s="225">
        <v>0</v>
      </c>
      <c r="Q60" s="55">
        <v>0.5</v>
      </c>
      <c r="R60" s="54">
        <v>2.65</v>
      </c>
      <c r="S60" s="55">
        <v>0.3</v>
      </c>
      <c r="T60" s="55">
        <v>0.5</v>
      </c>
      <c r="U60" s="249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0"/>
      <c r="CG60" s="7">
        <v>65.454531882608975</v>
      </c>
      <c r="CH60" s="7">
        <v>130.1437631128554</v>
      </c>
      <c r="CI60" s="7">
        <v>2.4000509262980412</v>
      </c>
      <c r="CJ60" s="13">
        <v>99.490888461565646</v>
      </c>
      <c r="CK60" s="13">
        <v>27.330190253699634</v>
      </c>
      <c r="CL60" s="47">
        <v>4.8001018525960824</v>
      </c>
      <c r="CM60" s="47">
        <v>0.11331715329087472</v>
      </c>
      <c r="CN60" s="47">
        <v>3.6300479270016305E-2</v>
      </c>
      <c r="CO60" s="47">
        <v>0.17416595382465008</v>
      </c>
      <c r="CP60" s="47">
        <v>7.6231006467034242E-3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3">
        <v>0.85000000000000009</v>
      </c>
      <c r="G61" s="32">
        <v>0.85000000000000009</v>
      </c>
      <c r="H61" s="60">
        <v>2.1938000000000003E-2</v>
      </c>
      <c r="I61" s="144">
        <v>1.5897514097749817E-2</v>
      </c>
      <c r="J61" s="28">
        <v>6.3986269299387999E-4</v>
      </c>
      <c r="K61" s="322">
        <v>7.0743937734986688E-3</v>
      </c>
      <c r="L61" s="323">
        <v>8.823120324251147E-3</v>
      </c>
      <c r="M61" s="225">
        <v>0</v>
      </c>
      <c r="N61" s="151">
        <v>1.470520054041858E-2</v>
      </c>
      <c r="O61" s="152">
        <v>1.1923135573312362E-3</v>
      </c>
      <c r="P61" s="225">
        <v>0</v>
      </c>
      <c r="Q61" s="58">
        <v>0.35</v>
      </c>
      <c r="R61" s="58">
        <v>1.8</v>
      </c>
      <c r="S61" s="58">
        <v>0.19</v>
      </c>
      <c r="T61" s="58">
        <v>0.36</v>
      </c>
      <c r="U61" s="249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53">
        <v>64.195790884866483</v>
      </c>
      <c r="CH61" s="53">
        <v>103.72847078939355</v>
      </c>
      <c r="CI61" s="53">
        <v>2.4000509262980412</v>
      </c>
      <c r="CJ61" s="13">
        <v>97.577602144997059</v>
      </c>
      <c r="CK61" s="13">
        <v>21.782978865772645</v>
      </c>
      <c r="CL61" s="47">
        <v>4.8001018525960824</v>
      </c>
      <c r="CM61" s="69">
        <v>5.660646553948985E-2</v>
      </c>
      <c r="CN61" s="69">
        <v>2.2755951921777161E-3</v>
      </c>
      <c r="CO61" s="69">
        <v>8.7021048397954173E-2</v>
      </c>
      <c r="CP61" s="77">
        <v>4.7787499035732033E-4</v>
      </c>
    </row>
    <row r="62" spans="2:94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7"/>
      <c r="H62" s="14"/>
      <c r="I62" s="231">
        <v>8.9999999999999993E-3</v>
      </c>
      <c r="J62" s="231">
        <v>8.9999999999999993E-3</v>
      </c>
      <c r="K62" s="231">
        <v>6.8291999999999988E-3</v>
      </c>
      <c r="L62" s="231">
        <v>0</v>
      </c>
      <c r="M62" s="231">
        <v>0</v>
      </c>
      <c r="N62" s="14"/>
      <c r="O62" s="14"/>
      <c r="P62" s="317"/>
      <c r="Q62" s="7"/>
      <c r="R62" s="7"/>
      <c r="S62" s="7"/>
      <c r="T62" s="7"/>
      <c r="U62" s="249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0"/>
      <c r="CG62" s="7"/>
      <c r="CH62" s="7"/>
      <c r="CI62" s="7"/>
      <c r="CJ62" s="7"/>
      <c r="CK62" s="7"/>
      <c r="CL62" s="7"/>
      <c r="CM62" s="7"/>
      <c r="CN62" s="7"/>
      <c r="CO62" s="7"/>
      <c r="CP62" s="7"/>
    </row>
    <row r="63" spans="2:94" ht="18" customHeight="1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71">
        <v>3.26</v>
      </c>
      <c r="G63" s="17">
        <v>3.26</v>
      </c>
      <c r="H63" s="7">
        <v>0.77723200000000003</v>
      </c>
      <c r="I63" s="133">
        <v>2.5227858985382629E-3</v>
      </c>
      <c r="J63" s="28">
        <v>2.5227858985382629E-3</v>
      </c>
      <c r="K63" s="315">
        <v>1.914289939810834E-3</v>
      </c>
      <c r="L63" s="191">
        <v>0</v>
      </c>
      <c r="M63" s="318">
        <v>0</v>
      </c>
      <c r="N63" s="133">
        <v>2.1040034393809111E-3</v>
      </c>
      <c r="O63" s="133">
        <v>4.1878245915735166E-4</v>
      </c>
      <c r="P63" s="225">
        <v>0</v>
      </c>
      <c r="Q63" s="71">
        <v>1.6</v>
      </c>
      <c r="R63" s="71">
        <v>3.1</v>
      </c>
      <c r="S63" s="71">
        <v>1</v>
      </c>
      <c r="T63" s="71">
        <v>1</v>
      </c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0"/>
      <c r="CG63" s="53">
        <v>66.461524680802953</v>
      </c>
      <c r="CH63" s="7">
        <v>87.983970758860607</v>
      </c>
      <c r="CI63" s="7">
        <v>3.8770053424814508</v>
      </c>
      <c r="CJ63" s="13">
        <v>101.02151751482049</v>
      </c>
      <c r="CK63" s="13">
        <v>18.476633859360728</v>
      </c>
      <c r="CL63" s="47">
        <v>7.7540106849629016</v>
      </c>
      <c r="CM63" s="47">
        <v>0.22930360787590712</v>
      </c>
      <c r="CN63" s="47">
        <v>6.838395756085075E-2</v>
      </c>
      <c r="CO63" s="47">
        <v>0.35460822193129388</v>
      </c>
      <c r="CP63" s="47">
        <v>1.4360631087778658E-2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10">
        <v>2.77</v>
      </c>
      <c r="G64" s="17">
        <v>2.77</v>
      </c>
      <c r="H64" s="7">
        <v>0.62366600000000005</v>
      </c>
      <c r="I64" s="133">
        <v>2.1435941530524505E-3</v>
      </c>
      <c r="J64" s="28">
        <v>2.1435941530524505E-3</v>
      </c>
      <c r="K64" s="315">
        <v>1.6265592433361996E-3</v>
      </c>
      <c r="L64" s="191">
        <v>0</v>
      </c>
      <c r="M64" s="318">
        <v>0</v>
      </c>
      <c r="N64" s="133">
        <v>1.7877575236457436E-3</v>
      </c>
      <c r="O64" s="150">
        <v>3.5583662940670682E-4</v>
      </c>
      <c r="P64" s="225">
        <v>0</v>
      </c>
      <c r="Q64" s="52">
        <v>1.61</v>
      </c>
      <c r="R64" s="190">
        <v>2.87</v>
      </c>
      <c r="S64" s="52">
        <v>1.25</v>
      </c>
      <c r="T64" s="52">
        <v>1.04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0"/>
      <c r="CG64" s="7">
        <v>67.720265678545445</v>
      </c>
      <c r="CH64" s="7">
        <v>95.902528127158078</v>
      </c>
      <c r="CI64" s="7">
        <v>3.8770053424814508</v>
      </c>
      <c r="CJ64" s="13">
        <v>102.93480383138908</v>
      </c>
      <c r="CK64" s="13">
        <v>20.139530906703197</v>
      </c>
      <c r="CL64" s="47">
        <v>7.7540106849629016</v>
      </c>
      <c r="CM64" s="47">
        <v>0.19832444072824454</v>
      </c>
      <c r="CN64" s="47">
        <v>5.9811146106952172E-2</v>
      </c>
      <c r="CO64" s="47">
        <v>0.30660801621029499</v>
      </c>
      <c r="CP64" s="47">
        <v>1.2560340682459956E-2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10">
        <v>1.44</v>
      </c>
      <c r="G65" s="17">
        <v>1.44</v>
      </c>
      <c r="H65" s="7">
        <v>0.20684400000000003</v>
      </c>
      <c r="I65" s="133">
        <v>1.1143594153052449E-3</v>
      </c>
      <c r="J65" s="28">
        <v>1.1143594153052449E-3</v>
      </c>
      <c r="K65" s="314">
        <v>8.4557592433361984E-4</v>
      </c>
      <c r="L65" s="191">
        <v>0</v>
      </c>
      <c r="M65" s="225">
        <v>0</v>
      </c>
      <c r="N65" s="133">
        <v>9.2937575236457426E-4</v>
      </c>
      <c r="O65" s="150">
        <v>1.8498366294067068E-4</v>
      </c>
      <c r="P65" s="225">
        <v>0</v>
      </c>
      <c r="Q65" s="52">
        <v>1.49</v>
      </c>
      <c r="R65" s="190">
        <v>2.76</v>
      </c>
      <c r="S65" s="52">
        <v>1.1499999999999999</v>
      </c>
      <c r="T65" s="52">
        <v>0.95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0"/>
      <c r="CG65" s="7">
        <v>65.958028281705964</v>
      </c>
      <c r="CH65" s="7">
        <v>96.865721070202426</v>
      </c>
      <c r="CI65" s="7">
        <v>3.8770053424814508</v>
      </c>
      <c r="CJ65" s="13">
        <v>100.25620298819307</v>
      </c>
      <c r="CK65" s="13">
        <v>20.34180142474251</v>
      </c>
      <c r="CL65" s="47">
        <v>7.7540106849629016</v>
      </c>
      <c r="CM65" s="47">
        <v>0.10056244841882987</v>
      </c>
      <c r="CN65" s="47">
        <v>2.0036093209044953E-2</v>
      </c>
      <c r="CO65" s="47">
        <v>0.1555347076893446</v>
      </c>
      <c r="CP65" s="69">
        <v>4.2075795738994396E-3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10">
        <v>1.54</v>
      </c>
      <c r="G66" s="17">
        <v>1.54</v>
      </c>
      <c r="H66" s="7">
        <v>0.23818400000000001</v>
      </c>
      <c r="I66" s="133">
        <v>1.1917454858125537E-3</v>
      </c>
      <c r="J66" s="28">
        <v>1.1917454858125537E-3</v>
      </c>
      <c r="K66" s="315">
        <v>9.0429647463456577E-4</v>
      </c>
      <c r="L66" s="191">
        <v>0</v>
      </c>
      <c r="M66" s="225">
        <v>0</v>
      </c>
      <c r="N66" s="133">
        <v>9.9391573516766974E-4</v>
      </c>
      <c r="O66" s="150">
        <v>1.9782975064488393E-4</v>
      </c>
      <c r="P66" s="225">
        <v>0</v>
      </c>
      <c r="Q66" s="54">
        <v>1.24</v>
      </c>
      <c r="R66" s="190">
        <v>2.7</v>
      </c>
      <c r="S66" s="54">
        <v>1.05</v>
      </c>
      <c r="T66" s="54">
        <v>0.71</v>
      </c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0"/>
      <c r="CG66" s="7">
        <v>61.867120039042902</v>
      </c>
      <c r="CH66" s="226">
        <v>83.78852457425387</v>
      </c>
      <c r="CI66" s="7">
        <v>3.8770053424814508</v>
      </c>
      <c r="CJ66" s="13">
        <v>94.038022459345214</v>
      </c>
      <c r="CK66" s="13">
        <v>17.595590160593311</v>
      </c>
      <c r="CL66" s="47">
        <v>7.7540106849629016</v>
      </c>
      <c r="CM66" s="47">
        <v>0.10124595308754751</v>
      </c>
      <c r="CN66" s="47">
        <v>1.9957085937194082E-2</v>
      </c>
      <c r="CO66" s="47">
        <v>0.15675973104223451</v>
      </c>
      <c r="CP66" s="69">
        <v>4.1909880468107572E-3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10">
        <v>0.8</v>
      </c>
      <c r="G67" s="17">
        <v>0.8</v>
      </c>
      <c r="H67" s="7">
        <v>6.2680000000000001E-3</v>
      </c>
      <c r="I67" s="135">
        <v>6.1908856405846959E-4</v>
      </c>
      <c r="J67" s="28">
        <v>6.1908856405846959E-4</v>
      </c>
      <c r="K67" s="315">
        <v>4.6976440240756675E-4</v>
      </c>
      <c r="L67" s="191">
        <v>0</v>
      </c>
      <c r="M67" s="225">
        <v>0</v>
      </c>
      <c r="N67" s="135">
        <v>5.1631986242476366E-4</v>
      </c>
      <c r="O67" s="146">
        <v>1.0276870163370596E-4</v>
      </c>
      <c r="P67" s="225">
        <v>0</v>
      </c>
      <c r="Q67" s="55">
        <v>1</v>
      </c>
      <c r="R67" s="190">
        <v>2.67</v>
      </c>
      <c r="S67" s="54">
        <v>0.55000000000000004</v>
      </c>
      <c r="T67" s="54">
        <v>0.56000000000000005</v>
      </c>
      <c r="U67" s="249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0"/>
      <c r="CG67" s="7">
        <v>54.251737002700899</v>
      </c>
      <c r="CH67" s="7">
        <v>70.711328078305328</v>
      </c>
      <c r="CI67" s="7">
        <v>3.8770053424814508</v>
      </c>
      <c r="CJ67" s="13">
        <v>82.462640244105373</v>
      </c>
      <c r="CK67" s="13">
        <v>14.849378896444119</v>
      </c>
      <c r="CL67" s="47">
        <v>7.7540106849629016</v>
      </c>
      <c r="CM67" s="69">
        <v>4.6502993876145877E-2</v>
      </c>
      <c r="CN67" s="77">
        <v>4.4321860439481783E-4</v>
      </c>
      <c r="CO67" s="69">
        <v>7.2173320743254624E-2</v>
      </c>
      <c r="CP67" s="77">
        <v>9.3075906922911728E-5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10">
        <v>0.98</v>
      </c>
      <c r="G68" s="59">
        <v>0.98</v>
      </c>
      <c r="H68" s="60">
        <v>6.268E-2</v>
      </c>
      <c r="I68" s="134">
        <v>7.5838349097162507E-4</v>
      </c>
      <c r="J68" s="28">
        <v>7.5838349097162507E-4</v>
      </c>
      <c r="K68" s="315">
        <v>5.7546139294926914E-4</v>
      </c>
      <c r="L68" s="191">
        <v>0</v>
      </c>
      <c r="M68" s="225">
        <v>0</v>
      </c>
      <c r="N68" s="134">
        <v>6.3249183147033529E-4</v>
      </c>
      <c r="O68" s="153">
        <v>1.2589165950128978E-4</v>
      </c>
      <c r="P68" s="225">
        <v>0</v>
      </c>
      <c r="Q68" s="55">
        <v>0.5</v>
      </c>
      <c r="R68" s="54">
        <v>2.65</v>
      </c>
      <c r="S68" s="55">
        <v>0.3</v>
      </c>
      <c r="T68" s="55">
        <v>0.5</v>
      </c>
      <c r="U68" s="249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7">
        <v>57.423764317011944</v>
      </c>
      <c r="CH68" s="7">
        <v>80.610914009268072</v>
      </c>
      <c r="CI68" s="7">
        <v>3.8770053424814508</v>
      </c>
      <c r="CJ68" s="13">
        <v>87.28412176185816</v>
      </c>
      <c r="CK68" s="13">
        <v>16.928291941946295</v>
      </c>
      <c r="CL68" s="47">
        <v>7.7540106849629016</v>
      </c>
      <c r="CM68" s="47">
        <v>6.0074754266303522E-2</v>
      </c>
      <c r="CN68" s="47">
        <v>5.0526920901009225E-3</v>
      </c>
      <c r="CO68" s="47">
        <v>9.3137369797884631E-2</v>
      </c>
      <c r="CP68" s="69">
        <v>1.0610653389211938E-3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3">
        <v>0.84000000000000008</v>
      </c>
      <c r="G69" s="32">
        <v>0.84000000000000008</v>
      </c>
      <c r="H69" s="60">
        <v>1.8804000000000001E-2</v>
      </c>
      <c r="I69" s="134">
        <v>6.5004299226139304E-4</v>
      </c>
      <c r="J69" s="28">
        <v>6.5004299226139304E-4</v>
      </c>
      <c r="K69" s="316">
        <v>4.9325262252794501E-4</v>
      </c>
      <c r="L69" s="191">
        <v>0</v>
      </c>
      <c r="M69" s="225">
        <v>0</v>
      </c>
      <c r="N69" s="134">
        <v>5.4213585554600179E-4</v>
      </c>
      <c r="O69" s="135">
        <v>1.0790713671539125E-4</v>
      </c>
      <c r="P69" s="225">
        <v>0</v>
      </c>
      <c r="Q69" s="58">
        <v>0.35</v>
      </c>
      <c r="R69" s="58">
        <v>1.8</v>
      </c>
      <c r="S69" s="58">
        <v>0.19</v>
      </c>
      <c r="T69" s="58">
        <v>0.36</v>
      </c>
      <c r="U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0"/>
      <c r="CG69" s="58">
        <v>52.917471545093868</v>
      </c>
      <c r="CH69" s="53">
        <v>73.091526024097675</v>
      </c>
      <c r="CI69" s="53">
        <v>3.8770053424814508</v>
      </c>
      <c r="CJ69" s="13">
        <v>80.434556748542676</v>
      </c>
      <c r="CK69" s="13">
        <v>15.349220465060512</v>
      </c>
      <c r="CL69" s="47">
        <v>7.7540106849629016</v>
      </c>
      <c r="CM69" s="69">
        <v>4.7707360585563269E-2</v>
      </c>
      <c r="CN69" s="69">
        <v>1.3744130553571328E-3</v>
      </c>
      <c r="CO69" s="69">
        <v>7.4078396644144687E-2</v>
      </c>
      <c r="CP69" s="77">
        <v>2.886267416249979E-4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63"/>
      <c r="H70" s="63"/>
      <c r="I70" s="513">
        <v>4.9999999999999992E-3</v>
      </c>
      <c r="J70" s="513">
        <v>4.9999999999999992E-3</v>
      </c>
      <c r="K70" s="513">
        <v>2.6209999999999996E-3</v>
      </c>
      <c r="L70" s="513">
        <v>2.3789999999999996E-3</v>
      </c>
      <c r="M70" s="513">
        <v>0</v>
      </c>
      <c r="N70" s="15"/>
      <c r="O70" s="15"/>
      <c r="P70" s="241"/>
      <c r="Q70" s="15"/>
      <c r="R70" s="15"/>
      <c r="S70" s="15"/>
      <c r="T70" s="15"/>
      <c r="U70" s="249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0"/>
      <c r="CG70" s="10"/>
      <c r="CH70" s="15"/>
      <c r="CI70" s="7"/>
      <c r="CJ70" s="15"/>
      <c r="CK70" s="15"/>
      <c r="CL70" s="15"/>
      <c r="CM70" s="15"/>
      <c r="CN70" s="47"/>
      <c r="CO70" s="15"/>
      <c r="CP70" s="15"/>
    </row>
    <row r="71" spans="2:94" ht="15.75" customHeight="1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71">
        <v>1.6</v>
      </c>
      <c r="G71" s="59">
        <v>1.6</v>
      </c>
      <c r="H71" s="60">
        <v>0.25698799999999999</v>
      </c>
      <c r="I71" s="133">
        <v>9.8887515451174276E-4</v>
      </c>
      <c r="J71" s="28">
        <v>9.8887515451174276E-4</v>
      </c>
      <c r="K71" s="315">
        <v>5.1836835599505555E-4</v>
      </c>
      <c r="L71" s="315">
        <v>4.7050679851668722E-4</v>
      </c>
      <c r="M71" s="318">
        <v>0</v>
      </c>
      <c r="N71" s="133">
        <v>8.2472187886279346E-4</v>
      </c>
      <c r="O71" s="134">
        <v>1.641532756489493E-4</v>
      </c>
      <c r="P71" s="225">
        <v>0</v>
      </c>
      <c r="Q71" s="71">
        <v>1.6</v>
      </c>
      <c r="R71" s="71">
        <v>3.1</v>
      </c>
      <c r="S71" s="71">
        <v>1</v>
      </c>
      <c r="T71" s="71">
        <v>1</v>
      </c>
      <c r="U71" s="249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0"/>
      <c r="CG71" s="53">
        <v>83.328654050552203</v>
      </c>
      <c r="CH71" s="7">
        <v>87.983970758860607</v>
      </c>
      <c r="CI71" s="7">
        <v>19.292717061395788</v>
      </c>
      <c r="CJ71" s="13">
        <v>126.65955415683935</v>
      </c>
      <c r="CK71" s="13">
        <v>18.476633859360728</v>
      </c>
      <c r="CL71" s="47">
        <v>38.585434122791575</v>
      </c>
      <c r="CM71" s="47">
        <v>0.16419419377911681</v>
      </c>
      <c r="CN71" s="47">
        <v>2.2610824677378068E-2</v>
      </c>
      <c r="CO71" s="47">
        <v>0.26439198124740948</v>
      </c>
      <c r="CP71" s="69">
        <v>4.7482731822493943E-3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10">
        <v>1.8</v>
      </c>
      <c r="G72" s="59">
        <v>1.8</v>
      </c>
      <c r="H72" s="60">
        <v>0.31966800000000001</v>
      </c>
      <c r="I72" s="133">
        <v>1.1124845488257105E-3</v>
      </c>
      <c r="J72" s="28">
        <v>1.1124845488257105E-3</v>
      </c>
      <c r="K72" s="315">
        <v>5.8316440049443747E-4</v>
      </c>
      <c r="L72" s="315">
        <v>5.2932014833127305E-4</v>
      </c>
      <c r="M72" s="318">
        <v>0</v>
      </c>
      <c r="N72" s="133">
        <v>9.2781211372064258E-4</v>
      </c>
      <c r="O72" s="134">
        <v>1.8467243510506795E-4</v>
      </c>
      <c r="P72" s="225">
        <v>0</v>
      </c>
      <c r="Q72" s="52">
        <v>1.61</v>
      </c>
      <c r="R72" s="190">
        <v>2.87</v>
      </c>
      <c r="S72" s="52">
        <v>1.25</v>
      </c>
      <c r="T72" s="52">
        <v>1.04</v>
      </c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0"/>
      <c r="CG72" s="7">
        <v>84.650332098181792</v>
      </c>
      <c r="CH72" s="7">
        <v>81.82509280574034</v>
      </c>
      <c r="CI72" s="7">
        <v>19.292717061395788</v>
      </c>
      <c r="CJ72" s="13">
        <v>128.66850478923632</v>
      </c>
      <c r="CK72" s="13">
        <v>17.183269489205472</v>
      </c>
      <c r="CL72" s="47">
        <v>38.585434122791575</v>
      </c>
      <c r="CM72" s="47">
        <v>0.18709748848723967</v>
      </c>
      <c r="CN72" s="47">
        <v>2.6156863767025404E-2</v>
      </c>
      <c r="CO72" s="47">
        <v>0.30105709004165021</v>
      </c>
      <c r="CP72" s="69">
        <v>5.4929413910753348E-3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10">
        <v>1.03</v>
      </c>
      <c r="G73" s="59">
        <v>1.03</v>
      </c>
      <c r="H73" s="60">
        <v>7.8350000000000003E-2</v>
      </c>
      <c r="I73" s="133">
        <v>6.3658838071693443E-4</v>
      </c>
      <c r="J73" s="28">
        <v>6.3658838071693443E-4</v>
      </c>
      <c r="K73" s="314">
        <v>3.3369962917181704E-4</v>
      </c>
      <c r="L73" s="314">
        <v>3.0288875154511739E-4</v>
      </c>
      <c r="M73" s="225">
        <v>0</v>
      </c>
      <c r="N73" s="134">
        <v>5.3091470951792332E-4</v>
      </c>
      <c r="O73" s="134">
        <v>1.0567367119901111E-4</v>
      </c>
      <c r="P73" s="225">
        <v>0</v>
      </c>
      <c r="Q73" s="52">
        <v>1.49</v>
      </c>
      <c r="R73" s="190">
        <v>2.76</v>
      </c>
      <c r="S73" s="52">
        <v>1.1499999999999999</v>
      </c>
      <c r="T73" s="52">
        <v>0.95</v>
      </c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0"/>
      <c r="CG73" s="7">
        <v>82.636346501793838</v>
      </c>
      <c r="CH73" s="7">
        <v>82.640102219085591</v>
      </c>
      <c r="CI73" s="7">
        <v>19.292717061395788</v>
      </c>
      <c r="CJ73" s="13">
        <v>125.60724668272664</v>
      </c>
      <c r="CK73" s="13">
        <v>17.354421466007974</v>
      </c>
      <c r="CL73" s="47">
        <v>38.585434122791575</v>
      </c>
      <c r="CM73" s="47">
        <v>0.10498693547008531</v>
      </c>
      <c r="CN73" s="47">
        <v>6.4748520088653569E-3</v>
      </c>
      <c r="CO73" s="47">
        <v>0.16911846122968377</v>
      </c>
      <c r="CP73" s="69">
        <v>1.3597189218617248E-3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10">
        <v>1.0900000000000001</v>
      </c>
      <c r="G74" s="59">
        <v>1.0900000000000001</v>
      </c>
      <c r="H74" s="60">
        <v>9.7154000000000004E-2</v>
      </c>
      <c r="I74" s="133">
        <v>6.7367119901112478E-4</v>
      </c>
      <c r="J74" s="28">
        <v>6.7367119901112478E-4</v>
      </c>
      <c r="K74" s="315">
        <v>3.5313844252163161E-4</v>
      </c>
      <c r="L74" s="315">
        <v>3.2053275648949317E-4</v>
      </c>
      <c r="M74" s="225">
        <v>0</v>
      </c>
      <c r="N74" s="134">
        <v>5.6184177997527804E-4</v>
      </c>
      <c r="O74" s="134">
        <v>1.1182941903584671E-4</v>
      </c>
      <c r="P74" s="225">
        <v>0</v>
      </c>
      <c r="Q74" s="54">
        <v>1.24</v>
      </c>
      <c r="R74" s="190">
        <v>2.7</v>
      </c>
      <c r="S74" s="54">
        <v>1.05</v>
      </c>
      <c r="T74" s="54">
        <v>0.71</v>
      </c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0"/>
      <c r="CG74" s="7">
        <v>82.8251576514552</v>
      </c>
      <c r="CH74" s="226">
        <v>73.137833377128658</v>
      </c>
      <c r="CI74" s="7">
        <v>19.292717061395788</v>
      </c>
      <c r="CJ74" s="13">
        <v>125.8942396302119</v>
      </c>
      <c r="CK74" s="13">
        <v>15.358945009197017</v>
      </c>
      <c r="CL74" s="47">
        <v>38.585434122791575</v>
      </c>
      <c r="CM74" s="47">
        <v>0.11130848343700758</v>
      </c>
      <c r="CN74" s="47">
        <v>7.1056330639215582E-3</v>
      </c>
      <c r="CO74" s="47">
        <v>0.1792828443907738</v>
      </c>
      <c r="CP74" s="69">
        <v>1.4921829434235269E-3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10">
        <v>0.9</v>
      </c>
      <c r="G75" s="59">
        <v>0.9</v>
      </c>
      <c r="H75" s="60">
        <v>3.7608000000000003E-2</v>
      </c>
      <c r="I75" s="134">
        <v>5.5624227441285526E-4</v>
      </c>
      <c r="J75" s="28">
        <v>5.5624227441285526E-4</v>
      </c>
      <c r="K75" s="315">
        <v>2.9158220024721874E-4</v>
      </c>
      <c r="L75" s="315">
        <v>2.6466007416563653E-4</v>
      </c>
      <c r="M75" s="225">
        <v>0</v>
      </c>
      <c r="N75" s="134">
        <v>4.6390605686032129E-4</v>
      </c>
      <c r="O75" s="135">
        <v>9.2336217552533976E-5</v>
      </c>
      <c r="P75" s="225">
        <v>0</v>
      </c>
      <c r="Q75" s="55">
        <v>1</v>
      </c>
      <c r="R75" s="190">
        <v>2.67</v>
      </c>
      <c r="S75" s="54">
        <v>0.55000000000000004</v>
      </c>
      <c r="T75" s="54">
        <v>0.56000000000000005</v>
      </c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0"/>
      <c r="CG75" s="7">
        <v>70.552432923466014</v>
      </c>
      <c r="CH75" s="7">
        <v>63.635564535171703</v>
      </c>
      <c r="CI75" s="7">
        <v>19.292717061395788</v>
      </c>
      <c r="CJ75" s="13">
        <v>107.23969804366834</v>
      </c>
      <c r="CK75" s="13">
        <v>13.363468552386058</v>
      </c>
      <c r="CL75" s="47">
        <v>38.585434122791575</v>
      </c>
      <c r="CM75" s="47">
        <v>8.0860634986375635E-2</v>
      </c>
      <c r="CN75" s="47">
        <v>2.3932063110387375E-3</v>
      </c>
      <c r="CO75" s="47">
        <v>0.13124261894981393</v>
      </c>
      <c r="CP75" s="69">
        <v>5.0257332531813493E-4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10">
        <v>0.87</v>
      </c>
      <c r="G76" s="59">
        <v>0.87</v>
      </c>
      <c r="H76" s="60">
        <v>2.8205999999999998E-2</v>
      </c>
      <c r="I76" s="134">
        <v>5.3770086526576009E-4</v>
      </c>
      <c r="J76" s="28">
        <v>5.3770086526576009E-4</v>
      </c>
      <c r="K76" s="315">
        <v>2.8186279357231145E-4</v>
      </c>
      <c r="L76" s="315">
        <v>2.5583807169344864E-4</v>
      </c>
      <c r="M76" s="225">
        <v>0</v>
      </c>
      <c r="N76" s="134">
        <v>4.4844252163164393E-4</v>
      </c>
      <c r="O76" s="135">
        <v>8.9258343634116176E-5</v>
      </c>
      <c r="P76" s="225">
        <v>0</v>
      </c>
      <c r="Q76" s="55">
        <v>0.5</v>
      </c>
      <c r="R76" s="54">
        <v>2.65</v>
      </c>
      <c r="S76" s="55">
        <v>0.3</v>
      </c>
      <c r="T76" s="55">
        <v>0.5</v>
      </c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0"/>
      <c r="CG76" s="7">
        <v>72.390194780170035</v>
      </c>
      <c r="CH76" s="7">
        <v>71.908187924744027</v>
      </c>
      <c r="CI76" s="7">
        <v>19.292717061395788</v>
      </c>
      <c r="CJ76" s="13">
        <v>110.03309606585846</v>
      </c>
      <c r="CK76" s="13">
        <v>15.100719464196246</v>
      </c>
      <c r="CL76" s="47">
        <v>38.585434122791575</v>
      </c>
      <c r="CM76" s="47">
        <v>7.9764133302162268E-2</v>
      </c>
      <c r="CN76" s="47">
        <v>2.0282423486053299E-3</v>
      </c>
      <c r="CO76" s="47">
        <v>0.12929812126412554</v>
      </c>
      <c r="CP76" s="77">
        <v>4.2593089320711931E-4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3">
        <v>0.8</v>
      </c>
      <c r="G77" s="32">
        <v>0.8</v>
      </c>
      <c r="H77" s="60">
        <v>6.2680000000000001E-3</v>
      </c>
      <c r="I77" s="135">
        <v>4.9443757725587138E-4</v>
      </c>
      <c r="J77" s="28">
        <v>4.9443757725587138E-4</v>
      </c>
      <c r="K77" s="316">
        <v>2.5918417799752777E-4</v>
      </c>
      <c r="L77" s="316">
        <v>2.3525339925834361E-4</v>
      </c>
      <c r="M77" s="225">
        <v>0</v>
      </c>
      <c r="N77" s="134">
        <v>4.1236093943139673E-4</v>
      </c>
      <c r="O77" s="135">
        <v>8.2076637824474651E-5</v>
      </c>
      <c r="P77" s="225">
        <v>0</v>
      </c>
      <c r="Q77" s="58">
        <v>0.35</v>
      </c>
      <c r="R77" s="58">
        <v>1.8</v>
      </c>
      <c r="S77" s="58">
        <v>0.19</v>
      </c>
      <c r="T77" s="58">
        <v>0.36</v>
      </c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0"/>
      <c r="CG77" s="58">
        <v>68.897188511434649</v>
      </c>
      <c r="CH77" s="53">
        <v>66.349175422787084</v>
      </c>
      <c r="CI77" s="53">
        <v>19.292717061395788</v>
      </c>
      <c r="CJ77" s="13">
        <v>104.72372653738067</v>
      </c>
      <c r="CK77" s="13">
        <v>13.933326838785288</v>
      </c>
      <c r="CL77" s="47">
        <v>38.585434122791575</v>
      </c>
      <c r="CM77" s="69">
        <v>7.0551924458264359E-2</v>
      </c>
      <c r="CN77" s="69">
        <v>4.1587663155002948E-4</v>
      </c>
      <c r="CO77" s="69">
        <v>0.1146473285281378</v>
      </c>
      <c r="CP77" s="77">
        <v>8.7334092625506197E-5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63"/>
      <c r="H78" s="63"/>
      <c r="I78" s="519">
        <v>6.0716934487021002E-3</v>
      </c>
      <c r="J78" s="519">
        <v>6.0716934487021002E-3</v>
      </c>
      <c r="K78" s="519">
        <v>2.9040909765142148E-3</v>
      </c>
      <c r="L78" s="519">
        <v>3.1676024721878863E-3</v>
      </c>
      <c r="M78" s="519">
        <v>0</v>
      </c>
      <c r="N78" s="15"/>
      <c r="O78" s="15"/>
      <c r="P78" s="241"/>
      <c r="Q78" s="15"/>
      <c r="R78" s="15"/>
      <c r="S78" s="15"/>
      <c r="T78" s="15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0"/>
      <c r="CG78" s="10"/>
      <c r="CH78" s="15"/>
      <c r="CI78" s="7"/>
      <c r="CJ78" s="15"/>
      <c r="CK78" s="15"/>
      <c r="CL78" s="15"/>
      <c r="CM78" s="15"/>
      <c r="CN78" s="47"/>
      <c r="CO78" s="15"/>
      <c r="CP78" s="15"/>
    </row>
    <row r="79" spans="2:94" ht="25.5" customHeight="1" x14ac:dyDescent="0.2">
      <c r="B79" s="37" t="s">
        <v>100</v>
      </c>
      <c r="C79" s="37" t="s">
        <v>105</v>
      </c>
      <c r="D79" s="5" t="s">
        <v>105</v>
      </c>
      <c r="E79" s="38" t="s">
        <v>84</v>
      </c>
      <c r="F79" s="71">
        <v>1.07</v>
      </c>
      <c r="G79" s="59">
        <v>1.07</v>
      </c>
      <c r="H79" s="60">
        <v>9.0885999999999995E-2</v>
      </c>
      <c r="I79" s="133">
        <v>1.0580964153275648E-3</v>
      </c>
      <c r="J79" s="28">
        <v>1.0580964153275648E-3</v>
      </c>
      <c r="K79" s="320">
        <v>5.0608751545117426E-4</v>
      </c>
      <c r="L79" s="321">
        <v>5.5200889987639052E-4</v>
      </c>
      <c r="M79" s="318">
        <v>0</v>
      </c>
      <c r="N79" s="134">
        <v>8.8245241038318895E-4</v>
      </c>
      <c r="O79" s="134">
        <v>1.7564400494437577E-4</v>
      </c>
      <c r="P79" s="225">
        <v>0</v>
      </c>
      <c r="Q79" s="71">
        <v>1.6</v>
      </c>
      <c r="R79" s="71">
        <v>3.1</v>
      </c>
      <c r="S79" s="71">
        <v>1</v>
      </c>
      <c r="T79" s="71">
        <v>1</v>
      </c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0"/>
      <c r="CG79" s="53">
        <v>53.118870104732665</v>
      </c>
      <c r="CH79" s="7">
        <v>87.983970758860607</v>
      </c>
      <c r="CI79" s="7">
        <v>4.8462566781018133</v>
      </c>
      <c r="CJ79" s="13">
        <v>80.740682559193658</v>
      </c>
      <c r="CK79" s="13">
        <v>18.476633859360728</v>
      </c>
      <c r="CL79" s="47">
        <v>9.6925133562036265</v>
      </c>
      <c r="CM79" s="47">
        <v>6.2022685657632894E-2</v>
      </c>
      <c r="CN79" s="77">
        <v>7.9965111663898043E-3</v>
      </c>
      <c r="CO79" s="47">
        <v>9.6763519629475103E-2</v>
      </c>
      <c r="CP79" s="69">
        <v>1.6792673449418588E-3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10">
        <v>0.94000000000000006</v>
      </c>
      <c r="G80" s="17">
        <v>0.94000000000000006</v>
      </c>
      <c r="H80" s="7">
        <v>5.0144000000000001E-2</v>
      </c>
      <c r="I80" s="134">
        <v>9.2954264524103812E-4</v>
      </c>
      <c r="J80" s="82">
        <v>9.2954264524103812E-4</v>
      </c>
      <c r="K80" s="320">
        <v>4.4460024721878854E-4</v>
      </c>
      <c r="L80" s="321">
        <v>4.8494239802224958E-4</v>
      </c>
      <c r="M80" s="318">
        <v>0</v>
      </c>
      <c r="N80" s="134">
        <v>7.7523856613102577E-4</v>
      </c>
      <c r="O80" s="134">
        <v>1.5430407911001234E-4</v>
      </c>
      <c r="P80" s="225">
        <v>0</v>
      </c>
      <c r="Q80" s="52">
        <v>1.61</v>
      </c>
      <c r="R80" s="190">
        <v>2.87</v>
      </c>
      <c r="S80" s="52">
        <v>1.25</v>
      </c>
      <c r="T80" s="52">
        <v>1.04</v>
      </c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0"/>
      <c r="CG80" s="7">
        <v>55.069918651233507</v>
      </c>
      <c r="CH80" s="7">
        <v>85.344451636094774</v>
      </c>
      <c r="CI80" s="7">
        <v>4.8462566781018133</v>
      </c>
      <c r="CJ80" s="13">
        <v>83.706276349874926</v>
      </c>
      <c r="CK80" s="13">
        <v>17.9223348435799</v>
      </c>
      <c r="CL80" s="47">
        <v>9.6925133562036265</v>
      </c>
      <c r="CM80" s="47">
        <v>5.6321204809575205E-2</v>
      </c>
      <c r="CN80" s="77">
        <v>4.2795121828403358E-3</v>
      </c>
      <c r="CO80" s="47">
        <v>8.7794862323713863E-2</v>
      </c>
      <c r="CP80" s="69">
        <v>8.9869755839647061E-4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10">
        <v>0.82000000000000006</v>
      </c>
      <c r="G81" s="17">
        <v>0.82000000000000006</v>
      </c>
      <c r="H81" s="7">
        <v>1.2536E-2</v>
      </c>
      <c r="I81" s="134">
        <v>8.1087762669962904E-4</v>
      </c>
      <c r="J81" s="82">
        <v>8.1087762669962904E-4</v>
      </c>
      <c r="K81" s="320">
        <v>3.878427688504326E-4</v>
      </c>
      <c r="L81" s="321">
        <v>4.2303485784919644E-4</v>
      </c>
      <c r="M81" s="225">
        <v>0</v>
      </c>
      <c r="N81" s="134">
        <v>6.7627194066749061E-4</v>
      </c>
      <c r="O81" s="135">
        <v>1.3460568603213842E-4</v>
      </c>
      <c r="P81" s="225">
        <v>0</v>
      </c>
      <c r="Q81" s="52">
        <v>1.49</v>
      </c>
      <c r="R81" s="190">
        <v>2.76</v>
      </c>
      <c r="S81" s="52">
        <v>1.1499999999999999</v>
      </c>
      <c r="T81" s="52">
        <v>0.95</v>
      </c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0"/>
      <c r="CG81" s="226">
        <v>54.34614257753158</v>
      </c>
      <c r="CH81" s="7">
        <v>86.196506931864789</v>
      </c>
      <c r="CI81" s="7">
        <v>4.8462566781018133</v>
      </c>
      <c r="CJ81" s="13">
        <v>82.606136717848003</v>
      </c>
      <c r="CK81" s="13">
        <v>18.101266455691604</v>
      </c>
      <c r="CL81" s="47">
        <v>9.6925133562036265</v>
      </c>
      <c r="CM81" s="69">
        <v>4.8537767389619381E-2</v>
      </c>
      <c r="CN81" s="77">
        <v>1.0805594108978572E-3</v>
      </c>
      <c r="CO81" s="47">
        <v>7.5684893060722333E-2</v>
      </c>
      <c r="CP81" s="77">
        <v>2.2691747628854998E-4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10">
        <v>0.8</v>
      </c>
      <c r="G82" s="17">
        <v>0.8</v>
      </c>
      <c r="H82" s="7">
        <v>6.2680000000000001E-3</v>
      </c>
      <c r="I82" s="134">
        <v>7.9110012360939419E-4</v>
      </c>
      <c r="J82" s="82">
        <v>7.9110012360939419E-4</v>
      </c>
      <c r="K82" s="320">
        <v>3.7838318912237324E-4</v>
      </c>
      <c r="L82" s="321">
        <v>4.1271693448702095E-4</v>
      </c>
      <c r="M82" s="225">
        <v>0</v>
      </c>
      <c r="N82" s="134">
        <v>6.5977750309023468E-4</v>
      </c>
      <c r="O82" s="135">
        <v>1.3132262051915945E-4</v>
      </c>
      <c r="P82" s="225">
        <v>0</v>
      </c>
      <c r="Q82" s="54">
        <v>1.24</v>
      </c>
      <c r="R82" s="190">
        <v>2.7</v>
      </c>
      <c r="S82" s="54">
        <v>1.05</v>
      </c>
      <c r="T82" s="54">
        <v>0.71</v>
      </c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0"/>
      <c r="CG82" s="7">
        <v>53.622366503829653</v>
      </c>
      <c r="CH82" s="226">
        <v>76.282102647932135</v>
      </c>
      <c r="CI82" s="7">
        <v>4.8462566781018133</v>
      </c>
      <c r="CJ82" s="13">
        <v>81.505997085821079</v>
      </c>
      <c r="CK82" s="13">
        <v>16.019241556065747</v>
      </c>
      <c r="CL82" s="47">
        <v>9.6925133562036265</v>
      </c>
      <c r="CM82" s="69">
        <v>4.6774898545545181E-2</v>
      </c>
      <c r="CN82" s="77">
        <v>4.7813621939723859E-4</v>
      </c>
      <c r="CO82" s="69">
        <v>7.2958808353619772E-2</v>
      </c>
      <c r="CP82" s="77">
        <v>1.0040860607342011E-4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10">
        <v>0.84000000000000008</v>
      </c>
      <c r="G83" s="17">
        <v>0.84000000000000008</v>
      </c>
      <c r="H83" s="7">
        <v>1.8804000000000001E-2</v>
      </c>
      <c r="I83" s="134">
        <v>8.3065512978986388E-4</v>
      </c>
      <c r="J83" s="82">
        <v>8.3065512978986388E-4</v>
      </c>
      <c r="K83" s="320">
        <v>3.973023485784919E-4</v>
      </c>
      <c r="L83" s="321">
        <v>4.3335278121137198E-4</v>
      </c>
      <c r="M83" s="225">
        <v>0</v>
      </c>
      <c r="N83" s="134">
        <v>6.9276637824474644E-4</v>
      </c>
      <c r="O83" s="135">
        <v>1.3788875154511742E-4</v>
      </c>
      <c r="P83" s="225">
        <v>0</v>
      </c>
      <c r="Q83" s="55">
        <v>1</v>
      </c>
      <c r="R83" s="190">
        <v>2.67</v>
      </c>
      <c r="S83" s="54">
        <v>0.55000000000000004</v>
      </c>
      <c r="T83" s="54">
        <v>0.56000000000000005</v>
      </c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0"/>
      <c r="CG83" s="7">
        <v>44.307683120535309</v>
      </c>
      <c r="CH83" s="7">
        <v>66.36769836399948</v>
      </c>
      <c r="CI83" s="7">
        <v>4.8462566781018133</v>
      </c>
      <c r="CJ83" s="13">
        <v>67.347678343213673</v>
      </c>
      <c r="CK83" s="13">
        <v>13.93721665643989</v>
      </c>
      <c r="CL83" s="47">
        <v>9.6925133562036265</v>
      </c>
      <c r="CM83" s="69">
        <v>4.1289309430855181E-2</v>
      </c>
      <c r="CN83" s="77">
        <v>1.2479782000366464E-3</v>
      </c>
      <c r="CO83" s="47">
        <v>6.4713761027510544E-2</v>
      </c>
      <c r="CP83" s="77">
        <v>2.6207542200769573E-4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7">
        <v>0.88</v>
      </c>
      <c r="G84" s="59">
        <v>0.88</v>
      </c>
      <c r="H84" s="60">
        <v>3.134E-2</v>
      </c>
      <c r="I84" s="134">
        <v>8.7021013597033358E-4</v>
      </c>
      <c r="J84" s="82">
        <v>8.7021013597033358E-4</v>
      </c>
      <c r="K84" s="320">
        <v>4.1622150803461057E-4</v>
      </c>
      <c r="L84" s="321">
        <v>4.5398862793572301E-4</v>
      </c>
      <c r="M84" s="225">
        <v>0</v>
      </c>
      <c r="N84" s="134">
        <v>7.2575525339925819E-4</v>
      </c>
      <c r="O84" s="134">
        <v>1.4445488257107538E-4</v>
      </c>
      <c r="P84" s="225">
        <v>0</v>
      </c>
      <c r="Q84" s="55">
        <v>0.5</v>
      </c>
      <c r="R84" s="54">
        <v>2.65</v>
      </c>
      <c r="S84" s="55">
        <v>0.3</v>
      </c>
      <c r="T84" s="55">
        <v>0.5</v>
      </c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0"/>
      <c r="CG84" s="7">
        <v>45.604186348210057</v>
      </c>
      <c r="CH84" s="7">
        <v>74.995499151319422</v>
      </c>
      <c r="CI84" s="7">
        <v>4.8462566781018133</v>
      </c>
      <c r="CJ84" s="13">
        <v>69.318363249279287</v>
      </c>
      <c r="CK84" s="13">
        <v>15.749054821777078</v>
      </c>
      <c r="CL84" s="47">
        <v>9.6925133562036265</v>
      </c>
      <c r="CM84" s="69">
        <v>4.4396389863154445E-2</v>
      </c>
      <c r="CN84" s="77">
        <v>2.3503589434023509E-3</v>
      </c>
      <c r="CO84" s="47">
        <v>6.9529571412824967E-2</v>
      </c>
      <c r="CP84" s="69">
        <v>4.935753781144936E-4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3">
        <v>0.79</v>
      </c>
      <c r="G85" s="32">
        <v>0.79</v>
      </c>
      <c r="H85" s="60">
        <v>3.1340000000000001E-3</v>
      </c>
      <c r="I85" s="135">
        <v>7.8121137206427671E-4</v>
      </c>
      <c r="J85" s="90">
        <v>7.8121137206427671E-4</v>
      </c>
      <c r="K85" s="324">
        <v>3.7365339925834356E-4</v>
      </c>
      <c r="L85" s="325">
        <v>4.0755797280593315E-4</v>
      </c>
      <c r="M85" s="225">
        <v>0</v>
      </c>
      <c r="N85" s="135">
        <v>6.5153028430160677E-4</v>
      </c>
      <c r="O85" s="135">
        <v>1.2968108776266994E-4</v>
      </c>
      <c r="P85" s="225">
        <v>0</v>
      </c>
      <c r="Q85" s="58">
        <v>0.35</v>
      </c>
      <c r="R85" s="58">
        <v>1.8</v>
      </c>
      <c r="S85" s="58">
        <v>0.19</v>
      </c>
      <c r="T85" s="58">
        <v>0.36</v>
      </c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0"/>
      <c r="CG85" s="58">
        <v>42.935655432996001</v>
      </c>
      <c r="CH85" s="53">
        <v>69.155401016464438</v>
      </c>
      <c r="CI85" s="53">
        <v>4.8462566781018133</v>
      </c>
      <c r="CJ85" s="13">
        <v>65.262196258153921</v>
      </c>
      <c r="CK85" s="13">
        <v>14.522634213457531</v>
      </c>
      <c r="CL85" s="47">
        <v>9.6925133562036265</v>
      </c>
      <c r="CM85" s="77">
        <v>3.7747710567767281E-2</v>
      </c>
      <c r="CN85" s="77">
        <v>2.1673302678559955E-4</v>
      </c>
      <c r="CO85" s="77">
        <v>5.9214220595342468E-2</v>
      </c>
      <c r="CP85" s="77">
        <v>4.5513935624975902E-5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63"/>
      <c r="H86" s="63"/>
      <c r="I86" s="517">
        <v>1.0999999999999999E-2</v>
      </c>
      <c r="J86" s="517">
        <v>1.0999999999999999E-2</v>
      </c>
      <c r="K86" s="517">
        <v>4.4000000000000003E-3</v>
      </c>
      <c r="L86" s="517">
        <v>6.6000000000000008E-3</v>
      </c>
      <c r="M86" s="517">
        <v>0</v>
      </c>
      <c r="N86" s="15"/>
      <c r="O86" s="15"/>
      <c r="P86" s="241"/>
      <c r="Q86" s="15"/>
      <c r="R86" s="15"/>
      <c r="S86" s="15"/>
      <c r="T86" s="15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0"/>
      <c r="CG86" s="10"/>
      <c r="CH86" s="15"/>
      <c r="CI86" s="7"/>
      <c r="CJ86" s="15"/>
      <c r="CK86" s="15"/>
      <c r="CL86" s="15"/>
      <c r="CM86" s="15"/>
      <c r="CN86" s="47"/>
      <c r="CO86" s="15"/>
      <c r="CP86" s="15"/>
    </row>
    <row r="87" spans="2:94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71">
        <v>2.77</v>
      </c>
      <c r="G87" s="17">
        <v>2.77</v>
      </c>
      <c r="H87" s="7">
        <v>0.62366600000000005</v>
      </c>
      <c r="I87" s="133">
        <v>2.7036379769299025E-3</v>
      </c>
      <c r="J87" s="28">
        <v>2.7036379769299025E-3</v>
      </c>
      <c r="K87" s="320">
        <v>1.081455190771961E-3</v>
      </c>
      <c r="L87" s="321">
        <v>1.6221827861579415E-3</v>
      </c>
      <c r="M87" s="318">
        <v>0</v>
      </c>
      <c r="N87" s="133">
        <v>2.2548340727595387E-3</v>
      </c>
      <c r="O87" s="150">
        <v>4.4880390417036386E-4</v>
      </c>
      <c r="P87" s="225">
        <v>0</v>
      </c>
      <c r="Q87" s="71">
        <v>1.6</v>
      </c>
      <c r="R87" s="71">
        <v>3.1</v>
      </c>
      <c r="S87" s="71">
        <v>1</v>
      </c>
      <c r="T87" s="71">
        <v>1</v>
      </c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0"/>
      <c r="CG87" s="53">
        <v>43.930060821212564</v>
      </c>
      <c r="CH87" s="7">
        <v>87.983970758860607</v>
      </c>
      <c r="CI87" s="7">
        <v>3.1385281343897455</v>
      </c>
      <c r="CJ87" s="13">
        <v>66.773692448243096</v>
      </c>
      <c r="CK87" s="13">
        <v>18.476633859360728</v>
      </c>
      <c r="CL87" s="47">
        <v>6.2770562687794911</v>
      </c>
      <c r="CM87" s="47">
        <v>0.13037999140701839</v>
      </c>
      <c r="CN87" s="47">
        <v>5.4872611107295563E-2</v>
      </c>
      <c r="CO87" s="47">
        <v>0.20235057394615258</v>
      </c>
      <c r="CP87" s="69">
        <v>1.1523248332532068E-2</v>
      </c>
    </row>
    <row r="88" spans="2:94" ht="64.5" customHeight="1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10">
        <v>2.4299999999999997</v>
      </c>
      <c r="G88" s="17">
        <v>2.4299999999999997</v>
      </c>
      <c r="H88" s="7">
        <v>0.51710999999999996</v>
      </c>
      <c r="I88" s="133">
        <v>2.3717834960070979E-3</v>
      </c>
      <c r="J88" s="28">
        <v>2.3717834960070979E-3</v>
      </c>
      <c r="K88" s="320">
        <v>9.4871339840283926E-4</v>
      </c>
      <c r="L88" s="321">
        <v>1.4230700976042587E-3</v>
      </c>
      <c r="M88" s="318">
        <v>0</v>
      </c>
      <c r="N88" s="133">
        <v>1.9780674356699194E-3</v>
      </c>
      <c r="O88" s="150">
        <v>3.937160603371783E-4</v>
      </c>
      <c r="P88" s="225">
        <v>0</v>
      </c>
      <c r="Q88" s="52">
        <v>1.61</v>
      </c>
      <c r="R88" s="190">
        <v>2.87</v>
      </c>
      <c r="S88" s="52">
        <v>1.25</v>
      </c>
      <c r="T88" s="52">
        <v>1.04</v>
      </c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0"/>
      <c r="CG88" s="7">
        <v>45.314675918729293</v>
      </c>
      <c r="CH88" s="226">
        <v>91.285685029969414</v>
      </c>
      <c r="CI88" s="7">
        <v>3.1385281343897455</v>
      </c>
      <c r="CJ88" s="13">
        <v>68.878307396468529</v>
      </c>
      <c r="CK88" s="13">
        <v>19.169993856293576</v>
      </c>
      <c r="CL88" s="47">
        <v>6.2770562687794911</v>
      </c>
      <c r="CM88" s="47">
        <v>0.11774128584907925</v>
      </c>
      <c r="CN88" s="47">
        <v>4.7204740585847484E-2</v>
      </c>
      <c r="CO88" s="47">
        <v>0.18262753370655263</v>
      </c>
      <c r="CP88" s="69">
        <v>9.912995523027969E-3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10">
        <v>1.27</v>
      </c>
      <c r="G89" s="17">
        <v>1.27</v>
      </c>
      <c r="H89" s="7">
        <v>0.15356600000000001</v>
      </c>
      <c r="I89" s="133">
        <v>1.2395740905057676E-3</v>
      </c>
      <c r="J89" s="28">
        <v>1.2395740905057676E-3</v>
      </c>
      <c r="K89" s="322">
        <v>4.9582963620230702E-4</v>
      </c>
      <c r="L89" s="323">
        <v>7.4374445430346059E-4</v>
      </c>
      <c r="M89" s="225">
        <v>0</v>
      </c>
      <c r="N89" s="133">
        <v>1.0338047914818101E-3</v>
      </c>
      <c r="O89" s="150">
        <v>2.0576929902395744E-4</v>
      </c>
      <c r="P89" s="225">
        <v>0</v>
      </c>
      <c r="Q89" s="52">
        <v>1.49</v>
      </c>
      <c r="R89" s="190">
        <v>2.76</v>
      </c>
      <c r="S89" s="52">
        <v>1.1499999999999999</v>
      </c>
      <c r="T89" s="52">
        <v>0.95</v>
      </c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0"/>
      <c r="CG89" s="7">
        <v>43.804186721438313</v>
      </c>
      <c r="CH89" s="226">
        <v>96.233625701329558</v>
      </c>
      <c r="CI89" s="7">
        <v>3.1385281343897455</v>
      </c>
      <c r="CJ89" s="13">
        <v>66.582363816586238</v>
      </c>
      <c r="CK89" s="13">
        <v>20.209061397279207</v>
      </c>
      <c r="CL89" s="47">
        <v>6.2770562687794911</v>
      </c>
      <c r="CM89" s="47">
        <v>5.9617247866901639E-2</v>
      </c>
      <c r="CN89" s="47">
        <v>1.4778212964450376E-2</v>
      </c>
      <c r="CO89" s="47">
        <v>9.2531463508414485E-2</v>
      </c>
      <c r="CP89" s="69">
        <v>3.1034247225345786E-3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10">
        <v>1.33</v>
      </c>
      <c r="G90" s="17">
        <v>1.33</v>
      </c>
      <c r="H90" s="7">
        <v>0.17237000000000002</v>
      </c>
      <c r="I90" s="133">
        <v>1.298136645962733E-3</v>
      </c>
      <c r="J90" s="28">
        <v>1.298136645962733E-3</v>
      </c>
      <c r="K90" s="320">
        <v>5.1925465838509322E-4</v>
      </c>
      <c r="L90" s="321">
        <v>7.7888198757763982E-4</v>
      </c>
      <c r="M90" s="225">
        <v>0</v>
      </c>
      <c r="N90" s="133">
        <v>1.0826459627329193E-3</v>
      </c>
      <c r="O90" s="150">
        <v>2.1549068322981369E-4</v>
      </c>
      <c r="P90" s="225">
        <v>0</v>
      </c>
      <c r="Q90" s="54">
        <v>1.24</v>
      </c>
      <c r="R90" s="190">
        <v>2.7</v>
      </c>
      <c r="S90" s="54">
        <v>1.05</v>
      </c>
      <c r="T90" s="54">
        <v>0.71</v>
      </c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0"/>
      <c r="CG90" s="7">
        <v>44.118871970873933</v>
      </c>
      <c r="CH90" s="7">
        <v>101.1815663726897</v>
      </c>
      <c r="CI90" s="7">
        <v>3.1385281343897455</v>
      </c>
      <c r="CJ90" s="13">
        <v>67.060685395728385</v>
      </c>
      <c r="CK90" s="13">
        <v>21.248128938264838</v>
      </c>
      <c r="CL90" s="47">
        <v>6.2770562687794911</v>
      </c>
      <c r="CM90" s="47">
        <v>6.2852342140000697E-2</v>
      </c>
      <c r="CN90" s="47">
        <v>1.7440666595660528E-2</v>
      </c>
      <c r="CO90" s="47">
        <v>9.7539196413795479E-2</v>
      </c>
      <c r="CP90" s="69">
        <v>3.6625399850887105E-3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10">
        <v>1.33</v>
      </c>
      <c r="G91" s="17">
        <v>1.33</v>
      </c>
      <c r="H91" s="7">
        <v>0.17237000000000002</v>
      </c>
      <c r="I91" s="133">
        <v>1.298136645962733E-3</v>
      </c>
      <c r="J91" s="28">
        <v>1.298136645962733E-3</v>
      </c>
      <c r="K91" s="320">
        <v>5.1925465838509322E-4</v>
      </c>
      <c r="L91" s="321">
        <v>7.7888198757763982E-4</v>
      </c>
      <c r="M91" s="225">
        <v>0</v>
      </c>
      <c r="N91" s="133">
        <v>1.0826459627329193E-3</v>
      </c>
      <c r="O91" s="150">
        <v>2.1549068322981369E-4</v>
      </c>
      <c r="P91" s="225">
        <v>0</v>
      </c>
      <c r="Q91" s="55">
        <v>1</v>
      </c>
      <c r="R91" s="190">
        <v>2.67</v>
      </c>
      <c r="S91" s="54">
        <v>0.55000000000000004</v>
      </c>
      <c r="T91" s="54">
        <v>0.56000000000000005</v>
      </c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0"/>
      <c r="CG91" s="7">
        <v>34.23775513859546</v>
      </c>
      <c r="CH91" s="7">
        <v>105.22882902759729</v>
      </c>
      <c r="CI91" s="7">
        <v>3.1385281343897455</v>
      </c>
      <c r="CJ91" s="13">
        <v>52.0413878106651</v>
      </c>
      <c r="CK91" s="13">
        <v>22.09805409579543</v>
      </c>
      <c r="CL91" s="47">
        <v>6.2770562687794911</v>
      </c>
      <c r="CM91" s="47">
        <v>4.9710456753070328E-2</v>
      </c>
      <c r="CN91" s="47">
        <v>1.8138293259486946E-2</v>
      </c>
      <c r="CO91" s="47">
        <v>7.7563530625661306E-2</v>
      </c>
      <c r="CP91" s="69">
        <v>3.8090415844922588E-3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10">
        <v>1.31</v>
      </c>
      <c r="G92" s="59">
        <v>1.31</v>
      </c>
      <c r="H92" s="60">
        <v>0.16610200000000003</v>
      </c>
      <c r="I92" s="133">
        <v>1.2786157941437446E-3</v>
      </c>
      <c r="J92" s="28">
        <v>1.2786157941437446E-3</v>
      </c>
      <c r="K92" s="320">
        <v>5.1144631765749789E-4</v>
      </c>
      <c r="L92" s="321">
        <v>7.6716947648624667E-4</v>
      </c>
      <c r="M92" s="225">
        <v>0</v>
      </c>
      <c r="N92" s="133">
        <v>1.0663655723158829E-3</v>
      </c>
      <c r="O92" s="150">
        <v>2.1225022182786162E-4</v>
      </c>
      <c r="P92" s="225">
        <v>0</v>
      </c>
      <c r="Q92" s="55">
        <v>0.5</v>
      </c>
      <c r="R92" s="54">
        <v>2.65</v>
      </c>
      <c r="S92" s="55">
        <v>0.3</v>
      </c>
      <c r="T92" s="55">
        <v>0.5</v>
      </c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0"/>
      <c r="CG92" s="7">
        <v>33.973419529069545</v>
      </c>
      <c r="CH92" s="226">
        <v>104.47864990849543</v>
      </c>
      <c r="CI92" s="7">
        <v>3.1385281343897455</v>
      </c>
      <c r="CJ92" s="13">
        <v>51.639597684185709</v>
      </c>
      <c r="CK92" s="13">
        <v>21.940516480784037</v>
      </c>
      <c r="CL92" s="47">
        <v>6.2770562687794911</v>
      </c>
      <c r="CM92" s="47">
        <v>4.8616651439131672E-2</v>
      </c>
      <c r="CN92" s="47">
        <v>1.735411270710091E-2</v>
      </c>
      <c r="CO92" s="47">
        <v>7.5870816678384412E-2</v>
      </c>
      <c r="CP92" s="69">
        <v>3.6443636684911906E-3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3">
        <v>0.83000000000000007</v>
      </c>
      <c r="G93" s="32">
        <v>0.83000000000000007</v>
      </c>
      <c r="H93" s="60">
        <v>1.567E-2</v>
      </c>
      <c r="I93" s="134">
        <v>8.1011535048802134E-4</v>
      </c>
      <c r="J93" s="82">
        <v>8.1011535048802134E-4</v>
      </c>
      <c r="K93" s="322">
        <v>3.2404614019520856E-4</v>
      </c>
      <c r="L93" s="323">
        <v>4.8606921029281278E-4</v>
      </c>
      <c r="M93" s="225">
        <v>0</v>
      </c>
      <c r="N93" s="134">
        <v>6.7563620230700976E-4</v>
      </c>
      <c r="O93" s="135">
        <v>1.3447914818101155E-4</v>
      </c>
      <c r="P93" s="225">
        <v>0</v>
      </c>
      <c r="Q93" s="58">
        <v>0.35</v>
      </c>
      <c r="R93" s="58">
        <v>1.8</v>
      </c>
      <c r="S93" s="58">
        <v>0.19</v>
      </c>
      <c r="T93" s="58">
        <v>0.36</v>
      </c>
      <c r="U93" s="259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2"/>
      <c r="CG93" s="58">
        <v>31.701392028144362</v>
      </c>
      <c r="CH93" s="53">
        <v>103.72847078939355</v>
      </c>
      <c r="CI93" s="53">
        <v>3.1385281343897455</v>
      </c>
      <c r="CJ93" s="13">
        <v>48.186115882779433</v>
      </c>
      <c r="CK93" s="13">
        <v>21.782978865772645</v>
      </c>
      <c r="CL93" s="7">
        <v>6.2770562687794911</v>
      </c>
      <c r="CM93" s="93">
        <v>2.8917133734903313E-2</v>
      </c>
      <c r="CN93" s="92">
        <v>1.6254251372697969E-3</v>
      </c>
      <c r="CO93" s="31">
        <v>4.5204432885793913E-2</v>
      </c>
      <c r="CP93" s="79">
        <v>3.4133927882665731E-4</v>
      </c>
    </row>
    <row r="94" spans="2:94" x14ac:dyDescent="0.2">
      <c r="B94" s="21"/>
      <c r="C94" s="21"/>
      <c r="D94" s="21"/>
      <c r="E94" s="21"/>
      <c r="F94" s="22"/>
      <c r="I94" s="23"/>
      <c r="J94" s="132">
        <f>SUM(J87:J93)</f>
        <v>1.0999999999999999E-2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2"/>
      <c r="CH94" s="23"/>
      <c r="CI94" s="24"/>
      <c r="CJ94" s="23"/>
      <c r="CK94" s="23"/>
      <c r="CL94" s="23"/>
      <c r="CM94" s="23"/>
      <c r="CN94" s="23"/>
      <c r="CO94" s="23"/>
      <c r="CP94" s="23"/>
    </row>
    <row r="95" spans="2:94" x14ac:dyDescent="0.2">
      <c r="F95" s="25"/>
      <c r="I95" s="25"/>
      <c r="J95" s="147">
        <f>J94/J38</f>
        <v>0.18011617786953263</v>
      </c>
      <c r="CG95" s="25"/>
      <c r="CI95" s="26"/>
    </row>
    <row r="96" spans="2:94" x14ac:dyDescent="0.2">
      <c r="B96" s="54"/>
      <c r="C96" s="18" t="s">
        <v>107</v>
      </c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R3:BR4"/>
    <mergeCell ref="BP3:BP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F3:J3"/>
    <mergeCell ref="K3:M3"/>
    <mergeCell ref="BT3:BT4"/>
    <mergeCell ref="BU3:BU4"/>
    <mergeCell ref="U4:U5"/>
    <mergeCell ref="V4:V5"/>
    <mergeCell ref="W4:W5"/>
    <mergeCell ref="X4:X5"/>
    <mergeCell ref="Y4:Z4"/>
    <mergeCell ref="AA4:AB4"/>
    <mergeCell ref="AC4:AD4"/>
    <mergeCell ref="AE4:AE5"/>
    <mergeCell ref="AF4:AF5"/>
    <mergeCell ref="AG4:AG5"/>
    <mergeCell ref="AH4:AH5"/>
    <mergeCell ref="Q3:T3"/>
    <mergeCell ref="CG3:CI3"/>
    <mergeCell ref="CJ3:CL3"/>
    <mergeCell ref="CM3:CN3"/>
    <mergeCell ref="CO3:CP3"/>
    <mergeCell ref="BV3:BV4"/>
    <mergeCell ref="BW3:BX3"/>
    <mergeCell ref="BY3:BY4"/>
    <mergeCell ref="BZ3:BZ4"/>
    <mergeCell ref="CA3:CA4"/>
    <mergeCell ref="AP4:AP5"/>
    <mergeCell ref="AI4:AI5"/>
    <mergeCell ref="AJ4:AK4"/>
    <mergeCell ref="AL4:AM4"/>
    <mergeCell ref="AN4:AN5"/>
    <mergeCell ref="AO4:AO5"/>
  </mergeCells>
  <pageMargins left="0.74791666666666701" right="0.74791666666666701" top="0.98402777777777795" bottom="0.98402777777777795" header="0.51180555555555496" footer="0.51180555555555496"/>
  <pageSetup paperSize="9" firstPageNumber="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DG96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7.6640625" customWidth="1"/>
    <col min="2" max="2" width="19.33203125" customWidth="1"/>
    <col min="3" max="3" width="29.33203125" customWidth="1"/>
    <col min="4" max="4" width="31.33203125" customWidth="1"/>
    <col min="5" max="7" width="11.33203125"/>
    <col min="8" max="8" width="12.33203125" customWidth="1"/>
    <col min="9" max="9" width="14.33203125" customWidth="1"/>
    <col min="10" max="10" width="11.6640625"/>
    <col min="11" max="12" width="14.6640625"/>
    <col min="13" max="13" width="15.6640625"/>
    <col min="14" max="14" width="10.5" customWidth="1"/>
    <col min="15" max="16" width="9.6640625" customWidth="1"/>
    <col min="17" max="17" width="12.6640625" customWidth="1"/>
    <col min="18" max="18" width="17.33203125"/>
    <col min="19" max="19" width="15.5"/>
    <col min="20" max="20" width="14.5"/>
    <col min="21" max="55" width="34.6640625" style="136" customWidth="1"/>
    <col min="56" max="84" width="34.6640625" style="21" customWidth="1"/>
    <col min="85" max="85" width="14.6640625"/>
    <col min="86" max="87" width="13"/>
    <col min="88" max="88" width="13.6640625"/>
    <col min="89" max="89" width="13"/>
    <col min="90" max="91" width="15.33203125"/>
    <col min="92" max="93" width="17"/>
    <col min="94" max="94" width="18.6640625"/>
    <col min="95" max="95" width="8" customWidth="1"/>
    <col min="96" max="96" width="7.6640625" customWidth="1"/>
    <col min="97" max="97" width="7.5"/>
    <col min="98" max="99" width="8.6640625" customWidth="1"/>
    <col min="100" max="100" width="7.6640625"/>
    <col min="101" max="101" width="8.33203125" customWidth="1"/>
    <col min="102" max="102" width="8.5"/>
    <col min="103" max="103" width="8"/>
    <col min="104" max="104" width="12.6640625"/>
    <col min="105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109</v>
      </c>
      <c r="R4" s="4" t="s">
        <v>49</v>
      </c>
      <c r="S4" s="4" t="s">
        <v>50</v>
      </c>
      <c r="T4" s="4" t="s">
        <v>51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25.5" customHeight="1" x14ac:dyDescent="0.2">
      <c r="A5" s="2"/>
      <c r="B5" s="3"/>
      <c r="C5" s="3"/>
      <c r="D5" s="3"/>
      <c r="E5" s="3"/>
      <c r="F5" s="96">
        <f>F6/I6</f>
        <v>58.332772146952678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136.5</v>
      </c>
      <c r="G6" s="7"/>
      <c r="H6" s="95"/>
      <c r="I6" s="115">
        <v>2.3400225118073839</v>
      </c>
      <c r="J6" s="115">
        <v>0.80299999999999994</v>
      </c>
      <c r="K6" s="115">
        <v>2.0990001930912237</v>
      </c>
      <c r="L6" s="115">
        <v>4.2120405212532915E-2</v>
      </c>
      <c r="M6" s="115">
        <v>0.19890191350362763</v>
      </c>
      <c r="N6" s="98">
        <f>N14+N22</f>
        <v>0.33150000000000002</v>
      </c>
      <c r="O6" s="98"/>
      <c r="P6" s="98"/>
      <c r="Q6" s="99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  <c r="CQ6" s="121"/>
      <c r="CR6" s="121"/>
      <c r="CS6" s="121"/>
      <c r="CT6" s="121"/>
      <c r="CU6" s="121"/>
      <c r="CV6" s="121"/>
    </row>
    <row r="7" spans="1:108" ht="27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17.689999999999998</v>
      </c>
      <c r="G7" s="13">
        <v>2.7137992347114728</v>
      </c>
      <c r="H7" s="13">
        <v>3.6622079999999997</v>
      </c>
      <c r="I7" s="373">
        <f>SUM(I15,I23,I31)</f>
        <v>0.30256314884795116</v>
      </c>
      <c r="J7" s="373">
        <f t="shared" ref="J7:M7" si="0">SUM(J15,J23,J31)</f>
        <v>9.9999999999999992E-2</v>
      </c>
      <c r="K7" s="373">
        <f t="shared" si="0"/>
        <v>0.27139914451661218</v>
      </c>
      <c r="L7" s="373">
        <f t="shared" si="0"/>
        <v>5.4461366792631204E-3</v>
      </c>
      <c r="M7" s="373">
        <f t="shared" si="0"/>
        <v>2.571786765207585E-2</v>
      </c>
      <c r="N7" s="13">
        <v>0.18732953622237722</v>
      </c>
      <c r="O7" s="225">
        <v>5.5974182536870962E-2</v>
      </c>
      <c r="P7" s="190">
        <v>5.9259430088702963E-2</v>
      </c>
      <c r="Q7" s="13">
        <f t="shared" ref="Q7:T13" si="1">Q15*$CR7+Q23*$CS7+Q31*$CT7</f>
        <v>1.8284371735443756</v>
      </c>
      <c r="R7" s="13">
        <f t="shared" si="1"/>
        <v>2.3515863877897125</v>
      </c>
      <c r="S7" s="13">
        <f t="shared" si="1"/>
        <v>1.6711927733182594</v>
      </c>
      <c r="T7" s="35">
        <f t="shared" si="1"/>
        <v>1.0930527032221595</v>
      </c>
      <c r="U7" s="272">
        <v>8.3138948558507619E-2</v>
      </c>
      <c r="V7" s="272">
        <v>0.25264397964951957</v>
      </c>
      <c r="W7" s="272"/>
      <c r="X7" s="272">
        <v>0.66421707179197298</v>
      </c>
      <c r="Y7" s="272">
        <v>1</v>
      </c>
      <c r="Z7" s="272">
        <v>0</v>
      </c>
      <c r="AA7" s="272"/>
      <c r="AB7" s="272"/>
      <c r="AC7" s="272"/>
      <c r="AD7" s="272"/>
      <c r="AE7" s="272"/>
      <c r="AF7" s="272">
        <v>1</v>
      </c>
      <c r="AG7" s="272"/>
      <c r="AH7" s="272"/>
      <c r="AI7" s="272">
        <v>0.74735602035048054</v>
      </c>
      <c r="AJ7" s="272">
        <v>0.25264397964951957</v>
      </c>
      <c r="AK7" s="272"/>
      <c r="AL7" s="272"/>
      <c r="AM7" s="272"/>
      <c r="AN7" s="272">
        <v>0.74735602035048054</v>
      </c>
      <c r="AO7" s="272">
        <v>0.25264397964951957</v>
      </c>
      <c r="AP7" s="272"/>
      <c r="AQ7" s="272">
        <v>0.74735602035048054</v>
      </c>
      <c r="AR7" s="272"/>
      <c r="AS7" s="272">
        <v>0.25264397964951957</v>
      </c>
      <c r="AT7" s="272"/>
      <c r="AU7" s="272"/>
      <c r="AV7" s="272">
        <v>1</v>
      </c>
      <c r="AW7" s="272"/>
      <c r="AX7" s="272"/>
      <c r="AY7" s="272">
        <v>1</v>
      </c>
      <c r="AZ7" s="272"/>
      <c r="BA7" s="272"/>
      <c r="BB7" s="272"/>
      <c r="BC7" s="272"/>
      <c r="BD7" s="272"/>
      <c r="BE7" s="272" t="s">
        <v>85</v>
      </c>
      <c r="BF7" s="272"/>
      <c r="BG7" s="272" t="s">
        <v>85</v>
      </c>
      <c r="BH7" s="272"/>
      <c r="BI7" s="272"/>
      <c r="BJ7" s="272"/>
      <c r="BK7" s="272"/>
      <c r="BL7" s="272"/>
      <c r="BM7" s="272"/>
      <c r="BN7" s="272" t="s">
        <v>86</v>
      </c>
      <c r="BO7" s="272"/>
      <c r="BP7" s="272"/>
      <c r="BQ7" s="272" t="s">
        <v>86</v>
      </c>
      <c r="BR7" s="272" t="s">
        <v>85</v>
      </c>
      <c r="BS7" s="272"/>
      <c r="BT7" s="272"/>
      <c r="BU7" s="272" t="s">
        <v>85</v>
      </c>
      <c r="BV7" s="272"/>
      <c r="BW7" s="272" t="s">
        <v>85</v>
      </c>
      <c r="BX7" s="272"/>
      <c r="BY7" s="272"/>
      <c r="BZ7" s="272"/>
      <c r="CA7" s="272"/>
      <c r="CB7" s="272"/>
      <c r="CC7" s="272"/>
      <c r="CD7" s="272"/>
      <c r="CE7" s="272" t="s">
        <v>87</v>
      </c>
      <c r="CF7" s="272"/>
      <c r="CG7" s="159">
        <v>181.34288739237991</v>
      </c>
      <c r="CH7" s="32">
        <v>50.553331491666796</v>
      </c>
      <c r="CI7" s="32">
        <v>13.280000000000001</v>
      </c>
      <c r="CJ7" s="13">
        <v>226.47913206434325</v>
      </c>
      <c r="CK7" s="13">
        <v>20.883581239207555</v>
      </c>
      <c r="CL7" s="47">
        <v>31.449695999999999</v>
      </c>
      <c r="CM7" s="47">
        <v>0.72705138902580935</v>
      </c>
      <c r="CN7" s="47">
        <v>0.18513681501543405</v>
      </c>
      <c r="CO7" s="47">
        <v>1.1709640175143332</v>
      </c>
      <c r="CP7" s="69">
        <v>7.6480018282875817E-2</v>
      </c>
      <c r="CQ7" s="236">
        <f t="shared" ref="CQ7:CQ13" si="2">F15+F23+F31</f>
        <v>17.689999999999998</v>
      </c>
      <c r="CR7" s="238">
        <f t="shared" ref="CR7:CR13" si="3">F15/CQ7</f>
        <v>0.66421707179197298</v>
      </c>
      <c r="CS7" s="238">
        <f t="shared" ref="CS7:CS13" si="4">F23/CQ7</f>
        <v>8.3138948558507619E-2</v>
      </c>
      <c r="CT7" s="238">
        <f t="shared" ref="CT7:CT13" si="5">F31/CQ7</f>
        <v>0.25264397964951957</v>
      </c>
      <c r="CU7" s="238">
        <f>CR7+CS7+CT7</f>
        <v>1</v>
      </c>
      <c r="CV7" s="237"/>
      <c r="CW7" s="240">
        <f>CQ7/[1]EU28!F7</f>
        <v>3.5264317131682796E-3</v>
      </c>
      <c r="CX7" s="240">
        <f>F15/[1]EU28!F15</f>
        <v>3.8170860728039702E-3</v>
      </c>
      <c r="CY7" s="240">
        <f>F23/[1]EU28!F23</f>
        <v>1.1750277509410599E-3</v>
      </c>
      <c r="CZ7" s="240">
        <f>F31/[1]EU28!F31</f>
        <v>6.510379889947575E-3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23.36</v>
      </c>
      <c r="G8" s="13">
        <v>3.5836263495115883</v>
      </c>
      <c r="H8" s="13">
        <v>5.708736</v>
      </c>
      <c r="I8" s="373">
        <f t="shared" ref="I8:M8" si="6">SUM(I16,I24,I32)</f>
        <v>0.39825209825996749</v>
      </c>
      <c r="J8" s="373">
        <f t="shared" si="6"/>
        <v>0.15</v>
      </c>
      <c r="K8" s="373">
        <f t="shared" si="6"/>
        <v>0.35723213213919092</v>
      </c>
      <c r="L8" s="373">
        <f t="shared" si="6"/>
        <v>7.1685377686794144E-3</v>
      </c>
      <c r="M8" s="373">
        <f t="shared" si="6"/>
        <v>3.3851428352097243E-2</v>
      </c>
      <c r="N8" s="13">
        <v>0.29071434039466582</v>
      </c>
      <c r="O8" s="225">
        <v>7.3676638178094001E-2</v>
      </c>
      <c r="P8" s="190">
        <v>3.3861119687207716E-2</v>
      </c>
      <c r="Q8" s="13">
        <f t="shared" si="1"/>
        <v>1.3962892037671233</v>
      </c>
      <c r="R8" s="13">
        <f t="shared" si="1"/>
        <v>2.7449689880136985</v>
      </c>
      <c r="S8" s="13">
        <f t="shared" si="1"/>
        <v>0.85315068493150692</v>
      </c>
      <c r="T8" s="35">
        <f t="shared" si="1"/>
        <v>1.0813066267123288</v>
      </c>
      <c r="U8" s="272">
        <v>0.6601027397260274</v>
      </c>
      <c r="V8" s="272">
        <v>0.3398972602739726</v>
      </c>
      <c r="W8" s="272"/>
      <c r="X8" s="272"/>
      <c r="Y8" s="272">
        <v>0.24704297945205481</v>
      </c>
      <c r="Z8" s="272">
        <v>0</v>
      </c>
      <c r="AA8" s="272"/>
      <c r="AB8" s="272"/>
      <c r="AC8" s="272">
        <v>0.75295702054794522</v>
      </c>
      <c r="AD8" s="272"/>
      <c r="AE8" s="272"/>
      <c r="AF8" s="272">
        <v>1</v>
      </c>
      <c r="AG8" s="272"/>
      <c r="AH8" s="272"/>
      <c r="AI8" s="272">
        <v>9.2854280821917809E-2</v>
      </c>
      <c r="AJ8" s="272">
        <v>0.90714571917808218</v>
      </c>
      <c r="AK8" s="272"/>
      <c r="AL8" s="272"/>
      <c r="AM8" s="272"/>
      <c r="AN8" s="272"/>
      <c r="AO8" s="272">
        <v>1</v>
      </c>
      <c r="AP8" s="272"/>
      <c r="AQ8" s="272">
        <v>0.6601027397260274</v>
      </c>
      <c r="AR8" s="272">
        <v>0.6601027397260274</v>
      </c>
      <c r="AS8" s="272">
        <v>0.3398972602739726</v>
      </c>
      <c r="AT8" s="272"/>
      <c r="AU8" s="272"/>
      <c r="AV8" s="272">
        <v>1</v>
      </c>
      <c r="AW8" s="272"/>
      <c r="AX8" s="272"/>
      <c r="AY8" s="272">
        <v>1</v>
      </c>
      <c r="AZ8" s="272">
        <v>0.24704297945205481</v>
      </c>
      <c r="BA8" s="272"/>
      <c r="BB8" s="272"/>
      <c r="BC8" s="272"/>
      <c r="BD8" s="272"/>
      <c r="BE8" s="272" t="s">
        <v>85</v>
      </c>
      <c r="BF8" s="272"/>
      <c r="BG8" s="272" t="s">
        <v>85</v>
      </c>
      <c r="BH8" s="272"/>
      <c r="BI8" s="272"/>
      <c r="BJ8" s="272"/>
      <c r="BK8" s="272"/>
      <c r="BL8" s="272"/>
      <c r="BM8" s="272"/>
      <c r="BN8" s="272" t="s">
        <v>86</v>
      </c>
      <c r="BO8" s="272"/>
      <c r="BP8" s="272"/>
      <c r="BQ8" s="272" t="s">
        <v>86</v>
      </c>
      <c r="BR8" s="272" t="s">
        <v>85</v>
      </c>
      <c r="BS8" s="272"/>
      <c r="BT8" s="272"/>
      <c r="BU8" s="272" t="s">
        <v>85</v>
      </c>
      <c r="BV8" s="272"/>
      <c r="BW8" s="272" t="s">
        <v>85</v>
      </c>
      <c r="BX8" s="272"/>
      <c r="BY8" s="272"/>
      <c r="BZ8" s="272"/>
      <c r="CA8" s="272"/>
      <c r="CB8" s="272"/>
      <c r="CC8" s="272"/>
      <c r="CD8" s="272"/>
      <c r="CE8" s="272" t="s">
        <v>87</v>
      </c>
      <c r="CF8" s="272"/>
      <c r="CG8" s="159">
        <v>181.30205976733464</v>
      </c>
      <c r="CH8" s="32">
        <v>71.785730718166832</v>
      </c>
      <c r="CI8" s="32">
        <v>13.28</v>
      </c>
      <c r="CJ8" s="13">
        <v>226.42814244342421</v>
      </c>
      <c r="CK8" s="13">
        <v>29.654685359674719</v>
      </c>
      <c r="CL8" s="47">
        <v>31.449695999999996</v>
      </c>
      <c r="CM8" s="47">
        <v>0.95993963860294529</v>
      </c>
      <c r="CN8" s="47">
        <v>0.40980578523710481</v>
      </c>
      <c r="CO8" s="47">
        <v>1.5460987560912181</v>
      </c>
      <c r="CP8" s="69">
        <v>0.16929076988144803</v>
      </c>
      <c r="CQ8" s="236">
        <f t="shared" si="2"/>
        <v>23.36</v>
      </c>
      <c r="CR8" s="238">
        <f t="shared" si="3"/>
        <v>0.6601027397260274</v>
      </c>
      <c r="CS8" s="238">
        <f t="shared" si="4"/>
        <v>9.2854280821917809E-2</v>
      </c>
      <c r="CT8" s="238">
        <f t="shared" si="5"/>
        <v>0.24704297945205481</v>
      </c>
      <c r="CU8" s="238">
        <f t="shared" ref="CU8:CU13" si="7">CR8+CS8+CT8</f>
        <v>1</v>
      </c>
      <c r="CV8" s="237"/>
      <c r="CW8" s="240">
        <f>CQ8/[1]EU28!F8</f>
        <v>4.9734200928300788E-3</v>
      </c>
      <c r="CX8" s="240">
        <f>F16/[1]EU28!F16</f>
        <v>6.0548470189105983E-3</v>
      </c>
      <c r="CY8" s="240">
        <f>F23/[1]EU28!F23</f>
        <v>1.1750277509410599E-3</v>
      </c>
      <c r="CZ8" s="240">
        <f>F32/[1]EU28!F32</f>
        <v>7.1681241575640743E-3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25.110000000000003</v>
      </c>
      <c r="G9" s="13">
        <v>3.852091508400513</v>
      </c>
      <c r="H9" s="13">
        <v>6.2323360000000001</v>
      </c>
      <c r="I9" s="373">
        <f t="shared" ref="I9:M9" si="8">SUM(I17,I25,I33)</f>
        <v>0.42710892011245716</v>
      </c>
      <c r="J9" s="373">
        <f t="shared" si="8"/>
        <v>0.15499999999999997</v>
      </c>
      <c r="K9" s="373">
        <f t="shared" si="8"/>
        <v>0.38311670134087406</v>
      </c>
      <c r="L9" s="373">
        <f t="shared" si="8"/>
        <v>7.6879605620242273E-3</v>
      </c>
      <c r="M9" s="373">
        <f t="shared" si="8"/>
        <v>3.6304258209558855E-2</v>
      </c>
      <c r="N9" s="13">
        <v>0.31881814774130146</v>
      </c>
      <c r="O9" s="225">
        <v>6.1252538784785912E-2</v>
      </c>
      <c r="P9" s="190">
        <v>4.7038233586369743E-2</v>
      </c>
      <c r="Q9" s="13">
        <f t="shared" si="1"/>
        <v>0.9000865989645559</v>
      </c>
      <c r="R9" s="13">
        <f t="shared" si="1"/>
        <v>2.5533305941855833</v>
      </c>
      <c r="S9" s="13">
        <f t="shared" si="1"/>
        <v>0.66635466387893272</v>
      </c>
      <c r="T9" s="35">
        <f t="shared" si="1"/>
        <v>0.7056472540820391</v>
      </c>
      <c r="U9" s="272">
        <v>0.64396654719235369</v>
      </c>
      <c r="V9" s="272">
        <v>0.35603345280764631</v>
      </c>
      <c r="W9" s="272"/>
      <c r="X9" s="272"/>
      <c r="Y9" s="272">
        <v>0.24308837116686577</v>
      </c>
      <c r="Z9" s="272">
        <v>0</v>
      </c>
      <c r="AA9" s="272"/>
      <c r="AB9" s="272"/>
      <c r="AC9" s="272">
        <v>0.75691162883313423</v>
      </c>
      <c r="AD9" s="272">
        <v>0.64396654719235369</v>
      </c>
      <c r="AE9" s="272"/>
      <c r="AF9" s="272">
        <v>1</v>
      </c>
      <c r="AG9" s="272"/>
      <c r="AH9" s="272"/>
      <c r="AI9" s="272"/>
      <c r="AJ9" s="272">
        <v>1</v>
      </c>
      <c r="AK9" s="272"/>
      <c r="AL9" s="272"/>
      <c r="AM9" s="272"/>
      <c r="AN9" s="272"/>
      <c r="AO9" s="272">
        <v>1</v>
      </c>
      <c r="AP9" s="272"/>
      <c r="AQ9" s="272">
        <v>0.64396654719235369</v>
      </c>
      <c r="AR9" s="272">
        <v>0.64396654719235369</v>
      </c>
      <c r="AS9" s="272">
        <v>0.35603345280764631</v>
      </c>
      <c r="AT9" s="272"/>
      <c r="AU9" s="272"/>
      <c r="AV9" s="272">
        <v>1</v>
      </c>
      <c r="AW9" s="272"/>
      <c r="AX9" s="272"/>
      <c r="AY9" s="272">
        <v>1</v>
      </c>
      <c r="AZ9" s="272">
        <v>1</v>
      </c>
      <c r="BA9" s="272"/>
      <c r="BB9" s="272"/>
      <c r="BC9" s="272"/>
      <c r="BD9" s="272"/>
      <c r="BE9" s="272" t="s">
        <v>85</v>
      </c>
      <c r="BF9" s="272"/>
      <c r="BG9" s="272" t="s">
        <v>85</v>
      </c>
      <c r="BH9" s="272"/>
      <c r="BI9" s="272"/>
      <c r="BJ9" s="272"/>
      <c r="BK9" s="272"/>
      <c r="BL9" s="272"/>
      <c r="BM9" s="272"/>
      <c r="BN9" s="272" t="s">
        <v>86</v>
      </c>
      <c r="BO9" s="272"/>
      <c r="BP9" s="272"/>
      <c r="BQ9" s="272" t="s">
        <v>86</v>
      </c>
      <c r="BR9" s="272" t="s">
        <v>85</v>
      </c>
      <c r="BS9" s="272"/>
      <c r="BT9" s="272"/>
      <c r="BU9" s="272" t="s">
        <v>85</v>
      </c>
      <c r="BV9" s="272"/>
      <c r="BW9" s="272" t="s">
        <v>85</v>
      </c>
      <c r="BX9" s="272"/>
      <c r="BY9" s="272"/>
      <c r="BZ9" s="272"/>
      <c r="CA9" s="272"/>
      <c r="CB9" s="272"/>
      <c r="CC9" s="272"/>
      <c r="CD9" s="272"/>
      <c r="CE9" s="272" t="s">
        <v>87</v>
      </c>
      <c r="CF9" s="272"/>
      <c r="CG9" s="159">
        <v>137.73112134378374</v>
      </c>
      <c r="CH9" s="32">
        <v>45.497998342500104</v>
      </c>
      <c r="CI9" s="32">
        <v>13.28</v>
      </c>
      <c r="CJ9" s="13">
        <v>172.0123974462515</v>
      </c>
      <c r="CK9" s="13">
        <v>18.795223115286795</v>
      </c>
      <c r="CL9" s="47">
        <v>31.449695999999996</v>
      </c>
      <c r="CM9" s="47">
        <v>0.86401368297086989</v>
      </c>
      <c r="CN9" s="47">
        <v>0.2835588129979037</v>
      </c>
      <c r="CO9" s="47">
        <v>1.4523093621023195</v>
      </c>
      <c r="CP9" s="69">
        <v>0.11713814564943405</v>
      </c>
      <c r="CQ9" s="236">
        <f t="shared" si="2"/>
        <v>25.110000000000003</v>
      </c>
      <c r="CR9" s="238">
        <f t="shared" si="3"/>
        <v>0.64396654719235369</v>
      </c>
      <c r="CS9" s="238">
        <f t="shared" si="4"/>
        <v>0.11294508164078054</v>
      </c>
      <c r="CT9" s="238">
        <f t="shared" si="5"/>
        <v>0.24308837116686577</v>
      </c>
      <c r="CU9" s="238">
        <f t="shared" si="7"/>
        <v>1</v>
      </c>
      <c r="CV9" s="237"/>
      <c r="CW9" s="240">
        <f>CQ9/[1]EU28!F9</f>
        <v>7.0780565026790053E-3</v>
      </c>
      <c r="CX9" s="240">
        <f>F17/[1]EU28!F17</f>
        <v>9.2788651896228199E-3</v>
      </c>
      <c r="CY9" s="240">
        <f>F24/[1]EU28!F24</f>
        <v>1.6124950732837248E-3</v>
      </c>
      <c r="CZ9" s="240">
        <f>F33/[1]EU28!F33</f>
        <v>8.8640383128633354E-3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19.189999999999998</v>
      </c>
      <c r="G10" s="13">
        <v>2.9439122280448364</v>
      </c>
      <c r="H10" s="13">
        <v>4.4610719999999997</v>
      </c>
      <c r="I10" s="373">
        <f t="shared" ref="I10:M10" si="9">SUM(I18,I26,I34)</f>
        <v>0.3294904141886067</v>
      </c>
      <c r="J10" s="373">
        <f t="shared" si="9"/>
        <v>9.9999999999999992E-2</v>
      </c>
      <c r="K10" s="373">
        <f t="shared" si="9"/>
        <v>0.29555290152718022</v>
      </c>
      <c r="L10" s="373">
        <f t="shared" si="9"/>
        <v>5.9308274553949211E-3</v>
      </c>
      <c r="M10" s="373">
        <f t="shared" si="9"/>
        <v>2.8006685206031574E-2</v>
      </c>
      <c r="N10" s="13">
        <v>0.23497596496690579</v>
      </c>
      <c r="O10" s="225">
        <v>6.0955726624892244E-2</v>
      </c>
      <c r="P10" s="190">
        <v>3.3558722596808706E-2</v>
      </c>
      <c r="Q10" s="13">
        <f t="shared" si="1"/>
        <v>0.47500260552371026</v>
      </c>
      <c r="R10" s="13">
        <f t="shared" si="1"/>
        <v>1.9968239609171445</v>
      </c>
      <c r="S10" s="13">
        <f t="shared" si="1"/>
        <v>0.32887189525794686</v>
      </c>
      <c r="T10" s="35">
        <f t="shared" si="1"/>
        <v>0.49981514017717565</v>
      </c>
      <c r="U10" s="272">
        <v>0.69046378322042734</v>
      </c>
      <c r="V10" s="272">
        <v>0.30953621677957271</v>
      </c>
      <c r="W10" s="272"/>
      <c r="X10" s="272"/>
      <c r="Y10" s="272">
        <v>0.30953621677957271</v>
      </c>
      <c r="Z10" s="272">
        <v>0.30953621677957271</v>
      </c>
      <c r="AA10" s="272">
        <v>0.69046378322042734</v>
      </c>
      <c r="AB10" s="272">
        <v>0.69046378322042734</v>
      </c>
      <c r="AC10" s="272"/>
      <c r="AD10" s="272"/>
      <c r="AE10" s="272"/>
      <c r="AF10" s="272">
        <v>0.25937326732673271</v>
      </c>
      <c r="AG10" s="272">
        <v>5.0162949452840014E-2</v>
      </c>
      <c r="AH10" s="272">
        <v>0.69046378322042734</v>
      </c>
      <c r="AI10" s="272"/>
      <c r="AJ10" s="272">
        <v>1</v>
      </c>
      <c r="AK10" s="272">
        <v>0.7406267326732674</v>
      </c>
      <c r="AL10" s="272"/>
      <c r="AM10" s="272"/>
      <c r="AN10" s="272"/>
      <c r="AO10" s="272">
        <v>1</v>
      </c>
      <c r="AP10" s="272"/>
      <c r="AQ10" s="272">
        <v>0.69046378322042734</v>
      </c>
      <c r="AR10" s="272">
        <v>0.69046378322042734</v>
      </c>
      <c r="AS10" s="272">
        <v>0.30953621677957271</v>
      </c>
      <c r="AT10" s="272">
        <v>0.30953621677957271</v>
      </c>
      <c r="AU10" s="272"/>
      <c r="AV10" s="272">
        <v>1</v>
      </c>
      <c r="AW10" s="272"/>
      <c r="AX10" s="272"/>
      <c r="AY10" s="272">
        <v>1</v>
      </c>
      <c r="AZ10" s="272">
        <v>1</v>
      </c>
      <c r="BA10" s="272"/>
      <c r="BB10" s="272"/>
      <c r="BC10" s="272"/>
      <c r="BD10" s="272"/>
      <c r="BE10" s="272" t="s">
        <v>85</v>
      </c>
      <c r="BF10" s="272"/>
      <c r="BG10" s="272" t="s">
        <v>85</v>
      </c>
      <c r="BH10" s="272"/>
      <c r="BI10" s="272"/>
      <c r="BJ10" s="272"/>
      <c r="BK10" s="272"/>
      <c r="BL10" s="272"/>
      <c r="BM10" s="272"/>
      <c r="BN10" s="272" t="s">
        <v>86</v>
      </c>
      <c r="BO10" s="272"/>
      <c r="BP10" s="272"/>
      <c r="BQ10" s="272" t="s">
        <v>86</v>
      </c>
      <c r="BR10" s="272" t="s">
        <v>85</v>
      </c>
      <c r="BS10" s="272"/>
      <c r="BT10" s="272"/>
      <c r="BU10" s="272" t="s">
        <v>85</v>
      </c>
      <c r="BV10" s="272"/>
      <c r="BW10" s="272" t="s">
        <v>85</v>
      </c>
      <c r="BX10" s="272"/>
      <c r="BY10" s="272"/>
      <c r="BZ10" s="272"/>
      <c r="CA10" s="272"/>
      <c r="CB10" s="272"/>
      <c r="CC10" s="272"/>
      <c r="CD10" s="272"/>
      <c r="CE10" s="272" t="s">
        <v>87</v>
      </c>
      <c r="CF10" s="272"/>
      <c r="CG10" s="159">
        <v>144.533545762702</v>
      </c>
      <c r="CH10" s="32">
        <v>55.103131325916799</v>
      </c>
      <c r="CI10" s="32">
        <v>13.28</v>
      </c>
      <c r="CJ10" s="13">
        <v>180.50794530303853</v>
      </c>
      <c r="CK10" s="13">
        <v>22.763103550736229</v>
      </c>
      <c r="CL10" s="47">
        <v>31.449695999999996</v>
      </c>
      <c r="CM10" s="47">
        <v>0.68033727273349631</v>
      </c>
      <c r="CN10" s="47">
        <v>0.24581903627037027</v>
      </c>
      <c r="CO10" s="47">
        <v>1.1349192136768633</v>
      </c>
      <c r="CP10" s="69">
        <v>0.10154784388328997</v>
      </c>
      <c r="CQ10" s="236">
        <f t="shared" si="2"/>
        <v>19.189999999999998</v>
      </c>
      <c r="CR10" s="238">
        <f t="shared" si="3"/>
        <v>0.69046378322042734</v>
      </c>
      <c r="CS10" s="238">
        <f t="shared" si="4"/>
        <v>5.0162949452840014E-2</v>
      </c>
      <c r="CT10" s="238">
        <f t="shared" si="5"/>
        <v>0.25937326732673271</v>
      </c>
      <c r="CU10" s="238">
        <f t="shared" si="7"/>
        <v>1</v>
      </c>
      <c r="CV10" s="237"/>
      <c r="CW10" s="240">
        <f>CQ10/[1]EU28!F10</f>
        <v>5.9558374189840049E-3</v>
      </c>
      <c r="CX10" s="240">
        <f>F18/[1]EU28!F18</f>
        <v>8.5886707330511489E-3</v>
      </c>
      <c r="CY10" s="240">
        <f>F25/[1]EU28!F25</f>
        <v>2.5405937404048328E-3</v>
      </c>
      <c r="CZ10" s="240">
        <f>F34/[1]EU28!F34</f>
        <v>9.1994958707295928E-3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17.54</v>
      </c>
      <c r="G11" s="13">
        <v>2.6907879353781361</v>
      </c>
      <c r="H11" s="13">
        <v>3.9673920000000007</v>
      </c>
      <c r="I11" s="373">
        <f t="shared" ref="I11:M11" si="10">SUM(I19,I27,I35)</f>
        <v>0.30228255358483086</v>
      </c>
      <c r="J11" s="373">
        <f t="shared" si="10"/>
        <v>9.9999999999999992E-2</v>
      </c>
      <c r="K11" s="373">
        <f t="shared" si="10"/>
        <v>0.27114745056559325</v>
      </c>
      <c r="L11" s="373">
        <f t="shared" si="10"/>
        <v>5.4410859645269549E-3</v>
      </c>
      <c r="M11" s="373">
        <f t="shared" si="10"/>
        <v>2.5694017054710624E-2</v>
      </c>
      <c r="N11" s="13">
        <v>0.20662501074813641</v>
      </c>
      <c r="O11" s="225">
        <v>5.592227241319371E-2</v>
      </c>
      <c r="P11" s="190">
        <v>3.9735270423500724E-2</v>
      </c>
      <c r="Q11" s="13">
        <f t="shared" si="1"/>
        <v>0.29450399087799317</v>
      </c>
      <c r="R11" s="13">
        <f t="shared" si="1"/>
        <v>1.3369079019384267</v>
      </c>
      <c r="S11" s="13">
        <f t="shared" si="1"/>
        <v>0.22516888255416195</v>
      </c>
      <c r="T11" s="35">
        <f t="shared" si="1"/>
        <v>0.26533136031927024</v>
      </c>
      <c r="U11" s="272">
        <v>0.66134549600912207</v>
      </c>
      <c r="V11" s="272">
        <v>0.33865450399087804</v>
      </c>
      <c r="W11" s="272"/>
      <c r="X11" s="272"/>
      <c r="Y11" s="272">
        <v>0.33865450399087804</v>
      </c>
      <c r="Z11" s="272">
        <v>0.33865450399087804</v>
      </c>
      <c r="AA11" s="272">
        <v>0.66134549600912207</v>
      </c>
      <c r="AB11" s="272">
        <v>0.66134549600912207</v>
      </c>
      <c r="AC11" s="272"/>
      <c r="AD11" s="272"/>
      <c r="AE11" s="272"/>
      <c r="AF11" s="272">
        <v>0.26587103762827824</v>
      </c>
      <c r="AG11" s="272">
        <v>7.2783466362599775E-2</v>
      </c>
      <c r="AH11" s="272">
        <v>0.66134549600912207</v>
      </c>
      <c r="AI11" s="272"/>
      <c r="AJ11" s="272">
        <v>1</v>
      </c>
      <c r="AK11" s="272">
        <v>0.73412896237172187</v>
      </c>
      <c r="AL11" s="272"/>
      <c r="AM11" s="272"/>
      <c r="AN11" s="272"/>
      <c r="AO11" s="272">
        <v>1</v>
      </c>
      <c r="AP11" s="272"/>
      <c r="AQ11" s="272">
        <v>0.66134549600912207</v>
      </c>
      <c r="AR11" s="272">
        <v>0.66134549600912207</v>
      </c>
      <c r="AS11" s="272">
        <v>0.33865450399087804</v>
      </c>
      <c r="AT11" s="272">
        <v>0.33865450399087804</v>
      </c>
      <c r="AU11" s="272"/>
      <c r="AV11" s="272">
        <v>1</v>
      </c>
      <c r="AW11" s="272"/>
      <c r="AX11" s="272"/>
      <c r="AY11" s="272">
        <v>1</v>
      </c>
      <c r="AZ11" s="272">
        <v>1</v>
      </c>
      <c r="BA11" s="272"/>
      <c r="BB11" s="272"/>
      <c r="BC11" s="272"/>
      <c r="BD11" s="272"/>
      <c r="BE11" s="272" t="s">
        <v>85</v>
      </c>
      <c r="BF11" s="272"/>
      <c r="BG11" s="272" t="s">
        <v>85</v>
      </c>
      <c r="BH11" s="272"/>
      <c r="BI11" s="272"/>
      <c r="BJ11" s="272"/>
      <c r="BK11" s="272"/>
      <c r="BL11" s="272"/>
      <c r="BM11" s="272"/>
      <c r="BN11" s="272" t="s">
        <v>86</v>
      </c>
      <c r="BO11" s="272"/>
      <c r="BP11" s="272"/>
      <c r="BQ11" s="272" t="s">
        <v>86</v>
      </c>
      <c r="BR11" s="272" t="s">
        <v>85</v>
      </c>
      <c r="BS11" s="272"/>
      <c r="BT11" s="272"/>
      <c r="BU11" s="272" t="s">
        <v>85</v>
      </c>
      <c r="BV11" s="272"/>
      <c r="BW11" s="272" t="s">
        <v>85</v>
      </c>
      <c r="BX11" s="272"/>
      <c r="BY11" s="272"/>
      <c r="BZ11" s="272"/>
      <c r="CA11" s="272"/>
      <c r="CB11" s="272"/>
      <c r="CC11" s="272"/>
      <c r="CD11" s="272"/>
      <c r="CE11" s="272" t="s">
        <v>87</v>
      </c>
      <c r="CF11" s="272"/>
      <c r="CG11" s="159">
        <v>62.538134287178565</v>
      </c>
      <c r="CH11" s="32">
        <v>50.553331491666789</v>
      </c>
      <c r="CI11" s="32">
        <v>13.280000000000001</v>
      </c>
      <c r="CJ11" s="13">
        <v>78.103875911257305</v>
      </c>
      <c r="CK11" s="13">
        <v>20.883581239207551</v>
      </c>
      <c r="CL11" s="47">
        <v>31.449695999999999</v>
      </c>
      <c r="CM11" s="47">
        <v>0.40120805724099784</v>
      </c>
      <c r="CN11" s="47">
        <v>0.20056488293338692</v>
      </c>
      <c r="CO11" s="47">
        <v>0.76178863484828208</v>
      </c>
      <c r="CP11" s="69">
        <v>8.2853353139782149E-2</v>
      </c>
      <c r="CQ11" s="236">
        <f t="shared" si="2"/>
        <v>17.54</v>
      </c>
      <c r="CR11" s="238">
        <f t="shared" si="3"/>
        <v>0.66134549600912207</v>
      </c>
      <c r="CS11" s="238">
        <f t="shared" si="4"/>
        <v>7.2783466362599775E-2</v>
      </c>
      <c r="CT11" s="238">
        <f t="shared" si="5"/>
        <v>0.26587103762827824</v>
      </c>
      <c r="CU11" s="238">
        <f t="shared" si="7"/>
        <v>1</v>
      </c>
      <c r="CV11" s="237"/>
      <c r="CW11" s="240">
        <f>CQ11/[1]EU28!F11</f>
        <v>6.0576673352894682E-3</v>
      </c>
      <c r="CX11" s="240">
        <f>F19/[1]EU28!F19</f>
        <v>9.160040114658435E-3</v>
      </c>
      <c r="CY11" s="240">
        <f>F26/[1]EU28!F26</f>
        <v>8.4569261823371703E-4</v>
      </c>
      <c r="CZ11" s="240">
        <f>F35/[1]EU28!F35</f>
        <v>1.1240619077162901E-2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21.46</v>
      </c>
      <c r="G12" s="13">
        <v>3.2921498912893274</v>
      </c>
      <c r="H12" s="13">
        <v>5.1402559999999999</v>
      </c>
      <c r="I12" s="373">
        <f t="shared" ref="I12:M12" si="11">SUM(I20,I28,I36)</f>
        <v>0.36692183453440746</v>
      </c>
      <c r="J12" s="373">
        <f t="shared" si="11"/>
        <v>0.13</v>
      </c>
      <c r="K12" s="373">
        <f t="shared" si="11"/>
        <v>0.32912888557736358</v>
      </c>
      <c r="L12" s="373">
        <f t="shared" si="11"/>
        <v>6.6045930216193345E-3</v>
      </c>
      <c r="M12" s="373">
        <f t="shared" si="11"/>
        <v>3.1188355935424641E-2</v>
      </c>
      <c r="N12" s="13">
        <v>0.25753623840980894</v>
      </c>
      <c r="O12" s="225">
        <v>6.7880539388865388E-2</v>
      </c>
      <c r="P12" s="190">
        <v>4.1505056735733153E-2</v>
      </c>
      <c r="Q12" s="13">
        <f t="shared" si="1"/>
        <v>0.25179869524697113</v>
      </c>
      <c r="R12" s="13">
        <f t="shared" si="1"/>
        <v>0.94832246039142598</v>
      </c>
      <c r="S12" s="13">
        <f t="shared" si="1"/>
        <v>0.17393289841565707</v>
      </c>
      <c r="T12" s="35">
        <f t="shared" si="1"/>
        <v>0.23171602236719477</v>
      </c>
      <c r="U12" s="272"/>
      <c r="V12" s="272">
        <v>1</v>
      </c>
      <c r="W12" s="272"/>
      <c r="X12" s="272"/>
      <c r="Y12" s="272">
        <v>1</v>
      </c>
      <c r="Z12" s="272">
        <v>1</v>
      </c>
      <c r="AA12" s="272"/>
      <c r="AB12" s="272"/>
      <c r="AC12" s="272"/>
      <c r="AD12" s="272"/>
      <c r="AE12" s="272"/>
      <c r="AF12" s="272">
        <v>1</v>
      </c>
      <c r="AG12" s="272"/>
      <c r="AH12" s="272"/>
      <c r="AI12" s="272"/>
      <c r="AJ12" s="272">
        <v>1</v>
      </c>
      <c r="AK12" s="272">
        <v>1</v>
      </c>
      <c r="AL12" s="272"/>
      <c r="AM12" s="272"/>
      <c r="AN12" s="272">
        <v>0.60671015843429643</v>
      </c>
      <c r="AO12" s="272">
        <v>0.39328984156570362</v>
      </c>
      <c r="AP12" s="272"/>
      <c r="AQ12" s="272">
        <v>0.60671015843429643</v>
      </c>
      <c r="AR12" s="272">
        <v>0.60671015843429643</v>
      </c>
      <c r="AS12" s="272">
        <v>0.39328984156570362</v>
      </c>
      <c r="AT12" s="272">
        <v>0.39328984156570362</v>
      </c>
      <c r="AU12" s="272"/>
      <c r="AV12" s="272">
        <v>1</v>
      </c>
      <c r="AW12" s="272"/>
      <c r="AX12" s="272"/>
      <c r="AY12" s="272">
        <v>1</v>
      </c>
      <c r="AZ12" s="272">
        <v>1</v>
      </c>
      <c r="BA12" s="272"/>
      <c r="BB12" s="272"/>
      <c r="BC12" s="272"/>
      <c r="BD12" s="272"/>
      <c r="BE12" s="272"/>
      <c r="BF12" s="272" t="s">
        <v>85</v>
      </c>
      <c r="BG12" s="272"/>
      <c r="BH12" s="272" t="s">
        <v>96</v>
      </c>
      <c r="BI12" s="272" t="s">
        <v>96</v>
      </c>
      <c r="BJ12" s="272"/>
      <c r="BK12" s="272"/>
      <c r="BL12" s="272"/>
      <c r="BM12" s="272"/>
      <c r="BN12" s="272"/>
      <c r="BO12" s="272" t="s">
        <v>87</v>
      </c>
      <c r="BP12" s="272"/>
      <c r="BQ12" s="272"/>
      <c r="BR12" s="272" t="s">
        <v>85</v>
      </c>
      <c r="BS12" s="272"/>
      <c r="BT12" s="272"/>
      <c r="BU12" s="272" t="s">
        <v>85</v>
      </c>
      <c r="BV12" s="272"/>
      <c r="BW12" s="272"/>
      <c r="BX12" s="272" t="s">
        <v>96</v>
      </c>
      <c r="BY12" s="272" t="s">
        <v>96</v>
      </c>
      <c r="BZ12" s="272"/>
      <c r="CA12" s="272"/>
      <c r="CB12" s="272"/>
      <c r="CC12" s="272"/>
      <c r="CD12" s="272" t="s">
        <v>87</v>
      </c>
      <c r="CE12" s="272"/>
      <c r="CF12" s="272"/>
      <c r="CG12" s="159">
        <v>66.150704370094658</v>
      </c>
      <c r="CH12" s="32">
        <v>39.431598563500089</v>
      </c>
      <c r="CI12" s="32">
        <v>13.280000000000001</v>
      </c>
      <c r="CJ12" s="13">
        <v>82.615614687811217</v>
      </c>
      <c r="CK12" s="13">
        <v>16.289193366581888</v>
      </c>
      <c r="CL12" s="47">
        <v>31.449695999999999</v>
      </c>
      <c r="CM12" s="47">
        <v>0.50276683420071955</v>
      </c>
      <c r="CN12" s="47">
        <v>0.20268851110562269</v>
      </c>
      <c r="CO12" s="47">
        <v>0.94689346307327871</v>
      </c>
      <c r="CP12" s="69">
        <v>8.3730623937732743E-2</v>
      </c>
      <c r="CQ12" s="236">
        <f t="shared" si="2"/>
        <v>21.46</v>
      </c>
      <c r="CR12" s="238">
        <f t="shared" si="3"/>
        <v>0.60671015843429643</v>
      </c>
      <c r="CS12" s="238">
        <f t="shared" si="4"/>
        <v>0.14122301957129541</v>
      </c>
      <c r="CT12" s="238">
        <f t="shared" si="5"/>
        <v>0.25206682199440822</v>
      </c>
      <c r="CU12" s="238">
        <f t="shared" si="7"/>
        <v>1</v>
      </c>
      <c r="CV12" s="237"/>
      <c r="CW12" s="240">
        <f>CQ12/[1]EU28!F12</f>
        <v>6.4803183568021509E-3</v>
      </c>
      <c r="CX12" s="240">
        <f>F20/[1]EU28!F20</f>
        <v>8.106240310801472E-3</v>
      </c>
      <c r="CY12" s="240">
        <f>F27/[1]EU28!F27</f>
        <v>1.0513532069020962E-3</v>
      </c>
      <c r="CZ12" s="240">
        <f>F36/[1]EU28!F36</f>
        <v>1.151751106523982E-2</v>
      </c>
      <c r="DA12" s="27"/>
      <c r="DB12" s="27"/>
      <c r="DC12" s="27"/>
      <c r="DD12" s="27"/>
    </row>
    <row r="13" spans="1:108" ht="21.75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12.15</v>
      </c>
      <c r="G13" s="13">
        <v>1.8639152460002486</v>
      </c>
      <c r="H13" s="13">
        <v>2.3547040000000004</v>
      </c>
      <c r="I13" s="373">
        <f t="shared" ref="I13:M13" si="12">SUM(I21,I29,I37)</f>
        <v>0.213403542279163</v>
      </c>
      <c r="J13" s="373">
        <f t="shared" si="12"/>
        <v>6.8000000000000005E-2</v>
      </c>
      <c r="K13" s="373">
        <f t="shared" si="12"/>
        <v>0.19142297742440922</v>
      </c>
      <c r="L13" s="373">
        <f t="shared" si="12"/>
        <v>3.8412637610249342E-3</v>
      </c>
      <c r="M13" s="373">
        <f t="shared" si="12"/>
        <v>1.8139301093728855E-2</v>
      </c>
      <c r="N13" s="13">
        <v>0.11284400116194869</v>
      </c>
      <c r="O13" s="225">
        <v>3.9479655321645157E-2</v>
      </c>
      <c r="P13" s="190">
        <v>6.1079885795569153E-2</v>
      </c>
      <c r="Q13" s="13">
        <f t="shared" si="1"/>
        <v>0.18688888888888894</v>
      </c>
      <c r="R13" s="13">
        <f t="shared" si="1"/>
        <v>0.78410984115226334</v>
      </c>
      <c r="S13" s="13">
        <f t="shared" si="1"/>
        <v>0.2</v>
      </c>
      <c r="T13" s="35">
        <f t="shared" si="1"/>
        <v>0.28890096954732508</v>
      </c>
      <c r="U13" s="272"/>
      <c r="V13" s="272">
        <v>1</v>
      </c>
      <c r="W13" s="272"/>
      <c r="X13" s="272"/>
      <c r="Y13" s="272">
        <v>1</v>
      </c>
      <c r="Z13" s="272">
        <v>1</v>
      </c>
      <c r="AA13" s="272"/>
      <c r="AB13" s="272"/>
      <c r="AC13" s="272"/>
      <c r="AD13" s="272"/>
      <c r="AE13" s="272"/>
      <c r="AF13" s="272">
        <v>1</v>
      </c>
      <c r="AG13" s="272"/>
      <c r="AH13" s="272"/>
      <c r="AI13" s="272"/>
      <c r="AJ13" s="272">
        <v>1</v>
      </c>
      <c r="AK13" s="272">
        <v>1</v>
      </c>
      <c r="AL13" s="272"/>
      <c r="AM13" s="272"/>
      <c r="AN13" s="272">
        <v>0.51111111111111118</v>
      </c>
      <c r="AO13" s="272">
        <v>0.48888888888888882</v>
      </c>
      <c r="AP13" s="272"/>
      <c r="AQ13" s="272">
        <v>0.51111111111111118</v>
      </c>
      <c r="AR13" s="272">
        <v>0.51111111111111118</v>
      </c>
      <c r="AS13" s="272">
        <v>0.48888888888888882</v>
      </c>
      <c r="AT13" s="272">
        <v>0.48888888888888882</v>
      </c>
      <c r="AU13" s="272"/>
      <c r="AV13" s="272">
        <v>1</v>
      </c>
      <c r="AW13" s="272"/>
      <c r="AX13" s="272"/>
      <c r="AY13" s="272">
        <v>1</v>
      </c>
      <c r="AZ13" s="272">
        <v>1</v>
      </c>
      <c r="BA13" s="272"/>
      <c r="BB13" s="272"/>
      <c r="BC13" s="272"/>
      <c r="BD13" s="272"/>
      <c r="BE13" s="272"/>
      <c r="BF13" s="272" t="s">
        <v>85</v>
      </c>
      <c r="BG13" s="272"/>
      <c r="BH13" s="272" t="s">
        <v>96</v>
      </c>
      <c r="BI13" s="272" t="s">
        <v>96</v>
      </c>
      <c r="BJ13" s="272"/>
      <c r="BK13" s="272"/>
      <c r="BL13" s="272"/>
      <c r="BM13" s="272"/>
      <c r="BN13" s="272"/>
      <c r="BO13" s="272" t="s">
        <v>87</v>
      </c>
      <c r="BP13" s="272"/>
      <c r="BQ13" s="272"/>
      <c r="BR13" s="272" t="s">
        <v>85</v>
      </c>
      <c r="BS13" s="272"/>
      <c r="BT13" s="272"/>
      <c r="BU13" s="272" t="s">
        <v>85</v>
      </c>
      <c r="BV13" s="272"/>
      <c r="BW13" s="272"/>
      <c r="BX13" s="272" t="s">
        <v>96</v>
      </c>
      <c r="BY13" s="272" t="s">
        <v>96</v>
      </c>
      <c r="BZ13" s="272"/>
      <c r="CA13" s="272"/>
      <c r="CB13" s="272"/>
      <c r="CC13" s="272"/>
      <c r="CD13" s="272" t="s">
        <v>87</v>
      </c>
      <c r="CE13" s="272"/>
      <c r="CF13" s="272"/>
      <c r="CG13" s="159">
        <v>39.201894202128784</v>
      </c>
      <c r="CH13" s="32">
        <v>35.857245125512051</v>
      </c>
      <c r="CI13" s="32">
        <v>13.280000000000001</v>
      </c>
      <c r="CJ13" s="13">
        <v>48.959245669038637</v>
      </c>
      <c r="CK13" s="13">
        <v>14.81262796134903</v>
      </c>
      <c r="CL13" s="47">
        <v>31.449695999999999</v>
      </c>
      <c r="CM13" s="47">
        <v>0.23442100827543663</v>
      </c>
      <c r="CN13" s="47">
        <v>8.4433198526023739E-2</v>
      </c>
      <c r="CO13" s="47">
        <v>0.4733696908351927</v>
      </c>
      <c r="CP13" s="69">
        <v>3.4879354311100411E-2</v>
      </c>
      <c r="CQ13" s="236">
        <f t="shared" si="2"/>
        <v>12.15</v>
      </c>
      <c r="CR13" s="238">
        <f t="shared" si="3"/>
        <v>0.51111111111111118</v>
      </c>
      <c r="CS13" s="238">
        <f t="shared" si="4"/>
        <v>0.18949292181069957</v>
      </c>
      <c r="CT13" s="238">
        <f t="shared" si="5"/>
        <v>0.29939596707818927</v>
      </c>
      <c r="CU13" s="238">
        <f t="shared" si="7"/>
        <v>1</v>
      </c>
      <c r="CV13" s="237"/>
      <c r="CW13" s="240">
        <f>CQ13/[1]EU28!F13</f>
        <v>5.1480004226553671E-3</v>
      </c>
      <c r="CX13" s="240">
        <f>F21/[1]EU28!F21</f>
        <v>6.6992459302890068E-3</v>
      </c>
      <c r="CY13" s="240">
        <f>F28/[1]EU28!F28</f>
        <v>2.4525102440680802E-3</v>
      </c>
      <c r="CZ13" s="240">
        <f>F37/[1]EU28!F37</f>
        <v>1.7205133034289721E-2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10"/>
      <c r="H14" s="97"/>
      <c r="I14" s="129">
        <v>1.7177099167795142</v>
      </c>
      <c r="J14" s="129">
        <v>0.62000000000000011</v>
      </c>
      <c r="K14" s="129">
        <v>1.5407857953512243</v>
      </c>
      <c r="L14" s="129">
        <v>3.0918778502031251E-2</v>
      </c>
      <c r="M14" s="129">
        <v>0.14600534292625872</v>
      </c>
      <c r="N14" s="96"/>
      <c r="O14" s="122"/>
      <c r="P14" s="114"/>
      <c r="Q14" s="120"/>
      <c r="R14" s="15"/>
      <c r="S14" s="15"/>
      <c r="T14" s="171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48"/>
      <c r="CH14" s="15"/>
      <c r="CI14" s="15"/>
      <c r="CJ14" s="15"/>
      <c r="CK14" s="15"/>
      <c r="CL14" s="15"/>
      <c r="CM14" s="15"/>
      <c r="CN14" s="15"/>
      <c r="CO14" s="15"/>
      <c r="CP14" s="15"/>
      <c r="CQ14" s="121"/>
      <c r="CR14" s="121"/>
      <c r="CS14" s="121"/>
      <c r="CT14" s="121"/>
      <c r="CU14" s="121"/>
      <c r="CV14" s="121"/>
    </row>
    <row r="15" spans="1:108" ht="24.75" customHeight="1" x14ac:dyDescent="0.2">
      <c r="B15" s="37" t="s">
        <v>82</v>
      </c>
      <c r="C15" s="37" t="s">
        <v>97</v>
      </c>
      <c r="D15" s="37" t="s">
        <v>97</v>
      </c>
      <c r="E15" s="38" t="s">
        <v>84</v>
      </c>
      <c r="F15" s="71">
        <v>11.75</v>
      </c>
      <c r="G15" s="13">
        <v>1.8025517811113512</v>
      </c>
      <c r="H15" s="13">
        <v>2.5252479999999999</v>
      </c>
      <c r="I15" s="30">
        <v>0.22978441941263045</v>
      </c>
      <c r="J15" s="30">
        <v>0.08</v>
      </c>
      <c r="K15" s="30">
        <v>0.20611662421312951</v>
      </c>
      <c r="L15" s="28">
        <v>4.136119549427348E-3</v>
      </c>
      <c r="M15" s="13">
        <v>1.9531675650073591E-2</v>
      </c>
      <c r="N15" s="13">
        <v>0.15</v>
      </c>
      <c r="O15" s="13">
        <v>4.2510117591336632E-2</v>
      </c>
      <c r="P15" s="58">
        <v>3.727430182129382E-2</v>
      </c>
      <c r="Q15" s="58">
        <v>1.5</v>
      </c>
      <c r="R15" s="58">
        <v>2.2000000000000002</v>
      </c>
      <c r="S15" s="58">
        <f>(2.7+0.77)/2</f>
        <v>1.7350000000000001</v>
      </c>
      <c r="T15" s="91">
        <v>1.17</v>
      </c>
      <c r="U15" s="291"/>
      <c r="V15" s="347"/>
      <c r="W15" s="347"/>
      <c r="X15" s="347">
        <v>1</v>
      </c>
      <c r="Y15" s="291">
        <v>1</v>
      </c>
      <c r="Z15" s="291"/>
      <c r="AA15" s="347"/>
      <c r="AB15" s="347"/>
      <c r="AC15" s="291"/>
      <c r="AD15" s="291"/>
      <c r="AE15" s="347"/>
      <c r="AF15" s="291">
        <v>1</v>
      </c>
      <c r="AG15" s="291"/>
      <c r="AH15" s="291"/>
      <c r="AI15" s="291">
        <v>1</v>
      </c>
      <c r="AJ15" s="291"/>
      <c r="AK15" s="291"/>
      <c r="AL15" s="347"/>
      <c r="AM15" s="347"/>
      <c r="AN15" s="291">
        <v>1</v>
      </c>
      <c r="AO15" s="291"/>
      <c r="AP15" s="291"/>
      <c r="AQ15" s="291">
        <v>1</v>
      </c>
      <c r="AR15" s="291"/>
      <c r="AS15" s="291"/>
      <c r="AT15" s="291"/>
      <c r="AU15" s="347"/>
      <c r="AV15" s="291">
        <v>1</v>
      </c>
      <c r="AW15" s="347"/>
      <c r="AX15" s="347"/>
      <c r="AY15" s="291">
        <v>1</v>
      </c>
      <c r="AZ15" s="291"/>
      <c r="BA15" s="347"/>
      <c r="BB15" s="347"/>
      <c r="BC15" s="347"/>
      <c r="BD15" s="277"/>
      <c r="BE15" s="291" t="s">
        <v>85</v>
      </c>
      <c r="BF15" s="277"/>
      <c r="BG15" s="291" t="s">
        <v>85</v>
      </c>
      <c r="BH15" s="277"/>
      <c r="BI15" s="277"/>
      <c r="BJ15" s="277"/>
      <c r="BK15" s="277"/>
      <c r="BL15" s="277"/>
      <c r="BM15" s="277"/>
      <c r="BN15" s="277"/>
      <c r="BO15" s="277"/>
      <c r="BP15" s="277"/>
      <c r="BQ15" s="291" t="s">
        <v>87</v>
      </c>
      <c r="BR15" s="291" t="s">
        <v>85</v>
      </c>
      <c r="BS15" s="277"/>
      <c r="BT15" s="277"/>
      <c r="BU15" s="291" t="s">
        <v>85</v>
      </c>
      <c r="BV15" s="277"/>
      <c r="BW15" s="291" t="s">
        <v>85</v>
      </c>
      <c r="BX15" s="277"/>
      <c r="BY15" s="277"/>
      <c r="BZ15" s="277"/>
      <c r="CA15" s="277"/>
      <c r="CB15" s="277"/>
      <c r="CC15" s="277"/>
      <c r="CD15" s="277"/>
      <c r="CE15" s="291" t="s">
        <v>87</v>
      </c>
      <c r="CF15" s="277"/>
      <c r="CG15" s="276">
        <v>190.76829277700173</v>
      </c>
      <c r="CH15" s="39">
        <v>50.553331491666782</v>
      </c>
      <c r="CI15" s="39">
        <v>13.28</v>
      </c>
      <c r="CJ15" s="13">
        <v>238.25052084919744</v>
      </c>
      <c r="CK15" s="13">
        <v>20.883581239207547</v>
      </c>
      <c r="CL15" s="47">
        <v>31.45</v>
      </c>
      <c r="CM15" s="47">
        <v>0.49990972592475624</v>
      </c>
      <c r="CN15" s="47">
        <v>0.12765969924266854</v>
      </c>
      <c r="CO15" s="47">
        <v>0.79899640070742795</v>
      </c>
      <c r="CP15" s="69">
        <v>5.273622175714638E-2</v>
      </c>
    </row>
    <row r="16" spans="1:108" ht="21.75" customHeight="1" x14ac:dyDescent="0.2">
      <c r="B16" s="5" t="s">
        <v>82</v>
      </c>
      <c r="C16" s="5" t="s">
        <v>97</v>
      </c>
      <c r="D16" s="5" t="s">
        <v>97</v>
      </c>
      <c r="E16" s="12" t="s">
        <v>89</v>
      </c>
      <c r="F16" s="10">
        <v>15.42</v>
      </c>
      <c r="G16" s="13">
        <v>2.3655615714669818</v>
      </c>
      <c r="H16" s="13">
        <v>3.973376</v>
      </c>
      <c r="I16" s="30">
        <v>0.29931221121389379</v>
      </c>
      <c r="J16" s="30">
        <v>0.12</v>
      </c>
      <c r="K16" s="30">
        <v>0.26848305345886275</v>
      </c>
      <c r="L16" s="28">
        <v>5.3876198018500878E-3</v>
      </c>
      <c r="M16" s="13">
        <v>2.5441537953180975E-2</v>
      </c>
      <c r="N16" s="13">
        <v>0.24</v>
      </c>
      <c r="O16" s="13">
        <v>5.537275907457035E-2</v>
      </c>
      <c r="P16" s="58">
        <v>3.9394521393234447E-3</v>
      </c>
      <c r="Q16" s="58">
        <v>1.02</v>
      </c>
      <c r="R16" s="58">
        <v>2.8</v>
      </c>
      <c r="S16" s="58">
        <v>0.69</v>
      </c>
      <c r="T16" s="91">
        <v>1.22</v>
      </c>
      <c r="U16" s="291">
        <v>1</v>
      </c>
      <c r="V16" s="347"/>
      <c r="W16" s="347"/>
      <c r="X16" s="347"/>
      <c r="Y16" s="291"/>
      <c r="Z16" s="291"/>
      <c r="AA16" s="347"/>
      <c r="AB16" s="347"/>
      <c r="AC16" s="291">
        <v>1</v>
      </c>
      <c r="AD16" s="291"/>
      <c r="AE16" s="347"/>
      <c r="AF16" s="291">
        <v>1</v>
      </c>
      <c r="AG16" s="291"/>
      <c r="AH16" s="291"/>
      <c r="AI16" s="291"/>
      <c r="AJ16" s="291">
        <v>1</v>
      </c>
      <c r="AK16" s="291"/>
      <c r="AL16" s="347"/>
      <c r="AM16" s="347"/>
      <c r="AN16" s="291"/>
      <c r="AO16" s="291">
        <v>1</v>
      </c>
      <c r="AP16" s="291"/>
      <c r="AQ16" s="291">
        <v>1</v>
      </c>
      <c r="AR16" s="291">
        <v>1</v>
      </c>
      <c r="AS16" s="291"/>
      <c r="AT16" s="291"/>
      <c r="AU16" s="347"/>
      <c r="AV16" s="291">
        <v>1</v>
      </c>
      <c r="AW16" s="347"/>
      <c r="AX16" s="347"/>
      <c r="AY16" s="291">
        <v>1</v>
      </c>
      <c r="AZ16" s="291"/>
      <c r="BA16" s="347"/>
      <c r="BB16" s="347"/>
      <c r="BC16" s="347"/>
      <c r="BD16" s="277"/>
      <c r="BE16" s="291" t="s">
        <v>85</v>
      </c>
      <c r="BF16" s="277"/>
      <c r="BG16" s="291" t="s">
        <v>85</v>
      </c>
      <c r="BH16" s="277"/>
      <c r="BI16" s="277"/>
      <c r="BJ16" s="277"/>
      <c r="BK16" s="277"/>
      <c r="BL16" s="277"/>
      <c r="BM16" s="277"/>
      <c r="BN16" s="277"/>
      <c r="BO16" s="277"/>
      <c r="BP16" s="277"/>
      <c r="BQ16" s="291" t="s">
        <v>87</v>
      </c>
      <c r="BR16" s="291" t="s">
        <v>85</v>
      </c>
      <c r="BS16" s="277"/>
      <c r="BT16" s="277"/>
      <c r="BU16" s="291" t="s">
        <v>85</v>
      </c>
      <c r="BV16" s="277"/>
      <c r="BW16" s="291" t="s">
        <v>85</v>
      </c>
      <c r="BX16" s="277"/>
      <c r="BY16" s="277"/>
      <c r="BZ16" s="277"/>
      <c r="CA16" s="277"/>
      <c r="CB16" s="277"/>
      <c r="CC16" s="277"/>
      <c r="CD16" s="277"/>
      <c r="CE16" s="291" t="s">
        <v>87</v>
      </c>
      <c r="CF16" s="277"/>
      <c r="CG16" s="30">
        <v>204.20729622005516</v>
      </c>
      <c r="CH16" s="13">
        <v>71.785730718166832</v>
      </c>
      <c r="CI16" s="13">
        <v>13.28</v>
      </c>
      <c r="CJ16" s="13">
        <v>255.03449224922687</v>
      </c>
      <c r="CK16" s="13">
        <v>29.654685359674719</v>
      </c>
      <c r="CL16" s="47">
        <v>31.45</v>
      </c>
      <c r="CM16" s="47">
        <v>0.68784253255133709</v>
      </c>
      <c r="CN16" s="47">
        <v>0.28523169957802685</v>
      </c>
      <c r="CO16" s="47">
        <v>1.088258794263365</v>
      </c>
      <c r="CP16" s="69">
        <v>0.11782921509568289</v>
      </c>
    </row>
    <row r="17" spans="2:94" ht="21.75" customHeight="1" x14ac:dyDescent="0.2">
      <c r="B17" s="5" t="s">
        <v>82</v>
      </c>
      <c r="C17" s="5" t="s">
        <v>97</v>
      </c>
      <c r="D17" s="5" t="s">
        <v>97</v>
      </c>
      <c r="E17" s="12" t="s">
        <v>91</v>
      </c>
      <c r="F17" s="7">
        <v>16.170000000000002</v>
      </c>
      <c r="G17" s="13">
        <v>2.4806180681336638</v>
      </c>
      <c r="H17" s="13">
        <v>4.1977760000000011</v>
      </c>
      <c r="I17" s="30">
        <v>0.31223033208658735</v>
      </c>
      <c r="J17" s="30">
        <v>0.12</v>
      </c>
      <c r="K17" s="30">
        <v>0.28007060788166888</v>
      </c>
      <c r="L17" s="28">
        <v>5.6201459775585714E-3</v>
      </c>
      <c r="M17" s="13">
        <v>2.6539578227359927E-2</v>
      </c>
      <c r="N17" s="13">
        <v>0.26</v>
      </c>
      <c r="O17" s="13">
        <v>0.04</v>
      </c>
      <c r="P17" s="58">
        <v>1.2230332086587338E-2</v>
      </c>
      <c r="Q17" s="58">
        <v>0.54</v>
      </c>
      <c r="R17" s="58">
        <v>2.5</v>
      </c>
      <c r="S17" s="58">
        <v>0.54</v>
      </c>
      <c r="T17" s="91">
        <v>0.7</v>
      </c>
      <c r="U17" s="291">
        <v>1</v>
      </c>
      <c r="V17" s="347"/>
      <c r="W17" s="347"/>
      <c r="X17" s="347"/>
      <c r="Y17" s="291"/>
      <c r="Z17" s="291"/>
      <c r="AA17" s="347"/>
      <c r="AB17" s="347"/>
      <c r="AC17" s="291">
        <v>1</v>
      </c>
      <c r="AD17" s="291">
        <v>1</v>
      </c>
      <c r="AE17" s="347"/>
      <c r="AF17" s="291">
        <v>1</v>
      </c>
      <c r="AG17" s="291"/>
      <c r="AH17" s="291"/>
      <c r="AI17" s="291"/>
      <c r="AJ17" s="291">
        <v>1</v>
      </c>
      <c r="AK17" s="291"/>
      <c r="AL17" s="347"/>
      <c r="AM17" s="347"/>
      <c r="AN17" s="291"/>
      <c r="AO17" s="291">
        <v>1</v>
      </c>
      <c r="AP17" s="291"/>
      <c r="AQ17" s="291">
        <v>1</v>
      </c>
      <c r="AR17" s="291">
        <v>1</v>
      </c>
      <c r="AS17" s="291"/>
      <c r="AT17" s="291"/>
      <c r="AU17" s="347"/>
      <c r="AV17" s="291">
        <v>1</v>
      </c>
      <c r="AW17" s="347"/>
      <c r="AX17" s="347"/>
      <c r="AY17" s="291">
        <v>1</v>
      </c>
      <c r="AZ17" s="291">
        <v>1</v>
      </c>
      <c r="BA17" s="347"/>
      <c r="BB17" s="347"/>
      <c r="BC17" s="347"/>
      <c r="BD17" s="277"/>
      <c r="BE17" s="291" t="s">
        <v>85</v>
      </c>
      <c r="BF17" s="277"/>
      <c r="BG17" s="291" t="s">
        <v>85</v>
      </c>
      <c r="BH17" s="277"/>
      <c r="BI17" s="277"/>
      <c r="BJ17" s="277"/>
      <c r="BK17" s="277"/>
      <c r="BL17" s="277"/>
      <c r="BM17" s="277"/>
      <c r="BN17" s="277"/>
      <c r="BO17" s="277"/>
      <c r="BP17" s="277"/>
      <c r="BQ17" s="291" t="s">
        <v>87</v>
      </c>
      <c r="BR17" s="291" t="s">
        <v>85</v>
      </c>
      <c r="BS17" s="277"/>
      <c r="BT17" s="277"/>
      <c r="BU17" s="291" t="s">
        <v>85</v>
      </c>
      <c r="BV17" s="277"/>
      <c r="BW17" s="291" t="s">
        <v>85</v>
      </c>
      <c r="BX17" s="277"/>
      <c r="BY17" s="277"/>
      <c r="BZ17" s="277"/>
      <c r="CA17" s="277"/>
      <c r="CB17" s="277"/>
      <c r="CC17" s="277"/>
      <c r="CD17" s="277"/>
      <c r="CE17" s="291" t="s">
        <v>87</v>
      </c>
      <c r="CF17" s="277"/>
      <c r="CG17" s="30">
        <v>163.84558854019744</v>
      </c>
      <c r="CH17" s="13">
        <v>45.497998342500104</v>
      </c>
      <c r="CI17" s="13">
        <v>13.28</v>
      </c>
      <c r="CJ17" s="13">
        <v>204.62675552785257</v>
      </c>
      <c r="CK17" s="13">
        <v>18.795223115286795</v>
      </c>
      <c r="CL17" s="47">
        <v>31.45</v>
      </c>
      <c r="CM17" s="47">
        <v>0.62117592731680771</v>
      </c>
      <c r="CN17" s="47">
        <v>0.19099040549018675</v>
      </c>
      <c r="CO17" s="47">
        <v>1.0161473269859611</v>
      </c>
      <c r="CP17" s="69">
        <v>7.8898136507996153E-2</v>
      </c>
    </row>
    <row r="18" spans="2:94" ht="21.75" customHeight="1" x14ac:dyDescent="0.2">
      <c r="B18" s="5" t="s">
        <v>82</v>
      </c>
      <c r="C18" s="5" t="s">
        <v>97</v>
      </c>
      <c r="D18" s="5" t="s">
        <v>97</v>
      </c>
      <c r="E18" s="12" t="s">
        <v>92</v>
      </c>
      <c r="F18" s="10">
        <v>13.25</v>
      </c>
      <c r="G18" s="13">
        <v>2.0326647744447151</v>
      </c>
      <c r="H18" s="13">
        <v>3.324112</v>
      </c>
      <c r="I18" s="30">
        <v>0.26147293584024317</v>
      </c>
      <c r="J18" s="30">
        <v>0.08</v>
      </c>
      <c r="K18" s="30">
        <v>0.23454122344869813</v>
      </c>
      <c r="L18" s="28">
        <v>4.7065128451243771E-3</v>
      </c>
      <c r="M18" s="13">
        <v>2.222519954642067E-2</v>
      </c>
      <c r="N18" s="13">
        <v>0.2</v>
      </c>
      <c r="O18" s="13">
        <v>4.8372493130444984E-2</v>
      </c>
      <c r="P18" s="58">
        <v>1.3100442709798175E-2</v>
      </c>
      <c r="Q18" s="58">
        <v>0.41</v>
      </c>
      <c r="R18" s="58">
        <v>1.9</v>
      </c>
      <c r="S18" s="58">
        <v>0.21</v>
      </c>
      <c r="T18" s="91">
        <v>0.44</v>
      </c>
      <c r="U18" s="291">
        <v>1</v>
      </c>
      <c r="V18" s="347"/>
      <c r="W18" s="347"/>
      <c r="X18" s="347"/>
      <c r="Y18" s="291"/>
      <c r="Z18" s="291"/>
      <c r="AA18" s="347">
        <v>1</v>
      </c>
      <c r="AB18" s="347">
        <v>1</v>
      </c>
      <c r="AC18" s="291"/>
      <c r="AD18" s="291"/>
      <c r="AE18" s="347"/>
      <c r="AF18" s="291"/>
      <c r="AG18" s="291"/>
      <c r="AH18" s="291">
        <v>1</v>
      </c>
      <c r="AI18" s="291"/>
      <c r="AJ18" s="291">
        <v>1</v>
      </c>
      <c r="AK18" s="291">
        <v>1</v>
      </c>
      <c r="AL18" s="347"/>
      <c r="AM18" s="347"/>
      <c r="AN18" s="291"/>
      <c r="AO18" s="291">
        <v>1</v>
      </c>
      <c r="AP18" s="291"/>
      <c r="AQ18" s="291">
        <v>1</v>
      </c>
      <c r="AR18" s="291">
        <v>1</v>
      </c>
      <c r="AS18" s="291"/>
      <c r="AT18" s="291"/>
      <c r="AU18" s="347"/>
      <c r="AV18" s="291">
        <v>1</v>
      </c>
      <c r="AW18" s="347"/>
      <c r="AX18" s="347"/>
      <c r="AY18" s="291">
        <v>1</v>
      </c>
      <c r="AZ18" s="291">
        <v>1</v>
      </c>
      <c r="BA18" s="347"/>
      <c r="BB18" s="347"/>
      <c r="BC18" s="347"/>
      <c r="BD18" s="277"/>
      <c r="BE18" s="291" t="s">
        <v>85</v>
      </c>
      <c r="BF18" s="277"/>
      <c r="BG18" s="291" t="s">
        <v>85</v>
      </c>
      <c r="BH18" s="277"/>
      <c r="BI18" s="277"/>
      <c r="BJ18" s="277"/>
      <c r="BK18" s="277"/>
      <c r="BL18" s="277"/>
      <c r="BM18" s="277"/>
      <c r="BN18" s="277"/>
      <c r="BO18" s="277"/>
      <c r="BP18" s="277"/>
      <c r="BQ18" s="291" t="s">
        <v>87</v>
      </c>
      <c r="BR18" s="291" t="s">
        <v>85</v>
      </c>
      <c r="BS18" s="277"/>
      <c r="BT18" s="277"/>
      <c r="BU18" s="291" t="s">
        <v>85</v>
      </c>
      <c r="BV18" s="277"/>
      <c r="BW18" s="291" t="s">
        <v>85</v>
      </c>
      <c r="BX18" s="277"/>
      <c r="BY18" s="277"/>
      <c r="BZ18" s="277"/>
      <c r="CA18" s="277"/>
      <c r="CB18" s="277"/>
      <c r="CC18" s="277"/>
      <c r="CD18" s="277"/>
      <c r="CE18" s="291" t="s">
        <v>87</v>
      </c>
      <c r="CF18" s="277"/>
      <c r="CG18" s="30">
        <v>160.97005897865722</v>
      </c>
      <c r="CH18" s="13">
        <v>55.103131325916792</v>
      </c>
      <c r="CI18" s="13">
        <v>13.28</v>
      </c>
      <c r="CJ18" s="13">
        <v>201.03550665844497</v>
      </c>
      <c r="CK18" s="13">
        <v>22.763103550736229</v>
      </c>
      <c r="CL18" s="47">
        <v>31.45</v>
      </c>
      <c r="CM18" s="47">
        <v>0.50315816862620466</v>
      </c>
      <c r="CN18" s="47">
        <v>0.1831689800780559</v>
      </c>
      <c r="CO18" s="47">
        <v>0.82535029279726702</v>
      </c>
      <c r="CP18" s="69">
        <v>7.5667105670244914E-2</v>
      </c>
    </row>
    <row r="19" spans="2:94" ht="21.75" customHeight="1" x14ac:dyDescent="0.2">
      <c r="B19" s="5" t="s">
        <v>82</v>
      </c>
      <c r="C19" s="5" t="s">
        <v>97</v>
      </c>
      <c r="D19" s="5" t="s">
        <v>97</v>
      </c>
      <c r="E19" s="12" t="s">
        <v>93</v>
      </c>
      <c r="F19" s="64">
        <v>11.600000000000001</v>
      </c>
      <c r="G19" s="13">
        <v>1.7795404817780149</v>
      </c>
      <c r="H19" s="13">
        <v>2.8304320000000005</v>
      </c>
      <c r="I19" s="30">
        <v>0.23093825503184107</v>
      </c>
      <c r="J19" s="30">
        <v>0.08</v>
      </c>
      <c r="K19" s="30">
        <v>0.20715161476356145</v>
      </c>
      <c r="L19" s="28">
        <v>4.1568885905731391E-3</v>
      </c>
      <c r="M19" s="13">
        <v>1.9629751677706492E-2</v>
      </c>
      <c r="N19" s="13">
        <v>0.17</v>
      </c>
      <c r="O19" s="13">
        <v>4.27235771808906E-2</v>
      </c>
      <c r="P19" s="58">
        <v>1.8214677850950454E-2</v>
      </c>
      <c r="Q19" s="58">
        <v>0.22</v>
      </c>
      <c r="R19" s="58">
        <v>1.1000000000000001</v>
      </c>
      <c r="S19" s="58">
        <v>0.14000000000000001</v>
      </c>
      <c r="T19" s="91">
        <v>0.18</v>
      </c>
      <c r="U19" s="291">
        <v>1</v>
      </c>
      <c r="V19" s="347"/>
      <c r="W19" s="347"/>
      <c r="X19" s="347"/>
      <c r="Y19" s="291"/>
      <c r="Z19" s="291"/>
      <c r="AA19" s="347">
        <v>1</v>
      </c>
      <c r="AB19" s="347">
        <v>1</v>
      </c>
      <c r="AC19" s="291"/>
      <c r="AD19" s="291"/>
      <c r="AE19" s="347"/>
      <c r="AF19" s="291"/>
      <c r="AG19" s="291"/>
      <c r="AH19" s="291">
        <v>1</v>
      </c>
      <c r="AI19" s="291"/>
      <c r="AJ19" s="291">
        <v>1</v>
      </c>
      <c r="AK19" s="291">
        <v>1</v>
      </c>
      <c r="AL19" s="347"/>
      <c r="AM19" s="347"/>
      <c r="AN19" s="291"/>
      <c r="AO19" s="291">
        <v>1</v>
      </c>
      <c r="AP19" s="291"/>
      <c r="AQ19" s="291">
        <v>1</v>
      </c>
      <c r="AR19" s="291">
        <v>1</v>
      </c>
      <c r="AS19" s="291"/>
      <c r="AT19" s="291"/>
      <c r="AU19" s="347"/>
      <c r="AV19" s="291">
        <v>1</v>
      </c>
      <c r="AW19" s="347"/>
      <c r="AX19" s="347"/>
      <c r="AY19" s="291">
        <v>1</v>
      </c>
      <c r="AZ19" s="291">
        <v>1</v>
      </c>
      <c r="BA19" s="347"/>
      <c r="BB19" s="347"/>
      <c r="BC19" s="347"/>
      <c r="BD19" s="277"/>
      <c r="BE19" s="291" t="s">
        <v>85</v>
      </c>
      <c r="BF19" s="277"/>
      <c r="BG19" s="291" t="s">
        <v>85</v>
      </c>
      <c r="BH19" s="277"/>
      <c r="BI19" s="277"/>
      <c r="BJ19" s="277"/>
      <c r="BK19" s="277"/>
      <c r="BL19" s="277"/>
      <c r="BM19" s="277"/>
      <c r="BN19" s="277"/>
      <c r="BO19" s="277"/>
      <c r="BP19" s="277"/>
      <c r="BQ19" s="291" t="s">
        <v>87</v>
      </c>
      <c r="BR19" s="291" t="s">
        <v>85</v>
      </c>
      <c r="BS19" s="277"/>
      <c r="BT19" s="277"/>
      <c r="BU19" s="291" t="s">
        <v>85</v>
      </c>
      <c r="BV19" s="277"/>
      <c r="BW19" s="291" t="s">
        <v>85</v>
      </c>
      <c r="BX19" s="277"/>
      <c r="BY19" s="277"/>
      <c r="BZ19" s="277"/>
      <c r="CA19" s="277"/>
      <c r="CB19" s="277"/>
      <c r="CC19" s="277"/>
      <c r="CD19" s="277"/>
      <c r="CE19" s="291" t="s">
        <v>87</v>
      </c>
      <c r="CF19" s="277"/>
      <c r="CG19" s="30">
        <v>55.484311332517535</v>
      </c>
      <c r="CH19" s="13">
        <v>50.553331491666782</v>
      </c>
      <c r="CI19" s="13">
        <v>13.28</v>
      </c>
      <c r="CJ19" s="13">
        <v>69.294356423181142</v>
      </c>
      <c r="CK19" s="13">
        <v>20.883581239207547</v>
      </c>
      <c r="CL19" s="47">
        <v>31.45</v>
      </c>
      <c r="CM19" s="47">
        <v>0.2527845781197896</v>
      </c>
      <c r="CN19" s="47">
        <v>0.14308776716062141</v>
      </c>
      <c r="CO19" s="47">
        <v>0.48813211241380533</v>
      </c>
      <c r="CP19" s="69">
        <v>5.9109556614052705E-2</v>
      </c>
    </row>
    <row r="20" spans="2:94" ht="21.75" customHeight="1" x14ac:dyDescent="0.2">
      <c r="B20" s="5" t="s">
        <v>82</v>
      </c>
      <c r="C20" s="5" t="s">
        <v>97</v>
      </c>
      <c r="D20" s="5" t="s">
        <v>97</v>
      </c>
      <c r="E20" s="12" t="s">
        <v>94</v>
      </c>
      <c r="F20" s="10">
        <v>13.020000000000001</v>
      </c>
      <c r="G20" s="13">
        <v>1.9973807821335994</v>
      </c>
      <c r="H20" s="13">
        <v>3.2552960000000004</v>
      </c>
      <c r="I20" s="30">
        <v>0.25442420965965629</v>
      </c>
      <c r="J20" s="30">
        <v>0.1</v>
      </c>
      <c r="K20" s="30">
        <v>0.22821851606471169</v>
      </c>
      <c r="L20" s="28">
        <v>4.5796357738738126E-3</v>
      </c>
      <c r="M20" s="13">
        <v>2.1626057821070785E-2</v>
      </c>
      <c r="N20" s="13">
        <v>0.2</v>
      </c>
      <c r="O20" s="13">
        <v>4.7068478787036412E-2</v>
      </c>
      <c r="P20" s="58">
        <v>7.3557308726198631E-3</v>
      </c>
      <c r="Q20" s="58">
        <v>0.24</v>
      </c>
      <c r="R20" s="58">
        <v>0.85</v>
      </c>
      <c r="S20" s="58">
        <v>0.17</v>
      </c>
      <c r="T20" s="91">
        <v>0.23</v>
      </c>
      <c r="U20" s="291"/>
      <c r="V20" s="347">
        <v>1</v>
      </c>
      <c r="W20" s="347"/>
      <c r="X20" s="347"/>
      <c r="Y20" s="291">
        <v>1</v>
      </c>
      <c r="Z20" s="291">
        <v>1</v>
      </c>
      <c r="AA20" s="347"/>
      <c r="AB20" s="347"/>
      <c r="AC20" s="291"/>
      <c r="AD20" s="291"/>
      <c r="AE20" s="347"/>
      <c r="AF20" s="291">
        <v>1</v>
      </c>
      <c r="AG20" s="291"/>
      <c r="AH20" s="291"/>
      <c r="AI20" s="291"/>
      <c r="AJ20" s="291">
        <v>1</v>
      </c>
      <c r="AK20" s="291">
        <v>1</v>
      </c>
      <c r="AL20" s="347"/>
      <c r="AM20" s="347"/>
      <c r="AN20" s="291">
        <v>1</v>
      </c>
      <c r="AO20" s="291"/>
      <c r="AP20" s="291"/>
      <c r="AQ20" s="291">
        <v>1</v>
      </c>
      <c r="AR20" s="291">
        <v>1</v>
      </c>
      <c r="AS20" s="291"/>
      <c r="AT20" s="291"/>
      <c r="AU20" s="347"/>
      <c r="AV20" s="291">
        <v>1</v>
      </c>
      <c r="AW20" s="347"/>
      <c r="AX20" s="347"/>
      <c r="AY20" s="291">
        <v>1</v>
      </c>
      <c r="AZ20" s="291">
        <v>1</v>
      </c>
      <c r="BA20" s="347"/>
      <c r="BB20" s="347"/>
      <c r="BC20" s="347"/>
      <c r="BD20" s="277"/>
      <c r="BE20" s="277"/>
      <c r="BF20" s="291" t="s">
        <v>85</v>
      </c>
      <c r="BG20" s="277"/>
      <c r="BH20" s="277"/>
      <c r="BI20" s="291" t="s">
        <v>85</v>
      </c>
      <c r="BJ20" s="277"/>
      <c r="BK20" s="277"/>
      <c r="BL20" s="277"/>
      <c r="BM20" s="277"/>
      <c r="BN20" s="277"/>
      <c r="BO20" s="291" t="s">
        <v>87</v>
      </c>
      <c r="BP20" s="277"/>
      <c r="BQ20" s="277"/>
      <c r="BR20" s="291" t="s">
        <v>85</v>
      </c>
      <c r="BS20" s="277"/>
      <c r="BT20" s="277"/>
      <c r="BU20" s="291" t="s">
        <v>85</v>
      </c>
      <c r="BV20" s="277"/>
      <c r="BW20" s="277"/>
      <c r="BX20" s="277"/>
      <c r="BY20" s="291" t="s">
        <v>85</v>
      </c>
      <c r="BZ20" s="277"/>
      <c r="CA20" s="277"/>
      <c r="CB20" s="277"/>
      <c r="CC20" s="277"/>
      <c r="CD20" s="291" t="s">
        <v>87</v>
      </c>
      <c r="CE20" s="277"/>
      <c r="CF20" s="277"/>
      <c r="CG20" s="30">
        <v>77.073131719418143</v>
      </c>
      <c r="CH20" s="13">
        <v>39.431598563500089</v>
      </c>
      <c r="CI20" s="13">
        <v>13.28</v>
      </c>
      <c r="CJ20" s="13">
        <v>96.256634204381314</v>
      </c>
      <c r="CK20" s="13">
        <v>16.289193366581888</v>
      </c>
      <c r="CL20" s="47">
        <v>31.45</v>
      </c>
      <c r="CM20" s="47">
        <v>0.32684999211521731</v>
      </c>
      <c r="CN20" s="47">
        <v>0.12836152507736759</v>
      </c>
      <c r="CO20" s="47">
        <v>0.60174015131269498</v>
      </c>
      <c r="CP20" s="69">
        <v>5.3026146009460561E-2</v>
      </c>
    </row>
    <row r="21" spans="2:94" ht="22.5" customHeight="1" x14ac:dyDescent="0.2">
      <c r="B21" s="5" t="s">
        <v>82</v>
      </c>
      <c r="C21" s="5" t="s">
        <v>97</v>
      </c>
      <c r="D21" s="5" t="s">
        <v>97</v>
      </c>
      <c r="E21" s="10" t="s">
        <v>95</v>
      </c>
      <c r="F21" s="53">
        <v>6.2100000000000009</v>
      </c>
      <c r="G21" s="13">
        <v>0.95266779240012711</v>
      </c>
      <c r="H21" s="13">
        <v>1.2177440000000002</v>
      </c>
      <c r="I21" s="30">
        <v>0.12954755353466213</v>
      </c>
      <c r="J21" s="30">
        <v>0.04</v>
      </c>
      <c r="K21" s="30">
        <v>0.11620415552059193</v>
      </c>
      <c r="L21" s="28">
        <v>2.3318559636239184E-3</v>
      </c>
      <c r="M21" s="13">
        <v>1.1011542050446282E-2</v>
      </c>
      <c r="N21" s="13">
        <v>7.0000000000000007E-2</v>
      </c>
      <c r="O21" s="13">
        <v>2.3966297403912495E-2</v>
      </c>
      <c r="P21" s="58">
        <v>3.5581256130749625E-2</v>
      </c>
      <c r="Q21" s="58">
        <v>0.27</v>
      </c>
      <c r="R21" s="58">
        <v>0.6</v>
      </c>
      <c r="S21" s="58">
        <v>0.2</v>
      </c>
      <c r="T21" s="91">
        <v>0.28999999999999998</v>
      </c>
      <c r="U21" s="291"/>
      <c r="V21" s="347">
        <v>1</v>
      </c>
      <c r="W21" s="347"/>
      <c r="X21" s="347"/>
      <c r="Y21" s="291">
        <v>1</v>
      </c>
      <c r="Z21" s="291">
        <v>1</v>
      </c>
      <c r="AA21" s="347"/>
      <c r="AB21" s="347"/>
      <c r="AC21" s="291"/>
      <c r="AD21" s="291"/>
      <c r="AE21" s="347"/>
      <c r="AF21" s="291">
        <v>1</v>
      </c>
      <c r="AG21" s="291"/>
      <c r="AH21" s="291"/>
      <c r="AI21" s="291"/>
      <c r="AJ21" s="291">
        <v>1</v>
      </c>
      <c r="AK21" s="291">
        <v>1</v>
      </c>
      <c r="AL21" s="347"/>
      <c r="AM21" s="347"/>
      <c r="AN21" s="291">
        <v>1</v>
      </c>
      <c r="AO21" s="291"/>
      <c r="AP21" s="291"/>
      <c r="AQ21" s="291">
        <v>1</v>
      </c>
      <c r="AR21" s="291">
        <v>1</v>
      </c>
      <c r="AS21" s="291"/>
      <c r="AT21" s="291"/>
      <c r="AU21" s="347"/>
      <c r="AV21" s="291">
        <v>1</v>
      </c>
      <c r="AW21" s="347"/>
      <c r="AX21" s="347"/>
      <c r="AY21" s="291">
        <v>1</v>
      </c>
      <c r="AZ21" s="291">
        <v>1</v>
      </c>
      <c r="BA21" s="347"/>
      <c r="BB21" s="347"/>
      <c r="BC21" s="347"/>
      <c r="BD21" s="277"/>
      <c r="BE21" s="277"/>
      <c r="BF21" s="291" t="s">
        <v>85</v>
      </c>
      <c r="BG21" s="277"/>
      <c r="BH21" s="277"/>
      <c r="BI21" s="291" t="s">
        <v>85</v>
      </c>
      <c r="BJ21" s="277"/>
      <c r="BK21" s="277"/>
      <c r="BL21" s="277"/>
      <c r="BM21" s="277"/>
      <c r="BN21" s="277"/>
      <c r="BO21" s="291" t="s">
        <v>87</v>
      </c>
      <c r="BP21" s="277"/>
      <c r="BQ21" s="277"/>
      <c r="BR21" s="291" t="s">
        <v>85</v>
      </c>
      <c r="BS21" s="277"/>
      <c r="BT21" s="277"/>
      <c r="BU21" s="291" t="s">
        <v>85</v>
      </c>
      <c r="BV21" s="277"/>
      <c r="BW21" s="277"/>
      <c r="BX21" s="277"/>
      <c r="BY21" s="291" t="s">
        <v>85</v>
      </c>
      <c r="BZ21" s="277"/>
      <c r="CA21" s="277"/>
      <c r="CB21" s="277"/>
      <c r="CC21" s="277"/>
      <c r="CD21" s="291" t="s">
        <v>87</v>
      </c>
      <c r="CE21" s="277"/>
      <c r="CF21" s="277"/>
      <c r="CG21" s="245">
        <v>36.353845233980337</v>
      </c>
      <c r="CH21" s="53">
        <v>36.460049078258216</v>
      </c>
      <c r="CI21" s="58">
        <v>13.28</v>
      </c>
      <c r="CJ21" s="13">
        <v>45.40231731271804</v>
      </c>
      <c r="CK21" s="13">
        <v>15.061646274228469</v>
      </c>
      <c r="CL21" s="47">
        <v>31.45</v>
      </c>
      <c r="CM21" s="47">
        <v>0.11710193748431193</v>
      </c>
      <c r="CN21" s="47">
        <v>4.4399006004754479E-2</v>
      </c>
      <c r="CO21" s="47">
        <v>0.23855782540415721</v>
      </c>
      <c r="CP21" s="69">
        <v>1.8341229380564077E-2</v>
      </c>
    </row>
    <row r="22" spans="2:94" ht="30" customHeight="1" x14ac:dyDescent="0.2">
      <c r="B22" s="5" t="s">
        <v>82</v>
      </c>
      <c r="C22" s="10" t="s">
        <v>98</v>
      </c>
      <c r="D22" s="10" t="s">
        <v>98</v>
      </c>
      <c r="E22" s="15"/>
      <c r="F22" s="6"/>
      <c r="G22" s="7"/>
      <c r="H22" s="97"/>
      <c r="I22" s="129">
        <v>0.27729008322048571</v>
      </c>
      <c r="J22" s="129">
        <v>0.11000000000000001</v>
      </c>
      <c r="K22" s="129">
        <v>0.24872920464877563</v>
      </c>
      <c r="L22" s="129">
        <v>4.9912214979687414E-3</v>
      </c>
      <c r="M22" s="129">
        <v>2.3569657073741285E-2</v>
      </c>
      <c r="N22" s="97">
        <v>0.33150000000000002</v>
      </c>
      <c r="O22" s="119"/>
      <c r="P22" s="116"/>
      <c r="Q22" s="96"/>
      <c r="R22" s="7"/>
      <c r="S22" s="7"/>
      <c r="T22" s="36"/>
      <c r="U22" s="273"/>
      <c r="V22" s="274"/>
      <c r="W22" s="274"/>
      <c r="X22" s="274"/>
      <c r="Y22" s="273"/>
      <c r="Z22" s="273"/>
      <c r="AA22" s="274"/>
      <c r="AB22" s="274"/>
      <c r="AC22" s="273"/>
      <c r="AD22" s="273"/>
      <c r="AE22" s="274"/>
      <c r="AF22" s="273"/>
      <c r="AG22" s="273"/>
      <c r="AH22" s="273"/>
      <c r="AI22" s="273"/>
      <c r="AJ22" s="273"/>
      <c r="AK22" s="273"/>
      <c r="AL22" s="274"/>
      <c r="AM22" s="274"/>
      <c r="AN22" s="273"/>
      <c r="AO22" s="273"/>
      <c r="AP22" s="273"/>
      <c r="AQ22" s="273"/>
      <c r="AR22" s="273"/>
      <c r="AS22" s="273"/>
      <c r="AT22" s="273"/>
      <c r="AU22" s="274"/>
      <c r="AV22" s="273"/>
      <c r="AW22" s="274"/>
      <c r="AX22" s="274"/>
      <c r="AY22" s="273"/>
      <c r="AZ22" s="273"/>
      <c r="BA22" s="274"/>
      <c r="BB22" s="274"/>
      <c r="BC22" s="274"/>
      <c r="BD22" s="277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7"/>
      <c r="BT22" s="277"/>
      <c r="BU22" s="273"/>
      <c r="BV22" s="277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34"/>
      <c r="CH22" s="7"/>
      <c r="CI22" s="7"/>
      <c r="CJ22" s="7"/>
      <c r="CK22" s="7"/>
      <c r="CL22" s="7"/>
      <c r="CM22" s="7"/>
      <c r="CN22" s="7"/>
      <c r="CO22" s="7"/>
      <c r="CP22" s="7"/>
    </row>
    <row r="23" spans="2:94" ht="30" customHeight="1" x14ac:dyDescent="0.2">
      <c r="B23" s="37" t="s">
        <v>82</v>
      </c>
      <c r="C23" s="38" t="s">
        <v>98</v>
      </c>
      <c r="D23" s="38" t="s">
        <v>98</v>
      </c>
      <c r="E23" s="38" t="s">
        <v>84</v>
      </c>
      <c r="F23" s="189">
        <v>1.4707279999999996</v>
      </c>
      <c r="G23" s="13">
        <v>0.22562241497279442</v>
      </c>
      <c r="H23" s="13">
        <v>0.44004181760000011</v>
      </c>
      <c r="I23" s="30">
        <v>2.8761734433523325E-2</v>
      </c>
      <c r="J23" s="30">
        <v>0.01</v>
      </c>
      <c r="K23" s="30">
        <v>2.5799275786870423E-2</v>
      </c>
      <c r="L23" s="28">
        <v>5.1771121980341984E-4</v>
      </c>
      <c r="M23" s="28">
        <v>2.444747426849483E-3</v>
      </c>
      <c r="N23" s="13">
        <v>1.4557011708941466E-2</v>
      </c>
      <c r="O23" s="13">
        <v>5.3209208702018149E-3</v>
      </c>
      <c r="P23" s="58">
        <v>8.8838018543800443E-3</v>
      </c>
      <c r="Q23" s="71">
        <v>1.5</v>
      </c>
      <c r="R23" s="71">
        <v>2.2000000000000002</v>
      </c>
      <c r="S23" s="71">
        <v>0.77</v>
      </c>
      <c r="T23" s="275">
        <v>1.46</v>
      </c>
      <c r="U23" s="291">
        <v>1</v>
      </c>
      <c r="V23" s="291"/>
      <c r="W23" s="347"/>
      <c r="X23" s="347"/>
      <c r="Y23" s="291">
        <v>1</v>
      </c>
      <c r="Z23" s="291"/>
      <c r="AA23" s="347"/>
      <c r="AB23" s="347"/>
      <c r="AC23" s="291"/>
      <c r="AD23" s="291"/>
      <c r="AE23" s="291"/>
      <c r="AF23" s="291">
        <v>1</v>
      </c>
      <c r="AG23" s="291"/>
      <c r="AH23" s="291"/>
      <c r="AI23" s="291">
        <v>1</v>
      </c>
      <c r="AJ23" s="291"/>
      <c r="AK23" s="291"/>
      <c r="AL23" s="347"/>
      <c r="AM23" s="347"/>
      <c r="AN23" s="291">
        <v>1</v>
      </c>
      <c r="AO23" s="291"/>
      <c r="AP23" s="291"/>
      <c r="AQ23" s="291">
        <v>1</v>
      </c>
      <c r="AR23" s="291"/>
      <c r="AS23" s="291"/>
      <c r="AT23" s="291"/>
      <c r="AU23" s="347"/>
      <c r="AV23" s="291">
        <v>1</v>
      </c>
      <c r="AW23" s="347"/>
      <c r="AX23" s="347"/>
      <c r="AY23" s="291">
        <v>1</v>
      </c>
      <c r="AZ23" s="291"/>
      <c r="BA23" s="347"/>
      <c r="BB23" s="347"/>
      <c r="BC23" s="347"/>
      <c r="BD23" s="277"/>
      <c r="BE23" s="291" t="s">
        <v>85</v>
      </c>
      <c r="BF23" s="277"/>
      <c r="BG23" s="291" t="s">
        <v>85</v>
      </c>
      <c r="BH23" s="277"/>
      <c r="BI23" s="277"/>
      <c r="BJ23" s="277"/>
      <c r="BK23" s="277"/>
      <c r="BL23" s="277"/>
      <c r="BM23" s="277"/>
      <c r="BN23" s="291" t="s">
        <v>87</v>
      </c>
      <c r="BO23" s="277"/>
      <c r="BP23" s="277"/>
      <c r="BQ23" s="277"/>
      <c r="BR23" s="291" t="s">
        <v>85</v>
      </c>
      <c r="BS23" s="277"/>
      <c r="BT23" s="277"/>
      <c r="BU23" s="291" t="s">
        <v>85</v>
      </c>
      <c r="BV23" s="277"/>
      <c r="BW23" s="291" t="s">
        <v>85</v>
      </c>
      <c r="BX23" s="277"/>
      <c r="BY23" s="277"/>
      <c r="BZ23" s="277"/>
      <c r="CA23" s="277"/>
      <c r="CB23" s="277"/>
      <c r="CC23" s="277"/>
      <c r="CD23" s="277"/>
      <c r="CE23" s="291" t="s">
        <v>87</v>
      </c>
      <c r="CF23" s="277"/>
      <c r="CG23" s="276">
        <v>162.69835653896118</v>
      </c>
      <c r="CH23" s="39">
        <v>50.553331491666782</v>
      </c>
      <c r="CI23" s="39">
        <v>13.28</v>
      </c>
      <c r="CJ23" s="13">
        <v>203.1939774815086</v>
      </c>
      <c r="CK23" s="13">
        <v>20.883581239207547</v>
      </c>
      <c r="CL23" s="47">
        <v>31.45</v>
      </c>
      <c r="CM23" s="47">
        <v>5.6239663954425152E-2</v>
      </c>
      <c r="CN23" s="47">
        <v>2.2245579875328374E-2</v>
      </c>
      <c r="CO23" s="47">
        <v>9.2099511507305568E-2</v>
      </c>
      <c r="CP23" s="47">
        <v>9.1896490464981519E-3</v>
      </c>
    </row>
    <row r="24" spans="2:94" ht="22.5" customHeight="1" x14ac:dyDescent="0.2">
      <c r="B24" s="5" t="s">
        <v>82</v>
      </c>
      <c r="C24" s="10" t="s">
        <v>98</v>
      </c>
      <c r="D24" s="10" t="s">
        <v>98</v>
      </c>
      <c r="E24" s="12" t="s">
        <v>89</v>
      </c>
      <c r="F24" s="189">
        <v>2.169076</v>
      </c>
      <c r="G24" s="13">
        <v>0.33275504741837325</v>
      </c>
      <c r="H24" s="13">
        <v>0.64898753920000007</v>
      </c>
      <c r="I24" s="30">
        <v>4.2103173401490786E-2</v>
      </c>
      <c r="J24" s="30">
        <v>0.02</v>
      </c>
      <c r="K24" s="13">
        <v>3.7766546541137237E-2</v>
      </c>
      <c r="L24" s="28">
        <v>7.5785712122683404E-4</v>
      </c>
      <c r="M24" s="28">
        <v>3.5787697391267172E-3</v>
      </c>
      <c r="N24" s="13">
        <v>2.1309437704658419E-2</v>
      </c>
      <c r="O24" s="13">
        <v>7.7890870792757952E-3</v>
      </c>
      <c r="P24" s="58">
        <v>1.3004648617556572E-2</v>
      </c>
      <c r="Q24" s="53">
        <v>1.8</v>
      </c>
      <c r="R24" s="58">
        <v>2.5</v>
      </c>
      <c r="S24" s="53">
        <v>1.17</v>
      </c>
      <c r="T24" s="74">
        <v>1.03</v>
      </c>
      <c r="U24" s="291"/>
      <c r="V24" s="291">
        <v>1</v>
      </c>
      <c r="W24" s="347"/>
      <c r="X24" s="347"/>
      <c r="Y24" s="291"/>
      <c r="Z24" s="291"/>
      <c r="AA24" s="347"/>
      <c r="AB24" s="347"/>
      <c r="AC24" s="291">
        <v>1</v>
      </c>
      <c r="AD24" s="291"/>
      <c r="AE24" s="291"/>
      <c r="AF24" s="291">
        <v>1</v>
      </c>
      <c r="AG24" s="291"/>
      <c r="AH24" s="291"/>
      <c r="AI24" s="291">
        <v>1</v>
      </c>
      <c r="AJ24" s="291"/>
      <c r="AK24" s="291"/>
      <c r="AL24" s="347"/>
      <c r="AM24" s="347"/>
      <c r="AN24" s="291"/>
      <c r="AO24" s="291">
        <v>1</v>
      </c>
      <c r="AP24" s="291"/>
      <c r="AQ24" s="291"/>
      <c r="AR24" s="291"/>
      <c r="AS24" s="291">
        <v>1</v>
      </c>
      <c r="AT24" s="291"/>
      <c r="AU24" s="347"/>
      <c r="AV24" s="291">
        <v>1</v>
      </c>
      <c r="AW24" s="347"/>
      <c r="AX24" s="347"/>
      <c r="AY24" s="291">
        <v>1</v>
      </c>
      <c r="AZ24" s="291"/>
      <c r="BA24" s="347"/>
      <c r="BB24" s="347"/>
      <c r="BC24" s="347"/>
      <c r="BD24" s="277"/>
      <c r="BE24" s="291" t="s">
        <v>85</v>
      </c>
      <c r="BF24" s="277"/>
      <c r="BG24" s="291" t="s">
        <v>85</v>
      </c>
      <c r="BH24" s="277"/>
      <c r="BI24" s="277"/>
      <c r="BJ24" s="277"/>
      <c r="BK24" s="277"/>
      <c r="BL24" s="277"/>
      <c r="BM24" s="277"/>
      <c r="BN24" s="291" t="s">
        <v>87</v>
      </c>
      <c r="BO24" s="277"/>
      <c r="BP24" s="277"/>
      <c r="BQ24" s="277"/>
      <c r="BR24" s="291" t="s">
        <v>85</v>
      </c>
      <c r="BS24" s="277"/>
      <c r="BT24" s="277"/>
      <c r="BU24" s="291" t="s">
        <v>85</v>
      </c>
      <c r="BV24" s="277"/>
      <c r="BW24" s="291" t="s">
        <v>85</v>
      </c>
      <c r="BX24" s="277"/>
      <c r="BY24" s="277"/>
      <c r="BZ24" s="277"/>
      <c r="CA24" s="277"/>
      <c r="CB24" s="277"/>
      <c r="CC24" s="277"/>
      <c r="CD24" s="277"/>
      <c r="CE24" s="291" t="s">
        <v>87</v>
      </c>
      <c r="CF24" s="277"/>
      <c r="CG24" s="34">
        <v>136.81859048509895</v>
      </c>
      <c r="CH24" s="13">
        <v>71.785730718166832</v>
      </c>
      <c r="CI24" s="7">
        <v>13.28</v>
      </c>
      <c r="CJ24" s="13">
        <v>170.87273765684006</v>
      </c>
      <c r="CK24" s="13">
        <v>29.654685359674719</v>
      </c>
      <c r="CL24" s="47">
        <v>31.45</v>
      </c>
      <c r="CM24" s="47">
        <v>7.4332405844584087E-2</v>
      </c>
      <c r="CN24" s="47">
        <v>4.6588044728456943E-2</v>
      </c>
      <c r="CO24" s="47">
        <v>0.12507620612150908</v>
      </c>
      <c r="CP24" s="47">
        <v>1.9245521277325567E-2</v>
      </c>
    </row>
    <row r="25" spans="2:94" ht="23.25" customHeight="1" x14ac:dyDescent="0.2">
      <c r="B25" s="5" t="s">
        <v>82</v>
      </c>
      <c r="C25" s="10" t="s">
        <v>98</v>
      </c>
      <c r="D25" s="10" t="s">
        <v>98</v>
      </c>
      <c r="E25" s="12" t="s">
        <v>91</v>
      </c>
      <c r="F25" s="189">
        <v>2.8360509999999999</v>
      </c>
      <c r="G25" s="13">
        <v>0.43507478990405352</v>
      </c>
      <c r="H25" s="13">
        <v>0.84854645919999994</v>
      </c>
      <c r="I25" s="30">
        <v>5.4761975605720353E-2</v>
      </c>
      <c r="J25" s="30">
        <v>0.02</v>
      </c>
      <c r="K25" s="13">
        <v>4.912149211833116E-2</v>
      </c>
      <c r="L25" s="28">
        <v>9.8571556090296629E-4</v>
      </c>
      <c r="M25" s="13">
        <v>4.6547679264862304E-3</v>
      </c>
      <c r="N25" s="13">
        <v>2.7716364669861264E-2</v>
      </c>
      <c r="O25" s="13">
        <v>1.0130965487058266E-2</v>
      </c>
      <c r="P25" s="58">
        <v>1.6914645448800822E-2</v>
      </c>
      <c r="Q25" s="58">
        <v>1.21</v>
      </c>
      <c r="R25" s="53">
        <v>2.8</v>
      </c>
      <c r="S25" s="58">
        <v>0.97</v>
      </c>
      <c r="T25" s="74">
        <v>0.75</v>
      </c>
      <c r="U25" s="291"/>
      <c r="V25" s="291">
        <v>1</v>
      </c>
      <c r="W25" s="347"/>
      <c r="X25" s="347"/>
      <c r="Y25" s="291"/>
      <c r="Z25" s="291"/>
      <c r="AA25" s="347"/>
      <c r="AB25" s="347"/>
      <c r="AC25" s="291">
        <v>1</v>
      </c>
      <c r="AD25" s="291"/>
      <c r="AE25" s="291"/>
      <c r="AF25" s="291">
        <v>1</v>
      </c>
      <c r="AG25" s="291"/>
      <c r="AH25" s="291"/>
      <c r="AI25" s="291"/>
      <c r="AJ25" s="291">
        <v>1</v>
      </c>
      <c r="AK25" s="291"/>
      <c r="AL25" s="347"/>
      <c r="AM25" s="347"/>
      <c r="AN25" s="291"/>
      <c r="AO25" s="291">
        <v>1</v>
      </c>
      <c r="AP25" s="291"/>
      <c r="AQ25" s="291"/>
      <c r="AR25" s="291"/>
      <c r="AS25" s="291">
        <v>1</v>
      </c>
      <c r="AT25" s="291"/>
      <c r="AU25" s="347"/>
      <c r="AV25" s="291">
        <v>1</v>
      </c>
      <c r="AW25" s="347"/>
      <c r="AX25" s="347"/>
      <c r="AY25" s="291">
        <v>1</v>
      </c>
      <c r="AZ25" s="291">
        <v>1</v>
      </c>
      <c r="BA25" s="347"/>
      <c r="BB25" s="347"/>
      <c r="BC25" s="347"/>
      <c r="BD25" s="277"/>
      <c r="BE25" s="291" t="s">
        <v>85</v>
      </c>
      <c r="BF25" s="277"/>
      <c r="BG25" s="291" t="s">
        <v>85</v>
      </c>
      <c r="BH25" s="277"/>
      <c r="BI25" s="277"/>
      <c r="BJ25" s="277"/>
      <c r="BK25" s="277"/>
      <c r="BL25" s="277"/>
      <c r="BM25" s="277"/>
      <c r="BN25" s="291" t="s">
        <v>87</v>
      </c>
      <c r="BO25" s="277"/>
      <c r="BP25" s="277"/>
      <c r="BQ25" s="277"/>
      <c r="BR25" s="291" t="s">
        <v>85</v>
      </c>
      <c r="BS25" s="277"/>
      <c r="BT25" s="277"/>
      <c r="BU25" s="291" t="s">
        <v>85</v>
      </c>
      <c r="BV25" s="277"/>
      <c r="BW25" s="291" t="s">
        <v>85</v>
      </c>
      <c r="BX25" s="277"/>
      <c r="BY25" s="277"/>
      <c r="BZ25" s="277"/>
      <c r="CA25" s="277"/>
      <c r="CB25" s="277"/>
      <c r="CC25" s="277"/>
      <c r="CD25" s="277"/>
      <c r="CE25" s="291" t="s">
        <v>87</v>
      </c>
      <c r="CF25" s="277"/>
      <c r="CG25" s="34">
        <v>90.497236045572379</v>
      </c>
      <c r="CH25" s="13">
        <v>45.497998342500104</v>
      </c>
      <c r="CI25" s="7">
        <v>13.28</v>
      </c>
      <c r="CJ25" s="13">
        <v>113.02199809731533</v>
      </c>
      <c r="CK25" s="13">
        <v>18.795223115286795</v>
      </c>
      <c r="CL25" s="47">
        <v>31.45</v>
      </c>
      <c r="CM25" s="47">
        <v>7.7035823239424928E-2</v>
      </c>
      <c r="CN25" s="47">
        <v>3.8607165394215923E-2</v>
      </c>
      <c r="CO25" s="47">
        <v>0.13836682602672579</v>
      </c>
      <c r="CP25" s="47">
        <v>1.5948620024350602E-2</v>
      </c>
    </row>
    <row r="26" spans="2:94" ht="23.25" customHeight="1" x14ac:dyDescent="0.2">
      <c r="B26" s="5" t="s">
        <v>82</v>
      </c>
      <c r="C26" s="10" t="s">
        <v>98</v>
      </c>
      <c r="D26" s="10" t="s">
        <v>98</v>
      </c>
      <c r="E26" s="12" t="s">
        <v>92</v>
      </c>
      <c r="F26" s="189">
        <v>0.96262699999999979</v>
      </c>
      <c r="G26" s="13">
        <v>0.14767532028901073</v>
      </c>
      <c r="H26" s="13">
        <v>0.28801799839999997</v>
      </c>
      <c r="I26" s="30">
        <v>1.8996294928987599E-2</v>
      </c>
      <c r="J26" s="30">
        <v>0.01</v>
      </c>
      <c r="K26" s="13">
        <v>1.7039676551301876E-2</v>
      </c>
      <c r="L26" s="82">
        <v>3.4193330872177676E-4</v>
      </c>
      <c r="M26" s="13">
        <v>1.6146850689639461E-3</v>
      </c>
      <c r="N26" s="13">
        <v>9.6144858143696766E-3</v>
      </c>
      <c r="O26" s="13">
        <v>3.5143145618627058E-3</v>
      </c>
      <c r="P26" s="58">
        <v>5.8674945527552166E-3</v>
      </c>
      <c r="Q26" s="53">
        <v>0.62</v>
      </c>
      <c r="R26" s="53">
        <v>1.4</v>
      </c>
      <c r="S26" s="53">
        <v>0.77</v>
      </c>
      <c r="T26" s="74">
        <v>0.65</v>
      </c>
      <c r="U26" s="291"/>
      <c r="V26" s="291">
        <v>1</v>
      </c>
      <c r="W26" s="347"/>
      <c r="X26" s="347"/>
      <c r="Y26" s="291">
        <v>1</v>
      </c>
      <c r="Z26" s="291">
        <v>1</v>
      </c>
      <c r="AA26" s="347"/>
      <c r="AB26" s="347"/>
      <c r="AC26" s="291"/>
      <c r="AD26" s="291"/>
      <c r="AE26" s="291"/>
      <c r="AF26" s="291"/>
      <c r="AG26" s="291">
        <v>1</v>
      </c>
      <c r="AH26" s="291"/>
      <c r="AI26" s="291"/>
      <c r="AJ26" s="291">
        <v>1</v>
      </c>
      <c r="AK26" s="291">
        <v>1</v>
      </c>
      <c r="AL26" s="347"/>
      <c r="AM26" s="347"/>
      <c r="AN26" s="291"/>
      <c r="AO26" s="291">
        <v>1</v>
      </c>
      <c r="AP26" s="291"/>
      <c r="AQ26" s="291"/>
      <c r="AR26" s="291"/>
      <c r="AS26" s="291">
        <v>1</v>
      </c>
      <c r="AT26" s="291">
        <v>1</v>
      </c>
      <c r="AU26" s="347"/>
      <c r="AV26" s="291">
        <v>1</v>
      </c>
      <c r="AW26" s="347"/>
      <c r="AX26" s="347"/>
      <c r="AY26" s="291">
        <v>1</v>
      </c>
      <c r="AZ26" s="291">
        <v>1</v>
      </c>
      <c r="BA26" s="347"/>
      <c r="BB26" s="347"/>
      <c r="BC26" s="347"/>
      <c r="BD26" s="277"/>
      <c r="BE26" s="291" t="s">
        <v>85</v>
      </c>
      <c r="BF26" s="277"/>
      <c r="BG26" s="291" t="s">
        <v>85</v>
      </c>
      <c r="BH26" s="277"/>
      <c r="BI26" s="277"/>
      <c r="BJ26" s="277"/>
      <c r="BK26" s="277"/>
      <c r="BL26" s="277"/>
      <c r="BM26" s="277"/>
      <c r="BN26" s="291" t="s">
        <v>87</v>
      </c>
      <c r="BO26" s="277"/>
      <c r="BP26" s="277"/>
      <c r="BQ26" s="277"/>
      <c r="BR26" s="291" t="s">
        <v>85</v>
      </c>
      <c r="BS26" s="277"/>
      <c r="BT26" s="277"/>
      <c r="BU26" s="291" t="s">
        <v>85</v>
      </c>
      <c r="BV26" s="277"/>
      <c r="BW26" s="291" t="s">
        <v>85</v>
      </c>
      <c r="BX26" s="277"/>
      <c r="BY26" s="277"/>
      <c r="BZ26" s="277"/>
      <c r="CA26" s="277"/>
      <c r="CB26" s="277"/>
      <c r="CC26" s="277"/>
      <c r="CD26" s="277"/>
      <c r="CE26" s="291" t="s">
        <v>87</v>
      </c>
      <c r="CF26" s="277"/>
      <c r="CG26" s="34">
        <v>107.86960635000725</v>
      </c>
      <c r="CH26" s="13">
        <v>55.103131325916792</v>
      </c>
      <c r="CI26" s="7">
        <v>13.28</v>
      </c>
      <c r="CJ26" s="13">
        <v>134.71835137052403</v>
      </c>
      <c r="CK26" s="13">
        <v>22.763103550736229</v>
      </c>
      <c r="CL26" s="47">
        <v>31.45</v>
      </c>
      <c r="CM26" s="47">
        <v>2.8713365227186819E-2</v>
      </c>
      <c r="CN26" s="47">
        <v>1.5870693590062889E-2</v>
      </c>
      <c r="CO26" s="47">
        <v>5.0169194837449617E-2</v>
      </c>
      <c r="CP26" s="47">
        <v>6.556183522054981E-3</v>
      </c>
    </row>
    <row r="27" spans="2:94" ht="21.75" customHeight="1" x14ac:dyDescent="0.2">
      <c r="B27" s="5" t="s">
        <v>82</v>
      </c>
      <c r="C27" s="10" t="s">
        <v>98</v>
      </c>
      <c r="D27" s="10" t="s">
        <v>98</v>
      </c>
      <c r="E27" s="12" t="s">
        <v>93</v>
      </c>
      <c r="F27" s="189">
        <v>1.2766219999999999</v>
      </c>
      <c r="G27" s="13">
        <v>0.19584487318348384</v>
      </c>
      <c r="H27" s="13">
        <v>0.38196530239999993</v>
      </c>
      <c r="I27" s="30">
        <v>2.5415591122005081E-2</v>
      </c>
      <c r="J27" s="30">
        <v>0.01</v>
      </c>
      <c r="K27" s="13">
        <v>2.2797785236438557E-2</v>
      </c>
      <c r="L27" s="28">
        <v>4.5748064019609142E-4</v>
      </c>
      <c r="M27" s="28">
        <v>2.1603252453704321E-3</v>
      </c>
      <c r="N27" s="13">
        <v>1.2863447383808372E-2</v>
      </c>
      <c r="O27" s="13">
        <v>4.7018843575709398E-3</v>
      </c>
      <c r="P27" s="58">
        <v>7.8502593806257688E-3</v>
      </c>
      <c r="Q27" s="58">
        <v>0.44</v>
      </c>
      <c r="R27" s="58">
        <v>1.25</v>
      </c>
      <c r="S27" s="58">
        <v>0.47</v>
      </c>
      <c r="T27" s="74">
        <v>0.22</v>
      </c>
      <c r="U27" s="291"/>
      <c r="V27" s="291">
        <v>1</v>
      </c>
      <c r="W27" s="347"/>
      <c r="X27" s="347"/>
      <c r="Y27" s="291">
        <v>1</v>
      </c>
      <c r="Z27" s="291">
        <v>1</v>
      </c>
      <c r="AA27" s="347"/>
      <c r="AB27" s="347"/>
      <c r="AC27" s="291"/>
      <c r="AD27" s="291"/>
      <c r="AE27" s="291"/>
      <c r="AF27" s="291"/>
      <c r="AG27" s="291">
        <v>1</v>
      </c>
      <c r="AH27" s="291"/>
      <c r="AI27" s="291"/>
      <c r="AJ27" s="291">
        <v>1</v>
      </c>
      <c r="AK27" s="291">
        <v>1</v>
      </c>
      <c r="AL27" s="347"/>
      <c r="AM27" s="347"/>
      <c r="AN27" s="291"/>
      <c r="AO27" s="291">
        <v>1</v>
      </c>
      <c r="AP27" s="291"/>
      <c r="AQ27" s="291"/>
      <c r="AR27" s="291"/>
      <c r="AS27" s="291">
        <v>1</v>
      </c>
      <c r="AT27" s="291">
        <v>1</v>
      </c>
      <c r="AU27" s="347"/>
      <c r="AV27" s="291">
        <v>1</v>
      </c>
      <c r="AW27" s="347"/>
      <c r="AX27" s="347"/>
      <c r="AY27" s="291">
        <v>1</v>
      </c>
      <c r="AZ27" s="291">
        <v>1</v>
      </c>
      <c r="BA27" s="347"/>
      <c r="BB27" s="347"/>
      <c r="BC27" s="347"/>
      <c r="BD27" s="277"/>
      <c r="BE27" s="291" t="s">
        <v>85</v>
      </c>
      <c r="BF27" s="277"/>
      <c r="BG27" s="291" t="s">
        <v>85</v>
      </c>
      <c r="BH27" s="277"/>
      <c r="BI27" s="277"/>
      <c r="BJ27" s="277"/>
      <c r="BK27" s="277"/>
      <c r="BL27" s="277"/>
      <c r="BM27" s="277"/>
      <c r="BN27" s="291" t="s">
        <v>87</v>
      </c>
      <c r="BO27" s="277"/>
      <c r="BP27" s="277"/>
      <c r="BQ27" s="277"/>
      <c r="BR27" s="291" t="s">
        <v>85</v>
      </c>
      <c r="BS27" s="277"/>
      <c r="BT27" s="277"/>
      <c r="BU27" s="291" t="s">
        <v>85</v>
      </c>
      <c r="BV27" s="277"/>
      <c r="BW27" s="291" t="s">
        <v>85</v>
      </c>
      <c r="BX27" s="277"/>
      <c r="BY27" s="277"/>
      <c r="BZ27" s="277"/>
      <c r="CA27" s="277"/>
      <c r="CB27" s="277"/>
      <c r="CC27" s="277"/>
      <c r="CD27" s="277"/>
      <c r="CE27" s="291" t="s">
        <v>87</v>
      </c>
      <c r="CF27" s="277"/>
      <c r="CG27" s="34">
        <v>76.313276757560359</v>
      </c>
      <c r="CH27" s="13">
        <v>50.553331491666782</v>
      </c>
      <c r="CI27" s="7">
        <v>13.28</v>
      </c>
      <c r="CJ27" s="13">
        <v>95.307651342517119</v>
      </c>
      <c r="CK27" s="13">
        <v>20.883581239207547</v>
      </c>
      <c r="CL27" s="47">
        <v>31.45</v>
      </c>
      <c r="CM27" s="47">
        <v>3.1899104168800513E-2</v>
      </c>
      <c r="CN27" s="47">
        <v>1.9309618550541943E-2</v>
      </c>
      <c r="CO27" s="47">
        <v>5.881527679059096E-2</v>
      </c>
      <c r="CP27" s="47">
        <v>7.9768034232288766E-3</v>
      </c>
    </row>
    <row r="28" spans="2:94" ht="23.25" customHeight="1" x14ac:dyDescent="0.2">
      <c r="B28" s="5" t="s">
        <v>82</v>
      </c>
      <c r="C28" s="10" t="s">
        <v>98</v>
      </c>
      <c r="D28" s="10" t="s">
        <v>98</v>
      </c>
      <c r="E28" s="12" t="s">
        <v>94</v>
      </c>
      <c r="F28" s="189">
        <v>3.0306459999999995</v>
      </c>
      <c r="G28" s="13">
        <v>0.46492734852919076</v>
      </c>
      <c r="H28" s="13">
        <v>0.90676928320000005</v>
      </c>
      <c r="I28" s="30">
        <v>5.922194418649758E-2</v>
      </c>
      <c r="J28" s="30">
        <v>0.02</v>
      </c>
      <c r="K28" s="13">
        <v>5.3122083935288333E-2</v>
      </c>
      <c r="L28" s="28">
        <v>1.0659949953569564E-3</v>
      </c>
      <c r="M28" s="13">
        <v>5.0338652558522944E-3</v>
      </c>
      <c r="N28" s="13">
        <v>2.9973662991071442E-2</v>
      </c>
      <c r="O28" s="13">
        <v>1.0956059674502052E-2</v>
      </c>
      <c r="P28" s="58">
        <v>1.8292221520924086E-2</v>
      </c>
      <c r="Q28" s="53">
        <v>0.27</v>
      </c>
      <c r="R28" s="53">
        <v>1.1000000000000001</v>
      </c>
      <c r="S28" s="53">
        <v>0.18</v>
      </c>
      <c r="T28" s="58">
        <v>0.26</v>
      </c>
      <c r="U28" s="291"/>
      <c r="V28" s="291">
        <v>1</v>
      </c>
      <c r="W28" s="347"/>
      <c r="X28" s="347"/>
      <c r="Y28" s="291">
        <v>1</v>
      </c>
      <c r="Z28" s="291">
        <v>1</v>
      </c>
      <c r="AA28" s="347"/>
      <c r="AB28" s="347"/>
      <c r="AC28" s="291"/>
      <c r="AD28" s="291"/>
      <c r="AE28" s="291"/>
      <c r="AF28" s="291">
        <v>1</v>
      </c>
      <c r="AG28" s="291"/>
      <c r="AH28" s="291"/>
      <c r="AI28" s="291"/>
      <c r="AJ28" s="291">
        <v>1</v>
      </c>
      <c r="AK28" s="291">
        <v>1</v>
      </c>
      <c r="AL28" s="347"/>
      <c r="AM28" s="347"/>
      <c r="AN28" s="291"/>
      <c r="AO28" s="291">
        <v>1</v>
      </c>
      <c r="AP28" s="291"/>
      <c r="AQ28" s="291"/>
      <c r="AR28" s="291"/>
      <c r="AS28" s="291">
        <v>1</v>
      </c>
      <c r="AT28" s="291">
        <v>1</v>
      </c>
      <c r="AU28" s="347"/>
      <c r="AV28" s="291">
        <v>1</v>
      </c>
      <c r="AW28" s="347"/>
      <c r="AX28" s="347"/>
      <c r="AY28" s="291">
        <v>1</v>
      </c>
      <c r="AZ28" s="291">
        <v>1</v>
      </c>
      <c r="BA28" s="347"/>
      <c r="BB28" s="347"/>
      <c r="BC28" s="347"/>
      <c r="BD28" s="277"/>
      <c r="BE28" s="277"/>
      <c r="BF28" s="291" t="s">
        <v>85</v>
      </c>
      <c r="BG28" s="277"/>
      <c r="BH28" s="291" t="s">
        <v>85</v>
      </c>
      <c r="BI28" s="277"/>
      <c r="BJ28" s="277"/>
      <c r="BK28" s="277"/>
      <c r="BL28" s="277"/>
      <c r="BM28" s="277"/>
      <c r="BN28" s="277"/>
      <c r="BO28" s="291" t="s">
        <v>87</v>
      </c>
      <c r="BP28" s="277"/>
      <c r="BQ28" s="277"/>
      <c r="BR28" s="291" t="s">
        <v>85</v>
      </c>
      <c r="BS28" s="277"/>
      <c r="BT28" s="277"/>
      <c r="BU28" s="291" t="s">
        <v>85</v>
      </c>
      <c r="BV28" s="277"/>
      <c r="BW28" s="277"/>
      <c r="BX28" s="291" t="s">
        <v>85</v>
      </c>
      <c r="BY28" s="277"/>
      <c r="BZ28" s="277"/>
      <c r="CA28" s="277"/>
      <c r="CB28" s="277"/>
      <c r="CC28" s="277"/>
      <c r="CD28" s="291" t="s">
        <v>87</v>
      </c>
      <c r="CE28" s="277"/>
      <c r="CF28" s="277"/>
      <c r="CG28" s="34">
        <v>49.301177819361044</v>
      </c>
      <c r="CH28" s="13">
        <v>39.431598563500089</v>
      </c>
      <c r="CI28" s="7">
        <v>13.28</v>
      </c>
      <c r="CJ28" s="13">
        <v>61.5722409786</v>
      </c>
      <c r="CK28" s="13">
        <v>16.289193366581888</v>
      </c>
      <c r="CL28" s="47">
        <v>31.45</v>
      </c>
      <c r="CM28" s="47">
        <v>6.3168444762921674E-2</v>
      </c>
      <c r="CN28" s="47">
        <v>3.5755362364855124E-2</v>
      </c>
      <c r="CO28" s="47">
        <v>0.12394043544118086</v>
      </c>
      <c r="CP28" s="47">
        <v>1.4770540192921655E-2</v>
      </c>
    </row>
    <row r="29" spans="2:94" ht="21.75" customHeight="1" x14ac:dyDescent="0.2">
      <c r="B29" s="5" t="s">
        <v>82</v>
      </c>
      <c r="C29" s="10" t="s">
        <v>98</v>
      </c>
      <c r="D29" s="10" t="s">
        <v>98</v>
      </c>
      <c r="E29" s="10" t="s">
        <v>95</v>
      </c>
      <c r="F29" s="189">
        <v>2.3023389999999999</v>
      </c>
      <c r="G29" s="13">
        <v>0.35319874597209594</v>
      </c>
      <c r="H29" s="13">
        <v>0.68885982880000007</v>
      </c>
      <c r="I29" s="30">
        <v>4.802936954226094E-2</v>
      </c>
      <c r="J29" s="30">
        <v>0.02</v>
      </c>
      <c r="K29" s="13">
        <v>4.3082344479408063E-2</v>
      </c>
      <c r="L29" s="28">
        <v>8.6452865176069689E-4</v>
      </c>
      <c r="M29" s="28">
        <v>4.08249641109218E-3</v>
      </c>
      <c r="N29" s="13">
        <v>2.4308829372433685E-2</v>
      </c>
      <c r="O29" s="28">
        <v>8.8854333653182738E-3</v>
      </c>
      <c r="P29" s="58">
        <v>1.4835106804508981E-2</v>
      </c>
      <c r="Q29" s="58">
        <v>0.1</v>
      </c>
      <c r="R29" s="58">
        <v>0.75</v>
      </c>
      <c r="S29" s="53">
        <v>0.2</v>
      </c>
      <c r="T29" s="74">
        <v>0.3</v>
      </c>
      <c r="U29" s="291"/>
      <c r="V29" s="291">
        <v>1</v>
      </c>
      <c r="W29" s="347"/>
      <c r="X29" s="347"/>
      <c r="Y29" s="291">
        <v>1</v>
      </c>
      <c r="Z29" s="291">
        <v>1</v>
      </c>
      <c r="AA29" s="347"/>
      <c r="AB29" s="347"/>
      <c r="AC29" s="291"/>
      <c r="AD29" s="291"/>
      <c r="AE29" s="291"/>
      <c r="AF29" s="291">
        <v>1</v>
      </c>
      <c r="AG29" s="291"/>
      <c r="AH29" s="291"/>
      <c r="AI29" s="291"/>
      <c r="AJ29" s="291">
        <v>1</v>
      </c>
      <c r="AK29" s="291">
        <v>1</v>
      </c>
      <c r="AL29" s="347"/>
      <c r="AM29" s="347"/>
      <c r="AN29" s="291"/>
      <c r="AO29" s="291">
        <v>1</v>
      </c>
      <c r="AP29" s="291"/>
      <c r="AQ29" s="291"/>
      <c r="AR29" s="291"/>
      <c r="AS29" s="291">
        <v>1</v>
      </c>
      <c r="AT29" s="291">
        <v>1</v>
      </c>
      <c r="AU29" s="347"/>
      <c r="AV29" s="291">
        <v>1</v>
      </c>
      <c r="AW29" s="347"/>
      <c r="AX29" s="347"/>
      <c r="AY29" s="291">
        <v>1</v>
      </c>
      <c r="AZ29" s="291">
        <v>1</v>
      </c>
      <c r="BA29" s="347"/>
      <c r="BB29" s="347"/>
      <c r="BC29" s="347"/>
      <c r="BD29" s="277"/>
      <c r="BE29" s="277"/>
      <c r="BF29" s="291" t="s">
        <v>85</v>
      </c>
      <c r="BG29" s="277"/>
      <c r="BH29" s="291" t="s">
        <v>85</v>
      </c>
      <c r="BI29" s="277"/>
      <c r="BJ29" s="277"/>
      <c r="BK29" s="277"/>
      <c r="BL29" s="277"/>
      <c r="BM29" s="277"/>
      <c r="BN29" s="277"/>
      <c r="BO29" s="291" t="s">
        <v>87</v>
      </c>
      <c r="BP29" s="277"/>
      <c r="BQ29" s="277"/>
      <c r="BR29" s="291" t="s">
        <v>85</v>
      </c>
      <c r="BS29" s="277"/>
      <c r="BT29" s="277"/>
      <c r="BU29" s="291" t="s">
        <v>85</v>
      </c>
      <c r="BV29" s="277"/>
      <c r="BW29" s="277"/>
      <c r="BX29" s="291" t="s">
        <v>85</v>
      </c>
      <c r="BY29" s="277"/>
      <c r="BZ29" s="277"/>
      <c r="CA29" s="277"/>
      <c r="CB29" s="277"/>
      <c r="CC29" s="277"/>
      <c r="CD29" s="291" t="s">
        <v>87</v>
      </c>
      <c r="CE29" s="277"/>
      <c r="CF29" s="277"/>
      <c r="CG29" s="245">
        <v>42.179399941556696</v>
      </c>
      <c r="CH29" s="53">
        <v>35.227040993095606</v>
      </c>
      <c r="CI29" s="58">
        <v>13.28</v>
      </c>
      <c r="CJ29" s="13">
        <v>52.67785258701015</v>
      </c>
      <c r="CK29" s="13">
        <v>14.552290634247795</v>
      </c>
      <c r="CL29" s="47">
        <v>31.45</v>
      </c>
      <c r="CM29" s="47">
        <v>4.5472773085213317E-2</v>
      </c>
      <c r="CN29" s="47">
        <v>2.4266493427634421E-2</v>
      </c>
      <c r="CO29" s="47">
        <v>9.1014313024234919E-2</v>
      </c>
      <c r="CP29" s="47">
        <v>1.002448843495578E-2</v>
      </c>
    </row>
    <row r="30" spans="2:94" ht="25.5" customHeight="1" x14ac:dyDescent="0.2">
      <c r="B30" s="5" t="s">
        <v>82</v>
      </c>
      <c r="C30" s="10" t="s">
        <v>99</v>
      </c>
      <c r="D30" s="10" t="s">
        <v>99</v>
      </c>
      <c r="E30" s="15"/>
      <c r="F30" s="115" t="s">
        <v>111</v>
      </c>
      <c r="G30" s="115"/>
      <c r="H30" s="118"/>
      <c r="I30" s="115">
        <v>0.34502251180738397</v>
      </c>
      <c r="J30" s="115">
        <v>7.3000000000000009E-2</v>
      </c>
      <c r="K30" s="115">
        <v>0.30948519309122346</v>
      </c>
      <c r="L30" s="115">
        <v>6.210405212532911E-3</v>
      </c>
      <c r="M30" s="115">
        <v>2.9326913503627639E-2</v>
      </c>
      <c r="N30" s="113">
        <v>0.17849999999999999</v>
      </c>
      <c r="O30" s="14"/>
      <c r="P30" s="113"/>
      <c r="Q30" s="7"/>
      <c r="R30" s="7"/>
      <c r="S30" s="7"/>
      <c r="T30" s="36"/>
      <c r="U30" s="273"/>
      <c r="V30" s="273"/>
      <c r="W30" s="274"/>
      <c r="X30" s="274"/>
      <c r="Y30" s="273"/>
      <c r="Z30" s="273"/>
      <c r="AA30" s="274"/>
      <c r="AB30" s="274"/>
      <c r="AC30" s="273"/>
      <c r="AD30" s="273"/>
      <c r="AE30" s="273"/>
      <c r="AF30" s="273"/>
      <c r="AG30" s="273"/>
      <c r="AH30" s="273"/>
      <c r="AI30" s="273"/>
      <c r="AJ30" s="273"/>
      <c r="AK30" s="273"/>
      <c r="AL30" s="274"/>
      <c r="AM30" s="274"/>
      <c r="AN30" s="273"/>
      <c r="AO30" s="273"/>
      <c r="AP30" s="273"/>
      <c r="AQ30" s="273"/>
      <c r="AR30" s="273"/>
      <c r="AS30" s="273"/>
      <c r="AT30" s="273"/>
      <c r="AU30" s="274"/>
      <c r="AV30" s="273"/>
      <c r="AW30" s="274"/>
      <c r="AX30" s="274"/>
      <c r="AY30" s="273"/>
      <c r="AZ30" s="273"/>
      <c r="BA30" s="274"/>
      <c r="BB30" s="274"/>
      <c r="BC30" s="274"/>
      <c r="BD30" s="277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7"/>
      <c r="BT30" s="277"/>
      <c r="BU30" s="273"/>
      <c r="BV30" s="277"/>
      <c r="BW30" s="273"/>
      <c r="BX30" s="273"/>
      <c r="BY30" s="273"/>
      <c r="BZ30" s="273"/>
      <c r="CA30" s="273"/>
      <c r="CB30" s="273"/>
      <c r="CC30" s="273"/>
      <c r="CD30" s="273"/>
      <c r="CE30" s="273"/>
      <c r="CF30" s="273"/>
      <c r="CG30" s="34"/>
      <c r="CH30" s="7"/>
      <c r="CI30" s="7"/>
      <c r="CJ30" s="7"/>
      <c r="CK30" s="7"/>
      <c r="CL30" s="7"/>
      <c r="CM30" s="7"/>
      <c r="CN30" s="47"/>
      <c r="CO30" s="7"/>
      <c r="CP30" s="7"/>
    </row>
    <row r="31" spans="2:94" ht="25.5" customHeight="1" x14ac:dyDescent="0.2">
      <c r="B31" s="37" t="s">
        <v>82</v>
      </c>
      <c r="C31" s="10" t="s">
        <v>99</v>
      </c>
      <c r="D31" s="10" t="s">
        <v>99</v>
      </c>
      <c r="E31" s="38" t="s">
        <v>84</v>
      </c>
      <c r="F31" s="190">
        <v>4.4692720000000001</v>
      </c>
      <c r="G31" s="13">
        <v>0.68562503862732693</v>
      </c>
      <c r="H31" s="13">
        <v>0.69691818239999992</v>
      </c>
      <c r="I31" s="30">
        <v>4.4016995001797378E-2</v>
      </c>
      <c r="J31" s="30">
        <v>0.01</v>
      </c>
      <c r="K31" s="30">
        <v>3.9483244516612247E-2</v>
      </c>
      <c r="L31" s="28">
        <v>7.9230591003235274E-4</v>
      </c>
      <c r="M31" s="28">
        <v>3.7414445751527774E-3</v>
      </c>
      <c r="N31" s="13">
        <v>2.2772524513435765E-2</v>
      </c>
      <c r="O31" s="28">
        <v>8.1431440753325143E-3</v>
      </c>
      <c r="P31" s="58">
        <v>1.3101326413029099E-2</v>
      </c>
      <c r="Q31" s="71">
        <v>2.8</v>
      </c>
      <c r="R31" s="71">
        <v>2.8</v>
      </c>
      <c r="S31" s="71">
        <v>1.8</v>
      </c>
      <c r="T31" s="275">
        <v>0.77</v>
      </c>
      <c r="U31" s="291"/>
      <c r="V31" s="291">
        <v>1</v>
      </c>
      <c r="W31" s="347"/>
      <c r="X31" s="347"/>
      <c r="Y31" s="291">
        <v>1</v>
      </c>
      <c r="Z31" s="291"/>
      <c r="AA31" s="347"/>
      <c r="AB31" s="347"/>
      <c r="AC31" s="291"/>
      <c r="AD31" s="291"/>
      <c r="AE31" s="291"/>
      <c r="AF31" s="291">
        <v>1</v>
      </c>
      <c r="AG31" s="291"/>
      <c r="AH31" s="291"/>
      <c r="AI31" s="291"/>
      <c r="AJ31" s="291">
        <v>1</v>
      </c>
      <c r="AK31" s="291"/>
      <c r="AL31" s="347"/>
      <c r="AM31" s="347"/>
      <c r="AN31" s="291"/>
      <c r="AO31" s="291">
        <v>1</v>
      </c>
      <c r="AP31" s="291"/>
      <c r="AQ31" s="291"/>
      <c r="AR31" s="291"/>
      <c r="AS31" s="291">
        <v>1</v>
      </c>
      <c r="AT31" s="291"/>
      <c r="AU31" s="347"/>
      <c r="AV31" s="291">
        <v>1</v>
      </c>
      <c r="AW31" s="347"/>
      <c r="AX31" s="347"/>
      <c r="AY31" s="291">
        <v>1</v>
      </c>
      <c r="AZ31" s="291"/>
      <c r="BA31" s="347"/>
      <c r="BB31" s="347"/>
      <c r="BC31" s="347"/>
      <c r="BD31" s="277"/>
      <c r="BE31" s="291" t="s">
        <v>85</v>
      </c>
      <c r="BF31" s="277"/>
      <c r="BG31" s="291" t="s">
        <v>85</v>
      </c>
      <c r="BH31" s="277"/>
      <c r="BI31" s="277"/>
      <c r="BJ31" s="277"/>
      <c r="BK31" s="277"/>
      <c r="BL31" s="277"/>
      <c r="BM31" s="277"/>
      <c r="BN31" s="291" t="s">
        <v>87</v>
      </c>
      <c r="BO31" s="277"/>
      <c r="BP31" s="277"/>
      <c r="BQ31" s="277"/>
      <c r="BR31" s="291" t="s">
        <v>85</v>
      </c>
      <c r="BS31" s="277"/>
      <c r="BT31" s="277"/>
      <c r="BU31" s="291" t="s">
        <v>85</v>
      </c>
      <c r="BV31" s="277"/>
      <c r="BW31" s="291" t="s">
        <v>85</v>
      </c>
      <c r="BX31" s="277"/>
      <c r="BY31" s="277"/>
      <c r="BZ31" s="277"/>
      <c r="CA31" s="277"/>
      <c r="CB31" s="277"/>
      <c r="CC31" s="277"/>
      <c r="CD31" s="277"/>
      <c r="CE31" s="291" t="s">
        <v>87</v>
      </c>
      <c r="CF31" s="277"/>
      <c r="CG31" s="276">
        <v>162.69835653896118</v>
      </c>
      <c r="CH31" s="71">
        <v>50.553331491666782</v>
      </c>
      <c r="CI31" s="73">
        <v>13.28</v>
      </c>
      <c r="CJ31" s="13">
        <v>203.1939774815086</v>
      </c>
      <c r="CK31" s="13">
        <v>20.883581239207547</v>
      </c>
      <c r="CL31" s="47">
        <v>31.45</v>
      </c>
      <c r="CM31" s="47">
        <v>0.17090199914662788</v>
      </c>
      <c r="CN31" s="47">
        <v>3.5231535897437091E-2</v>
      </c>
      <c r="CO31" s="47">
        <v>0.27987348305959953</v>
      </c>
      <c r="CP31" s="47">
        <v>1.455414747923126E-2</v>
      </c>
    </row>
    <row r="32" spans="2:94" ht="47.25" customHeight="1" x14ac:dyDescent="0.2">
      <c r="B32" s="5" t="s">
        <v>82</v>
      </c>
      <c r="C32" s="10" t="s">
        <v>99</v>
      </c>
      <c r="D32" s="10" t="s">
        <v>99</v>
      </c>
      <c r="E32" s="12" t="s">
        <v>89</v>
      </c>
      <c r="F32" s="190">
        <v>5.7709239999999999</v>
      </c>
      <c r="G32" s="13">
        <v>0.88530973062623342</v>
      </c>
      <c r="H32" s="13">
        <v>1.0863724608000001</v>
      </c>
      <c r="I32" s="30">
        <v>5.6836713644582947E-2</v>
      </c>
      <c r="J32" s="30">
        <v>0.01</v>
      </c>
      <c r="K32" s="13">
        <v>5.0982532139190906E-2</v>
      </c>
      <c r="L32" s="28">
        <v>1.0230608456024929E-3</v>
      </c>
      <c r="M32" s="28">
        <v>4.8311206597895506E-3</v>
      </c>
      <c r="N32" s="13">
        <v>2.9404902690007402E-2</v>
      </c>
      <c r="O32" s="13">
        <v>1.0514792024247845E-2</v>
      </c>
      <c r="P32" s="58">
        <v>1.6917018930327699E-2</v>
      </c>
      <c r="Q32" s="58">
        <v>2.25</v>
      </c>
      <c r="R32" s="58">
        <v>2.69</v>
      </c>
      <c r="S32" s="53">
        <v>1.17</v>
      </c>
      <c r="T32" s="58">
        <v>0.73</v>
      </c>
      <c r="U32" s="291"/>
      <c r="V32" s="291">
        <v>1</v>
      </c>
      <c r="W32" s="347"/>
      <c r="X32" s="347"/>
      <c r="Y32" s="291">
        <v>1</v>
      </c>
      <c r="Z32" s="291"/>
      <c r="AA32" s="347"/>
      <c r="AB32" s="347"/>
      <c r="AC32" s="291"/>
      <c r="AD32" s="291"/>
      <c r="AE32" s="291"/>
      <c r="AF32" s="291">
        <v>1</v>
      </c>
      <c r="AG32" s="291"/>
      <c r="AH32" s="291"/>
      <c r="AI32" s="291"/>
      <c r="AJ32" s="291">
        <v>1</v>
      </c>
      <c r="AK32" s="291"/>
      <c r="AL32" s="347"/>
      <c r="AM32" s="347"/>
      <c r="AN32" s="291"/>
      <c r="AO32" s="291">
        <v>1</v>
      </c>
      <c r="AP32" s="291"/>
      <c r="AQ32" s="291"/>
      <c r="AR32" s="291"/>
      <c r="AS32" s="291">
        <v>1</v>
      </c>
      <c r="AT32" s="291"/>
      <c r="AU32" s="347"/>
      <c r="AV32" s="291">
        <v>1</v>
      </c>
      <c r="AW32" s="347"/>
      <c r="AX32" s="347"/>
      <c r="AY32" s="291">
        <v>1</v>
      </c>
      <c r="AZ32" s="291">
        <v>1</v>
      </c>
      <c r="BA32" s="347"/>
      <c r="BB32" s="347"/>
      <c r="BC32" s="347"/>
      <c r="BD32" s="277"/>
      <c r="BE32" s="291" t="s">
        <v>85</v>
      </c>
      <c r="BF32" s="277"/>
      <c r="BG32" s="291" t="s">
        <v>85</v>
      </c>
      <c r="BH32" s="277"/>
      <c r="BI32" s="277"/>
      <c r="BJ32" s="277"/>
      <c r="BK32" s="277"/>
      <c r="BL32" s="277"/>
      <c r="BM32" s="277"/>
      <c r="BN32" s="291" t="s">
        <v>87</v>
      </c>
      <c r="BO32" s="277"/>
      <c r="BP32" s="277"/>
      <c r="BQ32" s="277"/>
      <c r="BR32" s="291" t="s">
        <v>85</v>
      </c>
      <c r="BS32" s="277"/>
      <c r="BT32" s="277"/>
      <c r="BU32" s="291" t="s">
        <v>85</v>
      </c>
      <c r="BV32" s="277"/>
      <c r="BW32" s="291" t="s">
        <v>85</v>
      </c>
      <c r="BX32" s="277"/>
      <c r="BY32" s="277"/>
      <c r="BZ32" s="277"/>
      <c r="CA32" s="277"/>
      <c r="CB32" s="277"/>
      <c r="CC32" s="277"/>
      <c r="CD32" s="277"/>
      <c r="CE32" s="291" t="s">
        <v>87</v>
      </c>
      <c r="CF32" s="277"/>
      <c r="CG32" s="276">
        <v>136.81859048509895</v>
      </c>
      <c r="CH32" s="71">
        <v>71.785730718166832</v>
      </c>
      <c r="CI32" s="73">
        <v>13.28</v>
      </c>
      <c r="CJ32" s="13">
        <v>170.87273765684006</v>
      </c>
      <c r="CK32" s="13">
        <v>29.654685359674719</v>
      </c>
      <c r="CL32" s="47">
        <v>31.45</v>
      </c>
      <c r="CM32" s="47">
        <v>0.19776470020702391</v>
      </c>
      <c r="CN32" s="47">
        <v>7.7986040930621059E-2</v>
      </c>
      <c r="CO32" s="47">
        <v>0.33277085714634413</v>
      </c>
      <c r="CP32" s="47">
        <v>3.2216033508439559E-2</v>
      </c>
    </row>
    <row r="33" spans="2:111" ht="29.25" customHeight="1" x14ac:dyDescent="0.2">
      <c r="B33" s="5" t="s">
        <v>82</v>
      </c>
      <c r="C33" s="10" t="s">
        <v>99</v>
      </c>
      <c r="D33" s="10" t="s">
        <v>99</v>
      </c>
      <c r="E33" s="12" t="s">
        <v>91</v>
      </c>
      <c r="F33" s="190">
        <v>6.1039490000000001</v>
      </c>
      <c r="G33" s="13">
        <v>0.93639865036279579</v>
      </c>
      <c r="H33" s="13">
        <v>1.1860135408000001</v>
      </c>
      <c r="I33" s="30">
        <v>6.0116612420149429E-2</v>
      </c>
      <c r="J33" s="30">
        <v>1.4999999999999999E-2</v>
      </c>
      <c r="K33" s="13">
        <v>5.392460134087404E-2</v>
      </c>
      <c r="L33" s="28">
        <v>1.0820990235626896E-3</v>
      </c>
      <c r="M33" s="13">
        <v>5.1099120557127021E-3</v>
      </c>
      <c r="N33" s="13">
        <v>3.1101783071440205E-2</v>
      </c>
      <c r="O33" s="13">
        <v>1.1121573297727644E-2</v>
      </c>
      <c r="P33" s="58">
        <v>1.789325605098158E-2</v>
      </c>
      <c r="Q33" s="58">
        <v>1.71</v>
      </c>
      <c r="R33" s="58">
        <v>2.58</v>
      </c>
      <c r="S33" s="58">
        <v>0.86</v>
      </c>
      <c r="T33" s="58">
        <v>0.7</v>
      </c>
      <c r="U33" s="291"/>
      <c r="V33" s="291">
        <v>1</v>
      </c>
      <c r="W33" s="347"/>
      <c r="X33" s="347"/>
      <c r="Y33" s="291">
        <v>1</v>
      </c>
      <c r="Z33" s="291"/>
      <c r="AA33" s="347"/>
      <c r="AB33" s="347"/>
      <c r="AC33" s="291"/>
      <c r="AD33" s="291"/>
      <c r="AE33" s="291"/>
      <c r="AF33" s="291">
        <v>1</v>
      </c>
      <c r="AG33" s="291"/>
      <c r="AH33" s="291"/>
      <c r="AI33" s="291"/>
      <c r="AJ33" s="291">
        <v>1</v>
      </c>
      <c r="AK33" s="291"/>
      <c r="AL33" s="347"/>
      <c r="AM33" s="347"/>
      <c r="AN33" s="291"/>
      <c r="AO33" s="291">
        <v>1</v>
      </c>
      <c r="AP33" s="291"/>
      <c r="AQ33" s="291"/>
      <c r="AR33" s="291"/>
      <c r="AS33" s="291">
        <v>1</v>
      </c>
      <c r="AT33" s="291"/>
      <c r="AU33" s="347"/>
      <c r="AV33" s="291">
        <v>1</v>
      </c>
      <c r="AW33" s="347"/>
      <c r="AX33" s="347"/>
      <c r="AY33" s="291">
        <v>1</v>
      </c>
      <c r="AZ33" s="291">
        <v>1</v>
      </c>
      <c r="BA33" s="347"/>
      <c r="BB33" s="347"/>
      <c r="BC33" s="347"/>
      <c r="BD33" s="277"/>
      <c r="BE33" s="291" t="s">
        <v>85</v>
      </c>
      <c r="BF33" s="277"/>
      <c r="BG33" s="291" t="s">
        <v>85</v>
      </c>
      <c r="BH33" s="277"/>
      <c r="BI33" s="277"/>
      <c r="BJ33" s="277"/>
      <c r="BK33" s="277"/>
      <c r="BL33" s="277"/>
      <c r="BM33" s="277"/>
      <c r="BN33" s="291" t="s">
        <v>87</v>
      </c>
      <c r="BO33" s="277"/>
      <c r="BP33" s="277"/>
      <c r="BQ33" s="277"/>
      <c r="BR33" s="291" t="s">
        <v>85</v>
      </c>
      <c r="BS33" s="277"/>
      <c r="BT33" s="277"/>
      <c r="BU33" s="291" t="s">
        <v>85</v>
      </c>
      <c r="BV33" s="277"/>
      <c r="BW33" s="291" t="s">
        <v>85</v>
      </c>
      <c r="BX33" s="277"/>
      <c r="BY33" s="277"/>
      <c r="BZ33" s="277"/>
      <c r="CA33" s="277"/>
      <c r="CB33" s="277"/>
      <c r="CC33" s="277"/>
      <c r="CD33" s="277"/>
      <c r="CE33" s="291" t="s">
        <v>87</v>
      </c>
      <c r="CF33" s="277"/>
      <c r="CG33" s="276">
        <v>90.497236045572379</v>
      </c>
      <c r="CH33" s="71">
        <v>45.497998342500104</v>
      </c>
      <c r="CI33" s="73">
        <v>13.28</v>
      </c>
      <c r="CJ33" s="13">
        <v>113.02199809731533</v>
      </c>
      <c r="CK33" s="13">
        <v>18.795223115286795</v>
      </c>
      <c r="CL33" s="47">
        <v>31.45</v>
      </c>
      <c r="CM33" s="47">
        <v>0.16580193241463734</v>
      </c>
      <c r="CN33" s="47">
        <v>5.3961242113501083E-2</v>
      </c>
      <c r="CO33" s="47">
        <v>0.29780284252963252</v>
      </c>
      <c r="CP33" s="47">
        <v>2.2291389117087303E-2</v>
      </c>
    </row>
    <row r="34" spans="2:111" ht="25.5" customHeight="1" x14ac:dyDescent="0.2">
      <c r="B34" s="5" t="s">
        <v>82</v>
      </c>
      <c r="C34" s="10" t="s">
        <v>99</v>
      </c>
      <c r="D34" s="10" t="s">
        <v>99</v>
      </c>
      <c r="E34" s="12" t="s">
        <v>92</v>
      </c>
      <c r="F34" s="190">
        <v>4.977373</v>
      </c>
      <c r="G34" s="13">
        <v>0.76357213331111062</v>
      </c>
      <c r="H34" s="13">
        <v>0.8489420016</v>
      </c>
      <c r="I34" s="30">
        <v>4.902118341937596E-2</v>
      </c>
      <c r="J34" s="30">
        <v>0.01</v>
      </c>
      <c r="K34" s="13">
        <v>4.3972001527180241E-2</v>
      </c>
      <c r="L34" s="28">
        <v>8.8238130154876719E-4</v>
      </c>
      <c r="M34" s="13">
        <v>4.1668005906469567E-3</v>
      </c>
      <c r="N34" s="13">
        <v>2.5361479152536098E-2</v>
      </c>
      <c r="O34" s="13">
        <v>9.0689189325845517E-3</v>
      </c>
      <c r="P34" s="58">
        <v>1.4590785334255311E-2</v>
      </c>
      <c r="Q34" s="53">
        <v>0.62</v>
      </c>
      <c r="R34" s="58">
        <v>2.37</v>
      </c>
      <c r="S34" s="53">
        <v>0.56000000000000005</v>
      </c>
      <c r="T34" s="58">
        <v>0.63</v>
      </c>
      <c r="U34" s="291"/>
      <c r="V34" s="291">
        <v>1</v>
      </c>
      <c r="W34" s="347"/>
      <c r="X34" s="347"/>
      <c r="Y34" s="291">
        <v>1</v>
      </c>
      <c r="Z34" s="291">
        <v>1</v>
      </c>
      <c r="AA34" s="347"/>
      <c r="AB34" s="347"/>
      <c r="AC34" s="291"/>
      <c r="AD34" s="291"/>
      <c r="AE34" s="291"/>
      <c r="AF34" s="291">
        <v>1</v>
      </c>
      <c r="AG34" s="291"/>
      <c r="AH34" s="291"/>
      <c r="AI34" s="291"/>
      <c r="AJ34" s="291">
        <v>1</v>
      </c>
      <c r="AK34" s="291"/>
      <c r="AL34" s="347"/>
      <c r="AM34" s="347"/>
      <c r="AN34" s="291"/>
      <c r="AO34" s="291">
        <v>1</v>
      </c>
      <c r="AP34" s="291"/>
      <c r="AQ34" s="291"/>
      <c r="AR34" s="291"/>
      <c r="AS34" s="291">
        <v>1</v>
      </c>
      <c r="AT34" s="291">
        <v>1</v>
      </c>
      <c r="AU34" s="347"/>
      <c r="AV34" s="291">
        <v>1</v>
      </c>
      <c r="AW34" s="347"/>
      <c r="AX34" s="347"/>
      <c r="AY34" s="291">
        <v>1</v>
      </c>
      <c r="AZ34" s="291">
        <v>1</v>
      </c>
      <c r="BA34" s="347"/>
      <c r="BB34" s="347"/>
      <c r="BC34" s="347"/>
      <c r="BD34" s="277"/>
      <c r="BE34" s="291" t="s">
        <v>85</v>
      </c>
      <c r="BF34" s="277"/>
      <c r="BG34" s="291" t="s">
        <v>85</v>
      </c>
      <c r="BH34" s="277"/>
      <c r="BI34" s="277"/>
      <c r="BJ34" s="277"/>
      <c r="BK34" s="277"/>
      <c r="BL34" s="277"/>
      <c r="BM34" s="277"/>
      <c r="BN34" s="291" t="s">
        <v>87</v>
      </c>
      <c r="BO34" s="277"/>
      <c r="BP34" s="277"/>
      <c r="BQ34" s="277"/>
      <c r="BR34" s="291" t="s">
        <v>85</v>
      </c>
      <c r="BS34" s="277"/>
      <c r="BT34" s="277"/>
      <c r="BU34" s="291" t="s">
        <v>85</v>
      </c>
      <c r="BV34" s="277"/>
      <c r="BW34" s="291" t="s">
        <v>85</v>
      </c>
      <c r="BX34" s="277"/>
      <c r="BY34" s="277"/>
      <c r="BZ34" s="277"/>
      <c r="CA34" s="277"/>
      <c r="CB34" s="277"/>
      <c r="CC34" s="277"/>
      <c r="CD34" s="277"/>
      <c r="CE34" s="291" t="s">
        <v>87</v>
      </c>
      <c r="CF34" s="277"/>
      <c r="CG34" s="276">
        <v>107.86960635000725</v>
      </c>
      <c r="CH34" s="71">
        <v>55.103131325916792</v>
      </c>
      <c r="CI34" s="73">
        <v>13.28</v>
      </c>
      <c r="CJ34" s="13">
        <v>134.71835137052403</v>
      </c>
      <c r="CK34" s="13">
        <v>22.763103550736229</v>
      </c>
      <c r="CL34" s="47">
        <v>31.45</v>
      </c>
      <c r="CM34" s="47">
        <v>0.14846573888010475</v>
      </c>
      <c r="CN34" s="47">
        <v>4.6779362602251462E-2</v>
      </c>
      <c r="CO34" s="47">
        <v>0.25940555980214686</v>
      </c>
      <c r="CP34" s="47">
        <v>1.9324554690990082E-2</v>
      </c>
    </row>
    <row r="35" spans="2:111" ht="25.5" customHeight="1" x14ac:dyDescent="0.2">
      <c r="B35" s="5" t="s">
        <v>82</v>
      </c>
      <c r="C35" s="10" t="s">
        <v>99</v>
      </c>
      <c r="D35" s="10" t="s">
        <v>99</v>
      </c>
      <c r="E35" s="12" t="s">
        <v>93</v>
      </c>
      <c r="F35" s="190">
        <v>4.6633779999999998</v>
      </c>
      <c r="G35" s="13">
        <v>0.71540258041663751</v>
      </c>
      <c r="H35" s="13">
        <v>0.75499469760000004</v>
      </c>
      <c r="I35" s="30">
        <v>4.5928707430984698E-2</v>
      </c>
      <c r="J35" s="30">
        <v>0.01</v>
      </c>
      <c r="K35" s="13">
        <v>4.1198050565593274E-2</v>
      </c>
      <c r="L35" s="82">
        <v>8.2671673375772452E-4</v>
      </c>
      <c r="M35" s="28">
        <v>3.9039401316336994E-3</v>
      </c>
      <c r="N35" s="13">
        <v>2.3761563364328026E-2</v>
      </c>
      <c r="O35" s="13">
        <v>8.4968108747321691E-3</v>
      </c>
      <c r="P35" s="58">
        <v>1.3670333191924504E-2</v>
      </c>
      <c r="Q35" s="58">
        <v>0.44</v>
      </c>
      <c r="R35" s="58">
        <v>1.95</v>
      </c>
      <c r="S35" s="58">
        <v>0.37</v>
      </c>
      <c r="T35" s="58">
        <v>0.49</v>
      </c>
      <c r="U35" s="291"/>
      <c r="V35" s="291">
        <v>1</v>
      </c>
      <c r="W35" s="347"/>
      <c r="X35" s="347"/>
      <c r="Y35" s="291">
        <v>1</v>
      </c>
      <c r="Z35" s="291">
        <v>1</v>
      </c>
      <c r="AA35" s="347"/>
      <c r="AB35" s="347"/>
      <c r="AC35" s="291"/>
      <c r="AD35" s="291"/>
      <c r="AE35" s="291"/>
      <c r="AF35" s="291">
        <v>1</v>
      </c>
      <c r="AG35" s="291"/>
      <c r="AH35" s="291"/>
      <c r="AI35" s="291"/>
      <c r="AJ35" s="291">
        <v>1</v>
      </c>
      <c r="AK35" s="291"/>
      <c r="AL35" s="347"/>
      <c r="AM35" s="347"/>
      <c r="AN35" s="291"/>
      <c r="AO35" s="291">
        <v>1</v>
      </c>
      <c r="AP35" s="291"/>
      <c r="AQ35" s="291"/>
      <c r="AR35" s="291"/>
      <c r="AS35" s="291">
        <v>1</v>
      </c>
      <c r="AT35" s="291">
        <v>1</v>
      </c>
      <c r="AU35" s="347"/>
      <c r="AV35" s="291">
        <v>1</v>
      </c>
      <c r="AW35" s="347"/>
      <c r="AX35" s="347"/>
      <c r="AY35" s="291">
        <v>1</v>
      </c>
      <c r="AZ35" s="291">
        <v>1</v>
      </c>
      <c r="BA35" s="347"/>
      <c r="BB35" s="347"/>
      <c r="BC35" s="347"/>
      <c r="BD35" s="277"/>
      <c r="BE35" s="291" t="s">
        <v>85</v>
      </c>
      <c r="BF35" s="277"/>
      <c r="BG35" s="291" t="s">
        <v>85</v>
      </c>
      <c r="BH35" s="277"/>
      <c r="BI35" s="277"/>
      <c r="BJ35" s="277"/>
      <c r="BK35" s="277"/>
      <c r="BL35" s="277"/>
      <c r="BM35" s="277"/>
      <c r="BN35" s="291" t="s">
        <v>87</v>
      </c>
      <c r="BO35" s="277"/>
      <c r="BP35" s="277"/>
      <c r="BQ35" s="277"/>
      <c r="BR35" s="291" t="s">
        <v>85</v>
      </c>
      <c r="BS35" s="277"/>
      <c r="BT35" s="277"/>
      <c r="BU35" s="291" t="s">
        <v>85</v>
      </c>
      <c r="BV35" s="277"/>
      <c r="BW35" s="291" t="s">
        <v>85</v>
      </c>
      <c r="BX35" s="277"/>
      <c r="BY35" s="277"/>
      <c r="BZ35" s="277"/>
      <c r="CA35" s="277"/>
      <c r="CB35" s="277"/>
      <c r="CC35" s="277"/>
      <c r="CD35" s="277"/>
      <c r="CE35" s="291" t="s">
        <v>87</v>
      </c>
      <c r="CF35" s="277"/>
      <c r="CG35" s="276">
        <v>76.313276757560359</v>
      </c>
      <c r="CH35" s="71">
        <v>50.553331491666782</v>
      </c>
      <c r="CI35" s="73">
        <v>13.28</v>
      </c>
      <c r="CJ35" s="13">
        <v>95.307651342517119</v>
      </c>
      <c r="CK35" s="13">
        <v>20.883581239207547</v>
      </c>
      <c r="CL35" s="47">
        <v>31.45</v>
      </c>
      <c r="CM35" s="47">
        <v>0.11652437495240768</v>
      </c>
      <c r="CN35" s="47">
        <v>3.8167497222223526E-2</v>
      </c>
      <c r="CO35" s="47">
        <v>0.21484657780388597</v>
      </c>
      <c r="CP35" s="47">
        <v>1.5766993102500536E-2</v>
      </c>
    </row>
    <row r="36" spans="2:111" ht="25.5" customHeight="1" x14ac:dyDescent="0.2">
      <c r="B36" s="5" t="s">
        <v>82</v>
      </c>
      <c r="C36" s="10" t="s">
        <v>99</v>
      </c>
      <c r="D36" s="10" t="s">
        <v>99</v>
      </c>
      <c r="E36" s="12" t="s">
        <v>94</v>
      </c>
      <c r="F36" s="190">
        <v>5.4093540000000004</v>
      </c>
      <c r="G36" s="13">
        <v>0.82984176062653725</v>
      </c>
      <c r="H36" s="13">
        <v>0.97819071680000003</v>
      </c>
      <c r="I36" s="30">
        <v>5.3275680688253634E-2</v>
      </c>
      <c r="J36" s="30">
        <v>0.01</v>
      </c>
      <c r="K36" s="13">
        <v>4.7788285577363511E-2</v>
      </c>
      <c r="L36" s="28">
        <v>9.5896225238856529E-4</v>
      </c>
      <c r="M36" s="28">
        <v>4.5284328585015595E-3</v>
      </c>
      <c r="N36" s="13">
        <v>2.7562575418737509E-2</v>
      </c>
      <c r="O36" s="13">
        <v>9.856000927326922E-3</v>
      </c>
      <c r="P36" s="58">
        <v>1.5857104342189204E-2</v>
      </c>
      <c r="Q36" s="53">
        <v>0.27</v>
      </c>
      <c r="R36" s="53">
        <v>1.1000000000000001</v>
      </c>
      <c r="S36" s="53">
        <v>0.18</v>
      </c>
      <c r="T36" s="74">
        <v>0.22</v>
      </c>
      <c r="U36" s="291"/>
      <c r="V36" s="291">
        <v>1</v>
      </c>
      <c r="W36" s="347"/>
      <c r="X36" s="347"/>
      <c r="Y36" s="291">
        <v>1</v>
      </c>
      <c r="Z36" s="291">
        <v>1</v>
      </c>
      <c r="AA36" s="347"/>
      <c r="AB36" s="347"/>
      <c r="AC36" s="291"/>
      <c r="AD36" s="291"/>
      <c r="AE36" s="291"/>
      <c r="AF36" s="291">
        <v>1</v>
      </c>
      <c r="AG36" s="291"/>
      <c r="AH36" s="291"/>
      <c r="AI36" s="291"/>
      <c r="AJ36" s="291">
        <v>1</v>
      </c>
      <c r="AK36" s="291">
        <v>1</v>
      </c>
      <c r="AL36" s="347"/>
      <c r="AM36" s="347"/>
      <c r="AN36" s="291"/>
      <c r="AO36" s="291">
        <v>1</v>
      </c>
      <c r="AP36" s="291"/>
      <c r="AQ36" s="291"/>
      <c r="AR36" s="291"/>
      <c r="AS36" s="291">
        <v>1</v>
      </c>
      <c r="AT36" s="291">
        <v>1</v>
      </c>
      <c r="AU36" s="347"/>
      <c r="AV36" s="291">
        <v>1</v>
      </c>
      <c r="AW36" s="347"/>
      <c r="AX36" s="347"/>
      <c r="AY36" s="291">
        <v>1</v>
      </c>
      <c r="AZ36" s="291">
        <v>1</v>
      </c>
      <c r="BA36" s="347"/>
      <c r="BB36" s="347"/>
      <c r="BC36" s="347"/>
      <c r="BD36" s="277"/>
      <c r="BE36" s="277"/>
      <c r="BF36" s="291" t="s">
        <v>85</v>
      </c>
      <c r="BG36" s="277"/>
      <c r="BH36" s="291" t="s">
        <v>85</v>
      </c>
      <c r="BI36" s="277"/>
      <c r="BJ36" s="277"/>
      <c r="BK36" s="277"/>
      <c r="BL36" s="277"/>
      <c r="BM36" s="277"/>
      <c r="BN36" s="277"/>
      <c r="BO36" s="291" t="s">
        <v>87</v>
      </c>
      <c r="BP36" s="277"/>
      <c r="BQ36" s="277"/>
      <c r="BR36" s="291" t="s">
        <v>85</v>
      </c>
      <c r="BS36" s="277"/>
      <c r="BT36" s="277"/>
      <c r="BU36" s="291" t="s">
        <v>85</v>
      </c>
      <c r="BV36" s="277"/>
      <c r="BW36" s="277"/>
      <c r="BX36" s="291" t="s">
        <v>85</v>
      </c>
      <c r="BY36" s="277"/>
      <c r="BZ36" s="277"/>
      <c r="CA36" s="277"/>
      <c r="CB36" s="277"/>
      <c r="CC36" s="277"/>
      <c r="CD36" s="291" t="s">
        <v>87</v>
      </c>
      <c r="CE36" s="277"/>
      <c r="CF36" s="277"/>
      <c r="CG36" s="276">
        <v>49.301177819361044</v>
      </c>
      <c r="CH36" s="71">
        <v>39.431598563500089</v>
      </c>
      <c r="CI36" s="73">
        <v>13.28</v>
      </c>
      <c r="CJ36" s="13">
        <v>61.5722409786</v>
      </c>
      <c r="CK36" s="13">
        <v>16.289193366581888</v>
      </c>
      <c r="CL36" s="47">
        <v>31.45</v>
      </c>
      <c r="CM36" s="47">
        <v>0.11274839732258056</v>
      </c>
      <c r="CN36" s="47">
        <v>3.8571623663400001E-2</v>
      </c>
      <c r="CO36" s="47">
        <v>0.22121940015940286</v>
      </c>
      <c r="CP36" s="47">
        <v>1.5933937735350543E-2</v>
      </c>
      <c r="CQ36" s="121"/>
      <c r="CR36" s="121"/>
      <c r="CS36" s="121"/>
      <c r="CT36" s="121"/>
      <c r="CU36" s="121"/>
      <c r="CV36" s="121"/>
      <c r="CW36" s="121"/>
      <c r="CX36" s="121"/>
    </row>
    <row r="37" spans="2:111" ht="25.5" customHeight="1" x14ac:dyDescent="0.2">
      <c r="B37" s="5" t="s">
        <v>82</v>
      </c>
      <c r="C37" s="10" t="s">
        <v>99</v>
      </c>
      <c r="D37" s="10" t="s">
        <v>99</v>
      </c>
      <c r="E37" s="10" t="s">
        <v>95</v>
      </c>
      <c r="F37" s="190">
        <v>3.637661</v>
      </c>
      <c r="G37" s="13">
        <v>0.5580487076280255</v>
      </c>
      <c r="H37" s="13">
        <v>0.44810017120000001</v>
      </c>
      <c r="I37" s="30">
        <v>3.582661920223993E-2</v>
      </c>
      <c r="J37" s="30">
        <v>8.0000000000000002E-3</v>
      </c>
      <c r="K37" s="13">
        <v>3.213647742440922E-2</v>
      </c>
      <c r="L37" s="82">
        <v>6.4487914564031871E-4</v>
      </c>
      <c r="M37" s="28">
        <v>3.0452626321903942E-3</v>
      </c>
      <c r="N37" s="13">
        <v>1.8535171789514995E-2</v>
      </c>
      <c r="O37" s="28">
        <v>6.6279245524143871E-3</v>
      </c>
      <c r="P37" s="58">
        <v>1.0663522860310548E-2</v>
      </c>
      <c r="Q37" s="58">
        <v>0.1</v>
      </c>
      <c r="R37" s="58">
        <v>1.1200000000000001</v>
      </c>
      <c r="S37" s="53">
        <v>0.2</v>
      </c>
      <c r="T37" s="74">
        <v>0.28000000000000003</v>
      </c>
      <c r="U37" s="291"/>
      <c r="V37" s="291">
        <v>1</v>
      </c>
      <c r="W37" s="347"/>
      <c r="X37" s="347"/>
      <c r="Y37" s="291">
        <v>1</v>
      </c>
      <c r="Z37" s="291">
        <v>1</v>
      </c>
      <c r="AA37" s="347"/>
      <c r="AB37" s="347"/>
      <c r="AC37" s="291"/>
      <c r="AD37" s="291"/>
      <c r="AE37" s="291"/>
      <c r="AF37" s="291">
        <v>1</v>
      </c>
      <c r="AG37" s="291"/>
      <c r="AH37" s="291"/>
      <c r="AI37" s="291"/>
      <c r="AJ37" s="291">
        <v>1</v>
      </c>
      <c r="AK37" s="291">
        <v>1</v>
      </c>
      <c r="AL37" s="347"/>
      <c r="AM37" s="347"/>
      <c r="AN37" s="291"/>
      <c r="AO37" s="291">
        <v>1</v>
      </c>
      <c r="AP37" s="291"/>
      <c r="AQ37" s="291"/>
      <c r="AR37" s="291"/>
      <c r="AS37" s="291">
        <v>1</v>
      </c>
      <c r="AT37" s="291">
        <v>1</v>
      </c>
      <c r="AU37" s="347"/>
      <c r="AV37" s="291">
        <v>1</v>
      </c>
      <c r="AW37" s="347"/>
      <c r="AX37" s="347"/>
      <c r="AY37" s="291">
        <v>1</v>
      </c>
      <c r="AZ37" s="291">
        <v>1</v>
      </c>
      <c r="BA37" s="347"/>
      <c r="BB37" s="347"/>
      <c r="BC37" s="347"/>
      <c r="BD37" s="277"/>
      <c r="BE37" s="277"/>
      <c r="BF37" s="291" t="s">
        <v>85</v>
      </c>
      <c r="BG37" s="277"/>
      <c r="BH37" s="291" t="s">
        <v>85</v>
      </c>
      <c r="BI37" s="277"/>
      <c r="BJ37" s="277"/>
      <c r="BK37" s="277"/>
      <c r="BL37" s="277"/>
      <c r="BM37" s="277"/>
      <c r="BN37" s="277"/>
      <c r="BO37" s="291" t="s">
        <v>87</v>
      </c>
      <c r="BP37" s="277"/>
      <c r="BQ37" s="277"/>
      <c r="BR37" s="291" t="s">
        <v>85</v>
      </c>
      <c r="BS37" s="277"/>
      <c r="BT37" s="277"/>
      <c r="BU37" s="291" t="s">
        <v>85</v>
      </c>
      <c r="BV37" s="277"/>
      <c r="BW37" s="277"/>
      <c r="BX37" s="291" t="s">
        <v>85</v>
      </c>
      <c r="BY37" s="277"/>
      <c r="BZ37" s="277"/>
      <c r="CA37" s="277"/>
      <c r="CB37" s="277"/>
      <c r="CC37" s="277"/>
      <c r="CD37" s="291" t="s">
        <v>87</v>
      </c>
      <c r="CE37" s="277"/>
      <c r="CF37" s="277"/>
      <c r="CG37" s="276">
        <v>42.179399941556696</v>
      </c>
      <c r="CH37" s="71">
        <v>35.227040993095606</v>
      </c>
      <c r="CI37" s="73">
        <v>13.28</v>
      </c>
      <c r="CJ37" s="13">
        <v>52.67785258701015</v>
      </c>
      <c r="CK37" s="13">
        <v>14.552290634247795</v>
      </c>
      <c r="CL37" s="47">
        <v>31.45</v>
      </c>
      <c r="CM37" s="47">
        <v>7.1846297705911319E-2</v>
      </c>
      <c r="CN37" s="47">
        <v>1.578524309987556E-2</v>
      </c>
      <c r="CO37" s="47">
        <v>0.14380124600680066</v>
      </c>
      <c r="CP37" s="47">
        <v>6.5208839245585936E-3</v>
      </c>
      <c r="CQ37" s="121"/>
      <c r="CR37" s="121"/>
      <c r="CS37" s="121"/>
      <c r="CT37" s="121"/>
      <c r="CU37" s="121"/>
      <c r="CV37" s="121"/>
      <c r="CW37" s="121"/>
      <c r="CX37" s="121"/>
    </row>
    <row r="38" spans="2:111" ht="25.5" customHeight="1" x14ac:dyDescent="0.2"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0">
        <v>0.50514353039402071</v>
      </c>
      <c r="J38" s="500">
        <v>0.45058784596871243</v>
      </c>
      <c r="K38" s="500">
        <v>0.24315114647423319</v>
      </c>
      <c r="L38" s="500">
        <v>0.26102758391978753</v>
      </c>
      <c r="M38" s="500">
        <v>0</v>
      </c>
      <c r="N38" s="14"/>
      <c r="O38" s="14"/>
      <c r="P38" s="14"/>
      <c r="Q38" s="7"/>
      <c r="R38" s="7"/>
      <c r="S38" s="7"/>
      <c r="T38" s="7"/>
      <c r="U38" s="249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69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0"/>
      <c r="CG38" s="7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121"/>
      <c r="CW38" s="121"/>
      <c r="CX38" s="121"/>
    </row>
    <row r="39" spans="2:111" ht="29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17">
        <v>4.0604158493526867</v>
      </c>
      <c r="G39" s="17">
        <v>4.0604158493526867</v>
      </c>
      <c r="H39" s="191">
        <v>4.9400000000000004</v>
      </c>
      <c r="I39" s="60">
        <v>5.6119302028363509E-2</v>
      </c>
      <c r="J39" s="60">
        <v>5.1928191422998995E-2</v>
      </c>
      <c r="K39" s="60">
        <v>2.7283206500606054E-2</v>
      </c>
      <c r="L39" s="60">
        <v>2.8515813560544341E-2</v>
      </c>
      <c r="M39" s="60">
        <v>0</v>
      </c>
      <c r="N39" s="13">
        <v>4.729466712845995E-2</v>
      </c>
      <c r="O39" s="13">
        <v>8.8246348999035627E-3</v>
      </c>
      <c r="P39" s="225">
        <v>0</v>
      </c>
      <c r="Q39" s="60">
        <f t="shared" ref="Q39:T45" si="13">Q47*$CR39+Q55*$CS39+Q63*$CT39+Q71*$CU39+Q79*$CV39+Q87*$CW39</f>
        <v>1.8000000000000003</v>
      </c>
      <c r="R39" s="60">
        <f t="shared" si="13"/>
        <v>4.9000000000000012</v>
      </c>
      <c r="S39" s="60">
        <f t="shared" si="13"/>
        <v>1.9000000000000001</v>
      </c>
      <c r="T39" s="60">
        <f t="shared" si="13"/>
        <v>2</v>
      </c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0"/>
      <c r="CG39" s="13">
        <v>117.09730914484368</v>
      </c>
      <c r="CH39" s="13">
        <v>114.81100862657713</v>
      </c>
      <c r="CI39" s="13">
        <v>2.3554336013203199</v>
      </c>
      <c r="CJ39" s="13">
        <v>176.81693680871396</v>
      </c>
      <c r="CK39" s="13">
        <v>34.443302587973136</v>
      </c>
      <c r="CL39" s="47">
        <v>3.53315040198048</v>
      </c>
      <c r="CM39" s="47">
        <v>0.48502780989517347</v>
      </c>
      <c r="CN39" s="47">
        <v>0.56716638261529118</v>
      </c>
      <c r="CO39" s="47">
        <v>0.80229635254244291</v>
      </c>
      <c r="CP39" s="47">
        <v>0.18014991478458731</v>
      </c>
      <c r="CQ39" s="236">
        <f t="shared" ref="CQ39:CQ45" si="14">F47+F55+F63+F71+F79+F87</f>
        <v>4.0604158493526867</v>
      </c>
      <c r="CR39" s="238">
        <f t="shared" ref="CR39:CR45" si="15">F47/CQ39</f>
        <v>0.11835748792270531</v>
      </c>
      <c r="CS39" s="238">
        <f t="shared" ref="CS39:CS45" si="16">F55/CQ39</f>
        <v>9.6618357487922701E-3</v>
      </c>
      <c r="CT39" s="238">
        <f t="shared" ref="CT39:CT45" si="17">F63/CQ39</f>
        <v>0.19565217391304351</v>
      </c>
      <c r="CU39" s="238">
        <f t="shared" ref="CU39:CU45" si="18">F71/CQ39</f>
        <v>6.2801932367149774E-2</v>
      </c>
      <c r="CV39" s="238">
        <f t="shared" ref="CV39:CV45" si="19">F79/CQ39</f>
        <v>0.42270531400966188</v>
      </c>
      <c r="CW39" s="238">
        <f t="shared" ref="CW39:CW45" si="20">F87/CQ39</f>
        <v>0.19082125603864736</v>
      </c>
      <c r="CX39" s="238">
        <f t="shared" ref="CX39:CX45" si="21">SUM(CR39:CW39)</f>
        <v>1</v>
      </c>
      <c r="CY39" s="237"/>
      <c r="CZ39" s="240">
        <f>F47/[1]EU28!F47</f>
        <v>1.1423820578475635E-3</v>
      </c>
      <c r="DA39" s="240">
        <f>F55/[1]EU28!F55</f>
        <v>9.7220768803325344E-5</v>
      </c>
      <c r="DB39" s="240">
        <f>H63/[1]EU28!F63</f>
        <v>3.120466075386599E-3</v>
      </c>
      <c r="DC39" s="240">
        <f>F71/[1]EU28!F71</f>
        <v>2.2808591942162508E-3</v>
      </c>
      <c r="DD39" s="240">
        <f>F79/[1]EU28!F79</f>
        <v>1.119067271860396E-2</v>
      </c>
      <c r="DE39" s="240">
        <f>F87/[1]EU28!F87</f>
        <v>3.0256703077659744E-3</v>
      </c>
      <c r="DF39" s="237"/>
      <c r="DG39" s="27"/>
    </row>
    <row r="40" spans="2:111" ht="24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6.6006276971361313</v>
      </c>
      <c r="G40" s="17">
        <v>6.6006276971361313</v>
      </c>
      <c r="H40" s="17">
        <v>8.18</v>
      </c>
      <c r="I40" s="60">
        <v>9.7286240311870331E-2</v>
      </c>
      <c r="J40" s="60">
        <v>7.1656255404738439E-2</v>
      </c>
      <c r="K40" s="60">
        <v>4.6888064174426994E-2</v>
      </c>
      <c r="L40" s="60">
        <v>5.0299323678426926E-2</v>
      </c>
      <c r="M40" s="60">
        <v>0</v>
      </c>
      <c r="N40" s="13">
        <v>8.3623389628175407E-2</v>
      </c>
      <c r="O40" s="13">
        <v>1.3662850683694909E-2</v>
      </c>
      <c r="P40" s="225">
        <v>1.5612511283791264E-17</v>
      </c>
      <c r="Q40" s="60">
        <f t="shared" si="13"/>
        <v>1.7000000000000002</v>
      </c>
      <c r="R40" s="60">
        <f t="shared" si="13"/>
        <v>4.8</v>
      </c>
      <c r="S40" s="60">
        <f t="shared" si="13"/>
        <v>1.8</v>
      </c>
      <c r="T40" s="60">
        <f t="shared" si="13"/>
        <v>1.7000000000000002</v>
      </c>
      <c r="U40" s="249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0"/>
      <c r="CG40" s="13">
        <v>117.79633886127222</v>
      </c>
      <c r="CH40" s="13">
        <v>111.24555531261655</v>
      </c>
      <c r="CI40" s="13">
        <v>2.1568704415968689</v>
      </c>
      <c r="CJ40" s="13">
        <v>177.87247168052104</v>
      </c>
      <c r="CK40" s="13">
        <v>33.373666593784961</v>
      </c>
      <c r="CL40" s="47">
        <v>3.2353056623953034</v>
      </c>
      <c r="CM40" s="47">
        <v>0.79176647568488512</v>
      </c>
      <c r="CN40" s="47">
        <v>0.90998864245720334</v>
      </c>
      <c r="CO40" s="47">
        <v>1.2654250112964174</v>
      </c>
      <c r="CP40" s="47">
        <v>0.27299659273716098</v>
      </c>
      <c r="CQ40" s="236">
        <f t="shared" si="14"/>
        <v>6.6006276971361313</v>
      </c>
      <c r="CR40" s="238">
        <f t="shared" si="15"/>
        <v>0.39078751857355126</v>
      </c>
      <c r="CS40" s="238">
        <f t="shared" si="16"/>
        <v>1.4858841010401191E-2</v>
      </c>
      <c r="CT40" s="238">
        <f t="shared" si="17"/>
        <v>3.7147102526002972E-2</v>
      </c>
      <c r="CU40" s="238">
        <f t="shared" si="18"/>
        <v>1.4858841010401191E-2</v>
      </c>
      <c r="CV40" s="238">
        <f t="shared" si="19"/>
        <v>0.32392273402674593</v>
      </c>
      <c r="CW40" s="238">
        <f t="shared" si="20"/>
        <v>0.21842496285289745</v>
      </c>
      <c r="CX40" s="238">
        <f t="shared" si="21"/>
        <v>1</v>
      </c>
      <c r="CY40" s="237"/>
      <c r="CZ40" s="240">
        <f>F48/[1]EU28!F48</f>
        <v>6.1348116795692399E-3</v>
      </c>
      <c r="DA40" s="240">
        <f>F56/[1]EU28!F56</f>
        <v>4.5368525081226912E-4</v>
      </c>
      <c r="DB40" s="240">
        <f>H64/[1]EU28!F64</f>
        <v>1.6902337469596402E-3</v>
      </c>
      <c r="DC40" s="240">
        <f>F72/[1]EU28!F72</f>
        <v>1.4152623018845066E-3</v>
      </c>
      <c r="DD40" s="240">
        <f>F80/[1]EU28!F80</f>
        <v>1.780854047933533E-2</v>
      </c>
      <c r="DE40" s="240">
        <f>F88/[1]EU28!F88</f>
        <v>8.4366660398663799E-3</v>
      </c>
      <c r="DF40" s="237"/>
      <c r="DG40" s="27"/>
    </row>
    <row r="41" spans="2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5.551196547665751</v>
      </c>
      <c r="G41" s="17">
        <v>5.551196547665751</v>
      </c>
      <c r="H41" s="17">
        <v>6.62</v>
      </c>
      <c r="I41" s="60">
        <v>9.1764649581738592E-2</v>
      </c>
      <c r="J41" s="60">
        <v>8.5720508984414578E-2</v>
      </c>
      <c r="K41" s="60">
        <v>4.409312343185183E-2</v>
      </c>
      <c r="L41" s="60">
        <v>4.7527201559722808E-2</v>
      </c>
      <c r="M41" s="60">
        <v>0</v>
      </c>
      <c r="N41" s="13">
        <v>7.7766700549854226E-2</v>
      </c>
      <c r="O41" s="13">
        <v>1.3997949031884355E-2</v>
      </c>
      <c r="P41" s="225">
        <v>0</v>
      </c>
      <c r="Q41" s="60">
        <f t="shared" si="13"/>
        <v>1.2999999999999998</v>
      </c>
      <c r="R41" s="60">
        <f t="shared" si="13"/>
        <v>4.75</v>
      </c>
      <c r="S41" s="60">
        <f t="shared" si="13"/>
        <v>0.89999999999999991</v>
      </c>
      <c r="T41" s="60">
        <f t="shared" si="13"/>
        <v>1.4</v>
      </c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0"/>
      <c r="CG41" s="13">
        <v>105.22967060505351</v>
      </c>
      <c r="CH41" s="13">
        <v>115.53558928113222</v>
      </c>
      <c r="CI41" s="13">
        <v>2.1617959591961111</v>
      </c>
      <c r="CJ41" s="13">
        <v>158.8968026136308</v>
      </c>
      <c r="CK41" s="13">
        <v>34.660676784339664</v>
      </c>
      <c r="CL41" s="47">
        <v>3.2426939387941669</v>
      </c>
      <c r="CM41" s="47">
        <v>0.59615113844022449</v>
      </c>
      <c r="CN41" s="47">
        <v>0.76484560104109522</v>
      </c>
      <c r="CO41" s="47">
        <v>0.97006821350208439</v>
      </c>
      <c r="CP41" s="47">
        <v>0.22945368031232857</v>
      </c>
      <c r="CQ41" s="236">
        <f t="shared" si="14"/>
        <v>5.551196547665751</v>
      </c>
      <c r="CR41" s="238">
        <f t="shared" si="15"/>
        <v>0.19081272084805653</v>
      </c>
      <c r="CS41" s="238">
        <f t="shared" si="16"/>
        <v>3.6219081272084799E-2</v>
      </c>
      <c r="CT41" s="238">
        <f t="shared" si="17"/>
        <v>6.4487632508833923E-2</v>
      </c>
      <c r="CU41" s="238">
        <f t="shared" si="18"/>
        <v>3.5335689045936397E-2</v>
      </c>
      <c r="CV41" s="238">
        <f t="shared" si="19"/>
        <v>0.48763250883392223</v>
      </c>
      <c r="CW41" s="238">
        <f t="shared" si="20"/>
        <v>0.18551236749116609</v>
      </c>
      <c r="CX41" s="238">
        <f t="shared" si="21"/>
        <v>1</v>
      </c>
      <c r="CY41" s="237"/>
      <c r="CZ41" s="240">
        <f>F49/[1]EU28!F49</f>
        <v>5.3380986605978918E-3</v>
      </c>
      <c r="DA41" s="240">
        <f>F57/[1]EU28!F57</f>
        <v>1.6024487042099497E-3</v>
      </c>
      <c r="DB41" s="240">
        <f>H65/[1]EU28!F65</f>
        <v>4.4283244063936574E-3</v>
      </c>
      <c r="DC41" s="240">
        <f>F73/[1]EU28!F73</f>
        <v>5.4134222448238628E-3</v>
      </c>
      <c r="DD41" s="240">
        <f>F81/[1]EU28!F81</f>
        <v>4.3032253391120871E-2</v>
      </c>
      <c r="DE41" s="240">
        <f>F89/[1]EU28!F89</f>
        <v>9.9993748200398226E-3</v>
      </c>
      <c r="DF41" s="237"/>
      <c r="DG41" s="27"/>
    </row>
    <row r="42" spans="2:111" ht="27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5.0215770890545306</v>
      </c>
      <c r="G42" s="17">
        <v>5.0215770890545306</v>
      </c>
      <c r="H42" s="17">
        <v>6.08</v>
      </c>
      <c r="I42" s="60">
        <v>8.1936125319936978E-2</v>
      </c>
      <c r="J42" s="60">
        <v>7.5992409382705683E-2</v>
      </c>
      <c r="K42" s="60">
        <v>3.9368633614955129E-2</v>
      </c>
      <c r="L42" s="60">
        <v>4.2442937606621205E-2</v>
      </c>
      <c r="M42" s="60">
        <v>0</v>
      </c>
      <c r="N42" s="13">
        <v>6.9489868541573199E-2</v>
      </c>
      <c r="O42" s="13">
        <v>1.2446256778363788E-2</v>
      </c>
      <c r="P42" s="225">
        <v>0</v>
      </c>
      <c r="Q42" s="60">
        <f t="shared" si="13"/>
        <v>0.70000000000000007</v>
      </c>
      <c r="R42" s="60">
        <f t="shared" si="13"/>
        <v>4.5999999999999996</v>
      </c>
      <c r="S42" s="60">
        <f t="shared" si="13"/>
        <v>0.5</v>
      </c>
      <c r="T42" s="60">
        <f t="shared" si="13"/>
        <v>1.1000000000000001</v>
      </c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0"/>
      <c r="CG42" s="13">
        <v>105.95609309106364</v>
      </c>
      <c r="CH42" s="13">
        <v>108.27816779608062</v>
      </c>
      <c r="CI42" s="13">
        <v>2.159107833903263</v>
      </c>
      <c r="CJ42" s="13">
        <v>159.9937005675061</v>
      </c>
      <c r="CK42" s="13">
        <v>32.483450338824184</v>
      </c>
      <c r="CL42" s="47">
        <v>3.2386617508548943</v>
      </c>
      <c r="CM42" s="47">
        <v>0.54290881594334095</v>
      </c>
      <c r="CN42" s="47">
        <v>0.65833126020017019</v>
      </c>
      <c r="CO42" s="47">
        <v>0.88968389081012966</v>
      </c>
      <c r="CP42" s="47">
        <v>0.19749937806005105</v>
      </c>
      <c r="CQ42" s="236">
        <f t="shared" si="14"/>
        <v>5.0215770890545306</v>
      </c>
      <c r="CR42" s="238">
        <f t="shared" si="15"/>
        <v>0.19921875</v>
      </c>
      <c r="CS42" s="238">
        <f t="shared" si="16"/>
        <v>3.6132812500000007E-2</v>
      </c>
      <c r="CT42" s="238">
        <f t="shared" si="17"/>
        <v>6.15234375E-2</v>
      </c>
      <c r="CU42" s="238">
        <f t="shared" si="18"/>
        <v>3.515625E-2</v>
      </c>
      <c r="CV42" s="238">
        <f t="shared" si="19"/>
        <v>0.47460937500000006</v>
      </c>
      <c r="CW42" s="238">
        <f t="shared" si="20"/>
        <v>0.19335937500000003</v>
      </c>
      <c r="CX42" s="238">
        <f t="shared" si="21"/>
        <v>1</v>
      </c>
      <c r="CY42" s="237"/>
      <c r="CZ42" s="240">
        <f>F50/[1]EU28!F50</f>
        <v>3.8915171381728032E-3</v>
      </c>
      <c r="DA42" s="240">
        <f>F58/[1]EU28!F58</f>
        <v>7.5253495671313158E-4</v>
      </c>
      <c r="DB42" s="240">
        <f>H66/[1]EU28!F66</f>
        <v>2.9964673227353012E-3</v>
      </c>
      <c r="DC42" s="240">
        <f>F74/[1]EU28!F74</f>
        <v>2.9763098632230181E-3</v>
      </c>
      <c r="DD42" s="240">
        <f>F82/[1]EU28!F82</f>
        <v>2.4337886788363447E-2</v>
      </c>
      <c r="DE42" s="240">
        <f>F90/[1]EU28!F90</f>
        <v>6.621013677868221E-3</v>
      </c>
      <c r="DF42" s="237"/>
      <c r="DG42" s="27"/>
    </row>
    <row r="43" spans="2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4.962730482542173</v>
      </c>
      <c r="G43" s="17">
        <v>4.962730482542173</v>
      </c>
      <c r="H43" s="17">
        <v>6.02</v>
      </c>
      <c r="I43" s="60">
        <v>7.8378612968661734E-2</v>
      </c>
      <c r="J43" s="60">
        <v>7.1974701148256159E-2</v>
      </c>
      <c r="K43" s="60">
        <v>3.7685144306213295E-2</v>
      </c>
      <c r="L43" s="60">
        <v>4.0559029318186141E-2</v>
      </c>
      <c r="M43" s="60">
        <v>0</v>
      </c>
      <c r="N43" s="13">
        <v>6.6543258130913524E-2</v>
      </c>
      <c r="O43" s="13">
        <v>1.1835354837748203E-2</v>
      </c>
      <c r="P43" s="225">
        <v>0</v>
      </c>
      <c r="Q43" s="60">
        <f t="shared" si="13"/>
        <v>0.5</v>
      </c>
      <c r="R43" s="60">
        <f t="shared" si="13"/>
        <v>2.7000000000000006</v>
      </c>
      <c r="S43" s="60">
        <f t="shared" si="13"/>
        <v>0.30000000000000004</v>
      </c>
      <c r="T43" s="60">
        <f t="shared" si="13"/>
        <v>0.5</v>
      </c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0"/>
      <c r="CG43" s="13">
        <v>107.18625267468551</v>
      </c>
      <c r="CH43" s="13">
        <v>100.90139225197812</v>
      </c>
      <c r="CI43" s="13">
        <v>2.1689864413816693</v>
      </c>
      <c r="CJ43" s="13">
        <v>161.85124153877513</v>
      </c>
      <c r="CK43" s="13">
        <v>30.270417675593436</v>
      </c>
      <c r="CL43" s="47">
        <v>3.2534796620725039</v>
      </c>
      <c r="CM43" s="47">
        <v>0.54270057858699472</v>
      </c>
      <c r="CN43" s="47">
        <v>0.60742638135690818</v>
      </c>
      <c r="CO43" s="47">
        <v>0.88937023271507343</v>
      </c>
      <c r="CP43" s="47">
        <v>0.18222791440707245</v>
      </c>
      <c r="CQ43" s="236">
        <f t="shared" si="14"/>
        <v>4.962730482542173</v>
      </c>
      <c r="CR43" s="238">
        <f t="shared" si="15"/>
        <v>0.20750988142292492</v>
      </c>
      <c r="CS43" s="238">
        <f t="shared" si="16"/>
        <v>3.5573122529644272E-2</v>
      </c>
      <c r="CT43" s="238">
        <f t="shared" si="17"/>
        <v>6.7193675889328078E-2</v>
      </c>
      <c r="CU43" s="238">
        <f t="shared" si="18"/>
        <v>3.7549407114624504E-2</v>
      </c>
      <c r="CV43" s="238">
        <f t="shared" si="19"/>
        <v>0.44861660079051391</v>
      </c>
      <c r="CW43" s="238">
        <f t="shared" si="20"/>
        <v>0.20355731225296442</v>
      </c>
      <c r="CX43" s="238">
        <f t="shared" si="21"/>
        <v>1</v>
      </c>
      <c r="CY43" s="237"/>
      <c r="CZ43" s="240">
        <f>F51/[1]EU28!F51</f>
        <v>4.0326413203048963E-3</v>
      </c>
      <c r="DA43" s="240">
        <f>F59/[1]EU28!F59</f>
        <v>7.4376398524213586E-4</v>
      </c>
      <c r="DB43" s="240">
        <f>H67/[1]EU28!F67</f>
        <v>3.3843467195527246E-3</v>
      </c>
      <c r="DC43" s="240">
        <f>F75/[1]EU28!F75</f>
        <v>2.929993510835424E-3</v>
      </c>
      <c r="DD43" s="240">
        <f>F83/[1]EU28!F83</f>
        <v>2.1910867825189806E-2</v>
      </c>
      <c r="DE43" s="240">
        <f>F91/[1]EU28!F91</f>
        <v>6.7834173490964522E-3</v>
      </c>
      <c r="DF43" s="237"/>
      <c r="DG43" s="27"/>
    </row>
    <row r="44" spans="2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4.9038838760298153</v>
      </c>
      <c r="G44" s="17">
        <v>4.9038838760298153</v>
      </c>
      <c r="H44" s="17">
        <v>5.96</v>
      </c>
      <c r="I44" s="60">
        <v>7.6459678443105708E-2</v>
      </c>
      <c r="J44" s="60">
        <v>7.3631218134995638E-2</v>
      </c>
      <c r="K44" s="60">
        <v>3.6662088922253665E-2</v>
      </c>
      <c r="L44" s="60">
        <v>3.9686874766753678E-2</v>
      </c>
      <c r="M44" s="60">
        <v>0</v>
      </c>
      <c r="N44" s="13">
        <v>6.5325094306989392E-2</v>
      </c>
      <c r="O44" s="13">
        <v>1.1134584136116309E-2</v>
      </c>
      <c r="P44" s="225">
        <v>0</v>
      </c>
      <c r="Q44" s="60">
        <f t="shared" si="13"/>
        <v>0.4</v>
      </c>
      <c r="R44" s="60">
        <f t="shared" si="13"/>
        <v>1.8</v>
      </c>
      <c r="S44" s="60">
        <f t="shared" si="13"/>
        <v>0.2</v>
      </c>
      <c r="T44" s="60">
        <f t="shared" si="13"/>
        <v>0.29999999999999993</v>
      </c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0"/>
      <c r="CG44" s="13">
        <v>111.56063391821445</v>
      </c>
      <c r="CH44" s="13">
        <v>107.50783245632348</v>
      </c>
      <c r="CI44" s="13">
        <v>2.1350896840280154</v>
      </c>
      <c r="CJ44" s="13">
        <v>168.45655721650382</v>
      </c>
      <c r="CK44" s="13">
        <v>32.252349736897045</v>
      </c>
      <c r="CL44" s="47">
        <v>3.202634526042023</v>
      </c>
      <c r="CM44" s="47">
        <v>0.55755062574657932</v>
      </c>
      <c r="CN44" s="47">
        <v>0.64074668143968805</v>
      </c>
      <c r="CO44" s="47">
        <v>0.91179674255858112</v>
      </c>
      <c r="CP44" s="47">
        <v>0.1922240044319064</v>
      </c>
      <c r="CQ44" s="236">
        <f t="shared" si="14"/>
        <v>4.9038838760298153</v>
      </c>
      <c r="CR44" s="238">
        <f t="shared" si="15"/>
        <v>0.24</v>
      </c>
      <c r="CS44" s="238">
        <f t="shared" si="16"/>
        <v>7.3999999999999996E-2</v>
      </c>
      <c r="CT44" s="238">
        <f t="shared" si="17"/>
        <v>5.6000000000000008E-2</v>
      </c>
      <c r="CU44" s="238">
        <f t="shared" si="18"/>
        <v>0.03</v>
      </c>
      <c r="CV44" s="238">
        <f t="shared" si="19"/>
        <v>0.40399999999999997</v>
      </c>
      <c r="CW44" s="238">
        <f t="shared" si="20"/>
        <v>0.19599999999999998</v>
      </c>
      <c r="CX44" s="238">
        <f t="shared" si="21"/>
        <v>1</v>
      </c>
      <c r="CY44" s="237"/>
      <c r="CZ44" s="240">
        <f>F52/[1]EU28!F52</f>
        <v>4.9567559393832355E-3</v>
      </c>
      <c r="DA44" s="240">
        <f>F60/[1]EU28!F60</f>
        <v>1.3452730558895509E-3</v>
      </c>
      <c r="DB44" s="240">
        <f>H68/[1]EU28!F68</f>
        <v>3.2918116185987351E-3</v>
      </c>
      <c r="DC44" s="240">
        <f>F76/[1]EU28!F76</f>
        <v>2.3695983938293373E-3</v>
      </c>
      <c r="DD44" s="240">
        <f>F84/[1]EU28!F84</f>
        <v>1.9258958743229759E-2</v>
      </c>
      <c r="DE44" s="240">
        <f>F92/[1]EU28!F92</f>
        <v>6.3217240066945346E-3</v>
      </c>
      <c r="DF44" s="237"/>
      <c r="DG44" s="27"/>
    </row>
    <row r="45" spans="2:111" ht="24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1.5005884660651234</v>
      </c>
      <c r="G45" s="17">
        <v>1.5005884660651234</v>
      </c>
      <c r="H45" s="17">
        <v>0.20865600000000001</v>
      </c>
      <c r="I45" s="60">
        <v>2.3198921740343926E-2</v>
      </c>
      <c r="J45" s="60">
        <v>1.9684561490602919E-2</v>
      </c>
      <c r="K45" s="60">
        <v>1.1170885523926239E-2</v>
      </c>
      <c r="L45" s="60">
        <v>1.1996403429532442E-2</v>
      </c>
      <c r="M45" s="60">
        <v>0</v>
      </c>
      <c r="N45" s="13">
        <v>2.0068850877808908E-2</v>
      </c>
      <c r="O45" s="28">
        <v>3.1300708625350195E-3</v>
      </c>
      <c r="P45" s="225">
        <v>0</v>
      </c>
      <c r="Q45" s="60">
        <f t="shared" si="13"/>
        <v>1.47</v>
      </c>
      <c r="R45" s="60">
        <f t="shared" si="13"/>
        <v>1.54</v>
      </c>
      <c r="S45" s="60">
        <f t="shared" si="13"/>
        <v>0.92999999999999994</v>
      </c>
      <c r="T45" s="60">
        <f t="shared" si="13"/>
        <v>0.92999999999999994</v>
      </c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0"/>
      <c r="CG45" s="13">
        <v>113.61244393997117</v>
      </c>
      <c r="CH45" s="13">
        <v>91.341421900845603</v>
      </c>
      <c r="CI45" s="13">
        <v>2.1274835074646745</v>
      </c>
      <c r="CJ45" s="13">
        <v>171.55479034935647</v>
      </c>
      <c r="CK45" s="13">
        <v>27.402426570253681</v>
      </c>
      <c r="CL45" s="47">
        <v>3.1912252611970118</v>
      </c>
      <c r="CM45" s="47">
        <v>0.17367800019083643</v>
      </c>
      <c r="CN45" s="47">
        <v>1.9058935728142844E-2</v>
      </c>
      <c r="CO45" s="47">
        <v>0.3322218555160325</v>
      </c>
      <c r="CP45" s="69">
        <v>5.7176807184428522E-3</v>
      </c>
      <c r="CQ45" s="236">
        <f t="shared" si="14"/>
        <v>1.5005884660651234</v>
      </c>
      <c r="CR45" s="238">
        <f t="shared" si="15"/>
        <v>0.41176470588235298</v>
      </c>
      <c r="CS45" s="238">
        <f t="shared" si="16"/>
        <v>7.8431372549019607E-2</v>
      </c>
      <c r="CT45" s="238">
        <f t="shared" si="17"/>
        <v>5.2287581699346407E-2</v>
      </c>
      <c r="CU45" s="238">
        <f t="shared" si="18"/>
        <v>3.9215686274509803E-2</v>
      </c>
      <c r="CV45" s="238">
        <f t="shared" si="19"/>
        <v>0.30065359477124182</v>
      </c>
      <c r="CW45" s="238">
        <f t="shared" si="20"/>
        <v>0.11764705882352941</v>
      </c>
      <c r="CX45" s="238">
        <f t="shared" si="21"/>
        <v>1</v>
      </c>
      <c r="CY45" s="237"/>
      <c r="CZ45" s="240">
        <f>F53/[1]EU28!F53</f>
        <v>4.4587196448243379E-3</v>
      </c>
      <c r="DA45" s="240">
        <f>F61/[1]EU28!F61</f>
        <v>8.5309664413391972E-4</v>
      </c>
      <c r="DB45" s="240">
        <f>H69/[1]EU28!F69</f>
        <v>1.8982752938591672E-4</v>
      </c>
      <c r="DC45" s="240">
        <f>F77/[1]EU28!F77</f>
        <v>2.6714457287251585E-3</v>
      </c>
      <c r="DD45" s="240">
        <f>F85/[1]EU28!F85</f>
        <v>1.1099673192804778E-2</v>
      </c>
      <c r="DE45" s="240">
        <f>F93/[1]EU28!F93</f>
        <v>2.3627481937026329E-3</v>
      </c>
      <c r="DF45" s="237"/>
      <c r="DG45" s="27"/>
    </row>
    <row r="46" spans="2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4"/>
      <c r="I46" s="236">
        <v>0.11610888131092131</v>
      </c>
      <c r="J46" s="236">
        <v>2.8754512635379061E-2</v>
      </c>
      <c r="K46" s="236">
        <v>5.6707577632253967E-2</v>
      </c>
      <c r="L46" s="236">
        <v>5.9401303678667354E-2</v>
      </c>
      <c r="M46" s="236">
        <v>0</v>
      </c>
      <c r="N46" s="14"/>
      <c r="O46" s="14"/>
      <c r="P46" s="317"/>
      <c r="Q46" s="7"/>
      <c r="R46" s="7"/>
      <c r="S46" s="7"/>
      <c r="T46" s="7"/>
      <c r="U46" s="249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0"/>
      <c r="CG46" s="7"/>
      <c r="CH46" s="7"/>
      <c r="CI46" s="7"/>
      <c r="CJ46" s="7"/>
      <c r="CK46" s="7"/>
      <c r="CL46" s="7"/>
      <c r="CM46" s="7"/>
      <c r="CN46" s="47"/>
      <c r="CO46" s="7"/>
      <c r="CP46" s="7"/>
    </row>
    <row r="47" spans="2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65">
        <v>0.48058061985092188</v>
      </c>
      <c r="G47" s="17">
        <v>0.48058061985092188</v>
      </c>
      <c r="H47" s="36">
        <v>0.65</v>
      </c>
      <c r="I47" s="53">
        <v>7.0238705978211665E-3</v>
      </c>
      <c r="J47" s="106">
        <v>1.7394705174488569E-3</v>
      </c>
      <c r="K47" s="225">
        <v>3.4304583999758575E-3</v>
      </c>
      <c r="L47" s="319">
        <v>3.593412197845309E-3</v>
      </c>
      <c r="M47" s="318">
        <v>0</v>
      </c>
      <c r="N47" s="17">
        <v>6.2968999909466753E-3</v>
      </c>
      <c r="O47" s="160">
        <v>7.2697060687449072E-4</v>
      </c>
      <c r="P47" s="225">
        <v>0</v>
      </c>
      <c r="Q47" s="71">
        <v>1.8</v>
      </c>
      <c r="R47" s="71">
        <v>4.9000000000000004</v>
      </c>
      <c r="S47" s="71">
        <v>1.9</v>
      </c>
      <c r="T47" s="71">
        <v>2</v>
      </c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0"/>
      <c r="CG47" s="190">
        <v>135.3606034521145</v>
      </c>
      <c r="CH47" s="7">
        <v>114.81100862657712</v>
      </c>
      <c r="CI47" s="7">
        <v>2.1398369506137191</v>
      </c>
      <c r="CJ47" s="13">
        <v>204.39451121269289</v>
      </c>
      <c r="CK47" s="13">
        <v>34.443302587973136</v>
      </c>
      <c r="CL47" s="47">
        <v>3.2097554259205787</v>
      </c>
      <c r="CM47" s="47">
        <v>6.6080046878517873E-2</v>
      </c>
      <c r="CN47" s="47">
        <v>7.4627155607275134E-2</v>
      </c>
      <c r="CO47" s="47">
        <v>0.16977058714488091</v>
      </c>
      <c r="CP47" s="47">
        <v>3.2388146682182539E-2</v>
      </c>
    </row>
    <row r="48" spans="2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60">
        <v>2.579442918791683</v>
      </c>
      <c r="G48" s="17">
        <v>2.579442918791683</v>
      </c>
      <c r="H48" s="7">
        <v>3.28</v>
      </c>
      <c r="I48" s="75">
        <v>3.769955035157075E-2</v>
      </c>
      <c r="J48" s="60">
        <v>9.3363417569193759E-3</v>
      </c>
      <c r="K48" s="225">
        <v>1.8412460391707151E-2</v>
      </c>
      <c r="L48" s="319">
        <v>1.9287089959863599E-2</v>
      </c>
      <c r="M48" s="318">
        <v>0</v>
      </c>
      <c r="N48" s="17">
        <v>3.3797646890183178E-2</v>
      </c>
      <c r="O48" s="159">
        <v>3.9019034613875722E-3</v>
      </c>
      <c r="P48" s="225">
        <v>0</v>
      </c>
      <c r="Q48" s="53">
        <v>1.7</v>
      </c>
      <c r="R48" s="58">
        <v>4.8</v>
      </c>
      <c r="S48" s="53">
        <v>1.8</v>
      </c>
      <c r="T48" s="53">
        <v>1.7</v>
      </c>
      <c r="U48" s="249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0"/>
      <c r="CG48" s="226">
        <v>135.22537807404049</v>
      </c>
      <c r="CH48" s="7">
        <v>106.77423802271672</v>
      </c>
      <c r="CI48" s="7">
        <v>2.1398369506137191</v>
      </c>
      <c r="CJ48" s="13">
        <v>204.19032089180115</v>
      </c>
      <c r="CK48" s="13">
        <v>32.032271406815013</v>
      </c>
      <c r="CL48" s="47">
        <v>3.2097554259205787</v>
      </c>
      <c r="CM48" s="47">
        <v>0.35432573118364119</v>
      </c>
      <c r="CN48" s="47">
        <v>0.3502195007145108</v>
      </c>
      <c r="CO48" s="47">
        <v>0.60497665821460189</v>
      </c>
      <c r="CP48" s="47">
        <v>0.10506585021435323</v>
      </c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60">
        <v>1.0592389172224401</v>
      </c>
      <c r="G49" s="17">
        <v>1.0592389172224401</v>
      </c>
      <c r="H49" s="7">
        <v>1.24</v>
      </c>
      <c r="I49" s="75">
        <v>1.548118417478951E-2</v>
      </c>
      <c r="J49" s="106">
        <v>3.8339350180505417E-3</v>
      </c>
      <c r="K49" s="225">
        <v>7.5610103509671962E-3</v>
      </c>
      <c r="L49" s="319">
        <v>7.9201738238223133E-3</v>
      </c>
      <c r="M49" s="225">
        <v>0</v>
      </c>
      <c r="N49" s="17">
        <v>1.3878881612698795E-2</v>
      </c>
      <c r="O49" s="160">
        <v>1.6023025620907141E-3</v>
      </c>
      <c r="P49" s="225">
        <v>0</v>
      </c>
      <c r="Q49" s="53">
        <v>1.3</v>
      </c>
      <c r="R49" s="58">
        <v>4.75</v>
      </c>
      <c r="S49" s="53">
        <v>0.9</v>
      </c>
      <c r="T49" s="53">
        <v>1.4</v>
      </c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0"/>
      <c r="CG49" s="226">
        <v>126.97218598501456</v>
      </c>
      <c r="CH49" s="7">
        <v>107.84507146856076</v>
      </c>
      <c r="CI49" s="7">
        <v>2.1398369506137191</v>
      </c>
      <c r="CJ49" s="13">
        <v>191.72800083737198</v>
      </c>
      <c r="CK49" s="13">
        <v>32.35352144056823</v>
      </c>
      <c r="CL49" s="47">
        <v>3.2097554259205787</v>
      </c>
      <c r="CM49" s="47">
        <v>0.13676047937473373</v>
      </c>
      <c r="CN49" s="47">
        <v>0.13372788862101534</v>
      </c>
      <c r="CO49" s="47">
        <v>0.27648565787010193</v>
      </c>
      <c r="CP49" s="47">
        <v>4.0118366586304605E-2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60">
        <v>1.0003923107100823</v>
      </c>
      <c r="G50" s="17">
        <v>1.0003923107100823</v>
      </c>
      <c r="H50" s="7">
        <v>1.18</v>
      </c>
      <c r="I50" s="75">
        <v>1.4621118387301202E-2</v>
      </c>
      <c r="J50" s="106">
        <v>3.620938628158845E-3</v>
      </c>
      <c r="K50" s="225">
        <v>7.1409542203579061E-3</v>
      </c>
      <c r="L50" s="319">
        <v>7.4801641669432961E-3</v>
      </c>
      <c r="M50" s="225">
        <v>0</v>
      </c>
      <c r="N50" s="17">
        <v>1.3107832634215527E-2</v>
      </c>
      <c r="O50" s="160">
        <v>1.5132857530856744E-3</v>
      </c>
      <c r="P50" s="225">
        <v>0</v>
      </c>
      <c r="Q50" s="55">
        <v>0.7</v>
      </c>
      <c r="R50" s="55">
        <v>4.5999999999999996</v>
      </c>
      <c r="S50" s="55">
        <v>0.5</v>
      </c>
      <c r="T50" s="55">
        <v>1.1000000000000001</v>
      </c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0"/>
      <c r="CG50" s="226">
        <v>127.48211444278569</v>
      </c>
      <c r="CH50" s="226">
        <v>99.217686541477107</v>
      </c>
      <c r="CI50" s="7">
        <v>2.1398369506137191</v>
      </c>
      <c r="CJ50" s="13">
        <v>192.4979928086064</v>
      </c>
      <c r="CK50" s="13">
        <v>29.765305962443129</v>
      </c>
      <c r="CL50" s="47">
        <v>3.2097554259205787</v>
      </c>
      <c r="CM50" s="47">
        <v>0.12967280347319279</v>
      </c>
      <c r="CN50" s="47">
        <v>0.11707687011894298</v>
      </c>
      <c r="CO50" s="47">
        <v>0.26578452648020545</v>
      </c>
      <c r="CP50" s="47">
        <v>3.5123061035682884E-2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60">
        <v>1.0298156139662613</v>
      </c>
      <c r="G51" s="17">
        <v>1.0298156139662613</v>
      </c>
      <c r="H51" s="7">
        <v>1.21</v>
      </c>
      <c r="I51" s="144">
        <v>1.5051151281045358E-2</v>
      </c>
      <c r="J51" s="106">
        <v>3.7274368231046935E-3</v>
      </c>
      <c r="K51" s="225">
        <v>7.3509822856625516E-3</v>
      </c>
      <c r="L51" s="319">
        <v>7.700168995382806E-3</v>
      </c>
      <c r="M51" s="225">
        <v>0</v>
      </c>
      <c r="N51" s="17">
        <v>1.3493357123457164E-2</v>
      </c>
      <c r="O51" s="162">
        <v>1.5577941575881944E-3</v>
      </c>
      <c r="P51" s="225">
        <v>0</v>
      </c>
      <c r="Q51" s="55">
        <v>0.5</v>
      </c>
      <c r="R51" s="55">
        <v>2.7</v>
      </c>
      <c r="S51" s="55">
        <v>0.3</v>
      </c>
      <c r="T51" s="55">
        <v>0.5</v>
      </c>
      <c r="U51" s="249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0"/>
      <c r="CG51" s="226">
        <v>128.7698125684704</v>
      </c>
      <c r="CH51" s="7">
        <v>90.590301614393454</v>
      </c>
      <c r="CI51" s="7">
        <v>2.1398369506137191</v>
      </c>
      <c r="CJ51" s="13">
        <v>194.4424169783903</v>
      </c>
      <c r="CK51" s="13">
        <v>27.177090484318036</v>
      </c>
      <c r="CL51" s="47">
        <v>3.2097554259205787</v>
      </c>
      <c r="CM51" s="47">
        <v>0.13481280109360369</v>
      </c>
      <c r="CN51" s="47">
        <v>0.10961426495341609</v>
      </c>
      <c r="CO51" s="47">
        <v>0.27354529327631072</v>
      </c>
      <c r="CP51" s="47">
        <v>3.288427948602482E-2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7">
        <v>1.1769321302471556</v>
      </c>
      <c r="G52" s="17">
        <v>1.1769321302471556</v>
      </c>
      <c r="H52" s="7">
        <v>1.36</v>
      </c>
      <c r="I52" s="144">
        <v>1.7201315749766122E-2</v>
      </c>
      <c r="J52" s="106">
        <v>4.2599277978339345E-3</v>
      </c>
      <c r="K52" s="225">
        <v>8.401122612185773E-3</v>
      </c>
      <c r="L52" s="319">
        <v>8.8001931375803494E-3</v>
      </c>
      <c r="M52" s="225">
        <v>0</v>
      </c>
      <c r="N52" s="17">
        <v>1.5420979569665328E-2</v>
      </c>
      <c r="O52" s="162">
        <v>1.7803361801007936E-3</v>
      </c>
      <c r="P52" s="225">
        <v>0</v>
      </c>
      <c r="Q52" s="55">
        <v>0.4</v>
      </c>
      <c r="R52" s="55">
        <v>1.8</v>
      </c>
      <c r="S52" s="55">
        <v>0.2</v>
      </c>
      <c r="T52" s="55">
        <v>0.3</v>
      </c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0"/>
      <c r="CG52" s="226">
        <v>131.39776792701059</v>
      </c>
      <c r="CH52" s="7">
        <v>82.437174469098039</v>
      </c>
      <c r="CI52" s="7">
        <v>2.1398369506137191</v>
      </c>
      <c r="CJ52" s="13">
        <v>198.41062956978598</v>
      </c>
      <c r="CK52" s="13">
        <v>24.731152340729412</v>
      </c>
      <c r="CL52" s="47">
        <v>3.2097554259205787</v>
      </c>
      <c r="CM52" s="47">
        <v>0.15716469777672534</v>
      </c>
      <c r="CN52" s="47">
        <v>0.11211455727797334</v>
      </c>
      <c r="CO52" s="47">
        <v>0.30729350921424858</v>
      </c>
      <c r="CP52" s="47">
        <v>3.3634367183392001E-2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7">
        <v>0.61788936837975672</v>
      </c>
      <c r="G53" s="17">
        <v>0.61788936837975672</v>
      </c>
      <c r="H53" s="7">
        <v>2.4192000000000002E-2</v>
      </c>
      <c r="I53" s="144">
        <v>9.0306907686272132E-3</v>
      </c>
      <c r="J53" s="305">
        <v>2.2364620938628162E-3</v>
      </c>
      <c r="K53" s="225">
        <v>4.4105893713975303E-3</v>
      </c>
      <c r="L53" s="319">
        <v>4.6201013972296829E-3</v>
      </c>
      <c r="M53" s="225">
        <v>0</v>
      </c>
      <c r="N53" s="142">
        <v>8.0960142740742966E-3</v>
      </c>
      <c r="O53" s="163">
        <v>9.3467649455291648E-4</v>
      </c>
      <c r="P53" s="225">
        <v>0</v>
      </c>
      <c r="Q53" s="55">
        <v>1.47</v>
      </c>
      <c r="R53" s="55">
        <v>1.54</v>
      </c>
      <c r="S53" s="55">
        <v>0.93</v>
      </c>
      <c r="T53" s="55">
        <v>0.93</v>
      </c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0"/>
      <c r="CG53" s="190">
        <v>127.57064847282582</v>
      </c>
      <c r="CH53" s="58">
        <v>81.53789516499026</v>
      </c>
      <c r="CI53" s="53">
        <v>2.1398369506137191</v>
      </c>
      <c r="CJ53" s="13">
        <v>192.63167919396699</v>
      </c>
      <c r="CK53" s="13">
        <v>24.461368549497077</v>
      </c>
      <c r="CL53" s="47">
        <v>3.2097554259205787</v>
      </c>
      <c r="CM53" s="47">
        <v>8.01467299105207E-2</v>
      </c>
      <c r="CN53" s="47">
        <v>1.9725647598314443E-3</v>
      </c>
      <c r="CO53" s="47">
        <v>0.19100834033986774</v>
      </c>
      <c r="CP53" s="69">
        <v>5.9176942794943329E-4</v>
      </c>
    </row>
    <row r="54" spans="2:94" ht="26.2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7"/>
      <c r="H54" s="14"/>
      <c r="I54" s="509">
        <v>1.7201315749766122E-2</v>
      </c>
      <c r="J54" s="509">
        <v>0.05</v>
      </c>
      <c r="K54" s="509">
        <v>7.6545855086459251E-3</v>
      </c>
      <c r="L54" s="509">
        <v>9.5467302411201965E-3</v>
      </c>
      <c r="M54" s="509">
        <v>0</v>
      </c>
      <c r="N54" s="14"/>
      <c r="O54" s="14"/>
      <c r="P54" s="317"/>
      <c r="Q54" s="7"/>
      <c r="R54" s="7"/>
      <c r="S54" s="7"/>
      <c r="T54" s="7"/>
      <c r="U54" s="249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0"/>
      <c r="CG54" s="7"/>
      <c r="CH54" s="7"/>
      <c r="CI54" s="7"/>
      <c r="CJ54" s="7"/>
      <c r="CK54" s="7"/>
      <c r="CL54" s="7"/>
      <c r="CM54" s="7"/>
      <c r="CN54" s="47"/>
      <c r="CO54" s="7"/>
      <c r="CP54" s="7"/>
    </row>
    <row r="55" spans="2:94" ht="24.7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71">
        <v>3.923107100823852E-2</v>
      </c>
      <c r="G55" s="17">
        <v>3.923107100823852E-2</v>
      </c>
      <c r="H55" s="7">
        <v>0.04</v>
      </c>
      <c r="I55" s="144">
        <v>5.7337719165887065E-4</v>
      </c>
      <c r="J55" s="106">
        <v>1.666666666666667E-3</v>
      </c>
      <c r="K55" s="319">
        <v>2.5515285028819746E-4</v>
      </c>
      <c r="L55" s="225">
        <v>3.1822434137067319E-4</v>
      </c>
      <c r="M55" s="318">
        <v>0</v>
      </c>
      <c r="N55" s="151">
        <v>5.3037390228445537E-4</v>
      </c>
      <c r="O55" s="154">
        <v>4.30032893744153E-5</v>
      </c>
      <c r="P55" s="225">
        <v>0</v>
      </c>
      <c r="Q55" s="71">
        <v>1.8</v>
      </c>
      <c r="R55" s="71">
        <v>4.9000000000000004</v>
      </c>
      <c r="S55" s="71">
        <v>1.9</v>
      </c>
      <c r="T55" s="71">
        <v>2</v>
      </c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0"/>
      <c r="CG55" s="190">
        <v>142.10454810809173</v>
      </c>
      <c r="CH55" s="7">
        <v>114.81100862657712</v>
      </c>
      <c r="CI55" s="7">
        <v>1.5188117157352898</v>
      </c>
      <c r="CJ55" s="13">
        <v>214.57786764321853</v>
      </c>
      <c r="CK55" s="13">
        <v>34.443302587973136</v>
      </c>
      <c r="CL55" s="47">
        <v>2.2782175736029346</v>
      </c>
      <c r="CM55" s="47">
        <v>5.63449822769035E-3</v>
      </c>
      <c r="CN55" s="47">
        <v>4.5924403450630846E-3</v>
      </c>
      <c r="CO55" s="47">
        <v>8.5074964777097466E-3</v>
      </c>
      <c r="CP55" s="69">
        <v>1.3777321035189254E-3</v>
      </c>
    </row>
    <row r="56" spans="2:94" ht="27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9.8077677520596318E-2</v>
      </c>
      <c r="G56" s="17">
        <v>9.8077677520596318E-2</v>
      </c>
      <c r="H56" s="7">
        <v>0.26</v>
      </c>
      <c r="I56" s="144">
        <v>1.433442979147177E-3</v>
      </c>
      <c r="J56" s="60">
        <v>4.1666666666666683E-3</v>
      </c>
      <c r="K56" s="319">
        <v>6.3788212572049379E-4</v>
      </c>
      <c r="L56" s="225">
        <v>7.9556085342668322E-4</v>
      </c>
      <c r="M56" s="318">
        <v>0</v>
      </c>
      <c r="N56" s="151">
        <v>1.3259347557111388E-3</v>
      </c>
      <c r="O56" s="152">
        <v>1.0750822343603827E-4</v>
      </c>
      <c r="P56" s="225">
        <v>0</v>
      </c>
      <c r="Q56" s="53">
        <v>1.7</v>
      </c>
      <c r="R56" s="58">
        <v>4.8</v>
      </c>
      <c r="S56" s="53">
        <v>1.8</v>
      </c>
      <c r="T56" s="53">
        <v>1.7</v>
      </c>
      <c r="U56" s="249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0"/>
      <c r="CG56" s="226">
        <v>141.96258552256919</v>
      </c>
      <c r="CH56" s="7">
        <v>143.51376078322139</v>
      </c>
      <c r="CI56" s="7">
        <v>1.5188117157352898</v>
      </c>
      <c r="CJ56" s="13">
        <v>214.36350413907948</v>
      </c>
      <c r="CK56" s="13">
        <v>43.054128234966413</v>
      </c>
      <c r="CL56" s="47">
        <v>2.2782175736029346</v>
      </c>
      <c r="CM56" s="47">
        <v>1.4072322208543004E-2</v>
      </c>
      <c r="CN56" s="47">
        <v>3.7313577803637567E-2</v>
      </c>
      <c r="CO56" s="47">
        <v>2.1247716919643236E-2</v>
      </c>
      <c r="CP56" s="47">
        <v>1.1194073341091269E-2</v>
      </c>
    </row>
    <row r="57" spans="2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0.20105923891722241</v>
      </c>
      <c r="G57" s="17">
        <v>0.20105923891722241</v>
      </c>
      <c r="H57" s="7">
        <v>0.36499999999999999</v>
      </c>
      <c r="I57" s="75">
        <v>2.9385581072517123E-3</v>
      </c>
      <c r="J57" s="60">
        <v>8.5416666666666679E-3</v>
      </c>
      <c r="K57" s="320">
        <v>1.307658357727012E-3</v>
      </c>
      <c r="L57" s="321">
        <v>1.6308997495247002E-3</v>
      </c>
      <c r="M57" s="225">
        <v>0</v>
      </c>
      <c r="N57" s="73">
        <v>2.7181662492078338E-3</v>
      </c>
      <c r="O57" s="152">
        <v>2.2039185804387842E-4</v>
      </c>
      <c r="P57" s="225">
        <v>0</v>
      </c>
      <c r="Q57" s="53">
        <v>1.3</v>
      </c>
      <c r="R57" s="58">
        <v>4.75</v>
      </c>
      <c r="S57" s="53">
        <v>0.9</v>
      </c>
      <c r="T57" s="53">
        <v>1.4</v>
      </c>
      <c r="U57" s="249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0"/>
      <c r="CG57" s="226">
        <v>133.29820236860957</v>
      </c>
      <c r="CH57" s="7">
        <v>144.94889839105363</v>
      </c>
      <c r="CI57" s="7">
        <v>1.5188117157352898</v>
      </c>
      <c r="CJ57" s="13">
        <v>201.28028557660045</v>
      </c>
      <c r="CK57" s="13">
        <v>43.484669517316085</v>
      </c>
      <c r="CL57" s="47">
        <v>2.2782175736029346</v>
      </c>
      <c r="CM57" s="47">
        <v>2.7106206244890831E-2</v>
      </c>
      <c r="CN57" s="47">
        <v>5.2906347912734575E-2</v>
      </c>
      <c r="CO57" s="47">
        <v>4.092731771850891E-2</v>
      </c>
      <c r="CP57" s="47">
        <v>1.587190437382037E-2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0.18144370341310317</v>
      </c>
      <c r="G58" s="17">
        <v>0.18144370341310317</v>
      </c>
      <c r="H58" s="7">
        <v>0.34499999999999997</v>
      </c>
      <c r="I58" s="75">
        <v>2.6518695114222772E-3</v>
      </c>
      <c r="J58" s="60">
        <v>7.7083333333333353E-3</v>
      </c>
      <c r="K58" s="319">
        <v>1.1800819325829134E-3</v>
      </c>
      <c r="L58" s="225">
        <v>1.4717875788393638E-3</v>
      </c>
      <c r="M58" s="225">
        <v>0</v>
      </c>
      <c r="N58" s="73">
        <v>2.4529792980656066E-3</v>
      </c>
      <c r="O58" s="152">
        <v>1.9889021335667078E-4</v>
      </c>
      <c r="P58" s="225">
        <v>0</v>
      </c>
      <c r="Q58" s="55">
        <v>0.7</v>
      </c>
      <c r="R58" s="55">
        <v>4.5999999999999996</v>
      </c>
      <c r="S58" s="55">
        <v>0.5</v>
      </c>
      <c r="T58" s="55">
        <v>1.1000000000000001</v>
      </c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0"/>
      <c r="CG58" s="226">
        <v>133.83353651466825</v>
      </c>
      <c r="CH58" s="226">
        <v>156.54591421434392</v>
      </c>
      <c r="CI58" s="7">
        <v>1.5188117157352898</v>
      </c>
      <c r="CJ58" s="13">
        <v>202.08864013714907</v>
      </c>
      <c r="CK58" s="13">
        <v>46.963774264303176</v>
      </c>
      <c r="CL58" s="47">
        <v>2.2782175736029346</v>
      </c>
      <c r="CM58" s="47">
        <v>2.4558831328584399E-2</v>
      </c>
      <c r="CN58" s="47">
        <v>5.4008340403948654E-2</v>
      </c>
      <c r="CO58" s="47">
        <v>3.7081079517937543E-2</v>
      </c>
      <c r="CP58" s="47">
        <v>1.6202502121184594E-2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0.17653981953707334</v>
      </c>
      <c r="G59" s="17">
        <v>0.17653981953707334</v>
      </c>
      <c r="H59" s="7">
        <v>0.34</v>
      </c>
      <c r="I59" s="75">
        <v>2.5801973624649181E-3</v>
      </c>
      <c r="J59" s="60">
        <v>7.5000000000000015E-3</v>
      </c>
      <c r="K59" s="319">
        <v>1.1481878262968885E-3</v>
      </c>
      <c r="L59" s="225">
        <v>1.4320095361680296E-3</v>
      </c>
      <c r="M59" s="225">
        <v>0</v>
      </c>
      <c r="N59" s="73">
        <v>2.3866825602800491E-3</v>
      </c>
      <c r="O59" s="152">
        <v>1.9351480218486884E-4</v>
      </c>
      <c r="P59" s="225">
        <v>0</v>
      </c>
      <c r="Q59" s="55">
        <v>0.5</v>
      </c>
      <c r="R59" s="55">
        <v>2.7</v>
      </c>
      <c r="S59" s="55">
        <v>0.3</v>
      </c>
      <c r="T59" s="55">
        <v>0.5</v>
      </c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0"/>
      <c r="CG59" s="226">
        <v>135.18539041885683</v>
      </c>
      <c r="CH59" s="7">
        <v>168.14293003763424</v>
      </c>
      <c r="CI59" s="7">
        <v>1.5188117157352898</v>
      </c>
      <c r="CJ59" s="13">
        <v>204.1299395324738</v>
      </c>
      <c r="CK59" s="13">
        <v>50.442879011290273</v>
      </c>
      <c r="CL59" s="47">
        <v>2.2782175736029346</v>
      </c>
      <c r="CM59" s="47">
        <v>2.413373517480049E-2</v>
      </c>
      <c r="CN59" s="47">
        <v>5.7168596212795651E-2</v>
      </c>
      <c r="CO59" s="47">
        <v>3.6439258806486664E-2</v>
      </c>
      <c r="CP59" s="47">
        <v>1.7150578863838691E-2</v>
      </c>
    </row>
    <row r="60" spans="2:94" ht="27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0.36288740682620635</v>
      </c>
      <c r="G60" s="17">
        <v>0.36288740682620635</v>
      </c>
      <c r="H60" s="7">
        <v>0.53</v>
      </c>
      <c r="I60" s="75">
        <v>5.3037390228445544E-3</v>
      </c>
      <c r="J60" s="60">
        <v>1.5416666666666671E-2</v>
      </c>
      <c r="K60" s="319">
        <v>2.3601638651658268E-3</v>
      </c>
      <c r="L60" s="225">
        <v>2.9435751576787276E-3</v>
      </c>
      <c r="M60" s="225">
        <v>0</v>
      </c>
      <c r="N60" s="73">
        <v>4.9059585961312132E-3</v>
      </c>
      <c r="O60" s="151">
        <v>3.9778042671334156E-4</v>
      </c>
      <c r="P60" s="225">
        <v>0</v>
      </c>
      <c r="Q60" s="55">
        <v>0.4</v>
      </c>
      <c r="R60" s="55">
        <v>1.8</v>
      </c>
      <c r="S60" s="55">
        <v>0.2</v>
      </c>
      <c r="T60" s="55">
        <v>0.3</v>
      </c>
      <c r="U60" s="249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0"/>
      <c r="CG60" s="226">
        <v>137.94427593760901</v>
      </c>
      <c r="CH60" s="7">
        <v>169.82435933801059</v>
      </c>
      <c r="CI60" s="7">
        <v>1.5188117157352898</v>
      </c>
      <c r="CJ60" s="13">
        <v>208.29585666578961</v>
      </c>
      <c r="CK60" s="13">
        <v>50.947307801403177</v>
      </c>
      <c r="CL60" s="47">
        <v>2.2782175736029346</v>
      </c>
      <c r="CM60" s="47">
        <v>5.0609398226498029E-2</v>
      </c>
      <c r="CN60" s="47">
        <v>9.0006910449145619E-2</v>
      </c>
      <c r="CO60" s="47">
        <v>7.6414679745562222E-2</v>
      </c>
      <c r="CP60" s="47">
        <v>2.7002073134743686E-2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7">
        <v>0.11769321302471557</v>
      </c>
      <c r="G61" s="17">
        <v>0.11769321302471557</v>
      </c>
      <c r="H61" s="7">
        <v>1.8144E-2</v>
      </c>
      <c r="I61" s="144">
        <v>1.7201315749766123E-3</v>
      </c>
      <c r="J61" s="106">
        <v>5.000000000000001E-3</v>
      </c>
      <c r="K61" s="322">
        <v>7.6545855086459244E-4</v>
      </c>
      <c r="L61" s="323">
        <v>9.5467302411201985E-4</v>
      </c>
      <c r="M61" s="225">
        <v>0</v>
      </c>
      <c r="N61" s="151">
        <v>1.5911217068533664E-3</v>
      </c>
      <c r="O61" s="152">
        <v>1.2900986812324592E-4</v>
      </c>
      <c r="P61" s="225">
        <v>0</v>
      </c>
      <c r="Q61" s="55">
        <v>1.47</v>
      </c>
      <c r="R61" s="55">
        <v>1.54</v>
      </c>
      <c r="S61" s="55">
        <v>0.93</v>
      </c>
      <c r="T61" s="55">
        <v>0.93</v>
      </c>
      <c r="U61" s="249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53">
        <v>133.92648149282425</v>
      </c>
      <c r="CH61" s="53">
        <v>114.81100862657712</v>
      </c>
      <c r="CI61" s="53">
        <v>1.5188117157352898</v>
      </c>
      <c r="CJ61" s="13">
        <v>202.22898705416463</v>
      </c>
      <c r="CK61" s="13">
        <v>34.443302587973136</v>
      </c>
      <c r="CL61" s="47">
        <v>2.2782175736029346</v>
      </c>
      <c r="CM61" s="47">
        <v>1.5940991746790058E-2</v>
      </c>
      <c r="CN61" s="47">
        <v>2.0831309405206153E-3</v>
      </c>
      <c r="CO61" s="47">
        <v>2.4069109999344945E-2</v>
      </c>
      <c r="CP61" s="69">
        <v>6.2493928215618451E-4</v>
      </c>
    </row>
    <row r="62" spans="2:94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7"/>
      <c r="H62" s="14"/>
      <c r="I62" s="327">
        <v>4.0000000000000001E-3</v>
      </c>
      <c r="J62" s="327">
        <v>4.0000000000000001E-3</v>
      </c>
      <c r="K62" s="327">
        <v>3.0351999999999996E-3</v>
      </c>
      <c r="L62" s="327">
        <v>0</v>
      </c>
      <c r="M62" s="327">
        <v>0</v>
      </c>
      <c r="N62" s="14"/>
      <c r="O62" s="14"/>
      <c r="P62" s="317"/>
      <c r="Q62" s="7"/>
      <c r="R62" s="7"/>
      <c r="S62" s="7"/>
      <c r="T62" s="7"/>
      <c r="U62" s="249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0"/>
      <c r="CG62" s="7"/>
      <c r="CH62" s="7"/>
      <c r="CI62" s="7"/>
      <c r="CJ62" s="7"/>
      <c r="CK62" s="7"/>
      <c r="CL62" s="7"/>
      <c r="CM62" s="7"/>
      <c r="CN62" s="7"/>
      <c r="CO62" s="7"/>
      <c r="CP62" s="7"/>
    </row>
    <row r="63" spans="2:94" ht="15.75" customHeight="1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71">
        <v>0.79442918791683015</v>
      </c>
      <c r="G63" s="17">
        <v>0.79442918791683015</v>
      </c>
      <c r="H63" s="7">
        <v>0.97</v>
      </c>
      <c r="I63" s="133">
        <v>1.3278688524590164E-3</v>
      </c>
      <c r="J63" s="106">
        <v>1.3278688524590164E-3</v>
      </c>
      <c r="K63" s="315">
        <v>1.0075868852459017E-3</v>
      </c>
      <c r="L63" s="191">
        <v>0</v>
      </c>
      <c r="M63" s="318">
        <v>0</v>
      </c>
      <c r="N63" s="133">
        <v>1.1074426229508198E-3</v>
      </c>
      <c r="O63" s="134">
        <v>2.2042622950819673E-4</v>
      </c>
      <c r="P63" s="225">
        <v>0</v>
      </c>
      <c r="Q63" s="71">
        <v>1.8</v>
      </c>
      <c r="R63" s="71">
        <v>4.9000000000000004</v>
      </c>
      <c r="S63" s="71">
        <v>1.9</v>
      </c>
      <c r="T63" s="71">
        <v>2</v>
      </c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0"/>
      <c r="CG63" s="190">
        <v>92.84966660282943</v>
      </c>
      <c r="CH63" s="7">
        <v>114.81100862657712</v>
      </c>
      <c r="CI63" s="7">
        <v>3.5438940033823427</v>
      </c>
      <c r="CJ63" s="13">
        <v>140.20299657027243</v>
      </c>
      <c r="CK63" s="13">
        <v>34.443302587973136</v>
      </c>
      <c r="CL63" s="47">
        <v>5.3158410050735139</v>
      </c>
      <c r="CM63" s="47">
        <v>7.657785807280458E-2</v>
      </c>
      <c r="CN63" s="47">
        <v>0.1113666783677798</v>
      </c>
      <c r="CO63" s="47">
        <v>0.11560441196158318</v>
      </c>
      <c r="CP63" s="47">
        <v>3.3410003510333942E-2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7">
        <v>0.24519419380149077</v>
      </c>
      <c r="G64" s="17">
        <v>0.24519419380149077</v>
      </c>
      <c r="H64" s="7">
        <v>0.41</v>
      </c>
      <c r="I64" s="133">
        <v>4.0983606557377044E-4</v>
      </c>
      <c r="J64" s="305">
        <v>4.0983606557377044E-4</v>
      </c>
      <c r="K64" s="315">
        <v>3.10983606557377E-4</v>
      </c>
      <c r="L64" s="191">
        <v>0</v>
      </c>
      <c r="M64" s="318">
        <v>0</v>
      </c>
      <c r="N64" s="134">
        <v>3.4180327868852452E-4</v>
      </c>
      <c r="O64" s="150">
        <v>6.8032786885245902E-5</v>
      </c>
      <c r="P64" s="225">
        <v>0</v>
      </c>
      <c r="Q64" s="53">
        <v>1.7</v>
      </c>
      <c r="R64" s="58">
        <v>4.8</v>
      </c>
      <c r="S64" s="53">
        <v>1.8</v>
      </c>
      <c r="T64" s="53">
        <v>1.7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0"/>
      <c r="CG64" s="226">
        <v>92.756909693136294</v>
      </c>
      <c r="CH64" s="7">
        <v>125.14399940296907</v>
      </c>
      <c r="CI64" s="7">
        <v>3.5438940033823427</v>
      </c>
      <c r="CJ64" s="13">
        <v>140.06293363663579</v>
      </c>
      <c r="CK64" s="13">
        <v>37.54319982089072</v>
      </c>
      <c r="CL64" s="47">
        <v>5.3158410050735139</v>
      </c>
      <c r="CM64" s="47">
        <v>2.3612397924803505E-2</v>
      </c>
      <c r="CN64" s="47">
        <v>5.130903975521732E-2</v>
      </c>
      <c r="CO64" s="47">
        <v>3.5646031444122525E-2</v>
      </c>
      <c r="CP64" s="47">
        <v>1.5392711926565194E-2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7">
        <v>0.35798352295017649</v>
      </c>
      <c r="G65" s="17">
        <v>0.35798352295017649</v>
      </c>
      <c r="H65" s="7">
        <v>0.52500000000000002</v>
      </c>
      <c r="I65" s="133">
        <v>5.9836065573770484E-4</v>
      </c>
      <c r="J65" s="106">
        <v>5.9836065573770484E-4</v>
      </c>
      <c r="K65" s="314">
        <v>4.5403606557377043E-4</v>
      </c>
      <c r="L65" s="191">
        <v>0</v>
      </c>
      <c r="M65" s="225">
        <v>0</v>
      </c>
      <c r="N65" s="134">
        <v>4.9903278688524582E-4</v>
      </c>
      <c r="O65" s="150">
        <v>9.9327868852459007E-5</v>
      </c>
      <c r="P65" s="225">
        <v>0</v>
      </c>
      <c r="Q65" s="53">
        <v>1.3</v>
      </c>
      <c r="R65" s="58">
        <v>4.75</v>
      </c>
      <c r="S65" s="53">
        <v>0.9</v>
      </c>
      <c r="T65" s="53">
        <v>1.4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0"/>
      <c r="CG65" s="226">
        <v>87.095689852710137</v>
      </c>
      <c r="CH65" s="7">
        <v>126.39146516977706</v>
      </c>
      <c r="CI65" s="7">
        <v>3.5438940033823427</v>
      </c>
      <c r="CJ65" s="13">
        <v>131.5144916775923</v>
      </c>
      <c r="CK65" s="13">
        <v>37.917439550933118</v>
      </c>
      <c r="CL65" s="47">
        <v>5.3158410050735139</v>
      </c>
      <c r="CM65" s="47">
        <v>3.2447477547541931E-2</v>
      </c>
      <c r="CN65" s="47">
        <v>6.6355519214132949E-2</v>
      </c>
      <c r="CO65" s="47">
        <v>4.8983004540185386E-2</v>
      </c>
      <c r="CP65" s="47">
        <v>1.9906655764239885E-2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7">
        <v>0.30894468418987836</v>
      </c>
      <c r="G66" s="17">
        <v>0.30894468418987836</v>
      </c>
      <c r="H66" s="7">
        <v>0.47499999999999998</v>
      </c>
      <c r="I66" s="133">
        <v>5.1639344262295074E-4</v>
      </c>
      <c r="J66" s="106">
        <v>5.1639344262295074E-4</v>
      </c>
      <c r="K66" s="315">
        <v>3.9183934426229505E-4</v>
      </c>
      <c r="L66" s="191">
        <v>0</v>
      </c>
      <c r="M66" s="225">
        <v>0</v>
      </c>
      <c r="N66" s="134">
        <v>4.3067213114754091E-4</v>
      </c>
      <c r="O66" s="150">
        <v>8.5721311475409824E-5</v>
      </c>
      <c r="P66" s="225">
        <v>0</v>
      </c>
      <c r="Q66" s="55">
        <v>0.7</v>
      </c>
      <c r="R66" s="55">
        <v>4.5999999999999996</v>
      </c>
      <c r="S66" s="55">
        <v>0.5</v>
      </c>
      <c r="T66" s="55">
        <v>1.1000000000000001</v>
      </c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0"/>
      <c r="CG66" s="226">
        <v>87.445471739668818</v>
      </c>
      <c r="CH66" s="226">
        <v>109.32988691666408</v>
      </c>
      <c r="CI66" s="7">
        <v>3.5438940033823427</v>
      </c>
      <c r="CJ66" s="13">
        <v>132.04266232689992</v>
      </c>
      <c r="CK66" s="13">
        <v>32.798966074999221</v>
      </c>
      <c r="CL66" s="47">
        <v>5.3158410050735139</v>
      </c>
      <c r="CM66" s="47">
        <v>2.8110680864124278E-2</v>
      </c>
      <c r="CN66" s="47">
        <v>5.1931696285415434E-2</v>
      </c>
      <c r="CO66" s="47">
        <v>4.2436179432690888E-2</v>
      </c>
      <c r="CP66" s="47">
        <v>1.5579508885624628E-2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7">
        <v>0.33346410357002748</v>
      </c>
      <c r="G67" s="17">
        <v>0.33346410357002748</v>
      </c>
      <c r="H67" s="7">
        <v>0.5</v>
      </c>
      <c r="I67" s="133">
        <v>5.5737704918032796E-4</v>
      </c>
      <c r="J67" s="106">
        <v>5.5737704918032796E-4</v>
      </c>
      <c r="K67" s="315">
        <v>4.2293770491803287E-4</v>
      </c>
      <c r="L67" s="191">
        <v>0</v>
      </c>
      <c r="M67" s="225">
        <v>0</v>
      </c>
      <c r="N67" s="134">
        <v>4.648524590163935E-4</v>
      </c>
      <c r="O67" s="134">
        <v>9.2524590163934443E-5</v>
      </c>
      <c r="P67" s="225">
        <v>0</v>
      </c>
      <c r="Q67" s="55">
        <v>0.5</v>
      </c>
      <c r="R67" s="55">
        <v>2.7</v>
      </c>
      <c r="S67" s="55">
        <v>0.3</v>
      </c>
      <c r="T67" s="55">
        <v>0.5</v>
      </c>
      <c r="U67" s="249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0"/>
      <c r="CG67" s="226">
        <v>88.3287593329988</v>
      </c>
      <c r="CH67" s="7">
        <v>92.268308663551124</v>
      </c>
      <c r="CI67" s="7">
        <v>3.5438940033823427</v>
      </c>
      <c r="CJ67" s="13">
        <v>133.37642659282818</v>
      </c>
      <c r="CK67" s="13">
        <v>27.680492599065335</v>
      </c>
      <c r="CL67" s="47">
        <v>5.3158410050735139</v>
      </c>
      <c r="CM67" s="47">
        <v>3.0636231987416232E-2</v>
      </c>
      <c r="CN67" s="47">
        <v>4.6134154331775562E-2</v>
      </c>
      <c r="CO67" s="47">
        <v>4.6248892686628656E-2</v>
      </c>
      <c r="CP67" s="47">
        <v>1.3840246299532668E-2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7">
        <v>0.27461749705766969</v>
      </c>
      <c r="G68" s="17">
        <v>0.27461749705766969</v>
      </c>
      <c r="H68" s="7">
        <v>0.44</v>
      </c>
      <c r="I68" s="133">
        <v>4.5901639344262296E-4</v>
      </c>
      <c r="J68" s="106">
        <v>4.5901639344262296E-4</v>
      </c>
      <c r="K68" s="315">
        <v>3.4830163934426229E-4</v>
      </c>
      <c r="L68" s="191">
        <v>0</v>
      </c>
      <c r="M68" s="225">
        <v>0</v>
      </c>
      <c r="N68" s="134">
        <v>3.8281967213114757E-4</v>
      </c>
      <c r="O68" s="134">
        <v>7.619672131147542E-5</v>
      </c>
      <c r="P68" s="225">
        <v>0</v>
      </c>
      <c r="Q68" s="55">
        <v>0.4</v>
      </c>
      <c r="R68" s="55">
        <v>1.8</v>
      </c>
      <c r="S68" s="55">
        <v>0.2</v>
      </c>
      <c r="T68" s="55">
        <v>0.3</v>
      </c>
      <c r="U68" s="249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226">
        <v>90.131387074488586</v>
      </c>
      <c r="CH68" s="7">
        <v>105.18587187644829</v>
      </c>
      <c r="CI68" s="7">
        <v>3.5438940033823427</v>
      </c>
      <c r="CJ68" s="13">
        <v>136.09839448247777</v>
      </c>
      <c r="CK68" s="13">
        <v>31.555761562934485</v>
      </c>
      <c r="CL68" s="47">
        <v>5.3158410050735139</v>
      </c>
      <c r="CM68" s="47">
        <v>2.5724871225778601E-2</v>
      </c>
      <c r="CN68" s="47">
        <v>4.6281783625637243E-2</v>
      </c>
      <c r="CO68" s="47">
        <v>3.8834823397915226E-2</v>
      </c>
      <c r="CP68" s="47">
        <v>1.3884535087691174E-2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7">
        <v>7.8462142016477041E-2</v>
      </c>
      <c r="G69" s="17">
        <v>7.8462142016477041E-2</v>
      </c>
      <c r="H69" s="7">
        <v>1.2096000000000001E-2</v>
      </c>
      <c r="I69" s="134">
        <v>1.3114754098360654E-4</v>
      </c>
      <c r="J69" s="305">
        <v>1.3114754098360654E-4</v>
      </c>
      <c r="K69" s="316">
        <v>9.9514754098360643E-5</v>
      </c>
      <c r="L69" s="191">
        <v>0</v>
      </c>
      <c r="M69" s="225">
        <v>0</v>
      </c>
      <c r="N69" s="134">
        <v>1.0937704918032785E-4</v>
      </c>
      <c r="O69" s="135">
        <v>2.1770491803278688E-5</v>
      </c>
      <c r="P69" s="225">
        <v>0</v>
      </c>
      <c r="Q69" s="55">
        <v>1.47</v>
      </c>
      <c r="R69" s="55">
        <v>1.54</v>
      </c>
      <c r="S69" s="55">
        <v>0.93</v>
      </c>
      <c r="T69" s="55">
        <v>0.93</v>
      </c>
      <c r="U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0"/>
      <c r="CG69" s="53">
        <v>87.506201043192803</v>
      </c>
      <c r="CH69" s="53">
        <v>95.381453320541013</v>
      </c>
      <c r="CI69" s="53">
        <v>3.5438940033823427</v>
      </c>
      <c r="CJ69" s="13">
        <v>132.13436357522113</v>
      </c>
      <c r="CK69" s="13">
        <v>28.614435996162303</v>
      </c>
      <c r="CL69" s="47">
        <v>5.3158410050735139</v>
      </c>
      <c r="CM69" s="47">
        <v>7.1439854881581123E-3</v>
      </c>
      <c r="CN69" s="47">
        <v>1.153734059365264E-3</v>
      </c>
      <c r="CO69" s="47">
        <v>1.0784637471972901E-2</v>
      </c>
      <c r="CP69" s="77">
        <v>3.4612021780957924E-4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15"/>
      <c r="H70" s="15"/>
      <c r="I70" s="517">
        <v>8.0000000000000002E-3</v>
      </c>
      <c r="J70" s="517">
        <v>8.0000000000000002E-3</v>
      </c>
      <c r="K70" s="517">
        <v>4.1936000000000005E-3</v>
      </c>
      <c r="L70" s="517">
        <v>3.8064000000000001E-3</v>
      </c>
      <c r="M70" s="517">
        <v>0</v>
      </c>
      <c r="N70" s="14"/>
      <c r="O70" s="14"/>
      <c r="P70" s="241"/>
      <c r="Q70" s="15"/>
      <c r="R70" s="15"/>
      <c r="S70" s="15"/>
      <c r="T70" s="15"/>
      <c r="U70" s="249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0"/>
      <c r="CG70" s="10"/>
      <c r="CH70" s="15"/>
      <c r="CI70" s="7"/>
      <c r="CJ70" s="15"/>
      <c r="CK70" s="15"/>
      <c r="CL70" s="15"/>
      <c r="CM70" s="15"/>
      <c r="CN70" s="47"/>
      <c r="CO70" s="15"/>
      <c r="CP70" s="15"/>
    </row>
    <row r="71" spans="2:94" ht="16.5" customHeight="1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71">
        <v>0.25500196155355043</v>
      </c>
      <c r="G71" s="17">
        <v>0.25500196155355043</v>
      </c>
      <c r="H71" s="7">
        <v>0.42</v>
      </c>
      <c r="I71" s="133">
        <v>1.8245614035087721E-3</v>
      </c>
      <c r="J71" s="106">
        <v>1.8245614035087721E-3</v>
      </c>
      <c r="K71" s="315">
        <v>9.5643508771929835E-4</v>
      </c>
      <c r="L71" s="315">
        <v>8.6812631578947377E-4</v>
      </c>
      <c r="M71" s="318">
        <v>0</v>
      </c>
      <c r="N71" s="133">
        <v>1.5216842105263159E-3</v>
      </c>
      <c r="O71" s="134">
        <v>3.0287719298245619E-4</v>
      </c>
      <c r="P71" s="225">
        <v>0</v>
      </c>
      <c r="Q71" s="71">
        <v>1.8</v>
      </c>
      <c r="R71" s="71">
        <v>4.9000000000000004</v>
      </c>
      <c r="S71" s="71">
        <v>1.9</v>
      </c>
      <c r="T71" s="71">
        <v>2</v>
      </c>
      <c r="U71" s="249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0"/>
      <c r="CG71" s="190">
        <v>124.40169338615148</v>
      </c>
      <c r="CH71" s="7">
        <v>114.81100862657712</v>
      </c>
      <c r="CI71" s="7">
        <v>1.7550713159607794</v>
      </c>
      <c r="CJ71" s="13">
        <v>187.84655701308873</v>
      </c>
      <c r="CK71" s="13">
        <v>34.443302587973136</v>
      </c>
      <c r="CL71" s="47">
        <v>2.632606973941169</v>
      </c>
      <c r="CM71" s="69">
        <v>3.2170222462288338E-2</v>
      </c>
      <c r="CN71" s="47">
        <v>4.8220623623162387E-2</v>
      </c>
      <c r="CO71" s="69">
        <v>4.8572560451773029E-2</v>
      </c>
      <c r="CP71" s="47">
        <v>1.4466187086948716E-2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7">
        <v>9.8077677520596318E-2</v>
      </c>
      <c r="G72" s="17">
        <v>9.8077677520596318E-2</v>
      </c>
      <c r="H72" s="7">
        <v>0.26</v>
      </c>
      <c r="I72" s="133">
        <v>7.0175438596491234E-4</v>
      </c>
      <c r="J72" s="106">
        <v>7.0175438596491234E-4</v>
      </c>
      <c r="K72" s="315">
        <v>3.6785964912280705E-4</v>
      </c>
      <c r="L72" s="315">
        <v>3.3389473684210529E-4</v>
      </c>
      <c r="M72" s="318">
        <v>0</v>
      </c>
      <c r="N72" s="133">
        <v>5.8526315789473693E-4</v>
      </c>
      <c r="O72" s="150">
        <v>1.1649122807017545E-4</v>
      </c>
      <c r="P72" s="225">
        <v>0</v>
      </c>
      <c r="Q72" s="53">
        <v>1.7</v>
      </c>
      <c r="R72" s="58">
        <v>4.8</v>
      </c>
      <c r="S72" s="53">
        <v>1.8</v>
      </c>
      <c r="T72" s="53">
        <v>1.7</v>
      </c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0"/>
      <c r="CG72" s="226">
        <v>124.27741597018132</v>
      </c>
      <c r="CH72" s="7">
        <v>106.77423802271672</v>
      </c>
      <c r="CI72" s="7">
        <v>1.7550713159607794</v>
      </c>
      <c r="CJ72" s="13">
        <v>187.65889811497379</v>
      </c>
      <c r="CK72" s="13">
        <v>32.032271406815013</v>
      </c>
      <c r="CL72" s="47">
        <v>2.632606973941169</v>
      </c>
      <c r="CM72" s="47">
        <v>1.2360973645168902E-2</v>
      </c>
      <c r="CN72" s="47">
        <v>2.776130188590635E-2</v>
      </c>
      <c r="CO72" s="47">
        <v>1.8663348871019517E-2</v>
      </c>
      <c r="CP72" s="47">
        <v>8.3283905657719048E-3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7">
        <v>0.19615535504119264</v>
      </c>
      <c r="G73" s="17">
        <v>0.19615535504119264</v>
      </c>
      <c r="H73" s="7">
        <v>0.36</v>
      </c>
      <c r="I73" s="133">
        <v>1.4035087719298247E-3</v>
      </c>
      <c r="J73" s="106">
        <v>1.4035087719298247E-3</v>
      </c>
      <c r="K73" s="314">
        <v>7.357192982456141E-4</v>
      </c>
      <c r="L73" s="314">
        <v>6.6778947368421058E-4</v>
      </c>
      <c r="M73" s="225">
        <v>0</v>
      </c>
      <c r="N73" s="133">
        <v>1.1705263157894739E-3</v>
      </c>
      <c r="O73" s="150">
        <v>2.329824561403509E-4</v>
      </c>
      <c r="P73" s="225">
        <v>0</v>
      </c>
      <c r="Q73" s="53">
        <v>1.3</v>
      </c>
      <c r="R73" s="58">
        <v>4.75</v>
      </c>
      <c r="S73" s="53">
        <v>0.9</v>
      </c>
      <c r="T73" s="53">
        <v>1.4</v>
      </c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0"/>
      <c r="CG73" s="226">
        <v>116.69240936167262</v>
      </c>
      <c r="CH73" s="7">
        <v>107.84507146856076</v>
      </c>
      <c r="CI73" s="7">
        <v>1.7550713159607794</v>
      </c>
      <c r="CJ73" s="13">
        <v>176.20553813612565</v>
      </c>
      <c r="CK73" s="13">
        <v>32.35352144056823</v>
      </c>
      <c r="CL73" s="47">
        <v>2.632606973941169</v>
      </c>
      <c r="CM73" s="47">
        <v>2.3234107626055985E-2</v>
      </c>
      <c r="CN73" s="47">
        <v>3.8824225728681876E-2</v>
      </c>
      <c r="CO73" s="47">
        <v>3.5080059848973486E-2</v>
      </c>
      <c r="CP73" s="47">
        <v>1.1647267718604562E-2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7">
        <v>0.17653981953707334</v>
      </c>
      <c r="G74" s="17">
        <v>0.17653981953707334</v>
      </c>
      <c r="H74" s="7">
        <v>0.34</v>
      </c>
      <c r="I74" s="133">
        <v>1.2631578947368421E-3</v>
      </c>
      <c r="J74" s="106">
        <v>1.2631578947368421E-3</v>
      </c>
      <c r="K74" s="315">
        <v>6.6214736842105265E-4</v>
      </c>
      <c r="L74" s="315">
        <v>6.0101052631578947E-4</v>
      </c>
      <c r="M74" s="225">
        <v>0</v>
      </c>
      <c r="N74" s="133">
        <v>1.0534736842105264E-3</v>
      </c>
      <c r="O74" s="150">
        <v>2.096842105263158E-4</v>
      </c>
      <c r="P74" s="225">
        <v>0</v>
      </c>
      <c r="Q74" s="55">
        <v>0.7</v>
      </c>
      <c r="R74" s="55">
        <v>4.5999999999999996</v>
      </c>
      <c r="S74" s="55">
        <v>0.5</v>
      </c>
      <c r="T74" s="55">
        <v>1.1000000000000001</v>
      </c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0"/>
      <c r="CG74" s="226">
        <v>117.16105357597651</v>
      </c>
      <c r="CH74" s="226">
        <v>95.442170680872366</v>
      </c>
      <c r="CI74" s="7">
        <v>1.7550713159607794</v>
      </c>
      <c r="CJ74" s="13">
        <v>176.91319089972453</v>
      </c>
      <c r="CK74" s="13">
        <v>28.632651204261709</v>
      </c>
      <c r="CL74" s="47">
        <v>2.632606973941169</v>
      </c>
      <c r="CM74" s="47">
        <v>2.0993431228470687E-2</v>
      </c>
      <c r="CN74" s="47">
        <v>3.2450338031496606E-2</v>
      </c>
      <c r="CO74" s="47">
        <v>3.1696982755256793E-2</v>
      </c>
      <c r="CP74" s="47">
        <v>9.7351014094489811E-3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7">
        <v>0.18634758728913298</v>
      </c>
      <c r="G75" s="17">
        <v>0.18634758728913298</v>
      </c>
      <c r="H75" s="7">
        <v>0.35</v>
      </c>
      <c r="I75" s="133">
        <v>1.3333333333333333E-3</v>
      </c>
      <c r="J75" s="106">
        <v>1.3333333333333333E-3</v>
      </c>
      <c r="K75" s="315">
        <v>6.9893333333333326E-4</v>
      </c>
      <c r="L75" s="315">
        <v>6.3440000000000002E-4</v>
      </c>
      <c r="M75" s="225">
        <v>0</v>
      </c>
      <c r="N75" s="133">
        <v>1.1119999999999999E-3</v>
      </c>
      <c r="O75" s="134">
        <v>2.2133333333333334E-4</v>
      </c>
      <c r="P75" s="225">
        <v>0</v>
      </c>
      <c r="Q75" s="55">
        <v>0.5</v>
      </c>
      <c r="R75" s="55">
        <v>2.7</v>
      </c>
      <c r="S75" s="55">
        <v>0.3</v>
      </c>
      <c r="T75" s="55">
        <v>0.5</v>
      </c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0"/>
      <c r="CG75" s="226">
        <v>118.34449856159243</v>
      </c>
      <c r="CH75" s="7">
        <v>83.039269893183956</v>
      </c>
      <c r="CI75" s="7">
        <v>1.7550713159607794</v>
      </c>
      <c r="CJ75" s="13">
        <v>178.70019282800456</v>
      </c>
      <c r="CK75" s="13">
        <v>24.911780967955185</v>
      </c>
      <c r="CL75" s="47">
        <v>2.632606973941169</v>
      </c>
      <c r="CM75" s="47">
        <v>2.2380265081144674E-2</v>
      </c>
      <c r="CN75" s="47">
        <v>2.9063744462614383E-2</v>
      </c>
      <c r="CO75" s="47">
        <v>3.3790929739475957E-2</v>
      </c>
      <c r="CP75" s="47">
        <v>8.7191233387843136E-3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7">
        <v>0.14711651628089445</v>
      </c>
      <c r="G76" s="17">
        <v>0.14711651628089445</v>
      </c>
      <c r="H76" s="7">
        <v>0.31</v>
      </c>
      <c r="I76" s="133">
        <v>1.0526315789473684E-3</v>
      </c>
      <c r="J76" s="106">
        <v>1.0526315789473684E-3</v>
      </c>
      <c r="K76" s="315">
        <v>5.5178947368421047E-4</v>
      </c>
      <c r="L76" s="315">
        <v>5.0084210526315793E-4</v>
      </c>
      <c r="M76" s="225">
        <v>0</v>
      </c>
      <c r="N76" s="133">
        <v>8.7789473684210528E-4</v>
      </c>
      <c r="O76" s="134">
        <v>1.7473684210526317E-4</v>
      </c>
      <c r="P76" s="225">
        <v>0</v>
      </c>
      <c r="Q76" s="55">
        <v>0.4</v>
      </c>
      <c r="R76" s="55">
        <v>1.8</v>
      </c>
      <c r="S76" s="55">
        <v>0.2</v>
      </c>
      <c r="T76" s="55">
        <v>0.3</v>
      </c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0"/>
      <c r="CG76" s="226">
        <v>120.7596924097882</v>
      </c>
      <c r="CH76" s="7">
        <v>93.834374979297863</v>
      </c>
      <c r="CI76" s="7">
        <v>1.7550713159607794</v>
      </c>
      <c r="CJ76" s="13">
        <v>182.34713553878018</v>
      </c>
      <c r="CK76" s="13">
        <v>28.150312493789357</v>
      </c>
      <c r="CL76" s="47">
        <v>2.632606973941169</v>
      </c>
      <c r="CM76" s="47">
        <v>1.8023945232309085E-2</v>
      </c>
      <c r="CN76" s="47">
        <v>2.9088656243582339E-2</v>
      </c>
      <c r="CO76" s="47">
        <v>2.7213575301008434E-2</v>
      </c>
      <c r="CP76" s="47">
        <v>8.7265968730747007E-3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7">
        <v>5.8846606512357784E-2</v>
      </c>
      <c r="G77" s="17">
        <v>5.8846606512357784E-2</v>
      </c>
      <c r="H77" s="7">
        <v>9.0720000000000002E-3</v>
      </c>
      <c r="I77" s="134">
        <v>4.2105263157894734E-4</v>
      </c>
      <c r="J77" s="305">
        <v>4.2105263157894734E-4</v>
      </c>
      <c r="K77" s="316">
        <v>2.207157894736842E-4</v>
      </c>
      <c r="L77" s="316">
        <v>2.0033684210526314E-4</v>
      </c>
      <c r="M77" s="225">
        <v>0</v>
      </c>
      <c r="N77" s="134">
        <v>3.5115789473684207E-4</v>
      </c>
      <c r="O77" s="135">
        <v>6.9894736842105267E-5</v>
      </c>
      <c r="P77" s="225">
        <v>0</v>
      </c>
      <c r="Q77" s="55">
        <v>1.47</v>
      </c>
      <c r="R77" s="55">
        <v>1.54</v>
      </c>
      <c r="S77" s="55">
        <v>0.93</v>
      </c>
      <c r="T77" s="55">
        <v>0.93</v>
      </c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0"/>
      <c r="CG77" s="53">
        <v>117.24241981532836</v>
      </c>
      <c r="CH77" s="53">
        <v>86.549837272342756</v>
      </c>
      <c r="CI77" s="53">
        <v>1.7550713159607794</v>
      </c>
      <c r="CJ77" s="13">
        <v>177.03605392114582</v>
      </c>
      <c r="CK77" s="13">
        <v>25.964951181702826</v>
      </c>
      <c r="CL77" s="47">
        <v>2.632606973941169</v>
      </c>
      <c r="CM77" s="47">
        <v>7.0025985365607573E-3</v>
      </c>
      <c r="CN77" s="69">
        <v>7.8518012373469351E-4</v>
      </c>
      <c r="CO77" s="47">
        <v>1.0572890990295429E-2</v>
      </c>
      <c r="CP77" s="77">
        <v>2.3555403712040803E-4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15"/>
      <c r="H78" s="15"/>
      <c r="I78" s="514">
        <v>0.35283333333333333</v>
      </c>
      <c r="J78" s="514">
        <v>0.35283333333333333</v>
      </c>
      <c r="K78" s="514">
        <v>0.16876018333333331</v>
      </c>
      <c r="L78" s="514">
        <v>0.18407314999999999</v>
      </c>
      <c r="M78" s="514">
        <v>0</v>
      </c>
      <c r="N78" s="15"/>
      <c r="O78" s="15"/>
      <c r="P78" s="241"/>
      <c r="Q78" s="15"/>
      <c r="R78" s="15"/>
      <c r="S78" s="15"/>
      <c r="T78" s="15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0"/>
      <c r="CG78" s="10"/>
      <c r="CH78" s="15"/>
      <c r="CI78" s="7"/>
      <c r="CJ78" s="15"/>
      <c r="CK78" s="15"/>
      <c r="CL78" s="15"/>
      <c r="CM78" s="15"/>
      <c r="CN78" s="47"/>
      <c r="CO78" s="15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71">
        <v>1.7163593566104354</v>
      </c>
      <c r="G79" s="17">
        <v>1.7163593566104354</v>
      </c>
      <c r="H79" s="7">
        <v>1.91</v>
      </c>
      <c r="I79" s="53">
        <v>4.4517543859649122E-2</v>
      </c>
      <c r="J79" s="7">
        <v>4.4517543859649122E-2</v>
      </c>
      <c r="K79" s="320">
        <v>2.1292741228070174E-2</v>
      </c>
      <c r="L79" s="321">
        <v>2.3224802631578948E-2</v>
      </c>
      <c r="M79" s="318">
        <v>0</v>
      </c>
      <c r="N79" s="53">
        <v>3.712763157894737E-2</v>
      </c>
      <c r="O79" s="133">
        <v>7.3899122807017546E-3</v>
      </c>
      <c r="P79" s="225">
        <v>0</v>
      </c>
      <c r="Q79" s="71">
        <v>1.8</v>
      </c>
      <c r="R79" s="71">
        <v>4.9000000000000004</v>
      </c>
      <c r="S79" s="71">
        <v>1.9</v>
      </c>
      <c r="T79" s="71">
        <v>2</v>
      </c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0"/>
      <c r="CG79" s="190">
        <v>101.40002500594343</v>
      </c>
      <c r="CH79" s="7">
        <v>114.81100862657712</v>
      </c>
      <c r="CI79" s="7">
        <v>2.0588336591078371</v>
      </c>
      <c r="CJ79" s="13">
        <v>153.11403775897458</v>
      </c>
      <c r="CK79" s="13">
        <v>34.443302587973136</v>
      </c>
      <c r="CL79" s="47">
        <v>3.0882504886617559</v>
      </c>
      <c r="CM79" s="47">
        <v>0.17757258009399737</v>
      </c>
      <c r="CN79" s="47">
        <v>0.21928902647676229</v>
      </c>
      <c r="CO79" s="47">
        <v>0.2680992589577908</v>
      </c>
      <c r="CP79" s="47">
        <v>6.5786707943028683E-2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7">
        <v>2.1380933699489995</v>
      </c>
      <c r="G80" s="17">
        <v>2.1380933699489995</v>
      </c>
      <c r="H80" s="7">
        <v>2.34</v>
      </c>
      <c r="I80" s="53">
        <v>5.5456140350877196E-2</v>
      </c>
      <c r="J80" s="7">
        <v>5.5456140350877196E-2</v>
      </c>
      <c r="K80" s="320">
        <v>2.6524671929824564E-2</v>
      </c>
      <c r="L80" s="321">
        <v>2.8931468421052632E-2</v>
      </c>
      <c r="M80" s="318">
        <v>0</v>
      </c>
      <c r="N80" s="53">
        <v>4.625042105263158E-2</v>
      </c>
      <c r="O80" s="53">
        <v>9.2057192982456151E-3</v>
      </c>
      <c r="P80" s="225">
        <v>0</v>
      </c>
      <c r="Q80" s="53">
        <v>1.7</v>
      </c>
      <c r="R80" s="58">
        <v>4.8</v>
      </c>
      <c r="S80" s="53">
        <v>1.8</v>
      </c>
      <c r="T80" s="53">
        <v>1.7</v>
      </c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0"/>
      <c r="CG80" s="226">
        <v>101.29872627966378</v>
      </c>
      <c r="CH80" s="7">
        <v>111.3666783677798</v>
      </c>
      <c r="CI80" s="7">
        <v>2.0588336591078371</v>
      </c>
      <c r="CJ80" s="13">
        <v>152.96107668229232</v>
      </c>
      <c r="CK80" s="13">
        <v>33.410003510333937</v>
      </c>
      <c r="CL80" s="47">
        <v>3.0882504886617559</v>
      </c>
      <c r="CM80" s="47">
        <v>0.22098811363919391</v>
      </c>
      <c r="CN80" s="47">
        <v>0.26059802738060472</v>
      </c>
      <c r="CO80" s="47">
        <v>0.33364803180921915</v>
      </c>
      <c r="CP80" s="47">
        <v>7.8179408214181401E-2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7">
        <v>2.7069438995684578</v>
      </c>
      <c r="G81" s="17">
        <v>2.7069438995684578</v>
      </c>
      <c r="H81" s="7">
        <v>2.92</v>
      </c>
      <c r="I81" s="53">
        <v>7.0210526315789459E-2</v>
      </c>
      <c r="J81" s="7">
        <v>7.0210526315789459E-2</v>
      </c>
      <c r="K81" s="320">
        <v>3.3581694736842096E-2</v>
      </c>
      <c r="L81" s="321">
        <v>3.6628831578947363E-2</v>
      </c>
      <c r="M81" s="225">
        <v>0</v>
      </c>
      <c r="N81" s="53">
        <v>5.855557894736841E-2</v>
      </c>
      <c r="O81" s="53">
        <v>1.1654947368421051E-2</v>
      </c>
      <c r="P81" s="225">
        <v>0</v>
      </c>
      <c r="Q81" s="53">
        <v>1.3</v>
      </c>
      <c r="R81" s="58">
        <v>4.75</v>
      </c>
      <c r="S81" s="53">
        <v>0.9</v>
      </c>
      <c r="T81" s="53">
        <v>1.4</v>
      </c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0"/>
      <c r="CG81" s="226">
        <v>95.116174910482414</v>
      </c>
      <c r="CH81" s="7">
        <v>112.48166989386485</v>
      </c>
      <c r="CI81" s="7">
        <v>2.0588336591078371</v>
      </c>
      <c r="CJ81" s="13">
        <v>143.62542411482843</v>
      </c>
      <c r="CK81" s="13">
        <v>33.74450096815945</v>
      </c>
      <c r="CL81" s="47">
        <v>3.0882504886617559</v>
      </c>
      <c r="CM81" s="47">
        <v>0.26304729663796489</v>
      </c>
      <c r="CN81" s="47">
        <v>0.32844647609008537</v>
      </c>
      <c r="CO81" s="47">
        <v>0.39714568645118958</v>
      </c>
      <c r="CP81" s="47">
        <v>9.85339428270256E-2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7">
        <v>2.3832875637504904</v>
      </c>
      <c r="G82" s="17">
        <v>2.3832875637504904</v>
      </c>
      <c r="H82" s="7">
        <v>2.59</v>
      </c>
      <c r="I82" s="53">
        <v>6.181578947368422E-2</v>
      </c>
      <c r="J82" s="7">
        <v>6.181578947368422E-2</v>
      </c>
      <c r="K82" s="320">
        <v>2.9566492105263163E-2</v>
      </c>
      <c r="L82" s="321">
        <v>3.2249297368421054E-2</v>
      </c>
      <c r="M82" s="225">
        <v>0</v>
      </c>
      <c r="N82" s="53">
        <v>5.155436842105264E-2</v>
      </c>
      <c r="O82" s="53">
        <v>1.0261421052631581E-2</v>
      </c>
      <c r="P82" s="225">
        <v>0</v>
      </c>
      <c r="Q82" s="55">
        <v>0.7</v>
      </c>
      <c r="R82" s="55">
        <v>4.5999999999999996</v>
      </c>
      <c r="S82" s="55">
        <v>0.5</v>
      </c>
      <c r="T82" s="55">
        <v>1.1000000000000001</v>
      </c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0"/>
      <c r="CG82" s="226">
        <v>95.498167580805628</v>
      </c>
      <c r="CH82" s="226">
        <v>99.54335238325443</v>
      </c>
      <c r="CI82" s="7">
        <v>2.0588336591078371</v>
      </c>
      <c r="CJ82" s="13">
        <v>144.20223304701651</v>
      </c>
      <c r="CK82" s="13">
        <v>29.863005714976328</v>
      </c>
      <c r="CL82" s="47">
        <v>3.0882504886617559</v>
      </c>
      <c r="CM82" s="47">
        <v>0.23250638781187691</v>
      </c>
      <c r="CN82" s="47">
        <v>0.25781728267262893</v>
      </c>
      <c r="CO82" s="47">
        <v>0.35103557766937837</v>
      </c>
      <c r="CP82" s="47">
        <v>7.7345184801788688E-2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7">
        <v>2.2263632797175363</v>
      </c>
      <c r="G83" s="17">
        <v>2.2263632797175363</v>
      </c>
      <c r="H83" s="7">
        <v>2.4300000000000002</v>
      </c>
      <c r="I83" s="53">
        <v>5.7745614035087718E-2</v>
      </c>
      <c r="J83" s="7">
        <v>5.7745614035087718E-2</v>
      </c>
      <c r="K83" s="320">
        <v>2.7619727192982457E-2</v>
      </c>
      <c r="L83" s="321">
        <v>3.0125886842105262E-2</v>
      </c>
      <c r="M83" s="225">
        <v>0</v>
      </c>
      <c r="N83" s="53">
        <v>4.8159842105263154E-2</v>
      </c>
      <c r="O83" s="53">
        <v>9.585771929824561E-3</v>
      </c>
      <c r="P83" s="225">
        <v>0</v>
      </c>
      <c r="Q83" s="55">
        <v>0.5</v>
      </c>
      <c r="R83" s="55">
        <v>2.7</v>
      </c>
      <c r="S83" s="55">
        <v>0.3</v>
      </c>
      <c r="T83" s="55">
        <v>0.5</v>
      </c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0"/>
      <c r="CG83" s="226">
        <v>96.46279553616732</v>
      </c>
      <c r="CH83" s="7">
        <v>86.605034872643998</v>
      </c>
      <c r="CI83" s="7">
        <v>2.0588336591078371</v>
      </c>
      <c r="CJ83" s="13">
        <v>145.65882125961267</v>
      </c>
      <c r="CK83" s="13">
        <v>25.981510461793199</v>
      </c>
      <c r="CL83" s="47">
        <v>3.0882504886617559</v>
      </c>
      <c r="CM83" s="47">
        <v>0.21934493749830777</v>
      </c>
      <c r="CN83" s="47">
        <v>0.21045023474052493</v>
      </c>
      <c r="CO83" s="47">
        <v>0.33116501850586794</v>
      </c>
      <c r="CP83" s="47">
        <v>6.3135070422157477E-2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7">
        <v>1.9811690859160453</v>
      </c>
      <c r="G84" s="17">
        <v>1.9811690859160453</v>
      </c>
      <c r="H84" s="7">
        <v>2.1800000000000002</v>
      </c>
      <c r="I84" s="53">
        <v>5.1385964912280695E-2</v>
      </c>
      <c r="J84" s="7">
        <v>5.1385964912280695E-2</v>
      </c>
      <c r="K84" s="320">
        <v>2.4577907017543855E-2</v>
      </c>
      <c r="L84" s="321">
        <v>2.680805789473684E-2</v>
      </c>
      <c r="M84" s="225">
        <v>0</v>
      </c>
      <c r="N84" s="53">
        <v>4.28558947368421E-2</v>
      </c>
      <c r="O84" s="133">
        <v>8.5300701754385949E-3</v>
      </c>
      <c r="P84" s="225">
        <v>0</v>
      </c>
      <c r="Q84" s="55">
        <v>0.4</v>
      </c>
      <c r="R84" s="55">
        <v>1.8</v>
      </c>
      <c r="S84" s="55">
        <v>0.2</v>
      </c>
      <c r="T84" s="55">
        <v>0.3</v>
      </c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0"/>
      <c r="CG84" s="226">
        <v>98.43142401649726</v>
      </c>
      <c r="CH84" s="7">
        <v>97.863689406087715</v>
      </c>
      <c r="CI84" s="7">
        <v>2.0588336591078371</v>
      </c>
      <c r="CJ84" s="13">
        <v>148.63145026491085</v>
      </c>
      <c r="CK84" s="13">
        <v>29.359106821826312</v>
      </c>
      <c r="CL84" s="47">
        <v>3.0882504886617559</v>
      </c>
      <c r="CM84" s="47">
        <v>0.1990881919426464</v>
      </c>
      <c r="CN84" s="47">
        <v>0.21334284290527122</v>
      </c>
      <c r="CO84" s="47">
        <v>0.30058238085741135</v>
      </c>
      <c r="CP84" s="47">
        <v>6.4002852871581362E-2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7">
        <v>0.45115731659474301</v>
      </c>
      <c r="G85" s="17">
        <v>0.45115731659474301</v>
      </c>
      <c r="H85" s="7">
        <v>9.3743999999999994E-2</v>
      </c>
      <c r="I85" s="53">
        <v>1.1701754385964913E-2</v>
      </c>
      <c r="J85" s="7">
        <v>1.1701754385964913E-2</v>
      </c>
      <c r="K85" s="324">
        <v>5.5969491228070175E-3</v>
      </c>
      <c r="L85" s="325">
        <v>6.1048052631578953E-3</v>
      </c>
      <c r="M85" s="225">
        <v>0</v>
      </c>
      <c r="N85" s="53">
        <v>9.7592631578947379E-3</v>
      </c>
      <c r="O85" s="133">
        <v>1.9424912280701756E-3</v>
      </c>
      <c r="P85" s="225">
        <v>0</v>
      </c>
      <c r="Q85" s="55">
        <v>1.47</v>
      </c>
      <c r="R85" s="55">
        <v>1.54</v>
      </c>
      <c r="S85" s="55">
        <v>0.93</v>
      </c>
      <c r="T85" s="55">
        <v>0.93</v>
      </c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0"/>
      <c r="CG85" s="53">
        <v>95.564489336405117</v>
      </c>
      <c r="CH85" s="53">
        <v>90.248076492525769</v>
      </c>
      <c r="CI85" s="53">
        <v>2.0588336591078371</v>
      </c>
      <c r="CJ85" s="13">
        <v>144.30237889797172</v>
      </c>
      <c r="CK85" s="13">
        <v>27.074422947757729</v>
      </c>
      <c r="CL85" s="47">
        <v>3.0882504886617559</v>
      </c>
      <c r="CM85" s="47">
        <v>4.4043476439717497E-2</v>
      </c>
      <c r="CN85" s="47">
        <v>8.460215682715334E-3</v>
      </c>
      <c r="CO85" s="47">
        <v>6.6496360845283833E-2</v>
      </c>
      <c r="CP85" s="69">
        <v>2.5380647048146004E-3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15"/>
      <c r="H86" s="15"/>
      <c r="I86" s="513">
        <v>6.9999999999999993E-3</v>
      </c>
      <c r="J86" s="513">
        <v>6.9999999999999993E-3</v>
      </c>
      <c r="K86" s="513">
        <v>2.8E-3</v>
      </c>
      <c r="L86" s="513">
        <v>4.1999999999999997E-3</v>
      </c>
      <c r="M86" s="513">
        <v>0</v>
      </c>
      <c r="N86" s="15"/>
      <c r="O86" s="15"/>
      <c r="P86" s="241"/>
      <c r="Q86" s="15"/>
      <c r="R86" s="15"/>
      <c r="S86" s="15"/>
      <c r="T86" s="15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0"/>
      <c r="CG86" s="10"/>
      <c r="CH86" s="15"/>
      <c r="CI86" s="7"/>
      <c r="CJ86" s="15"/>
      <c r="CK86" s="15"/>
      <c r="CL86" s="15"/>
      <c r="CM86" s="15"/>
      <c r="CN86" s="47"/>
      <c r="CO86" s="15"/>
      <c r="CP86" s="15"/>
    </row>
    <row r="87" spans="2:94" ht="42.75" customHeight="1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71">
        <v>0.77481365241271083</v>
      </c>
      <c r="G87" s="17">
        <v>0.77481365241271083</v>
      </c>
      <c r="H87" s="7">
        <v>0.95</v>
      </c>
      <c r="I87" s="133">
        <v>8.5208012326656391E-4</v>
      </c>
      <c r="J87" s="31">
        <v>8.5208012326656391E-4</v>
      </c>
      <c r="K87" s="320">
        <v>3.4083204930662557E-4</v>
      </c>
      <c r="L87" s="321">
        <v>5.1124807395993839E-4</v>
      </c>
      <c r="M87" s="318">
        <v>0</v>
      </c>
      <c r="N87" s="133">
        <v>7.1063482280431429E-4</v>
      </c>
      <c r="O87" s="134">
        <v>1.4144530046224962E-4</v>
      </c>
      <c r="P87" s="225">
        <v>0</v>
      </c>
      <c r="Q87" s="71">
        <v>1.8</v>
      </c>
      <c r="R87" s="71">
        <v>4.9000000000000004</v>
      </c>
      <c r="S87" s="71">
        <v>1.9</v>
      </c>
      <c r="T87" s="71">
        <v>2</v>
      </c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0"/>
      <c r="CG87" s="65">
        <v>161.73325095531746</v>
      </c>
      <c r="CH87" s="53">
        <v>114.81100862657712</v>
      </c>
      <c r="CI87" s="58">
        <v>2.1675834768452842</v>
      </c>
      <c r="CJ87" s="13">
        <v>244.21720894252937</v>
      </c>
      <c r="CK87" s="13">
        <v>34.443302587973136</v>
      </c>
      <c r="CL87" s="47">
        <v>3.2513752152679265</v>
      </c>
      <c r="CM87" s="47">
        <v>0.12699260415987501</v>
      </c>
      <c r="CN87" s="47">
        <v>0.10907045819524827</v>
      </c>
      <c r="CO87" s="47">
        <v>0.19174203754870525</v>
      </c>
      <c r="CP87" s="47">
        <v>3.2721137458574474E-2</v>
      </c>
    </row>
    <row r="88" spans="2:94" ht="62.25" customHeight="1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71">
        <v>1.4417418595527656</v>
      </c>
      <c r="G88" s="17">
        <v>1.4417418595527656</v>
      </c>
      <c r="H88" s="7">
        <v>1.63</v>
      </c>
      <c r="I88" s="133">
        <v>1.5855161787365175E-3</v>
      </c>
      <c r="J88" s="31">
        <v>1.5855161787365175E-3</v>
      </c>
      <c r="K88" s="320">
        <v>6.3420647149460703E-4</v>
      </c>
      <c r="L88" s="321">
        <v>9.5130970724191044E-4</v>
      </c>
      <c r="M88" s="318">
        <v>0</v>
      </c>
      <c r="N88" s="133">
        <v>1.3223204930662555E-3</v>
      </c>
      <c r="O88" s="134">
        <v>2.6319568567026192E-4</v>
      </c>
      <c r="P88" s="225">
        <v>0</v>
      </c>
      <c r="Q88" s="53">
        <v>1.7</v>
      </c>
      <c r="R88" s="58">
        <v>4.8</v>
      </c>
      <c r="S88" s="53">
        <v>1.8</v>
      </c>
      <c r="T88" s="53">
        <v>1.7</v>
      </c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0"/>
      <c r="CG88" s="58">
        <v>113.25317370027852</v>
      </c>
      <c r="CH88" s="7">
        <v>114.81100862657712</v>
      </c>
      <c r="CI88" s="58">
        <v>2.1675834768452842</v>
      </c>
      <c r="CJ88" s="13">
        <v>171.01229228742056</v>
      </c>
      <c r="CK88" s="13">
        <v>34.443302587973136</v>
      </c>
      <c r="CL88" s="47">
        <v>3.2513752152679265</v>
      </c>
      <c r="CM88" s="47">
        <v>0.16640693708353468</v>
      </c>
      <c r="CN88" s="47">
        <v>0.18714194406132068</v>
      </c>
      <c r="CO88" s="47">
        <v>0.25124322403781091</v>
      </c>
      <c r="CP88" s="47">
        <v>5.6142583218396214E-2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71">
        <v>1.0298156139662613</v>
      </c>
      <c r="G89" s="17">
        <v>1.0298156139662613</v>
      </c>
      <c r="H89" s="7">
        <v>1.21</v>
      </c>
      <c r="I89" s="133">
        <v>1.1325115562403698E-3</v>
      </c>
      <c r="J89" s="31">
        <v>1.1325115562403698E-3</v>
      </c>
      <c r="K89" s="322">
        <v>4.5300462249614796E-4</v>
      </c>
      <c r="L89" s="323">
        <v>6.7950693374422189E-4</v>
      </c>
      <c r="M89" s="225">
        <v>0</v>
      </c>
      <c r="N89" s="133">
        <v>9.4451463790446843E-4</v>
      </c>
      <c r="O89" s="134">
        <v>1.8799691833590142E-4</v>
      </c>
      <c r="P89" s="225">
        <v>0</v>
      </c>
      <c r="Q89" s="53">
        <v>1.3</v>
      </c>
      <c r="R89" s="58">
        <v>4.75</v>
      </c>
      <c r="S89" s="53">
        <v>0.9</v>
      </c>
      <c r="T89" s="53">
        <v>1.4</v>
      </c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0"/>
      <c r="CG89" s="58">
        <v>108.09027795592085</v>
      </c>
      <c r="CH89" s="226">
        <v>123.42183427357041</v>
      </c>
      <c r="CI89" s="58">
        <v>2.1775889019972343</v>
      </c>
      <c r="CJ89" s="13">
        <v>163.2163197134405</v>
      </c>
      <c r="CK89" s="13">
        <v>37.026550282071121</v>
      </c>
      <c r="CL89" s="47">
        <v>3.2663833529958515</v>
      </c>
      <c r="CM89" s="47">
        <v>0.11355557100903686</v>
      </c>
      <c r="CN89" s="47">
        <v>0.1493404194710202</v>
      </c>
      <c r="CO89" s="47">
        <v>0.17144648707312493</v>
      </c>
      <c r="CP89" s="47">
        <v>4.4802125841306058E-2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71">
        <v>0.97096900745390347</v>
      </c>
      <c r="G90" s="17">
        <v>0.97096900745390347</v>
      </c>
      <c r="H90" s="7">
        <v>1.1499999999999999</v>
      </c>
      <c r="I90" s="133">
        <v>1.0677966101694915E-3</v>
      </c>
      <c r="J90" s="31">
        <v>1.0677966101694915E-3</v>
      </c>
      <c r="K90" s="320">
        <v>4.2711864406779664E-4</v>
      </c>
      <c r="L90" s="321">
        <v>6.4067796610169482E-4</v>
      </c>
      <c r="M90" s="225">
        <v>0</v>
      </c>
      <c r="N90" s="133">
        <v>8.9054237288135592E-4</v>
      </c>
      <c r="O90" s="134">
        <v>1.772542372881356E-4</v>
      </c>
      <c r="P90" s="225">
        <v>0</v>
      </c>
      <c r="Q90" s="55">
        <v>0.7</v>
      </c>
      <c r="R90" s="55">
        <v>4.5999999999999996</v>
      </c>
      <c r="S90" s="55">
        <v>0.5</v>
      </c>
      <c r="T90" s="55">
        <v>1.1000000000000001</v>
      </c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0"/>
      <c r="CG90" s="58">
        <v>108.09027795592085</v>
      </c>
      <c r="CH90" s="7">
        <v>132.03265992056367</v>
      </c>
      <c r="CI90" s="58">
        <v>2.1775889019972343</v>
      </c>
      <c r="CJ90" s="13">
        <v>163.2163197134405</v>
      </c>
      <c r="CK90" s="13">
        <v>39.609797976169098</v>
      </c>
      <c r="CL90" s="47">
        <v>3.2663833529958515</v>
      </c>
      <c r="CM90" s="47">
        <v>0.1070666812370919</v>
      </c>
      <c r="CN90" s="47">
        <v>0.15183755890864822</v>
      </c>
      <c r="CO90" s="47">
        <v>0.16164954495466063</v>
      </c>
      <c r="CP90" s="47">
        <v>4.5551267672594459E-2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71">
        <v>1.0102000784621419</v>
      </c>
      <c r="G91" s="17">
        <v>1.0102000784621419</v>
      </c>
      <c r="H91" s="7">
        <v>1.19</v>
      </c>
      <c r="I91" s="133">
        <v>1.110939907550077E-3</v>
      </c>
      <c r="J91" s="31">
        <v>1.110939907550077E-3</v>
      </c>
      <c r="K91" s="320">
        <v>4.443759630200308E-4</v>
      </c>
      <c r="L91" s="321">
        <v>6.665639445300462E-4</v>
      </c>
      <c r="M91" s="225">
        <v>0</v>
      </c>
      <c r="N91" s="133">
        <v>9.2652388289676422E-4</v>
      </c>
      <c r="O91" s="134">
        <v>1.844160246533128E-4</v>
      </c>
      <c r="P91" s="225">
        <v>0</v>
      </c>
      <c r="Q91" s="55">
        <v>0.5</v>
      </c>
      <c r="R91" s="55">
        <v>2.7</v>
      </c>
      <c r="S91" s="55">
        <v>0.3</v>
      </c>
      <c r="T91" s="55">
        <v>0.5</v>
      </c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0"/>
      <c r="CG91" s="58">
        <v>108.09027795592085</v>
      </c>
      <c r="CH91" s="7">
        <v>137.31396631738625</v>
      </c>
      <c r="CI91" s="58">
        <v>2.1775889019972343</v>
      </c>
      <c r="CJ91" s="13">
        <v>163.2163197134405</v>
      </c>
      <c r="CK91" s="13">
        <v>41.194189895215871</v>
      </c>
      <c r="CL91" s="47">
        <v>3.2663833529958515</v>
      </c>
      <c r="CM91" s="47">
        <v>0.11139260775172187</v>
      </c>
      <c r="CN91" s="47">
        <v>0.16340361991768965</v>
      </c>
      <c r="CO91" s="47">
        <v>0.16818083970030345</v>
      </c>
      <c r="CP91" s="47">
        <v>4.9021085975306883E-2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71">
        <v>0.96116123970184375</v>
      </c>
      <c r="G92" s="17">
        <v>0.96116123970184375</v>
      </c>
      <c r="H92" s="7">
        <v>1.1399999999999999</v>
      </c>
      <c r="I92" s="133">
        <v>1.057010785824345E-3</v>
      </c>
      <c r="J92" s="31">
        <v>1.057010785824345E-3</v>
      </c>
      <c r="K92" s="320">
        <v>4.2280431432973801E-4</v>
      </c>
      <c r="L92" s="321">
        <v>6.3420647149460703E-4</v>
      </c>
      <c r="M92" s="225">
        <v>0</v>
      </c>
      <c r="N92" s="133">
        <v>8.8154699537750371E-4</v>
      </c>
      <c r="O92" s="167">
        <v>1.7546379044684128E-4</v>
      </c>
      <c r="P92" s="225">
        <v>0</v>
      </c>
      <c r="Q92" s="55">
        <v>0.4</v>
      </c>
      <c r="R92" s="55">
        <v>1.8</v>
      </c>
      <c r="S92" s="55">
        <v>0.2</v>
      </c>
      <c r="T92" s="55">
        <v>0.3</v>
      </c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0"/>
      <c r="CG92" s="58">
        <v>109.08596655723949</v>
      </c>
      <c r="CH92" s="7">
        <v>137.31396631738625</v>
      </c>
      <c r="CI92" s="58">
        <v>2.1747844233087275</v>
      </c>
      <c r="CJ92" s="13">
        <v>164.71980950143163</v>
      </c>
      <c r="CK92" s="13">
        <v>41.194189895215871</v>
      </c>
      <c r="CL92" s="47">
        <v>3.2621766349630912</v>
      </c>
      <c r="CM92" s="47">
        <v>0.10693952134262184</v>
      </c>
      <c r="CN92" s="47">
        <v>0.15653792160182031</v>
      </c>
      <c r="CO92" s="47">
        <v>0.16145777404243508</v>
      </c>
      <c r="CP92" s="47">
        <v>4.6961376480546088E-2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71">
        <v>0.17653981953707334</v>
      </c>
      <c r="G93" s="17">
        <v>0.17653981953707334</v>
      </c>
      <c r="H93" s="7">
        <v>5.1408000000000002E-2</v>
      </c>
      <c r="I93" s="134">
        <v>1.9414483821263482E-4</v>
      </c>
      <c r="J93" s="79">
        <v>1.9414483821263482E-4</v>
      </c>
      <c r="K93" s="322">
        <v>7.7657935285053932E-5</v>
      </c>
      <c r="L93" s="323">
        <v>1.1648690292758088E-4</v>
      </c>
      <c r="M93" s="225">
        <v>0</v>
      </c>
      <c r="N93" s="134">
        <v>1.6191679506933742E-4</v>
      </c>
      <c r="O93" s="135">
        <v>3.2228043143297383E-5</v>
      </c>
      <c r="P93" s="225">
        <v>0</v>
      </c>
      <c r="Q93" s="55">
        <v>1.47</v>
      </c>
      <c r="R93" s="55">
        <v>1.54</v>
      </c>
      <c r="S93" s="55">
        <v>0.93</v>
      </c>
      <c r="T93" s="55">
        <v>0.93</v>
      </c>
      <c r="U93" s="259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2"/>
      <c r="CG93" s="58">
        <v>107.73136968897356</v>
      </c>
      <c r="CH93" s="53">
        <v>112.60310461452757</v>
      </c>
      <c r="CI93" s="58">
        <v>2.16008777349019</v>
      </c>
      <c r="CJ93" s="13">
        <v>162.67436823035007</v>
      </c>
      <c r="CK93" s="13">
        <v>33.780931384358269</v>
      </c>
      <c r="CL93" s="7">
        <v>3.240131660235285</v>
      </c>
      <c r="CM93" s="7">
        <v>1.9400218069089325E-2</v>
      </c>
      <c r="CN93" s="7">
        <v>5.7887004020236331E-3</v>
      </c>
      <c r="CO93" s="7">
        <v>2.929051586926771E-2</v>
      </c>
      <c r="CP93" s="31">
        <v>1.7366101206070898E-3</v>
      </c>
    </row>
    <row r="94" spans="2:94" x14ac:dyDescent="0.2">
      <c r="B94" s="21"/>
      <c r="C94" s="21"/>
      <c r="D94" s="21"/>
      <c r="E94" s="21"/>
      <c r="F94" s="22"/>
      <c r="G94" s="23"/>
      <c r="H94" s="23"/>
      <c r="I94" s="23"/>
      <c r="J94" s="132">
        <f>SUM(J87:J93)</f>
        <v>6.9999999999999993E-3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2"/>
      <c r="CH94" s="23"/>
      <c r="CI94" s="24"/>
      <c r="CJ94" s="23"/>
      <c r="CK94" s="23"/>
      <c r="CL94" s="23"/>
      <c r="CM94" s="23"/>
      <c r="CN94" s="23"/>
      <c r="CO94" s="23"/>
      <c r="CP94" s="23"/>
    </row>
    <row r="95" spans="2:94" x14ac:dyDescent="0.2">
      <c r="F95" s="25"/>
      <c r="I95" s="25"/>
      <c r="J95" s="147">
        <f>J94/J38</f>
        <v>1.5535261464833342E-2</v>
      </c>
      <c r="CG95" s="25"/>
      <c r="CI95" s="26"/>
    </row>
    <row r="96" spans="2:94" x14ac:dyDescent="0.2">
      <c r="B96" s="208"/>
      <c r="C96" s="18" t="s">
        <v>107</v>
      </c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R3:BR4"/>
    <mergeCell ref="BP3:BP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F3:J3"/>
    <mergeCell ref="K3:M3"/>
    <mergeCell ref="BT3:BT4"/>
    <mergeCell ref="BU3:BU4"/>
    <mergeCell ref="U4:U5"/>
    <mergeCell ref="V4:V5"/>
    <mergeCell ref="W4:W5"/>
    <mergeCell ref="X4:X5"/>
    <mergeCell ref="Y4:Z4"/>
    <mergeCell ref="AA4:AB4"/>
    <mergeCell ref="AC4:AD4"/>
    <mergeCell ref="AE4:AE5"/>
    <mergeCell ref="AF4:AF5"/>
    <mergeCell ref="AG4:AG5"/>
    <mergeCell ref="AH4:AH5"/>
    <mergeCell ref="Q3:T3"/>
    <mergeCell ref="CG3:CI3"/>
    <mergeCell ref="CJ3:CL3"/>
    <mergeCell ref="CM3:CN3"/>
    <mergeCell ref="CO3:CP3"/>
    <mergeCell ref="BV3:BV4"/>
    <mergeCell ref="BW3:BX3"/>
    <mergeCell ref="BY3:BY4"/>
    <mergeCell ref="BZ3:BZ4"/>
    <mergeCell ref="CA3:CA4"/>
    <mergeCell ref="AP4:AP5"/>
    <mergeCell ref="AI4:AI5"/>
    <mergeCell ref="AJ4:AK4"/>
    <mergeCell ref="AL4:AM4"/>
    <mergeCell ref="AN4:AN5"/>
    <mergeCell ref="AO4:AO5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DG96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8.5" customWidth="1"/>
    <col min="2" max="2" width="22.5" customWidth="1"/>
    <col min="3" max="3" width="30.5" customWidth="1"/>
    <col min="4" max="4" width="31.5" customWidth="1"/>
    <col min="5" max="5" width="12.5" customWidth="1"/>
    <col min="6" max="6" width="12.33203125" bestFit="1" customWidth="1"/>
    <col min="7" max="7" width="11.33203125"/>
    <col min="8" max="8" width="12.5" customWidth="1"/>
    <col min="9" max="9" width="14.33203125" customWidth="1"/>
    <col min="10" max="10" width="11.6640625"/>
    <col min="11" max="12" width="14.6640625"/>
    <col min="13" max="13" width="15.6640625"/>
    <col min="14" max="14" width="9.33203125" customWidth="1"/>
    <col min="15" max="16" width="11.5" customWidth="1"/>
    <col min="17" max="17" width="12.33203125" customWidth="1"/>
    <col min="18" max="18" width="17.33203125"/>
    <col min="19" max="19" width="15.5"/>
    <col min="20" max="20" width="14.5"/>
    <col min="21" max="55" width="34.6640625" style="136" customWidth="1"/>
    <col min="56" max="84" width="34.6640625" style="21" customWidth="1"/>
    <col min="85" max="85" width="14.6640625"/>
    <col min="86" max="87" width="13"/>
    <col min="88" max="88" width="13.6640625"/>
    <col min="89" max="89" width="13"/>
    <col min="90" max="91" width="15.33203125"/>
    <col min="92" max="93" width="17"/>
    <col min="94" max="94" width="18.6640625"/>
    <col min="95" max="95" width="11.5" customWidth="1"/>
    <col min="96" max="96" width="12.33203125" customWidth="1"/>
    <col min="97" max="97" width="7.5"/>
    <col min="98" max="98" width="8.33203125" bestFit="1" customWidth="1"/>
    <col min="99" max="100" width="8.33203125" customWidth="1"/>
    <col min="101" max="101" width="7"/>
    <col min="102" max="102" width="8.5"/>
    <col min="103" max="103" width="8"/>
    <col min="104" max="104" width="12.6640625"/>
    <col min="105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4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109</v>
      </c>
      <c r="R4" s="4" t="s">
        <v>110</v>
      </c>
      <c r="S4" s="4" t="s">
        <v>112</v>
      </c>
      <c r="T4" s="4" t="s">
        <v>51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24.75" customHeight="1" x14ac:dyDescent="0.2">
      <c r="A5" s="2"/>
      <c r="B5" s="3"/>
      <c r="C5" s="3"/>
      <c r="D5" s="3"/>
      <c r="E5" s="3"/>
      <c r="F5" s="96">
        <f>F6/I6</f>
        <v>72.889223709589885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35.946155555555563</v>
      </c>
      <c r="G6" s="7"/>
      <c r="H6" s="110"/>
      <c r="I6" s="115">
        <v>0.49316145413723489</v>
      </c>
      <c r="J6" s="115">
        <v>0.28600000000000003</v>
      </c>
      <c r="K6" s="115">
        <v>0.35951470006604419</v>
      </c>
      <c r="L6" s="115">
        <v>5.6713567225782018E-2</v>
      </c>
      <c r="M6" s="115">
        <v>7.6933186845408646E-2</v>
      </c>
      <c r="N6" s="116">
        <f>N14+N22</f>
        <v>8.937500000000001E-2</v>
      </c>
      <c r="O6" s="116"/>
      <c r="P6" s="116"/>
      <c r="Q6" s="111"/>
      <c r="R6" s="9"/>
      <c r="S6" s="9"/>
      <c r="T6" s="170"/>
      <c r="U6" s="273"/>
      <c r="V6" s="274"/>
      <c r="W6" s="274"/>
      <c r="X6" s="274"/>
      <c r="Y6" s="274"/>
      <c r="Z6" s="274"/>
      <c r="AA6" s="274"/>
      <c r="AB6" s="274"/>
      <c r="AC6" s="274"/>
      <c r="AD6" s="274"/>
      <c r="AE6" s="274"/>
      <c r="AF6" s="274"/>
      <c r="AG6" s="274"/>
      <c r="AH6" s="274"/>
      <c r="AI6" s="274"/>
      <c r="AJ6" s="274"/>
      <c r="AK6" s="274"/>
      <c r="AL6" s="274"/>
      <c r="AM6" s="274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  <c r="CQ6" s="121"/>
      <c r="CR6" s="121"/>
      <c r="CS6" s="121"/>
      <c r="CT6" s="121"/>
      <c r="CU6" s="121"/>
      <c r="CV6" s="121"/>
    </row>
    <row r="7" spans="1:108" ht="22.5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2.8221555555555602</v>
      </c>
      <c r="G7" s="13">
        <v>1.8279154872073364</v>
      </c>
      <c r="H7" s="32">
        <v>2.9659763000000003</v>
      </c>
      <c r="I7" s="372">
        <v>3.5416025497612434E-2</v>
      </c>
      <c r="J7" s="372">
        <v>2.3199999999999998E-2</v>
      </c>
      <c r="K7" s="372">
        <v>2.5818282587759471E-2</v>
      </c>
      <c r="L7" s="372">
        <v>4.0728429322254307E-3</v>
      </c>
      <c r="M7" s="372">
        <v>5.5248999776275403E-3</v>
      </c>
      <c r="N7" s="13">
        <v>2.8140279668116597E-2</v>
      </c>
      <c r="O7" s="225">
        <v>4.5332512636943921E-3</v>
      </c>
      <c r="P7" s="335">
        <v>2.7424945658014468E-3</v>
      </c>
      <c r="Q7" s="13">
        <v>1.39</v>
      </c>
      <c r="R7" s="13">
        <v>6.1000000000000005</v>
      </c>
      <c r="S7" s="13">
        <v>3.42</v>
      </c>
      <c r="T7" s="35">
        <v>1.8829778656188731</v>
      </c>
      <c r="U7" s="272">
        <v>1</v>
      </c>
      <c r="V7" s="272"/>
      <c r="W7" s="272"/>
      <c r="X7" s="272"/>
      <c r="Y7" s="272">
        <v>1</v>
      </c>
      <c r="Z7" s="272"/>
      <c r="AA7" s="272"/>
      <c r="AB7" s="272"/>
      <c r="AC7" s="272"/>
      <c r="AD7" s="272"/>
      <c r="AE7" s="272"/>
      <c r="AF7" s="272"/>
      <c r="AG7" s="272"/>
      <c r="AH7" s="272">
        <v>1</v>
      </c>
      <c r="AI7" s="272">
        <v>1</v>
      </c>
      <c r="AJ7" s="272"/>
      <c r="AK7" s="272"/>
      <c r="AL7" s="272"/>
      <c r="AM7" s="272"/>
      <c r="AN7" s="272">
        <v>0.78775089175334889</v>
      </c>
      <c r="AO7" s="272">
        <v>0.21224910824665116</v>
      </c>
      <c r="AP7" s="272"/>
      <c r="AQ7" s="272">
        <v>0.78775089175334889</v>
      </c>
      <c r="AR7" s="272"/>
      <c r="AS7" s="272">
        <v>0.21224910824665116</v>
      </c>
      <c r="AT7" s="272"/>
      <c r="AU7" s="272"/>
      <c r="AV7" s="272">
        <v>1</v>
      </c>
      <c r="AW7" s="272"/>
      <c r="AX7" s="272"/>
      <c r="AY7" s="272">
        <v>1</v>
      </c>
      <c r="AZ7" s="272"/>
      <c r="BA7" s="272"/>
      <c r="BB7" s="272"/>
      <c r="BC7" s="272"/>
      <c r="BD7" s="272" t="s">
        <v>85</v>
      </c>
      <c r="BE7" s="272" t="s">
        <v>90</v>
      </c>
      <c r="BF7" s="272"/>
      <c r="BG7" s="272" t="s">
        <v>90</v>
      </c>
      <c r="BH7" s="272"/>
      <c r="BI7" s="272"/>
      <c r="BJ7" s="273" t="s">
        <v>85</v>
      </c>
      <c r="BK7" s="272"/>
      <c r="BL7" s="272"/>
      <c r="BM7" s="272"/>
      <c r="BN7" s="272" t="s">
        <v>87</v>
      </c>
      <c r="BO7" s="272" t="s">
        <v>88</v>
      </c>
      <c r="BP7" s="272"/>
      <c r="BQ7" s="272"/>
      <c r="BR7" s="272" t="s">
        <v>85</v>
      </c>
      <c r="BS7" s="272"/>
      <c r="BT7" s="272" t="s">
        <v>85</v>
      </c>
      <c r="BU7" s="272"/>
      <c r="BV7" s="272"/>
      <c r="BW7" s="272" t="s">
        <v>85</v>
      </c>
      <c r="BX7" s="272"/>
      <c r="BY7" s="272"/>
      <c r="BZ7" s="272"/>
      <c r="CA7" s="272"/>
      <c r="CB7" s="272"/>
      <c r="CC7" s="272" t="s">
        <v>88</v>
      </c>
      <c r="CD7" s="272" t="s">
        <v>88</v>
      </c>
      <c r="CE7" s="272" t="s">
        <v>87</v>
      </c>
      <c r="CF7" s="272"/>
      <c r="CG7" s="30">
        <v>54.231366817638722</v>
      </c>
      <c r="CH7" s="13">
        <v>53.509625513944471</v>
      </c>
      <c r="CI7" s="13">
        <v>17.830000000000002</v>
      </c>
      <c r="CJ7" s="13">
        <v>59.264037658315594</v>
      </c>
      <c r="CK7" s="13">
        <v>11.777468575619178</v>
      </c>
      <c r="CL7" s="47">
        <v>18.899800000000003</v>
      </c>
      <c r="CM7" s="47">
        <v>0.14944938885393949</v>
      </c>
      <c r="CN7" s="47">
        <v>0.15870828109623464</v>
      </c>
      <c r="CO7" s="47">
        <v>0.16166782783896286</v>
      </c>
      <c r="CP7" s="47">
        <v>3.4931692669281242E-2</v>
      </c>
      <c r="CQ7" s="236">
        <f t="shared" ref="CQ7:CQ13" si="0">F15+F23+F31</f>
        <v>2.8221555555555602</v>
      </c>
      <c r="CR7" s="238">
        <f t="shared" ref="CR7:CR13" si="1">F15/CQ7</f>
        <v>0.78775089175334889</v>
      </c>
      <c r="CS7" s="238">
        <f t="shared" ref="CS7:CS13" si="2">F23/CQ7</f>
        <v>0.1837930088250114</v>
      </c>
      <c r="CT7" s="238">
        <f t="shared" ref="CT7:CT13" si="3">F31/CQ7</f>
        <v>2.8456099421639767E-2</v>
      </c>
      <c r="CU7" s="238">
        <f>CR7+CS7+CT7</f>
        <v>1</v>
      </c>
      <c r="CV7" s="237"/>
      <c r="CW7" s="240">
        <f>CQ7/[1]EU28!F7</f>
        <v>5.6258557663115731E-4</v>
      </c>
      <c r="CX7" s="240">
        <f>F15/[1]EU28!F15</f>
        <v>7.2221073266280026E-4</v>
      </c>
      <c r="CY7" s="240">
        <f>F23/[1]EU28!F23</f>
        <v>4.1440567922420104E-4</v>
      </c>
      <c r="CZ7" s="240">
        <f>F31/[1]EU28!F31</f>
        <v>1.1698383705153175E-4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11.579000000000001</v>
      </c>
      <c r="G8" s="13">
        <v>7.5197401843099998</v>
      </c>
      <c r="H8" s="32">
        <v>10.575409500000001</v>
      </c>
      <c r="I8" s="372">
        <v>0.16122245094007565</v>
      </c>
      <c r="J8" s="372">
        <v>8.7000000000000008E-2</v>
      </c>
      <c r="K8" s="372">
        <v>0.11753116673531515</v>
      </c>
      <c r="L8" s="372">
        <v>1.8540581858108703E-2</v>
      </c>
      <c r="M8" s="372">
        <v>2.5150702346651798E-2</v>
      </c>
      <c r="N8" s="13">
        <v>0.12684628111704613</v>
      </c>
      <c r="O8" s="225">
        <v>2.0636473720329684E-2</v>
      </c>
      <c r="P8" s="190">
        <v>1.3739696102699834E-2</v>
      </c>
      <c r="Q8" s="13">
        <v>1.06</v>
      </c>
      <c r="R8" s="13">
        <v>4.6112178087917783</v>
      </c>
      <c r="S8" s="13">
        <v>2.0437948494066842</v>
      </c>
      <c r="T8" s="35">
        <v>1.3704179981000084</v>
      </c>
      <c r="U8" s="272">
        <v>1</v>
      </c>
      <c r="V8" s="272"/>
      <c r="W8" s="272"/>
      <c r="X8" s="272"/>
      <c r="Y8" s="272">
        <v>1</v>
      </c>
      <c r="Z8" s="272"/>
      <c r="AA8" s="272"/>
      <c r="AB8" s="272"/>
      <c r="AC8" s="272"/>
      <c r="AD8" s="272"/>
      <c r="AE8" s="272"/>
      <c r="AF8" s="272"/>
      <c r="AG8" s="272"/>
      <c r="AH8" s="272">
        <v>1</v>
      </c>
      <c r="AI8" s="272">
        <v>1</v>
      </c>
      <c r="AJ8" s="272"/>
      <c r="AK8" s="272"/>
      <c r="AL8" s="272"/>
      <c r="AM8" s="272"/>
      <c r="AN8" s="272">
        <v>0.77554192935486654</v>
      </c>
      <c r="AO8" s="272">
        <v>0.2244580706451334</v>
      </c>
      <c r="AP8" s="272"/>
      <c r="AQ8" s="272">
        <v>0.77554192935486654</v>
      </c>
      <c r="AR8" s="272"/>
      <c r="AS8" s="272">
        <v>0.2244580706451334</v>
      </c>
      <c r="AT8" s="272"/>
      <c r="AU8" s="272"/>
      <c r="AV8" s="272">
        <v>1</v>
      </c>
      <c r="AW8" s="272"/>
      <c r="AX8" s="272"/>
      <c r="AY8" s="272">
        <v>1</v>
      </c>
      <c r="AZ8" s="272"/>
      <c r="BA8" s="272"/>
      <c r="BB8" s="272"/>
      <c r="BC8" s="272"/>
      <c r="BD8" s="272" t="s">
        <v>85</v>
      </c>
      <c r="BE8" s="272" t="s">
        <v>90</v>
      </c>
      <c r="BF8" s="272"/>
      <c r="BG8" s="272" t="s">
        <v>90</v>
      </c>
      <c r="BH8" s="272"/>
      <c r="BI8" s="272"/>
      <c r="BJ8" s="273" t="s">
        <v>85</v>
      </c>
      <c r="BK8" s="272"/>
      <c r="BL8" s="272"/>
      <c r="BM8" s="272"/>
      <c r="BN8" s="272" t="s">
        <v>87</v>
      </c>
      <c r="BO8" s="272" t="s">
        <v>88</v>
      </c>
      <c r="BP8" s="272"/>
      <c r="BQ8" s="272"/>
      <c r="BR8" s="272" t="s">
        <v>85</v>
      </c>
      <c r="BS8" s="272"/>
      <c r="BT8" s="272" t="s">
        <v>85</v>
      </c>
      <c r="BU8" s="272"/>
      <c r="BV8" s="272"/>
      <c r="BW8" s="272" t="s">
        <v>85</v>
      </c>
      <c r="BX8" s="272"/>
      <c r="BY8" s="272"/>
      <c r="BZ8" s="272"/>
      <c r="CA8" s="272"/>
      <c r="CB8" s="272"/>
      <c r="CC8" s="272" t="s">
        <v>88</v>
      </c>
      <c r="CD8" s="272" t="s">
        <v>88</v>
      </c>
      <c r="CE8" s="272" t="s">
        <v>87</v>
      </c>
      <c r="CF8" s="272"/>
      <c r="CG8" s="30">
        <v>53.816225151815068</v>
      </c>
      <c r="CH8" s="13">
        <v>54.066583185980711</v>
      </c>
      <c r="CI8" s="13">
        <v>17.830000000000002</v>
      </c>
      <c r="CJ8" s="13">
        <v>58.810370845903506</v>
      </c>
      <c r="CK8" s="13">
        <v>11.900054959234353</v>
      </c>
      <c r="CL8" s="47">
        <v>18.899800000000003</v>
      </c>
      <c r="CM8" s="47">
        <v>0.61113760084197843</v>
      </c>
      <c r="CN8" s="47">
        <v>0.57177625745756078</v>
      </c>
      <c r="CO8" s="47">
        <v>0.47107949310411396</v>
      </c>
      <c r="CP8" s="47">
        <v>0.1258479542664091</v>
      </c>
      <c r="CQ8" s="236">
        <f t="shared" si="0"/>
        <v>11.579000000000001</v>
      </c>
      <c r="CR8" s="238">
        <f t="shared" si="1"/>
        <v>0.77554192935486654</v>
      </c>
      <c r="CS8" s="238">
        <f t="shared" si="2"/>
        <v>6.9329305812246292E-2</v>
      </c>
      <c r="CT8" s="238">
        <f t="shared" si="3"/>
        <v>0.15512876483288712</v>
      </c>
      <c r="CU8" s="238">
        <f t="shared" ref="CU8:CU13" si="4">CR8+CS8+CT8</f>
        <v>1</v>
      </c>
      <c r="CV8" s="237"/>
      <c r="CW8" s="240">
        <f>CQ8/[1]EU28!F8</f>
        <v>2.4652068174177864E-3</v>
      </c>
      <c r="CX8" s="240">
        <f>F16/[1]EU28!F16</f>
        <v>3.5261041653577934E-3</v>
      </c>
      <c r="CY8" s="240">
        <f>F23/[1]EU28!F23</f>
        <v>4.1440567922420104E-4</v>
      </c>
      <c r="CZ8" s="240">
        <f>F32/[1]EU28!F32</f>
        <v>2.2311232022647134E-3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6.2289999999999992</v>
      </c>
      <c r="G9" s="13">
        <v>4.0345350728099989</v>
      </c>
      <c r="H9" s="32">
        <v>5.7101894999999994</v>
      </c>
      <c r="I9" s="372">
        <v>8.6908749574631183E-2</v>
      </c>
      <c r="J9" s="372">
        <v>4.5000000000000005E-2</v>
      </c>
      <c r="K9" s="372">
        <v>6.3356478439906133E-2</v>
      </c>
      <c r="L9" s="372">
        <v>9.9945062010825866E-3</v>
      </c>
      <c r="M9" s="372">
        <v>1.3557764933642464E-2</v>
      </c>
      <c r="N9" s="13">
        <v>6.8511112272195349E-2</v>
      </c>
      <c r="O9" s="225">
        <v>1.1124319945552791E-2</v>
      </c>
      <c r="P9" s="190">
        <v>7.2733173568830366E-3</v>
      </c>
      <c r="Q9" s="13">
        <v>0.89256702520468767</v>
      </c>
      <c r="R9" s="13">
        <v>3.8616275528938835</v>
      </c>
      <c r="S9" s="13">
        <v>1.3589565640610051</v>
      </c>
      <c r="T9" s="35">
        <v>1.1058243698828061</v>
      </c>
      <c r="U9" s="272">
        <v>1</v>
      </c>
      <c r="V9" s="272"/>
      <c r="W9" s="272"/>
      <c r="X9" s="272"/>
      <c r="Y9" s="272">
        <v>1</v>
      </c>
      <c r="Z9" s="272"/>
      <c r="AA9" s="272"/>
      <c r="AB9" s="272"/>
      <c r="AC9" s="272"/>
      <c r="AD9" s="272"/>
      <c r="AE9" s="272"/>
      <c r="AF9" s="272"/>
      <c r="AG9" s="272"/>
      <c r="AH9" s="272">
        <v>1</v>
      </c>
      <c r="AI9" s="272">
        <v>1</v>
      </c>
      <c r="AJ9" s="272"/>
      <c r="AK9" s="272"/>
      <c r="AL9" s="272"/>
      <c r="AM9" s="272"/>
      <c r="AN9" s="272">
        <v>0.74329747953122483</v>
      </c>
      <c r="AO9" s="272">
        <v>0.25670252046877512</v>
      </c>
      <c r="AP9" s="272"/>
      <c r="AQ9" s="272">
        <v>0.74329747953122483</v>
      </c>
      <c r="AR9" s="272"/>
      <c r="AS9" s="272">
        <v>0.25670252046877512</v>
      </c>
      <c r="AT9" s="272"/>
      <c r="AU9" s="272"/>
      <c r="AV9" s="272">
        <v>1</v>
      </c>
      <c r="AW9" s="272"/>
      <c r="AX9" s="272"/>
      <c r="AY9" s="272">
        <v>1</v>
      </c>
      <c r="AZ9" s="272"/>
      <c r="BA9" s="272"/>
      <c r="BB9" s="272"/>
      <c r="BC9" s="272"/>
      <c r="BD9" s="272" t="s">
        <v>85</v>
      </c>
      <c r="BE9" s="272" t="s">
        <v>90</v>
      </c>
      <c r="BF9" s="272"/>
      <c r="BG9" s="272" t="s">
        <v>96</v>
      </c>
      <c r="BH9" s="272"/>
      <c r="BI9" s="272"/>
      <c r="BJ9" s="273" t="s">
        <v>85</v>
      </c>
      <c r="BK9" s="272"/>
      <c r="BL9" s="272"/>
      <c r="BM9" s="272"/>
      <c r="BN9" s="272" t="s">
        <v>87</v>
      </c>
      <c r="BO9" s="272" t="s">
        <v>88</v>
      </c>
      <c r="BP9" s="272"/>
      <c r="BQ9" s="272"/>
      <c r="BR9" s="272" t="s">
        <v>85</v>
      </c>
      <c r="BS9" s="272"/>
      <c r="BT9" s="272" t="s">
        <v>85</v>
      </c>
      <c r="BU9" s="272"/>
      <c r="BV9" s="272"/>
      <c r="BW9" s="272" t="s">
        <v>85</v>
      </c>
      <c r="BX9" s="272"/>
      <c r="BY9" s="272"/>
      <c r="BZ9" s="272"/>
      <c r="CA9" s="272"/>
      <c r="CB9" s="272"/>
      <c r="CC9" s="272" t="s">
        <v>88</v>
      </c>
      <c r="CD9" s="272" t="s">
        <v>88</v>
      </c>
      <c r="CE9" s="272" t="s">
        <v>87</v>
      </c>
      <c r="CF9" s="272"/>
      <c r="CG9" s="30">
        <v>52.781680580975852</v>
      </c>
      <c r="CH9" s="13">
        <v>53.816824864544728</v>
      </c>
      <c r="CI9" s="13">
        <v>17.829999999999998</v>
      </c>
      <c r="CJ9" s="13">
        <v>57.679820538890411</v>
      </c>
      <c r="CK9" s="13">
        <v>11.845083152686295</v>
      </c>
      <c r="CL9" s="47">
        <v>18.899799999999999</v>
      </c>
      <c r="CM9" s="47">
        <v>0.32401261150580146</v>
      </c>
      <c r="CN9" s="47">
        <v>0.30730426826486218</v>
      </c>
      <c r="CO9" s="47">
        <v>0.35043811315753987</v>
      </c>
      <c r="CP9" s="47">
        <v>6.7637669445096166E-2</v>
      </c>
      <c r="CQ9" s="236">
        <f t="shared" si="0"/>
        <v>6.2289999999999992</v>
      </c>
      <c r="CR9" s="238">
        <f t="shared" si="1"/>
        <v>0.74329747953122483</v>
      </c>
      <c r="CS9" s="238">
        <f t="shared" si="2"/>
        <v>9.8939149911703328E-2</v>
      </c>
      <c r="CT9" s="238">
        <f t="shared" si="3"/>
        <v>0.15776337055707179</v>
      </c>
      <c r="CU9" s="238">
        <f t="shared" si="4"/>
        <v>1</v>
      </c>
      <c r="CV9" s="237"/>
      <c r="CW9" s="240">
        <f>CQ9/[1]EU28!F9</f>
        <v>1.7558428496689572E-3</v>
      </c>
      <c r="CX9" s="240">
        <f>F17/[1]EU28!F17</f>
        <v>2.656842660974251E-3</v>
      </c>
      <c r="CY9" s="240">
        <f>F24/[1]EU28!F24</f>
        <v>5.9677625247311677E-4</v>
      </c>
      <c r="CZ9" s="240">
        <f>F33/[1]EU28!F33</f>
        <v>1.427069864832005E-3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2.589</v>
      </c>
      <c r="G10" s="13">
        <v>1.6769001932100001</v>
      </c>
      <c r="H10" s="32">
        <v>2.7781694999999997</v>
      </c>
      <c r="I10" s="372">
        <v>3.3873674721075595E-2</v>
      </c>
      <c r="J10" s="372">
        <v>2.2499999999999999E-2</v>
      </c>
      <c r="K10" s="372">
        <v>2.4693908871664106E-2</v>
      </c>
      <c r="L10" s="372">
        <v>3.8954725929236929E-3</v>
      </c>
      <c r="M10" s="372">
        <v>5.2842932564877917E-3</v>
      </c>
      <c r="N10" s="13">
        <v>2.6836382703998917E-2</v>
      </c>
      <c r="O10" s="225">
        <v>4.3358303642976759E-3</v>
      </c>
      <c r="P10" s="335">
        <v>2.7014616527789954E-3</v>
      </c>
      <c r="Q10" s="13">
        <v>0.81231363460795669</v>
      </c>
      <c r="R10" s="13">
        <v>3.5258076584627269</v>
      </c>
      <c r="S10" s="13">
        <v>1.0237832106295865</v>
      </c>
      <c r="T10" s="35">
        <v>0.98678640401699491</v>
      </c>
      <c r="U10" s="272">
        <v>0.99999999999999989</v>
      </c>
      <c r="V10" s="272"/>
      <c r="W10" s="272"/>
      <c r="X10" s="272"/>
      <c r="Y10" s="272">
        <v>0.99999999999999989</v>
      </c>
      <c r="Z10" s="272"/>
      <c r="AA10" s="272"/>
      <c r="AB10" s="272"/>
      <c r="AC10" s="272"/>
      <c r="AD10" s="272"/>
      <c r="AE10" s="272"/>
      <c r="AF10" s="272"/>
      <c r="AG10" s="272"/>
      <c r="AH10" s="272">
        <v>0.99999999999999989</v>
      </c>
      <c r="AI10" s="272">
        <v>0.99999999999999989</v>
      </c>
      <c r="AJ10" s="272"/>
      <c r="AK10" s="272"/>
      <c r="AL10" s="272"/>
      <c r="AM10" s="272"/>
      <c r="AN10" s="272"/>
      <c r="AO10" s="272">
        <v>0.99999999999999989</v>
      </c>
      <c r="AP10" s="272"/>
      <c r="AQ10" s="272"/>
      <c r="AR10" s="272"/>
      <c r="AS10" s="272">
        <v>0.99999999999999989</v>
      </c>
      <c r="AT10" s="272"/>
      <c r="AU10" s="272"/>
      <c r="AV10" s="272">
        <v>0.99999999999999989</v>
      </c>
      <c r="AW10" s="272"/>
      <c r="AX10" s="272"/>
      <c r="AY10" s="272">
        <v>0.99999999999999989</v>
      </c>
      <c r="AZ10" s="272"/>
      <c r="BA10" s="272"/>
      <c r="BB10" s="272"/>
      <c r="BC10" s="272"/>
      <c r="BD10" s="272" t="s">
        <v>85</v>
      </c>
      <c r="BE10" s="272" t="s">
        <v>90</v>
      </c>
      <c r="BF10" s="272"/>
      <c r="BG10" s="272" t="s">
        <v>90</v>
      </c>
      <c r="BH10" s="272"/>
      <c r="BI10" s="272"/>
      <c r="BJ10" s="273" t="s">
        <v>85</v>
      </c>
      <c r="BK10" s="272"/>
      <c r="BL10" s="272"/>
      <c r="BM10" s="272"/>
      <c r="BN10" s="272" t="s">
        <v>87</v>
      </c>
      <c r="BO10" s="272" t="s">
        <v>88</v>
      </c>
      <c r="BP10" s="272"/>
      <c r="BQ10" s="272"/>
      <c r="BR10" s="272" t="s">
        <v>85</v>
      </c>
      <c r="BS10" s="272"/>
      <c r="BT10" s="272" t="s">
        <v>85</v>
      </c>
      <c r="BU10" s="272"/>
      <c r="BV10" s="272"/>
      <c r="BW10" s="272" t="s">
        <v>85</v>
      </c>
      <c r="BX10" s="272"/>
      <c r="BY10" s="272"/>
      <c r="BZ10" s="272"/>
      <c r="CA10" s="272"/>
      <c r="CB10" s="272"/>
      <c r="CC10" s="272" t="s">
        <v>88</v>
      </c>
      <c r="CD10" s="272" t="s">
        <v>88</v>
      </c>
      <c r="CE10" s="272" t="s">
        <v>87</v>
      </c>
      <c r="CF10" s="272"/>
      <c r="CG10" s="30">
        <v>53.669094758179163</v>
      </c>
      <c r="CH10" s="13">
        <v>55.537714107190901</v>
      </c>
      <c r="CI10" s="13">
        <v>17.829999999999998</v>
      </c>
      <c r="CJ10" s="13">
        <v>58.649586751738191</v>
      </c>
      <c r="CK10" s="13">
        <v>12.223850874992717</v>
      </c>
      <c r="CL10" s="47">
        <v>18.899799999999999</v>
      </c>
      <c r="CM10" s="47">
        <v>0.13615958536939643</v>
      </c>
      <c r="CN10" s="47">
        <v>0.15429318343231749</v>
      </c>
      <c r="CO10" s="47">
        <v>0.14728108555567643</v>
      </c>
      <c r="CP10" s="47">
        <v>3.3959929673453078E-2</v>
      </c>
      <c r="CQ10" s="236">
        <f t="shared" si="0"/>
        <v>2.589</v>
      </c>
      <c r="CR10" s="238">
        <f t="shared" si="1"/>
        <v>0.76863653920432595</v>
      </c>
      <c r="CS10" s="238">
        <f t="shared" si="2"/>
        <v>0.15365359366550793</v>
      </c>
      <c r="CT10" s="238">
        <f t="shared" si="3"/>
        <v>7.7709867130166074E-2</v>
      </c>
      <c r="CU10" s="238">
        <f t="shared" si="4"/>
        <v>0.99999999999999989</v>
      </c>
      <c r="CV10" s="237"/>
      <c r="CW10" s="240">
        <f>CQ10/[1]EU28!F10</f>
        <v>8.0352595506772231E-4</v>
      </c>
      <c r="CX10" s="240">
        <f>F18/[1]EU28!F18</f>
        <v>1.2899211138695686E-3</v>
      </c>
      <c r="CY10" s="240">
        <f>F25/[1]EU28!F25</f>
        <v>5.5208721847127421E-4</v>
      </c>
      <c r="CZ10" s="240">
        <f>F34/[1]EU28!F34</f>
        <v>3.7185365794478194E-4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2.2090000000000001</v>
      </c>
      <c r="G11" s="13">
        <v>1.4307734750099999</v>
      </c>
      <c r="H11" s="32">
        <v>2.4720795</v>
      </c>
      <c r="I11" s="372">
        <v>2.7635272463472551E-2</v>
      </c>
      <c r="J11" s="372">
        <v>2.3099999999999999E-2</v>
      </c>
      <c r="K11" s="372">
        <v>2.0146113625871487E-2</v>
      </c>
      <c r="L11" s="372">
        <v>3.1780563332993433E-3</v>
      </c>
      <c r="M11" s="372">
        <v>4.3111025043017174E-3</v>
      </c>
      <c r="N11" s="13">
        <v>2.2047732399369309E-2</v>
      </c>
      <c r="O11" s="225">
        <v>3.5373148753244862E-3</v>
      </c>
      <c r="P11" s="335">
        <v>2.0502251887787575E-3</v>
      </c>
      <c r="Q11" s="13">
        <v>0.77271163422363054</v>
      </c>
      <c r="R11" s="13">
        <v>3.3683138438510634</v>
      </c>
      <c r="S11" s="13">
        <v>0.85776222541828873</v>
      </c>
      <c r="T11" s="35">
        <v>0.91305568130375725</v>
      </c>
      <c r="U11" s="272">
        <v>0.99999999999999989</v>
      </c>
      <c r="V11" s="272"/>
      <c r="W11" s="272"/>
      <c r="X11" s="272"/>
      <c r="Y11" s="272">
        <v>0.99999999999999989</v>
      </c>
      <c r="Z11" s="272"/>
      <c r="AA11" s="272"/>
      <c r="AB11" s="272"/>
      <c r="AC11" s="272"/>
      <c r="AD11" s="272"/>
      <c r="AE11" s="272"/>
      <c r="AF11" s="272"/>
      <c r="AG11" s="272"/>
      <c r="AH11" s="272">
        <v>0.99999999999999989</v>
      </c>
      <c r="AI11" s="272">
        <v>0.99999999999999989</v>
      </c>
      <c r="AJ11" s="272"/>
      <c r="AK11" s="272"/>
      <c r="AL11" s="272"/>
      <c r="AM11" s="272"/>
      <c r="AN11" s="272"/>
      <c r="AO11" s="272">
        <v>0.99999999999999989</v>
      </c>
      <c r="AP11" s="272"/>
      <c r="AQ11" s="272"/>
      <c r="AR11" s="272"/>
      <c r="AS11" s="272">
        <v>0.99999999999999989</v>
      </c>
      <c r="AT11" s="272"/>
      <c r="AU11" s="272"/>
      <c r="AV11" s="272">
        <v>0.99999999999999989</v>
      </c>
      <c r="AW11" s="272"/>
      <c r="AX11" s="272"/>
      <c r="AY11" s="272">
        <v>0.99999999999999989</v>
      </c>
      <c r="AZ11" s="272"/>
      <c r="BA11" s="272"/>
      <c r="BB11" s="272"/>
      <c r="BC11" s="272"/>
      <c r="BD11" s="272" t="s">
        <v>85</v>
      </c>
      <c r="BE11" s="272" t="s">
        <v>90</v>
      </c>
      <c r="BF11" s="272"/>
      <c r="BG11" s="272" t="s">
        <v>96</v>
      </c>
      <c r="BH11" s="272"/>
      <c r="BI11" s="272"/>
      <c r="BJ11" s="273" t="s">
        <v>85</v>
      </c>
      <c r="BK11" s="272"/>
      <c r="BL11" s="272"/>
      <c r="BM11" s="272"/>
      <c r="BN11" s="272" t="s">
        <v>87</v>
      </c>
      <c r="BO11" s="272" t="s">
        <v>88</v>
      </c>
      <c r="BP11" s="272"/>
      <c r="BQ11" s="272"/>
      <c r="BR11" s="272" t="s">
        <v>85</v>
      </c>
      <c r="BS11" s="272"/>
      <c r="BT11" s="272" t="s">
        <v>85</v>
      </c>
      <c r="BU11" s="272"/>
      <c r="BV11" s="272"/>
      <c r="BW11" s="272" t="s">
        <v>85</v>
      </c>
      <c r="BX11" s="272"/>
      <c r="BY11" s="272"/>
      <c r="BZ11" s="272"/>
      <c r="CA11" s="272"/>
      <c r="CB11" s="272"/>
      <c r="CC11" s="272" t="s">
        <v>86</v>
      </c>
      <c r="CD11" s="272" t="s">
        <v>88</v>
      </c>
      <c r="CE11" s="272" t="s">
        <v>87</v>
      </c>
      <c r="CF11" s="272"/>
      <c r="CG11" s="30">
        <v>51.7629734050821</v>
      </c>
      <c r="CH11" s="13">
        <v>49.594280356030147</v>
      </c>
      <c r="CI11" s="13">
        <v>17.829999999999998</v>
      </c>
      <c r="CJ11" s="13">
        <v>56.566577337073717</v>
      </c>
      <c r="CK11" s="13">
        <v>10.915701106362235</v>
      </c>
      <c r="CL11" s="47">
        <v>18.899799999999999</v>
      </c>
      <c r="CM11" s="47">
        <v>0.11344755933563951</v>
      </c>
      <c r="CN11" s="47">
        <v>0.12260100378539482</v>
      </c>
      <c r="CO11" s="47">
        <v>0.12268361662598685</v>
      </c>
      <c r="CP11" s="47">
        <v>2.6984480933165401E-2</v>
      </c>
      <c r="CQ11" s="236">
        <f t="shared" si="0"/>
        <v>2.2090000000000001</v>
      </c>
      <c r="CR11" s="238">
        <f t="shared" si="1"/>
        <v>0.72883657763693976</v>
      </c>
      <c r="CS11" s="238">
        <f t="shared" si="2"/>
        <v>0.24629926034404703</v>
      </c>
      <c r="CT11" s="238">
        <f t="shared" si="3"/>
        <v>2.4864162019013133E-2</v>
      </c>
      <c r="CU11" s="238">
        <f t="shared" si="4"/>
        <v>0.99999999999999989</v>
      </c>
      <c r="CV11" s="237"/>
      <c r="CW11" s="240">
        <f>CQ11/[1]EU28!F11</f>
        <v>7.6290690670777856E-4</v>
      </c>
      <c r="CX11" s="240">
        <f>F19/[1]EU28!F19</f>
        <v>1.2713503952241445E-3</v>
      </c>
      <c r="CY11" s="240">
        <f>F26/[1]EU28!F26</f>
        <v>3.4948558995706548E-4</v>
      </c>
      <c r="CZ11" s="240">
        <f>F35/[1]EU28!F35</f>
        <v>1.3239121079360318E-4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6.988999999999999</v>
      </c>
      <c r="G12" s="13">
        <v>4.5267885092099993</v>
      </c>
      <c r="H12" s="32">
        <v>6.3223694999999998</v>
      </c>
      <c r="I12" s="372">
        <v>9.8978500142094097E-2</v>
      </c>
      <c r="J12" s="372">
        <v>5.4000000000000006E-2</v>
      </c>
      <c r="K12" s="372">
        <v>7.2155326603586589E-2</v>
      </c>
      <c r="L12" s="372">
        <v>1.1382527516340822E-2</v>
      </c>
      <c r="M12" s="372">
        <v>1.5440646022166681E-2</v>
      </c>
      <c r="N12" s="13">
        <v>7.775279554148451E-2</v>
      </c>
      <c r="O12" s="225">
        <v>1.2669248018188046E-2</v>
      </c>
      <c r="P12" s="190">
        <v>8.5564565824215455E-3</v>
      </c>
      <c r="Q12" s="13">
        <v>0.7522878809557878</v>
      </c>
      <c r="R12" s="13">
        <v>3.2032229745268284</v>
      </c>
      <c r="S12" s="13">
        <v>0.75406136266819301</v>
      </c>
      <c r="T12" s="35">
        <v>0.8919544999284591</v>
      </c>
      <c r="U12" s="272">
        <v>1</v>
      </c>
      <c r="V12" s="272"/>
      <c r="W12" s="272"/>
      <c r="X12" s="272"/>
      <c r="Y12" s="272">
        <v>1</v>
      </c>
      <c r="Z12" s="272"/>
      <c r="AA12" s="272"/>
      <c r="AB12" s="272"/>
      <c r="AC12" s="272"/>
      <c r="AD12" s="272"/>
      <c r="AE12" s="272"/>
      <c r="AF12" s="272"/>
      <c r="AG12" s="272"/>
      <c r="AH12" s="272">
        <v>1</v>
      </c>
      <c r="AI12" s="272">
        <v>1</v>
      </c>
      <c r="AJ12" s="272"/>
      <c r="AK12" s="272"/>
      <c r="AL12" s="272"/>
      <c r="AM12" s="272"/>
      <c r="AN12" s="272"/>
      <c r="AO12" s="272">
        <v>1</v>
      </c>
      <c r="AP12" s="272"/>
      <c r="AQ12" s="272"/>
      <c r="AR12" s="272"/>
      <c r="AS12" s="272">
        <v>1</v>
      </c>
      <c r="AT12" s="272"/>
      <c r="AU12" s="272"/>
      <c r="AV12" s="272">
        <v>1</v>
      </c>
      <c r="AW12" s="272"/>
      <c r="AX12" s="272"/>
      <c r="AY12" s="272">
        <v>1</v>
      </c>
      <c r="AZ12" s="272"/>
      <c r="BA12" s="272"/>
      <c r="BB12" s="272"/>
      <c r="BC12" s="272"/>
      <c r="BD12" s="272" t="s">
        <v>85</v>
      </c>
      <c r="BE12" s="272" t="s">
        <v>90</v>
      </c>
      <c r="BF12" s="272"/>
      <c r="BG12" s="272" t="s">
        <v>90</v>
      </c>
      <c r="BH12" s="272"/>
      <c r="BI12" s="272"/>
      <c r="BJ12" s="273" t="s">
        <v>85</v>
      </c>
      <c r="BK12" s="272"/>
      <c r="BL12" s="272"/>
      <c r="BM12" s="272"/>
      <c r="BN12" s="272" t="s">
        <v>87</v>
      </c>
      <c r="BO12" s="272" t="s">
        <v>88</v>
      </c>
      <c r="BP12" s="272"/>
      <c r="BQ12" s="272"/>
      <c r="BR12" s="272" t="s">
        <v>85</v>
      </c>
      <c r="BS12" s="272"/>
      <c r="BT12" s="272" t="s">
        <v>85</v>
      </c>
      <c r="BU12" s="272"/>
      <c r="BV12" s="272"/>
      <c r="BW12" s="272" t="s">
        <v>85</v>
      </c>
      <c r="BX12" s="272" t="s">
        <v>90</v>
      </c>
      <c r="BY12" s="272"/>
      <c r="BZ12" s="272" t="s">
        <v>90</v>
      </c>
      <c r="CA12" s="272"/>
      <c r="CB12" s="272"/>
      <c r="CC12" s="272" t="s">
        <v>88</v>
      </c>
      <c r="CD12" s="272" t="s">
        <v>88</v>
      </c>
      <c r="CE12" s="272" t="s">
        <v>87</v>
      </c>
      <c r="CF12" s="272"/>
      <c r="CG12" s="30">
        <v>52.036696604955885</v>
      </c>
      <c r="CH12" s="13">
        <v>51.581976577245108</v>
      </c>
      <c r="CI12" s="13">
        <v>17.830000000000005</v>
      </c>
      <c r="CJ12" s="13">
        <v>56.865702049895795</v>
      </c>
      <c r="CK12" s="13">
        <v>11.353193044651647</v>
      </c>
      <c r="CL12" s="47">
        <v>18.899800000000006</v>
      </c>
      <c r="CM12" s="47">
        <v>0.36017299024856131</v>
      </c>
      <c r="CN12" s="47">
        <v>0.32612031546168885</v>
      </c>
      <c r="CO12" s="47">
        <v>0.38950970880762781</v>
      </c>
      <c r="CP12" s="47">
        <v>7.1779081433117717E-2</v>
      </c>
      <c r="CQ12" s="236">
        <f t="shared" si="0"/>
        <v>6.988999999999999</v>
      </c>
      <c r="CR12" s="238">
        <f t="shared" si="1"/>
        <v>0.77121190442123344</v>
      </c>
      <c r="CS12" s="238">
        <f t="shared" si="2"/>
        <v>5.169212522535415E-2</v>
      </c>
      <c r="CT12" s="238">
        <f t="shared" si="3"/>
        <v>0.17709597035341251</v>
      </c>
      <c r="CU12" s="238">
        <f t="shared" si="4"/>
        <v>1</v>
      </c>
      <c r="CV12" s="237"/>
      <c r="CW12" s="240">
        <f>CQ12/[1]EU28!F12</f>
        <v>2.1104820594450243E-3</v>
      </c>
      <c r="CX12" s="240">
        <f>F20/[1]EU28!F20</f>
        <v>3.3558091609231897E-3</v>
      </c>
      <c r="CY12" s="240">
        <f>F27/[1]EU28!F27</f>
        <v>4.4806925271513804E-4</v>
      </c>
      <c r="CZ12" s="240">
        <f>F36/[1]EU28!F36</f>
        <v>2.6353418234975885E-3</v>
      </c>
      <c r="DA12" s="27"/>
      <c r="DB12" s="27"/>
      <c r="DC12" s="27"/>
      <c r="DD12" s="27"/>
    </row>
    <row r="13" spans="1:108" ht="20.25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3.5289999999999999</v>
      </c>
      <c r="G13" s="13">
        <v>2.2857399698099998</v>
      </c>
      <c r="H13" s="32">
        <v>3.5353395000000001</v>
      </c>
      <c r="I13" s="372">
        <v>4.9126780798273352E-2</v>
      </c>
      <c r="J13" s="372">
        <v>3.1199999999999999E-2</v>
      </c>
      <c r="K13" s="372">
        <v>3.5813423201941266E-2</v>
      </c>
      <c r="L13" s="372">
        <v>5.6495797918014361E-3</v>
      </c>
      <c r="M13" s="372">
        <v>7.6637778045306427E-3</v>
      </c>
      <c r="N13" s="13">
        <v>3.8510549616046261E-2</v>
      </c>
      <c r="O13" s="225">
        <v>6.2882279421789889E-3</v>
      </c>
      <c r="P13" s="335">
        <v>4.3280032400481025E-3</v>
      </c>
      <c r="Q13" s="13">
        <v>0.73084868234627376</v>
      </c>
      <c r="R13" s="13">
        <v>3.1225653478747528</v>
      </c>
      <c r="S13" s="13">
        <v>0.67183610913870795</v>
      </c>
      <c r="T13" s="35">
        <v>0.87605270614905095</v>
      </c>
      <c r="U13" s="272">
        <v>1.0000000000000002</v>
      </c>
      <c r="V13" s="272"/>
      <c r="W13" s="272"/>
      <c r="X13" s="272"/>
      <c r="Y13" s="272">
        <v>1.0000000000000002</v>
      </c>
      <c r="Z13" s="272">
        <v>1.0000000000000002</v>
      </c>
      <c r="AA13" s="272"/>
      <c r="AB13" s="272"/>
      <c r="AC13" s="272"/>
      <c r="AD13" s="272"/>
      <c r="AE13" s="272"/>
      <c r="AF13" s="272"/>
      <c r="AG13" s="272"/>
      <c r="AH13" s="272">
        <v>1.0000000000000002</v>
      </c>
      <c r="AI13" s="272"/>
      <c r="AJ13" s="272">
        <v>1.0000000000000002</v>
      </c>
      <c r="AK13" s="272">
        <v>1.0000000000000002</v>
      </c>
      <c r="AL13" s="272"/>
      <c r="AM13" s="272"/>
      <c r="AN13" s="272">
        <v>0.83026353074525372</v>
      </c>
      <c r="AO13" s="272">
        <v>0.16973646925474639</v>
      </c>
      <c r="AP13" s="272"/>
      <c r="AQ13" s="272">
        <v>0.83026353074525372</v>
      </c>
      <c r="AR13" s="272"/>
      <c r="AS13" s="272">
        <v>0.16973646925474639</v>
      </c>
      <c r="AT13" s="272">
        <v>0.16973646925474639</v>
      </c>
      <c r="AU13" s="272"/>
      <c r="AV13" s="272">
        <v>1.0000000000000002</v>
      </c>
      <c r="AW13" s="272"/>
      <c r="AX13" s="272"/>
      <c r="AY13" s="272">
        <v>1.0000000000000002</v>
      </c>
      <c r="AZ13" s="272">
        <v>0.16973646925474639</v>
      </c>
      <c r="BA13" s="272"/>
      <c r="BB13" s="272"/>
      <c r="BC13" s="272"/>
      <c r="BD13" s="272"/>
      <c r="BE13" s="272" t="s">
        <v>85</v>
      </c>
      <c r="BF13" s="272"/>
      <c r="BG13" s="272" t="s">
        <v>85</v>
      </c>
      <c r="BH13" s="272"/>
      <c r="BI13" s="272"/>
      <c r="BJ13" s="272"/>
      <c r="BK13" s="272"/>
      <c r="BL13" s="272"/>
      <c r="BM13" s="272"/>
      <c r="BN13" s="272"/>
      <c r="BO13" s="272" t="s">
        <v>87</v>
      </c>
      <c r="BP13" s="272"/>
      <c r="BQ13" s="272"/>
      <c r="BR13" s="272" t="s">
        <v>85</v>
      </c>
      <c r="BS13" s="272"/>
      <c r="BT13" s="272" t="s">
        <v>85</v>
      </c>
      <c r="BU13" s="272"/>
      <c r="BV13" s="272"/>
      <c r="BW13" s="273" t="s">
        <v>96</v>
      </c>
      <c r="BX13" s="272" t="s">
        <v>90</v>
      </c>
      <c r="BY13" s="272"/>
      <c r="BZ13" s="273" t="s">
        <v>96</v>
      </c>
      <c r="CA13" s="272"/>
      <c r="CB13" s="272"/>
      <c r="CC13" s="272"/>
      <c r="CD13" s="272" t="s">
        <v>87</v>
      </c>
      <c r="CE13" s="272"/>
      <c r="CF13" s="272"/>
      <c r="CG13" s="30">
        <v>52.602614367654724</v>
      </c>
      <c r="CH13" s="13">
        <v>50.703671535061524</v>
      </c>
      <c r="CI13" s="13">
        <v>17.830000000000005</v>
      </c>
      <c r="CJ13" s="13">
        <v>57.484136980973084</v>
      </c>
      <c r="CK13" s="13">
        <v>11.15987810486704</v>
      </c>
      <c r="CL13" s="47">
        <v>18.899800000000006</v>
      </c>
      <c r="CM13" s="47">
        <v>0.18315796817665017</v>
      </c>
      <c r="CN13" s="47">
        <v>0.17925469277292866</v>
      </c>
      <c r="CO13" s="47">
        <v>0.19809118372744333</v>
      </c>
      <c r="CP13" s="47">
        <v>3.9453957879321593E-2</v>
      </c>
      <c r="CQ13" s="236">
        <f t="shared" si="0"/>
        <v>3.5289999999999999</v>
      </c>
      <c r="CR13" s="238">
        <f t="shared" si="1"/>
        <v>0.83026353074525372</v>
      </c>
      <c r="CS13" s="238">
        <f t="shared" si="2"/>
        <v>1.486716500425051E-2</v>
      </c>
      <c r="CT13" s="238">
        <f t="shared" si="3"/>
        <v>0.15486930425049589</v>
      </c>
      <c r="CU13" s="238">
        <f t="shared" si="4"/>
        <v>1.0000000000000002</v>
      </c>
      <c r="CV13" s="237"/>
      <c r="CW13" s="240">
        <f>CQ13/[1]EU28!F13</f>
        <v>1.4952504931317521E-3</v>
      </c>
      <c r="CX13" s="240">
        <f>F21/[1]EU28!F21</f>
        <v>3.1608358415051189E-3</v>
      </c>
      <c r="CY13" s="240">
        <f>F28/[1]EU28!F28</f>
        <v>2.9235804394067683E-4</v>
      </c>
      <c r="CZ13" s="240">
        <f>F37/[1]EU28!F37</f>
        <v>2.5849539859393233E-3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13"/>
      <c r="H14" s="113"/>
      <c r="I14" s="113">
        <v>0.39463462665980509</v>
      </c>
      <c r="J14" s="113">
        <v>0.26</v>
      </c>
      <c r="K14" s="113">
        <v>0.28768864283499795</v>
      </c>
      <c r="L14" s="113">
        <v>4.538298206587759E-2</v>
      </c>
      <c r="M14" s="113">
        <v>6.1563001758929592E-2</v>
      </c>
      <c r="N14" s="111"/>
      <c r="O14" s="114"/>
      <c r="P14" s="114"/>
      <c r="Q14" s="112"/>
      <c r="R14" s="15"/>
      <c r="S14" s="15"/>
      <c r="T14" s="171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7"/>
      <c r="AO14" s="277"/>
      <c r="AP14" s="277"/>
      <c r="AQ14" s="278"/>
      <c r="AR14" s="278"/>
      <c r="AS14" s="278"/>
      <c r="AT14" s="278"/>
      <c r="AU14" s="274"/>
      <c r="AV14" s="273"/>
      <c r="AW14" s="274"/>
      <c r="AX14" s="274"/>
      <c r="AY14" s="273"/>
      <c r="AZ14" s="273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48"/>
      <c r="CH14" s="15"/>
      <c r="CI14" s="15"/>
      <c r="CJ14" s="15"/>
      <c r="CK14" s="15"/>
      <c r="CL14" s="15"/>
      <c r="CM14" s="15"/>
      <c r="CN14" s="15"/>
      <c r="CO14" s="15"/>
      <c r="CP14" s="6"/>
      <c r="CQ14" s="121"/>
      <c r="CR14" s="121"/>
      <c r="CS14" s="121"/>
      <c r="CT14" s="121"/>
      <c r="CU14" s="121"/>
      <c r="CV14" s="121"/>
    </row>
    <row r="15" spans="1:108" ht="24.75" customHeight="1" x14ac:dyDescent="0.2">
      <c r="A15" s="211"/>
      <c r="B15" s="37" t="s">
        <v>82</v>
      </c>
      <c r="C15" s="37" t="s">
        <v>97</v>
      </c>
      <c r="D15" s="37" t="s">
        <v>97</v>
      </c>
      <c r="E15" s="38" t="s">
        <v>84</v>
      </c>
      <c r="F15" s="53">
        <v>2.2231555555555604</v>
      </c>
      <c r="G15" s="13">
        <v>1.4389896740973365</v>
      </c>
      <c r="H15" s="32">
        <v>2.1371168000000003</v>
      </c>
      <c r="I15" s="13">
        <v>2.800964787785527E-2</v>
      </c>
      <c r="J15" s="13">
        <v>0.02</v>
      </c>
      <c r="K15" s="13">
        <v>2.0419033302956493E-2</v>
      </c>
      <c r="L15" s="28">
        <v>3.2211095059533562E-3</v>
      </c>
      <c r="M15" s="28">
        <v>4.3695050689454224E-3</v>
      </c>
      <c r="N15" s="13">
        <v>2.200758047545771E-2</v>
      </c>
      <c r="O15" s="28">
        <v>3.5852349283654744E-3</v>
      </c>
      <c r="P15" s="149">
        <v>2.4168324740320851E-3</v>
      </c>
      <c r="Q15" s="65">
        <v>1.39</v>
      </c>
      <c r="R15" s="65">
        <v>6.1</v>
      </c>
      <c r="S15" s="65">
        <v>3.42</v>
      </c>
      <c r="T15" s="271">
        <v>1.97</v>
      </c>
      <c r="U15" s="273">
        <v>1</v>
      </c>
      <c r="V15" s="274"/>
      <c r="W15" s="274"/>
      <c r="X15" s="274"/>
      <c r="Y15" s="273">
        <v>1</v>
      </c>
      <c r="Z15" s="273"/>
      <c r="AA15" s="274"/>
      <c r="AB15" s="274"/>
      <c r="AC15" s="273"/>
      <c r="AD15" s="273"/>
      <c r="AE15" s="274"/>
      <c r="AF15" s="273"/>
      <c r="AG15" s="273"/>
      <c r="AH15" s="273">
        <v>1</v>
      </c>
      <c r="AI15" s="273">
        <v>1</v>
      </c>
      <c r="AJ15" s="273"/>
      <c r="AK15" s="273"/>
      <c r="AL15" s="274"/>
      <c r="AM15" s="274"/>
      <c r="AN15" s="274">
        <v>1</v>
      </c>
      <c r="AO15" s="274"/>
      <c r="AP15" s="274"/>
      <c r="AQ15" s="274">
        <v>1</v>
      </c>
      <c r="AR15" s="274"/>
      <c r="AS15" s="274"/>
      <c r="AT15" s="274"/>
      <c r="AU15" s="274"/>
      <c r="AV15" s="273">
        <v>1</v>
      </c>
      <c r="AW15" s="274"/>
      <c r="AX15" s="274"/>
      <c r="AY15" s="273">
        <v>1</v>
      </c>
      <c r="AZ15" s="273"/>
      <c r="BA15" s="274"/>
      <c r="BB15" s="274"/>
      <c r="BC15" s="274"/>
      <c r="BD15" s="291" t="s">
        <v>85</v>
      </c>
      <c r="BE15" s="277"/>
      <c r="BF15" s="277"/>
      <c r="BG15" s="273"/>
      <c r="BH15" s="273"/>
      <c r="BI15" s="273"/>
      <c r="BJ15" s="273" t="s">
        <v>85</v>
      </c>
      <c r="BK15" s="273"/>
      <c r="BL15" s="273"/>
      <c r="BM15" s="273"/>
      <c r="BN15" s="273" t="s">
        <v>87</v>
      </c>
      <c r="BO15" s="273"/>
      <c r="BP15" s="273"/>
      <c r="BQ15" s="273"/>
      <c r="BR15" s="273" t="s">
        <v>85</v>
      </c>
      <c r="BS15" s="273"/>
      <c r="BT15" s="291" t="s">
        <v>85</v>
      </c>
      <c r="BU15" s="277"/>
      <c r="BV15" s="277"/>
      <c r="BW15" s="291" t="s">
        <v>85</v>
      </c>
      <c r="BX15" s="277"/>
      <c r="BY15" s="277"/>
      <c r="BZ15" s="277"/>
      <c r="CA15" s="277"/>
      <c r="CB15" s="273"/>
      <c r="CC15" s="273"/>
      <c r="CD15" s="273"/>
      <c r="CE15" s="273" t="s">
        <v>87</v>
      </c>
      <c r="CF15" s="273"/>
      <c r="CG15" s="282">
        <v>56.5605281240761</v>
      </c>
      <c r="CH15" s="13">
        <v>53.500919378565698</v>
      </c>
      <c r="CI15" s="13">
        <v>17.830000000000002</v>
      </c>
      <c r="CJ15" s="13">
        <v>61.809345133990362</v>
      </c>
      <c r="CK15" s="13">
        <v>11.77555235522231</v>
      </c>
      <c r="CL15" s="47">
        <v>18.899800000000003</v>
      </c>
      <c r="CM15" s="47">
        <v>0.12102887948759314</v>
      </c>
      <c r="CN15" s="47">
        <v>0.11433771361937832</v>
      </c>
      <c r="CO15" s="47">
        <v>0.13096020477941958</v>
      </c>
      <c r="CP15" s="47">
        <v>2.5165730767625166E-2</v>
      </c>
      <c r="CQ15" s="121"/>
      <c r="CR15" s="121"/>
      <c r="CS15" s="121"/>
      <c r="CT15" s="121"/>
      <c r="CU15" s="121"/>
      <c r="CV15" s="121"/>
    </row>
    <row r="16" spans="1:108" ht="21.75" customHeight="1" x14ac:dyDescent="0.2">
      <c r="A16" s="211"/>
      <c r="B16" s="5" t="s">
        <v>82</v>
      </c>
      <c r="C16" s="5" t="s">
        <v>97</v>
      </c>
      <c r="D16" s="5" t="s">
        <v>97</v>
      </c>
      <c r="E16" s="12" t="s">
        <v>89</v>
      </c>
      <c r="F16" s="7">
        <v>8.98</v>
      </c>
      <c r="G16" s="13">
        <v>5.8542765912000005</v>
      </c>
      <c r="H16" s="32">
        <v>8.1355500000000003</v>
      </c>
      <c r="I16" s="13">
        <v>0.13010261914269292</v>
      </c>
      <c r="J16" s="13">
        <v>0.08</v>
      </c>
      <c r="K16" s="13">
        <v>9.4844809355023138E-2</v>
      </c>
      <c r="L16" s="13">
        <v>1.4961801201409686E-2</v>
      </c>
      <c r="M16" s="13">
        <v>2.0296008586260093E-2</v>
      </c>
      <c r="N16" s="13">
        <v>0.1022234864692587</v>
      </c>
      <c r="O16" s="13">
        <v>1.6653135250264694E-2</v>
      </c>
      <c r="P16" s="58">
        <v>1.1225997423169518E-2</v>
      </c>
      <c r="Q16" s="190">
        <v>1.06</v>
      </c>
      <c r="R16" s="190">
        <v>4.6500000000000004</v>
      </c>
      <c r="S16" s="190">
        <v>2.0499999999999998</v>
      </c>
      <c r="T16" s="190">
        <v>1.44</v>
      </c>
      <c r="U16" s="273">
        <v>1</v>
      </c>
      <c r="V16" s="274"/>
      <c r="W16" s="274"/>
      <c r="X16" s="274"/>
      <c r="Y16" s="273">
        <v>1</v>
      </c>
      <c r="Z16" s="273"/>
      <c r="AA16" s="274"/>
      <c r="AB16" s="274"/>
      <c r="AC16" s="273"/>
      <c r="AD16" s="273"/>
      <c r="AE16" s="274"/>
      <c r="AF16" s="273"/>
      <c r="AG16" s="273"/>
      <c r="AH16" s="273">
        <v>1</v>
      </c>
      <c r="AI16" s="273">
        <v>1</v>
      </c>
      <c r="AJ16" s="273"/>
      <c r="AK16" s="273"/>
      <c r="AL16" s="274"/>
      <c r="AM16" s="274"/>
      <c r="AN16" s="274">
        <v>1</v>
      </c>
      <c r="AO16" s="274"/>
      <c r="AP16" s="274"/>
      <c r="AQ16" s="274">
        <v>1</v>
      </c>
      <c r="AR16" s="274"/>
      <c r="AS16" s="274"/>
      <c r="AT16" s="274"/>
      <c r="AU16" s="274"/>
      <c r="AV16" s="273">
        <v>1</v>
      </c>
      <c r="AW16" s="274"/>
      <c r="AX16" s="274"/>
      <c r="AY16" s="273">
        <v>1</v>
      </c>
      <c r="AZ16" s="273"/>
      <c r="BA16" s="274"/>
      <c r="BB16" s="274"/>
      <c r="BC16" s="274"/>
      <c r="BD16" s="291" t="s">
        <v>85</v>
      </c>
      <c r="BE16" s="277"/>
      <c r="BF16" s="277"/>
      <c r="BG16" s="273"/>
      <c r="BH16" s="273"/>
      <c r="BI16" s="273"/>
      <c r="BJ16" s="273" t="s">
        <v>85</v>
      </c>
      <c r="BK16" s="273"/>
      <c r="BL16" s="273"/>
      <c r="BM16" s="273"/>
      <c r="BN16" s="273" t="s">
        <v>87</v>
      </c>
      <c r="BO16" s="273"/>
      <c r="BP16" s="273"/>
      <c r="BQ16" s="273"/>
      <c r="BR16" s="273" t="s">
        <v>85</v>
      </c>
      <c r="BS16" s="273"/>
      <c r="BT16" s="291" t="s">
        <v>85</v>
      </c>
      <c r="BU16" s="277"/>
      <c r="BV16" s="277"/>
      <c r="BW16" s="291" t="s">
        <v>85</v>
      </c>
      <c r="BX16" s="277"/>
      <c r="BY16" s="277"/>
      <c r="BZ16" s="277"/>
      <c r="CA16" s="277"/>
      <c r="CB16" s="273"/>
      <c r="CC16" s="273"/>
      <c r="CD16" s="273"/>
      <c r="CE16" s="273" t="s">
        <v>87</v>
      </c>
      <c r="CF16" s="273"/>
      <c r="CG16" s="30">
        <v>57.068656705321104</v>
      </c>
      <c r="CH16" s="13">
        <v>55.148195992270644</v>
      </c>
      <c r="CI16" s="13">
        <v>17.830000000000002</v>
      </c>
      <c r="CJ16" s="13">
        <v>62.364628047574904</v>
      </c>
      <c r="CK16" s="13">
        <v>12.138117937898768</v>
      </c>
      <c r="CL16" s="47">
        <v>18.899800000000003</v>
      </c>
      <c r="CM16" s="47">
        <v>0.49420910104119031</v>
      </c>
      <c r="CN16" s="47">
        <v>0.44866090590491747</v>
      </c>
      <c r="CO16" s="47">
        <v>0.34481998609781267</v>
      </c>
      <c r="CP16" s="47">
        <v>9.8750265389672326E-2</v>
      </c>
      <c r="CR16" s="20"/>
      <c r="CS16" s="20"/>
    </row>
    <row r="17" spans="1:97" ht="21.75" customHeight="1" x14ac:dyDescent="0.2">
      <c r="A17" s="211"/>
      <c r="B17" s="5" t="s">
        <v>82</v>
      </c>
      <c r="C17" s="5" t="s">
        <v>97</v>
      </c>
      <c r="D17" s="5" t="s">
        <v>97</v>
      </c>
      <c r="E17" s="12" t="s">
        <v>91</v>
      </c>
      <c r="F17" s="10">
        <v>4.629999999999999</v>
      </c>
      <c r="G17" s="13">
        <v>2.9979073696999996</v>
      </c>
      <c r="H17" s="32">
        <v>4.0758299999999998</v>
      </c>
      <c r="I17" s="13">
        <v>6.7289467714007248E-2</v>
      </c>
      <c r="J17" s="13">
        <v>0.04</v>
      </c>
      <c r="K17" s="13">
        <v>4.9054021963511281E-2</v>
      </c>
      <c r="L17" s="13">
        <v>7.7382887871108343E-3</v>
      </c>
      <c r="M17" s="13">
        <v>1.0497156963385131E-2</v>
      </c>
      <c r="N17" s="13">
        <v>5.2870296061005691E-2</v>
      </c>
      <c r="O17" s="13">
        <v>8.6130518673929284E-3</v>
      </c>
      <c r="P17" s="58">
        <v>5.8061197856086287E-3</v>
      </c>
      <c r="Q17" s="190">
        <v>0.89</v>
      </c>
      <c r="R17" s="190">
        <v>3.92</v>
      </c>
      <c r="S17" s="190">
        <v>1.37</v>
      </c>
      <c r="T17" s="190">
        <v>1.17</v>
      </c>
      <c r="U17" s="273">
        <v>1</v>
      </c>
      <c r="V17" s="274"/>
      <c r="W17" s="274"/>
      <c r="X17" s="274"/>
      <c r="Y17" s="273">
        <v>1</v>
      </c>
      <c r="Z17" s="273"/>
      <c r="AA17" s="274"/>
      <c r="AB17" s="274"/>
      <c r="AC17" s="273"/>
      <c r="AD17" s="273"/>
      <c r="AE17" s="274"/>
      <c r="AF17" s="273"/>
      <c r="AG17" s="273"/>
      <c r="AH17" s="273">
        <v>1</v>
      </c>
      <c r="AI17" s="273">
        <v>1</v>
      </c>
      <c r="AJ17" s="273"/>
      <c r="AK17" s="273"/>
      <c r="AL17" s="274"/>
      <c r="AM17" s="274"/>
      <c r="AN17" s="274">
        <v>1</v>
      </c>
      <c r="AO17" s="274"/>
      <c r="AP17" s="274"/>
      <c r="AQ17" s="274">
        <v>1</v>
      </c>
      <c r="AR17" s="274"/>
      <c r="AS17" s="274"/>
      <c r="AT17" s="274"/>
      <c r="AU17" s="274"/>
      <c r="AV17" s="273">
        <v>1</v>
      </c>
      <c r="AW17" s="274"/>
      <c r="AX17" s="274"/>
      <c r="AY17" s="273">
        <v>1</v>
      </c>
      <c r="AZ17" s="273"/>
      <c r="BA17" s="274"/>
      <c r="BB17" s="274"/>
      <c r="BC17" s="274"/>
      <c r="BD17" s="291" t="s">
        <v>85</v>
      </c>
      <c r="BE17" s="277"/>
      <c r="BF17" s="277"/>
      <c r="BG17" s="273"/>
      <c r="BH17" s="273"/>
      <c r="BI17" s="273"/>
      <c r="BJ17" s="273" t="s">
        <v>85</v>
      </c>
      <c r="BK17" s="273"/>
      <c r="BL17" s="273"/>
      <c r="BM17" s="273"/>
      <c r="BN17" s="273" t="s">
        <v>87</v>
      </c>
      <c r="BO17" s="273"/>
      <c r="BP17" s="273"/>
      <c r="BQ17" s="273"/>
      <c r="BR17" s="273" t="s">
        <v>85</v>
      </c>
      <c r="BS17" s="273"/>
      <c r="BT17" s="291" t="s">
        <v>85</v>
      </c>
      <c r="BU17" s="277"/>
      <c r="BV17" s="277"/>
      <c r="BW17" s="291" t="s">
        <v>85</v>
      </c>
      <c r="BX17" s="277"/>
      <c r="BY17" s="277"/>
      <c r="BZ17" s="277"/>
      <c r="CA17" s="277"/>
      <c r="CB17" s="273"/>
      <c r="CC17" s="273"/>
      <c r="CD17" s="273"/>
      <c r="CE17" s="273" t="s">
        <v>87</v>
      </c>
      <c r="CF17" s="273"/>
      <c r="CG17" s="226">
        <v>57.344350699066624</v>
      </c>
      <c r="CH17" s="13">
        <v>53.541937856573433</v>
      </c>
      <c r="CI17" s="13">
        <v>17.830000000000002</v>
      </c>
      <c r="CJ17" s="13">
        <v>62.665906443940003</v>
      </c>
      <c r="CK17" s="13">
        <v>11.784580522231812</v>
      </c>
      <c r="CL17" s="47">
        <v>18.899800000000003</v>
      </c>
      <c r="CM17" s="47">
        <v>0.25446595157139318</v>
      </c>
      <c r="CN17" s="47">
        <v>0.2182278365739577</v>
      </c>
      <c r="CO17" s="47">
        <v>0.27537265675721839</v>
      </c>
      <c r="CP17" s="47">
        <v>4.8031946829928084E-2</v>
      </c>
      <c r="CR17" s="20"/>
      <c r="CS17" s="20"/>
    </row>
    <row r="18" spans="1:97" ht="21.75" customHeight="1" x14ac:dyDescent="0.2">
      <c r="A18" s="211"/>
      <c r="B18" s="5" t="s">
        <v>82</v>
      </c>
      <c r="C18" s="5" t="s">
        <v>97</v>
      </c>
      <c r="D18" s="5" t="s">
        <v>97</v>
      </c>
      <c r="E18" s="12" t="s">
        <v>92</v>
      </c>
      <c r="F18" s="64">
        <v>1.99</v>
      </c>
      <c r="G18" s="13">
        <v>1.2879743800999999</v>
      </c>
      <c r="H18" s="32">
        <v>1.9493099999999999</v>
      </c>
      <c r="I18" s="13">
        <v>2.6411054486082764E-2</v>
      </c>
      <c r="J18" s="13">
        <v>0.02</v>
      </c>
      <c r="K18" s="13">
        <v>1.9253658720354335E-2</v>
      </c>
      <c r="L18" s="28">
        <v>3.0372712658995179E-3</v>
      </c>
      <c r="M18" s="28">
        <v>4.1201244998289111E-3</v>
      </c>
      <c r="N18" s="13">
        <v>2.0751542810493601E-2</v>
      </c>
      <c r="O18" s="28">
        <v>3.3806149742185939E-3</v>
      </c>
      <c r="P18" s="149">
        <v>2.2788967013705696E-3</v>
      </c>
      <c r="Q18" s="190">
        <v>0.81</v>
      </c>
      <c r="R18" s="190">
        <v>3.56</v>
      </c>
      <c r="S18" s="190">
        <v>1.03</v>
      </c>
      <c r="T18" s="190">
        <v>1.04</v>
      </c>
      <c r="U18" s="273">
        <v>1</v>
      </c>
      <c r="V18" s="274"/>
      <c r="W18" s="274"/>
      <c r="X18" s="274"/>
      <c r="Y18" s="273">
        <v>1</v>
      </c>
      <c r="Z18" s="273"/>
      <c r="AA18" s="274"/>
      <c r="AB18" s="274"/>
      <c r="AC18" s="273"/>
      <c r="AD18" s="273"/>
      <c r="AE18" s="274"/>
      <c r="AF18" s="273"/>
      <c r="AG18" s="273"/>
      <c r="AH18" s="273">
        <v>1</v>
      </c>
      <c r="AI18" s="273">
        <v>1</v>
      </c>
      <c r="AJ18" s="273"/>
      <c r="AK18" s="273"/>
      <c r="AL18" s="274"/>
      <c r="AM18" s="274"/>
      <c r="AN18" s="274"/>
      <c r="AO18" s="274">
        <v>1</v>
      </c>
      <c r="AP18" s="274"/>
      <c r="AQ18" s="274"/>
      <c r="AR18" s="274"/>
      <c r="AS18" s="274">
        <v>1</v>
      </c>
      <c r="AT18" s="274"/>
      <c r="AU18" s="274"/>
      <c r="AV18" s="273">
        <v>1</v>
      </c>
      <c r="AW18" s="274"/>
      <c r="AX18" s="274"/>
      <c r="AY18" s="273">
        <v>1</v>
      </c>
      <c r="AZ18" s="273"/>
      <c r="BA18" s="274"/>
      <c r="BB18" s="274"/>
      <c r="BC18" s="274"/>
      <c r="BD18" s="291" t="s">
        <v>85</v>
      </c>
      <c r="BE18" s="277"/>
      <c r="BF18" s="277"/>
      <c r="BG18" s="273"/>
      <c r="BH18" s="273"/>
      <c r="BI18" s="273"/>
      <c r="BJ18" s="273" t="s">
        <v>85</v>
      </c>
      <c r="BK18" s="273"/>
      <c r="BL18" s="273"/>
      <c r="BM18" s="273"/>
      <c r="BN18" s="273" t="s">
        <v>87</v>
      </c>
      <c r="BO18" s="273"/>
      <c r="BP18" s="273"/>
      <c r="BQ18" s="273"/>
      <c r="BR18" s="273" t="s">
        <v>85</v>
      </c>
      <c r="BS18" s="273"/>
      <c r="BT18" s="291" t="s">
        <v>85</v>
      </c>
      <c r="BU18" s="277"/>
      <c r="BV18" s="277"/>
      <c r="BW18" s="291" t="s">
        <v>85</v>
      </c>
      <c r="BX18" s="277"/>
      <c r="BY18" s="277"/>
      <c r="BZ18" s="277"/>
      <c r="CA18" s="277"/>
      <c r="CB18" s="273"/>
      <c r="CC18" s="273"/>
      <c r="CD18" s="273"/>
      <c r="CE18" s="273" t="s">
        <v>87</v>
      </c>
      <c r="CF18" s="273"/>
      <c r="CG18" s="30">
        <v>57.620044692812137</v>
      </c>
      <c r="CH18" s="13">
        <v>56.219034749402113</v>
      </c>
      <c r="CI18" s="13">
        <v>17.830000000000002</v>
      </c>
      <c r="CJ18" s="13">
        <v>62.967184840305102</v>
      </c>
      <c r="CK18" s="13">
        <v>12.373809548343404</v>
      </c>
      <c r="CL18" s="47">
        <v>18.899800000000003</v>
      </c>
      <c r="CM18" s="47">
        <v>0.10969484134455901</v>
      </c>
      <c r="CN18" s="47">
        <v>0.10958832662735701</v>
      </c>
      <c r="CO18" s="47">
        <v>0.11871072286133409</v>
      </c>
      <c r="CP18" s="47">
        <v>2.4120390690681278E-2</v>
      </c>
      <c r="CR18" s="20"/>
      <c r="CS18" s="20"/>
    </row>
    <row r="19" spans="1:97" ht="21.75" customHeight="1" x14ac:dyDescent="0.2">
      <c r="A19" s="211"/>
      <c r="B19" s="5" t="s">
        <v>82</v>
      </c>
      <c r="C19" s="5" t="s">
        <v>97</v>
      </c>
      <c r="D19" s="5" t="s">
        <v>97</v>
      </c>
      <c r="E19" s="12" t="s">
        <v>93</v>
      </c>
      <c r="F19" s="64">
        <v>1.6099999999999999</v>
      </c>
      <c r="G19" s="13">
        <v>1.0418476618999997</v>
      </c>
      <c r="H19" s="32">
        <v>1.6432200000000001</v>
      </c>
      <c r="I19" s="13">
        <v>2.0209752052634318E-2</v>
      </c>
      <c r="J19" s="13">
        <v>0.02</v>
      </c>
      <c r="K19" s="13">
        <v>1.4732909246370418E-2</v>
      </c>
      <c r="L19" s="28">
        <v>2.3241214860529468E-3</v>
      </c>
      <c r="M19" s="28">
        <v>3.1527213202109535E-3</v>
      </c>
      <c r="N19" s="13">
        <v>1.5879090898498392E-2</v>
      </c>
      <c r="O19" s="28">
        <v>2.5868482627371928E-3</v>
      </c>
      <c r="P19" s="149">
        <v>1.743812891398733E-3</v>
      </c>
      <c r="Q19" s="190">
        <v>0.77</v>
      </c>
      <c r="R19" s="190">
        <v>3.38</v>
      </c>
      <c r="S19" s="190">
        <v>0.86</v>
      </c>
      <c r="T19" s="190">
        <v>0.97</v>
      </c>
      <c r="U19" s="273">
        <v>1</v>
      </c>
      <c r="V19" s="274"/>
      <c r="W19" s="274"/>
      <c r="X19" s="274"/>
      <c r="Y19" s="273">
        <v>1</v>
      </c>
      <c r="Z19" s="273"/>
      <c r="AA19" s="274"/>
      <c r="AB19" s="274"/>
      <c r="AC19" s="273"/>
      <c r="AD19" s="273"/>
      <c r="AE19" s="274"/>
      <c r="AF19" s="273"/>
      <c r="AG19" s="273"/>
      <c r="AH19" s="273">
        <v>1</v>
      </c>
      <c r="AI19" s="273">
        <v>1</v>
      </c>
      <c r="AJ19" s="273"/>
      <c r="AK19" s="273"/>
      <c r="AL19" s="274"/>
      <c r="AM19" s="274"/>
      <c r="AN19" s="274"/>
      <c r="AO19" s="274">
        <v>1</v>
      </c>
      <c r="AP19" s="274"/>
      <c r="AQ19" s="274"/>
      <c r="AR19" s="274"/>
      <c r="AS19" s="274">
        <v>1</v>
      </c>
      <c r="AT19" s="274"/>
      <c r="AU19" s="274"/>
      <c r="AV19" s="273">
        <v>1</v>
      </c>
      <c r="AW19" s="274"/>
      <c r="AX19" s="274"/>
      <c r="AY19" s="273">
        <v>1</v>
      </c>
      <c r="AZ19" s="273"/>
      <c r="BA19" s="274"/>
      <c r="BB19" s="274"/>
      <c r="BC19" s="274"/>
      <c r="BD19" s="291" t="s">
        <v>85</v>
      </c>
      <c r="BE19" s="277"/>
      <c r="BF19" s="277"/>
      <c r="BG19" s="273"/>
      <c r="BH19" s="273"/>
      <c r="BI19" s="273"/>
      <c r="BJ19" s="273" t="s">
        <v>85</v>
      </c>
      <c r="BK19" s="273"/>
      <c r="BL19" s="273"/>
      <c r="BM19" s="273"/>
      <c r="BN19" s="273" t="s">
        <v>87</v>
      </c>
      <c r="BO19" s="273"/>
      <c r="BP19" s="273"/>
      <c r="BQ19" s="273"/>
      <c r="BR19" s="273" t="s">
        <v>85</v>
      </c>
      <c r="BS19" s="273"/>
      <c r="BT19" s="291" t="s">
        <v>85</v>
      </c>
      <c r="BU19" s="277"/>
      <c r="BV19" s="277"/>
      <c r="BW19" s="291" t="s">
        <v>85</v>
      </c>
      <c r="BX19" s="277"/>
      <c r="BY19" s="277"/>
      <c r="BZ19" s="277"/>
      <c r="CA19" s="277"/>
      <c r="CB19" s="273"/>
      <c r="CC19" s="273"/>
      <c r="CD19" s="273"/>
      <c r="CE19" s="273" t="s">
        <v>87</v>
      </c>
      <c r="CF19" s="273"/>
      <c r="CG19" s="30">
        <v>56.419964955331672</v>
      </c>
      <c r="CH19" s="13">
        <v>48.723163449481831</v>
      </c>
      <c r="CI19" s="13">
        <v>17.830000000000002</v>
      </c>
      <c r="CJ19" s="13">
        <v>61.655737703186453</v>
      </c>
      <c r="CK19" s="13">
        <v>10.72396827523095</v>
      </c>
      <c r="CL19" s="47">
        <v>18.899800000000003</v>
      </c>
      <c r="CM19" s="47">
        <v>8.748730857319223E-2</v>
      </c>
      <c r="CN19" s="47">
        <v>8.0062876643457542E-2</v>
      </c>
      <c r="CO19" s="47">
        <v>9.4664564168784465E-2</v>
      </c>
      <c r="CP19" s="47">
        <v>1.7621839149225004E-2</v>
      </c>
      <c r="CR19" s="20"/>
      <c r="CS19" s="20"/>
    </row>
    <row r="20" spans="1:97" ht="21.75" customHeight="1" x14ac:dyDescent="0.2">
      <c r="A20" s="211"/>
      <c r="B20" s="5" t="s">
        <v>82</v>
      </c>
      <c r="C20" s="5" t="s">
        <v>97</v>
      </c>
      <c r="D20" s="5" t="s">
        <v>97</v>
      </c>
      <c r="E20" s="12" t="s">
        <v>94</v>
      </c>
      <c r="F20" s="64">
        <v>5.39</v>
      </c>
      <c r="G20" s="13">
        <v>3.4901608060999996</v>
      </c>
      <c r="H20" s="32">
        <v>4.6880100000000002</v>
      </c>
      <c r="I20" s="13">
        <v>8.0175154092665513E-2</v>
      </c>
      <c r="J20" s="13">
        <v>0.05</v>
      </c>
      <c r="K20" s="13">
        <v>5.8447687333553155E-2</v>
      </c>
      <c r="L20" s="13">
        <v>9.2201427206565351E-3</v>
      </c>
      <c r="M20" s="13">
        <v>1.250732403845582E-2</v>
      </c>
      <c r="N20" s="13">
        <v>6.2994763929951472E-2</v>
      </c>
      <c r="O20" s="13">
        <v>1.0262419723861186E-2</v>
      </c>
      <c r="P20" s="149">
        <v>6.9179704388528541E-3</v>
      </c>
      <c r="Q20" s="190">
        <v>0.75</v>
      </c>
      <c r="R20" s="190">
        <v>3.29</v>
      </c>
      <c r="S20" s="190">
        <v>0.77</v>
      </c>
      <c r="T20" s="190">
        <v>0.94</v>
      </c>
      <c r="U20" s="273">
        <v>1</v>
      </c>
      <c r="V20" s="274"/>
      <c r="W20" s="274"/>
      <c r="X20" s="274"/>
      <c r="Y20" s="273">
        <v>1</v>
      </c>
      <c r="Z20" s="273"/>
      <c r="AA20" s="274"/>
      <c r="AB20" s="274"/>
      <c r="AC20" s="273"/>
      <c r="AD20" s="273"/>
      <c r="AE20" s="274"/>
      <c r="AF20" s="273"/>
      <c r="AG20" s="273"/>
      <c r="AH20" s="273">
        <v>1</v>
      </c>
      <c r="AI20" s="273">
        <v>1</v>
      </c>
      <c r="AJ20" s="273"/>
      <c r="AK20" s="273"/>
      <c r="AL20" s="274"/>
      <c r="AM20" s="274"/>
      <c r="AN20" s="274"/>
      <c r="AO20" s="274">
        <v>1</v>
      </c>
      <c r="AP20" s="274"/>
      <c r="AQ20" s="274"/>
      <c r="AR20" s="274"/>
      <c r="AS20" s="274">
        <v>1</v>
      </c>
      <c r="AT20" s="274"/>
      <c r="AU20" s="274"/>
      <c r="AV20" s="273">
        <v>1</v>
      </c>
      <c r="AW20" s="274"/>
      <c r="AX20" s="274"/>
      <c r="AY20" s="273">
        <v>1</v>
      </c>
      <c r="AZ20" s="273"/>
      <c r="BA20" s="274"/>
      <c r="BB20" s="274"/>
      <c r="BC20" s="274"/>
      <c r="BD20" s="291" t="s">
        <v>85</v>
      </c>
      <c r="BE20" s="277"/>
      <c r="BF20" s="277"/>
      <c r="BG20" s="273"/>
      <c r="BH20" s="273"/>
      <c r="BI20" s="273"/>
      <c r="BJ20" s="273" t="s">
        <v>85</v>
      </c>
      <c r="BK20" s="273"/>
      <c r="BL20" s="273"/>
      <c r="BM20" s="273"/>
      <c r="BN20" s="273" t="s">
        <v>87</v>
      </c>
      <c r="BO20" s="273"/>
      <c r="BP20" s="273"/>
      <c r="BQ20" s="273"/>
      <c r="BR20" s="273" t="s">
        <v>85</v>
      </c>
      <c r="BS20" s="273"/>
      <c r="BT20" s="291" t="s">
        <v>85</v>
      </c>
      <c r="BU20" s="277"/>
      <c r="BV20" s="277"/>
      <c r="BW20" s="291" t="s">
        <v>85</v>
      </c>
      <c r="BX20" s="277"/>
      <c r="BY20" s="277"/>
      <c r="BZ20" s="277"/>
      <c r="CA20" s="277"/>
      <c r="CB20" s="273"/>
      <c r="CC20" s="273"/>
      <c r="CD20" s="273"/>
      <c r="CE20" s="273" t="s">
        <v>87</v>
      </c>
      <c r="CF20" s="273"/>
      <c r="CG20" s="226">
        <v>56.403747661581932</v>
      </c>
      <c r="CH20" s="13">
        <v>53.541937856573433</v>
      </c>
      <c r="CI20" s="13">
        <v>17.830000000000002</v>
      </c>
      <c r="CJ20" s="13">
        <v>61.638015444576737</v>
      </c>
      <c r="CK20" s="13">
        <v>11.784580522231812</v>
      </c>
      <c r="CL20" s="47">
        <v>18.899800000000003</v>
      </c>
      <c r="CM20" s="47">
        <v>0.29296184940560771</v>
      </c>
      <c r="CN20" s="47">
        <v>0.25100514009099484</v>
      </c>
      <c r="CO20" s="47">
        <v>0.31699650767044818</v>
      </c>
      <c r="CP20" s="47">
        <v>5.5246231334027958E-2</v>
      </c>
      <c r="CR20" s="20"/>
      <c r="CS20" s="20"/>
    </row>
    <row r="21" spans="1:97" ht="23.25" customHeight="1" x14ac:dyDescent="0.2">
      <c r="A21" s="211"/>
      <c r="B21" s="5" t="s">
        <v>82</v>
      </c>
      <c r="C21" s="5" t="s">
        <v>97</v>
      </c>
      <c r="D21" s="5" t="s">
        <v>97</v>
      </c>
      <c r="E21" s="10" t="s">
        <v>95</v>
      </c>
      <c r="F21" s="53">
        <v>2.93</v>
      </c>
      <c r="G21" s="13">
        <v>1.8968141567000001</v>
      </c>
      <c r="H21" s="32">
        <v>2.70648</v>
      </c>
      <c r="I21" s="13">
        <v>4.2436931293867081E-2</v>
      </c>
      <c r="J21" s="13">
        <v>0.03</v>
      </c>
      <c r="K21" s="13">
        <v>3.0936522913229101E-2</v>
      </c>
      <c r="L21" s="13">
        <v>4.8802470987947145E-3</v>
      </c>
      <c r="M21" s="28">
        <v>6.6201612818432643E-3</v>
      </c>
      <c r="N21" s="13">
        <v>3.3343303159466993E-2</v>
      </c>
      <c r="O21" s="28">
        <v>5.4319272056149864E-3</v>
      </c>
      <c r="P21" s="149">
        <v>3.6617009287851013E-3</v>
      </c>
      <c r="Q21" s="13">
        <v>0.73</v>
      </c>
      <c r="R21" s="13">
        <v>3.2</v>
      </c>
      <c r="S21" s="13">
        <v>0.68500000000000005</v>
      </c>
      <c r="T21" s="35">
        <v>0.91</v>
      </c>
      <c r="U21" s="273">
        <v>1</v>
      </c>
      <c r="V21" s="274"/>
      <c r="W21" s="274"/>
      <c r="X21" s="274"/>
      <c r="Y21" s="273">
        <v>1</v>
      </c>
      <c r="Z21" s="273">
        <v>1</v>
      </c>
      <c r="AA21" s="274"/>
      <c r="AB21" s="274"/>
      <c r="AC21" s="273"/>
      <c r="AD21" s="273"/>
      <c r="AE21" s="274"/>
      <c r="AF21" s="273"/>
      <c r="AG21" s="273"/>
      <c r="AH21" s="273">
        <v>1</v>
      </c>
      <c r="AI21" s="273"/>
      <c r="AJ21" s="273">
        <v>1</v>
      </c>
      <c r="AK21" s="273">
        <v>1</v>
      </c>
      <c r="AL21" s="274"/>
      <c r="AM21" s="274"/>
      <c r="AN21" s="274">
        <v>1</v>
      </c>
      <c r="AO21" s="274"/>
      <c r="AP21" s="274"/>
      <c r="AQ21" s="274">
        <v>1</v>
      </c>
      <c r="AR21" s="274"/>
      <c r="AS21" s="274"/>
      <c r="AT21" s="274"/>
      <c r="AU21" s="274"/>
      <c r="AV21" s="273">
        <v>1</v>
      </c>
      <c r="AW21" s="274"/>
      <c r="AX21" s="274"/>
      <c r="AY21" s="273">
        <v>1</v>
      </c>
      <c r="AZ21" s="273"/>
      <c r="BA21" s="274"/>
      <c r="BB21" s="274"/>
      <c r="BC21" s="274"/>
      <c r="BD21" s="273"/>
      <c r="BE21" s="273" t="s">
        <v>85</v>
      </c>
      <c r="BF21" s="273"/>
      <c r="BG21" s="273" t="s">
        <v>85</v>
      </c>
      <c r="BH21" s="273"/>
      <c r="BI21" s="273"/>
      <c r="BJ21" s="273"/>
      <c r="BK21" s="273"/>
      <c r="BL21" s="273"/>
      <c r="BM21" s="273"/>
      <c r="BN21" s="273"/>
      <c r="BO21" s="273" t="s">
        <v>87</v>
      </c>
      <c r="BP21" s="273"/>
      <c r="BQ21" s="273"/>
      <c r="BR21" s="273" t="s">
        <v>85</v>
      </c>
      <c r="BS21" s="273"/>
      <c r="BT21" s="291" t="s">
        <v>85</v>
      </c>
      <c r="BU21" s="277"/>
      <c r="BV21" s="277"/>
      <c r="BW21" s="273" t="s">
        <v>96</v>
      </c>
      <c r="BX21" s="273"/>
      <c r="BY21" s="273"/>
      <c r="BZ21" s="273" t="s">
        <v>96</v>
      </c>
      <c r="CA21" s="273"/>
      <c r="CB21" s="273"/>
      <c r="CC21" s="273"/>
      <c r="CD21" s="273" t="s">
        <v>87</v>
      </c>
      <c r="CE21" s="273"/>
      <c r="CF21" s="273"/>
      <c r="CG21" s="245">
        <v>56.387530367832206</v>
      </c>
      <c r="CH21" s="58">
        <v>51.329544575330118</v>
      </c>
      <c r="CI21" s="58">
        <v>17.830000000000002</v>
      </c>
      <c r="CJ21" s="13">
        <v>61.620293185967036</v>
      </c>
      <c r="CK21" s="13">
        <v>11.297632761030158</v>
      </c>
      <c r="CL21" s="47">
        <v>18.899800000000003</v>
      </c>
      <c r="CM21" s="47">
        <v>0.15919856586305531</v>
      </c>
      <c r="CN21" s="47">
        <v>0.13892238580223945</v>
      </c>
      <c r="CO21" s="47">
        <v>0.17225865845514682</v>
      </c>
      <c r="CP21" s="47">
        <v>3.0576817115072902E-2</v>
      </c>
      <c r="CR21" s="20"/>
      <c r="CS21" s="20"/>
    </row>
    <row r="22" spans="1:97" ht="30" customHeight="1" x14ac:dyDescent="0.2">
      <c r="A22" s="212"/>
      <c r="B22" s="5" t="s">
        <v>82</v>
      </c>
      <c r="C22" s="10" t="s">
        <v>98</v>
      </c>
      <c r="D22" s="10" t="s">
        <v>98</v>
      </c>
      <c r="E22" s="15"/>
      <c r="F22" s="6"/>
      <c r="G22" s="7"/>
      <c r="H22" s="113"/>
      <c r="I22" s="115">
        <v>4.5365373340194845E-2</v>
      </c>
      <c r="J22" s="115">
        <v>1.72E-2</v>
      </c>
      <c r="K22" s="115">
        <v>3.3071357165002042E-2</v>
      </c>
      <c r="L22" s="115">
        <v>5.217017934122407E-3</v>
      </c>
      <c r="M22" s="115">
        <v>7.0769982410703947E-3</v>
      </c>
      <c r="N22" s="113">
        <v>8.937500000000001E-2</v>
      </c>
      <c r="O22" s="114"/>
      <c r="P22" s="116"/>
      <c r="Q22" s="115"/>
      <c r="R22" s="7"/>
      <c r="S22" s="7"/>
      <c r="T22" s="36"/>
      <c r="U22" s="273"/>
      <c r="V22" s="274"/>
      <c r="W22" s="274"/>
      <c r="X22" s="274"/>
      <c r="Y22" s="273"/>
      <c r="Z22" s="273"/>
      <c r="AA22" s="274"/>
      <c r="AB22" s="274"/>
      <c r="AC22" s="273"/>
      <c r="AD22" s="273"/>
      <c r="AE22" s="274"/>
      <c r="AF22" s="274"/>
      <c r="AG22" s="274"/>
      <c r="AH22" s="274"/>
      <c r="AI22" s="274"/>
      <c r="AJ22" s="274"/>
      <c r="AK22" s="274"/>
      <c r="AL22" s="274"/>
      <c r="AM22" s="274"/>
      <c r="AN22" s="274"/>
      <c r="AO22" s="274"/>
      <c r="AP22" s="274"/>
      <c r="AQ22" s="274"/>
      <c r="AR22" s="274"/>
      <c r="AS22" s="274"/>
      <c r="AT22" s="274"/>
      <c r="AU22" s="274"/>
      <c r="AV22" s="273"/>
      <c r="AW22" s="274"/>
      <c r="AX22" s="274"/>
      <c r="AY22" s="273"/>
      <c r="AZ22" s="273"/>
      <c r="BA22" s="274"/>
      <c r="BB22" s="274"/>
      <c r="BC22" s="274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7"/>
      <c r="BV22" s="277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34"/>
      <c r="CH22" s="7"/>
      <c r="CI22" s="13"/>
      <c r="CJ22" s="7"/>
      <c r="CK22" s="7"/>
      <c r="CL22" s="7"/>
      <c r="CM22" s="7"/>
      <c r="CN22" s="7"/>
      <c r="CO22" s="7"/>
      <c r="CP22" s="7"/>
    </row>
    <row r="23" spans="1:97" ht="30" customHeight="1" x14ac:dyDescent="0.2">
      <c r="A23" s="212"/>
      <c r="B23" s="37" t="s">
        <v>82</v>
      </c>
      <c r="C23" s="38" t="s">
        <v>98</v>
      </c>
      <c r="D23" s="38" t="s">
        <v>98</v>
      </c>
      <c r="E23" s="38" t="s">
        <v>84</v>
      </c>
      <c r="F23" s="60">
        <v>0.51869246092777799</v>
      </c>
      <c r="G23" s="13">
        <v>0.33500570627167292</v>
      </c>
      <c r="H23" s="32">
        <v>0.41780677727732501</v>
      </c>
      <c r="I23" s="13">
        <v>6.5350322208356029E-3</v>
      </c>
      <c r="J23" s="28">
        <v>3.0000000000000001E-3</v>
      </c>
      <c r="K23" s="31">
        <v>4.7640384889891547E-3</v>
      </c>
      <c r="L23" s="82">
        <v>7.5152870539609441E-4</v>
      </c>
      <c r="M23" s="28">
        <v>1.0194650264503541E-3</v>
      </c>
      <c r="N23" s="28">
        <v>5.4668331548374154E-3</v>
      </c>
      <c r="O23" s="82">
        <v>8.3648412426695715E-4</v>
      </c>
      <c r="P23" s="150">
        <v>2.3171494173123038E-4</v>
      </c>
      <c r="Q23" s="65">
        <v>1.39</v>
      </c>
      <c r="R23" s="65">
        <v>6.1</v>
      </c>
      <c r="S23" s="65">
        <v>3.42</v>
      </c>
      <c r="T23" s="271">
        <v>1.56</v>
      </c>
      <c r="U23" s="273">
        <v>1</v>
      </c>
      <c r="V23" s="274"/>
      <c r="W23" s="274"/>
      <c r="X23" s="274"/>
      <c r="Y23" s="273">
        <v>1</v>
      </c>
      <c r="Z23" s="273"/>
      <c r="AA23" s="274"/>
      <c r="AB23" s="274"/>
      <c r="AC23" s="273"/>
      <c r="AD23" s="273"/>
      <c r="AE23" s="273"/>
      <c r="AF23" s="273"/>
      <c r="AG23" s="273"/>
      <c r="AH23" s="273">
        <v>1</v>
      </c>
      <c r="AI23" s="273">
        <v>1</v>
      </c>
      <c r="AJ23" s="273"/>
      <c r="AK23" s="273"/>
      <c r="AL23" s="274"/>
      <c r="AM23" s="274"/>
      <c r="AN23" s="273"/>
      <c r="AO23" s="273">
        <v>1</v>
      </c>
      <c r="AP23" s="273"/>
      <c r="AQ23" s="273"/>
      <c r="AR23" s="273"/>
      <c r="AS23" s="273">
        <v>1</v>
      </c>
      <c r="AT23" s="273"/>
      <c r="AU23" s="274"/>
      <c r="AV23" s="273">
        <v>1</v>
      </c>
      <c r="AW23" s="274"/>
      <c r="AX23" s="274"/>
      <c r="AY23" s="273">
        <v>1</v>
      </c>
      <c r="AZ23" s="273"/>
      <c r="BA23" s="274"/>
      <c r="BB23" s="274"/>
      <c r="BC23" s="274"/>
      <c r="BD23" s="273" t="s">
        <v>85</v>
      </c>
      <c r="BE23" s="273"/>
      <c r="BF23" s="273"/>
      <c r="BG23" s="273" t="s">
        <v>85</v>
      </c>
      <c r="BH23" s="273"/>
      <c r="BI23" s="273"/>
      <c r="BJ23" s="273"/>
      <c r="BK23" s="273"/>
      <c r="BL23" s="273"/>
      <c r="BM23" s="273"/>
      <c r="BN23" s="273" t="s">
        <v>87</v>
      </c>
      <c r="BO23" s="273"/>
      <c r="BP23" s="273"/>
      <c r="BQ23" s="273"/>
      <c r="BR23" s="273" t="s">
        <v>85</v>
      </c>
      <c r="BS23" s="273"/>
      <c r="BT23" s="291" t="s">
        <v>85</v>
      </c>
      <c r="BU23" s="277"/>
      <c r="BV23" s="277"/>
      <c r="BW23" s="273" t="s">
        <v>85</v>
      </c>
      <c r="BX23" s="273"/>
      <c r="BY23" s="273"/>
      <c r="BZ23" s="273"/>
      <c r="CA23" s="273"/>
      <c r="CB23" s="273"/>
      <c r="CC23" s="273" t="s">
        <v>87</v>
      </c>
      <c r="CD23" s="273"/>
      <c r="CE23" s="273"/>
      <c r="CF23" s="273"/>
      <c r="CG23" s="282">
        <v>45.586812730508001</v>
      </c>
      <c r="CH23" s="13">
        <v>53.541937856573433</v>
      </c>
      <c r="CI23" s="44">
        <v>17.830000000000002</v>
      </c>
      <c r="CJ23" s="13">
        <v>49.817268951899145</v>
      </c>
      <c r="CK23" s="13">
        <v>11.784580522231812</v>
      </c>
      <c r="CL23" s="47">
        <v>18.899800000000003</v>
      </c>
      <c r="CM23" s="77">
        <v>2.4520128973800605E-2</v>
      </c>
      <c r="CN23" s="69">
        <v>2.2370184505037752E-2</v>
      </c>
      <c r="CO23" s="77">
        <v>2.6492253142799675E-2</v>
      </c>
      <c r="CP23" s="77">
        <v>4.9236776095588092E-3</v>
      </c>
    </row>
    <row r="24" spans="1:97" ht="24" customHeight="1" x14ac:dyDescent="0.2">
      <c r="A24" s="212"/>
      <c r="B24" s="5" t="s">
        <v>82</v>
      </c>
      <c r="C24" s="10" t="s">
        <v>98</v>
      </c>
      <c r="D24" s="10" t="s">
        <v>98</v>
      </c>
      <c r="E24" s="12" t="s">
        <v>89</v>
      </c>
      <c r="F24" s="60">
        <v>0.80276403199999991</v>
      </c>
      <c r="G24" s="13">
        <v>0.51899939975042053</v>
      </c>
      <c r="H24" s="32">
        <v>0.64662642777599988</v>
      </c>
      <c r="I24" s="13">
        <v>1.1630479188947499E-2</v>
      </c>
      <c r="J24" s="28">
        <v>4.0000000000000001E-3</v>
      </c>
      <c r="K24" s="13">
        <v>8.4786193287427272E-3</v>
      </c>
      <c r="L24" s="28">
        <v>1.3375051067289624E-3</v>
      </c>
      <c r="M24" s="28">
        <v>1.81435475347581E-3</v>
      </c>
      <c r="N24" s="13">
        <v>9.7293918512087862E-3</v>
      </c>
      <c r="O24" s="82">
        <v>1.48870133618528E-3</v>
      </c>
      <c r="P24" s="150">
        <v>4.1238600155343299E-4</v>
      </c>
      <c r="Q24" s="190">
        <v>1.06</v>
      </c>
      <c r="R24" s="190">
        <v>4.6500000000000004</v>
      </c>
      <c r="S24" s="190">
        <v>2.0499999999999998</v>
      </c>
      <c r="T24" s="190">
        <v>1.1299999999999999</v>
      </c>
      <c r="U24" s="273">
        <v>1</v>
      </c>
      <c r="V24" s="274"/>
      <c r="W24" s="274"/>
      <c r="X24" s="274"/>
      <c r="Y24" s="273">
        <v>1</v>
      </c>
      <c r="Z24" s="273"/>
      <c r="AA24" s="274"/>
      <c r="AB24" s="274"/>
      <c r="AC24" s="273"/>
      <c r="AD24" s="273"/>
      <c r="AE24" s="273"/>
      <c r="AF24" s="273"/>
      <c r="AG24" s="273"/>
      <c r="AH24" s="273">
        <v>1</v>
      </c>
      <c r="AI24" s="273">
        <v>1</v>
      </c>
      <c r="AJ24" s="273"/>
      <c r="AK24" s="273"/>
      <c r="AL24" s="274"/>
      <c r="AM24" s="274"/>
      <c r="AN24" s="273"/>
      <c r="AO24" s="273">
        <v>1</v>
      </c>
      <c r="AP24" s="273"/>
      <c r="AQ24" s="273"/>
      <c r="AR24" s="273"/>
      <c r="AS24" s="273">
        <v>1</v>
      </c>
      <c r="AT24" s="273"/>
      <c r="AU24" s="274"/>
      <c r="AV24" s="273">
        <v>1</v>
      </c>
      <c r="AW24" s="274"/>
      <c r="AX24" s="274"/>
      <c r="AY24" s="273">
        <v>1</v>
      </c>
      <c r="AZ24" s="273"/>
      <c r="BA24" s="274"/>
      <c r="BB24" s="274"/>
      <c r="BC24" s="274"/>
      <c r="BD24" s="273" t="s">
        <v>85</v>
      </c>
      <c r="BE24" s="273"/>
      <c r="BF24" s="273"/>
      <c r="BG24" s="273" t="s">
        <v>85</v>
      </c>
      <c r="BH24" s="273"/>
      <c r="BI24" s="273"/>
      <c r="BJ24" s="273"/>
      <c r="BK24" s="273"/>
      <c r="BL24" s="273"/>
      <c r="BM24" s="273"/>
      <c r="BN24" s="273" t="s">
        <v>87</v>
      </c>
      <c r="BO24" s="273"/>
      <c r="BP24" s="273"/>
      <c r="BQ24" s="273"/>
      <c r="BR24" s="273" t="s">
        <v>85</v>
      </c>
      <c r="BS24" s="273"/>
      <c r="BT24" s="291" t="s">
        <v>85</v>
      </c>
      <c r="BU24" s="277"/>
      <c r="BV24" s="277"/>
      <c r="BW24" s="273" t="s">
        <v>85</v>
      </c>
      <c r="BX24" s="273"/>
      <c r="BY24" s="273"/>
      <c r="BZ24" s="273"/>
      <c r="CA24" s="273"/>
      <c r="CB24" s="273"/>
      <c r="CC24" s="273" t="s">
        <v>87</v>
      </c>
      <c r="CD24" s="273"/>
      <c r="CE24" s="273"/>
      <c r="CF24" s="273"/>
      <c r="CG24" s="344">
        <v>42.578504739931958</v>
      </c>
      <c r="CH24" s="13">
        <v>50.329421585179034</v>
      </c>
      <c r="CI24" s="7">
        <v>17.830000000000002</v>
      </c>
      <c r="CJ24" s="13">
        <v>46.529789979797641</v>
      </c>
      <c r="CK24" s="13">
        <v>11.077505690897905</v>
      </c>
      <c r="CL24" s="47">
        <v>18.899800000000003</v>
      </c>
      <c r="CM24" s="47">
        <v>3.6411501092855118E-2</v>
      </c>
      <c r="CN24" s="47">
        <v>3.2544334091656621E-2</v>
      </c>
      <c r="CO24" s="47">
        <v>3.9321012722021709E-2</v>
      </c>
      <c r="CP24" s="47">
        <v>7.1630079335736211E-3</v>
      </c>
    </row>
    <row r="25" spans="1:97" ht="24.75" customHeight="1" x14ac:dyDescent="0.2">
      <c r="A25" s="212"/>
      <c r="B25" s="5" t="s">
        <v>82</v>
      </c>
      <c r="C25" s="10" t="s">
        <v>98</v>
      </c>
      <c r="D25" s="10" t="s">
        <v>98</v>
      </c>
      <c r="E25" s="12" t="s">
        <v>91</v>
      </c>
      <c r="F25" s="60">
        <v>0.61629196479999993</v>
      </c>
      <c r="G25" s="13">
        <v>0.3982210893927734</v>
      </c>
      <c r="H25" s="32">
        <v>0.49642317764640004</v>
      </c>
      <c r="I25" s="13">
        <v>8.9567944422919432E-3</v>
      </c>
      <c r="J25" s="28">
        <v>3.0000000000000001E-3</v>
      </c>
      <c r="K25" s="13">
        <v>6.5295031484308265E-3</v>
      </c>
      <c r="L25" s="28">
        <v>1.0300313608635734E-3</v>
      </c>
      <c r="M25" s="28">
        <v>1.3972599329975432E-3</v>
      </c>
      <c r="N25" s="13">
        <v>7.4927405349386545E-3</v>
      </c>
      <c r="O25" s="28">
        <v>1.1464696886133688E-3</v>
      </c>
      <c r="P25" s="150">
        <v>3.1758421873991994E-4</v>
      </c>
      <c r="Q25" s="190">
        <v>0.9</v>
      </c>
      <c r="R25" s="190">
        <v>3.92</v>
      </c>
      <c r="S25" s="190">
        <v>1.37</v>
      </c>
      <c r="T25" s="190">
        <v>0.92</v>
      </c>
      <c r="U25" s="273">
        <v>1</v>
      </c>
      <c r="V25" s="274"/>
      <c r="W25" s="274"/>
      <c r="X25" s="274"/>
      <c r="Y25" s="273">
        <v>1</v>
      </c>
      <c r="Z25" s="273"/>
      <c r="AA25" s="274"/>
      <c r="AB25" s="274"/>
      <c r="AC25" s="273"/>
      <c r="AD25" s="273"/>
      <c r="AE25" s="273"/>
      <c r="AF25" s="273"/>
      <c r="AG25" s="273"/>
      <c r="AH25" s="273">
        <v>1</v>
      </c>
      <c r="AI25" s="273">
        <v>1</v>
      </c>
      <c r="AJ25" s="273"/>
      <c r="AK25" s="273"/>
      <c r="AL25" s="274"/>
      <c r="AM25" s="274"/>
      <c r="AN25" s="273"/>
      <c r="AO25" s="273">
        <v>1</v>
      </c>
      <c r="AP25" s="273"/>
      <c r="AQ25" s="273"/>
      <c r="AR25" s="273"/>
      <c r="AS25" s="273">
        <v>1</v>
      </c>
      <c r="AT25" s="273"/>
      <c r="AU25" s="274"/>
      <c r="AV25" s="273">
        <v>1</v>
      </c>
      <c r="AW25" s="274"/>
      <c r="AX25" s="274"/>
      <c r="AY25" s="273">
        <v>1</v>
      </c>
      <c r="AZ25" s="273"/>
      <c r="BA25" s="274"/>
      <c r="BB25" s="274"/>
      <c r="BC25" s="274"/>
      <c r="BD25" s="273" t="s">
        <v>85</v>
      </c>
      <c r="BE25" s="273"/>
      <c r="BF25" s="273"/>
      <c r="BG25" s="273" t="s">
        <v>85</v>
      </c>
      <c r="BH25" s="273"/>
      <c r="BI25" s="273"/>
      <c r="BJ25" s="273"/>
      <c r="BK25" s="273"/>
      <c r="BL25" s="273"/>
      <c r="BM25" s="273"/>
      <c r="BN25" s="273" t="s">
        <v>87</v>
      </c>
      <c r="BO25" s="273"/>
      <c r="BP25" s="273"/>
      <c r="BQ25" s="273"/>
      <c r="BR25" s="273" t="s">
        <v>85</v>
      </c>
      <c r="BS25" s="273"/>
      <c r="BT25" s="291" t="s">
        <v>85</v>
      </c>
      <c r="BU25" s="277"/>
      <c r="BV25" s="277"/>
      <c r="BW25" s="273" t="s">
        <v>85</v>
      </c>
      <c r="BX25" s="273"/>
      <c r="BY25" s="273"/>
      <c r="BZ25" s="273"/>
      <c r="CA25" s="273"/>
      <c r="CB25" s="273"/>
      <c r="CC25" s="273" t="s">
        <v>87</v>
      </c>
      <c r="CD25" s="273"/>
      <c r="CE25" s="273"/>
      <c r="CF25" s="273"/>
      <c r="CG25" s="34">
        <v>39.570196749355922</v>
      </c>
      <c r="CH25" s="13">
        <v>54.612776613704909</v>
      </c>
      <c r="CI25" s="7">
        <v>17.830000000000002</v>
      </c>
      <c r="CJ25" s="13">
        <v>43.242311007696152</v>
      </c>
      <c r="CK25" s="13">
        <v>12.02027213267645</v>
      </c>
      <c r="CL25" s="47">
        <v>18.899800000000003</v>
      </c>
      <c r="CM25" s="47">
        <v>2.6746172589398896E-2</v>
      </c>
      <c r="CN25" s="47">
        <v>2.7111048106668395E-2</v>
      </c>
      <c r="CO25" s="47">
        <v>2.886779507367292E-2</v>
      </c>
      <c r="CP25" s="47">
        <v>5.9671416882777131E-3</v>
      </c>
    </row>
    <row r="26" spans="1:97" ht="24.75" customHeight="1" x14ac:dyDescent="0.2">
      <c r="A26" s="212"/>
      <c r="B26" s="5" t="s">
        <v>82</v>
      </c>
      <c r="C26" s="10" t="s">
        <v>98</v>
      </c>
      <c r="D26" s="10" t="s">
        <v>98</v>
      </c>
      <c r="E26" s="12" t="s">
        <v>92</v>
      </c>
      <c r="F26" s="60">
        <v>0.39780915400000005</v>
      </c>
      <c r="G26" s="13">
        <v>0.25670935990510108</v>
      </c>
      <c r="H26" s="32">
        <v>0.32043527354700002</v>
      </c>
      <c r="I26" s="13">
        <v>5.2796780107319053E-3</v>
      </c>
      <c r="J26" s="28">
        <v>2E-3</v>
      </c>
      <c r="K26" s="28">
        <v>3.8488852698235587E-3</v>
      </c>
      <c r="L26" s="28">
        <v>6.0716297123416911E-4</v>
      </c>
      <c r="M26" s="28">
        <v>8.2362976967417724E-4</v>
      </c>
      <c r="N26" s="28">
        <v>4.4166758204972779E-3</v>
      </c>
      <c r="O26" s="28">
        <v>6.7579878537368386E-4</v>
      </c>
      <c r="P26" s="150">
        <v>1.8720340486094353E-4</v>
      </c>
      <c r="Q26" s="190">
        <v>0.82</v>
      </c>
      <c r="R26" s="190">
        <v>3.56</v>
      </c>
      <c r="S26" s="190">
        <v>1.03</v>
      </c>
      <c r="T26" s="190">
        <v>0.81</v>
      </c>
      <c r="U26" s="273">
        <v>1</v>
      </c>
      <c r="V26" s="274"/>
      <c r="W26" s="274"/>
      <c r="X26" s="274"/>
      <c r="Y26" s="273">
        <v>1</v>
      </c>
      <c r="Z26" s="273"/>
      <c r="AA26" s="274"/>
      <c r="AB26" s="274"/>
      <c r="AC26" s="273"/>
      <c r="AD26" s="273"/>
      <c r="AE26" s="273"/>
      <c r="AF26" s="273"/>
      <c r="AG26" s="273"/>
      <c r="AH26" s="273">
        <v>1</v>
      </c>
      <c r="AI26" s="273">
        <v>1</v>
      </c>
      <c r="AJ26" s="273"/>
      <c r="AK26" s="273"/>
      <c r="AL26" s="274"/>
      <c r="AM26" s="274"/>
      <c r="AN26" s="273"/>
      <c r="AO26" s="273">
        <v>1</v>
      </c>
      <c r="AP26" s="273"/>
      <c r="AQ26" s="273"/>
      <c r="AR26" s="273"/>
      <c r="AS26" s="273">
        <v>1</v>
      </c>
      <c r="AT26" s="273"/>
      <c r="AU26" s="274"/>
      <c r="AV26" s="273">
        <v>1</v>
      </c>
      <c r="AW26" s="274"/>
      <c r="AX26" s="274"/>
      <c r="AY26" s="273">
        <v>1</v>
      </c>
      <c r="AZ26" s="273"/>
      <c r="BA26" s="274"/>
      <c r="BB26" s="274"/>
      <c r="BC26" s="274"/>
      <c r="BD26" s="273" t="s">
        <v>85</v>
      </c>
      <c r="BE26" s="273"/>
      <c r="BF26" s="273"/>
      <c r="BG26" s="273" t="s">
        <v>85</v>
      </c>
      <c r="BH26" s="273"/>
      <c r="BI26" s="273"/>
      <c r="BJ26" s="273"/>
      <c r="BK26" s="273"/>
      <c r="BL26" s="273"/>
      <c r="BM26" s="273"/>
      <c r="BN26" s="273" t="s">
        <v>87</v>
      </c>
      <c r="BO26" s="273"/>
      <c r="BP26" s="273"/>
      <c r="BQ26" s="273"/>
      <c r="BR26" s="273" t="s">
        <v>85</v>
      </c>
      <c r="BS26" s="273"/>
      <c r="BT26" s="291" t="s">
        <v>85</v>
      </c>
      <c r="BU26" s="277"/>
      <c r="BV26" s="277"/>
      <c r="BW26" s="273" t="s">
        <v>85</v>
      </c>
      <c r="BX26" s="273"/>
      <c r="BY26" s="273"/>
      <c r="BZ26" s="273"/>
      <c r="CA26" s="273"/>
      <c r="CB26" s="273"/>
      <c r="CC26" s="273" t="s">
        <v>87</v>
      </c>
      <c r="CD26" s="273"/>
      <c r="CE26" s="273"/>
      <c r="CF26" s="273"/>
      <c r="CG26" s="34">
        <v>40.543234374340088</v>
      </c>
      <c r="CH26" s="190">
        <v>53.274228167290566</v>
      </c>
      <c r="CI26" s="7">
        <v>17.830000000000002</v>
      </c>
      <c r="CJ26" s="13">
        <v>44.305646524278849</v>
      </c>
      <c r="CK26" s="13">
        <v>11.725657619620653</v>
      </c>
      <c r="CL26" s="47">
        <v>18.899800000000003</v>
      </c>
      <c r="CM26" s="47">
        <v>1.7500764960539334E-2</v>
      </c>
      <c r="CN26" s="47">
        <v>1.7070941875791047E-2</v>
      </c>
      <c r="CO26" s="47">
        <v>1.8892187608198489E-2</v>
      </c>
      <c r="CP26" s="69">
        <v>3.7573143068616089E-3</v>
      </c>
    </row>
    <row r="27" spans="1:97" ht="24" customHeight="1" x14ac:dyDescent="0.2">
      <c r="A27" s="212"/>
      <c r="B27" s="5" t="s">
        <v>82</v>
      </c>
      <c r="C27" s="10" t="s">
        <v>98</v>
      </c>
      <c r="D27" s="10" t="s">
        <v>98</v>
      </c>
      <c r="E27" s="12" t="s">
        <v>93</v>
      </c>
      <c r="F27" s="60">
        <v>0.54407506609999989</v>
      </c>
      <c r="G27" s="13">
        <v>0.35144606761484481</v>
      </c>
      <c r="H27" s="32">
        <v>0.43825246574354998</v>
      </c>
      <c r="I27" s="13">
        <v>6.8295789962121902E-3</v>
      </c>
      <c r="J27" s="28">
        <v>3.0000000000000001E-3</v>
      </c>
      <c r="K27" s="28">
        <v>4.978763088238687E-3</v>
      </c>
      <c r="L27" s="82">
        <v>7.854015845644019E-4</v>
      </c>
      <c r="M27" s="28">
        <v>1.0654143234091016E-3</v>
      </c>
      <c r="N27" s="13">
        <v>5.7132340940929663E-3</v>
      </c>
      <c r="O27" s="82">
        <v>8.7418611151516038E-4</v>
      </c>
      <c r="P27" s="150">
        <v>2.4215879060406357E-4</v>
      </c>
      <c r="Q27" s="190">
        <v>0.78</v>
      </c>
      <c r="R27" s="190">
        <v>3.38</v>
      </c>
      <c r="S27" s="190">
        <v>0.86</v>
      </c>
      <c r="T27" s="190">
        <v>0.76</v>
      </c>
      <c r="U27" s="273">
        <v>1</v>
      </c>
      <c r="V27" s="274"/>
      <c r="W27" s="274"/>
      <c r="X27" s="274"/>
      <c r="Y27" s="273">
        <v>1</v>
      </c>
      <c r="Z27" s="273"/>
      <c r="AA27" s="274"/>
      <c r="AB27" s="274"/>
      <c r="AC27" s="273"/>
      <c r="AD27" s="273"/>
      <c r="AE27" s="273"/>
      <c r="AF27" s="273"/>
      <c r="AG27" s="273"/>
      <c r="AH27" s="273">
        <v>1</v>
      </c>
      <c r="AI27" s="273">
        <v>1</v>
      </c>
      <c r="AJ27" s="273"/>
      <c r="AK27" s="273"/>
      <c r="AL27" s="274"/>
      <c r="AM27" s="274"/>
      <c r="AN27" s="273"/>
      <c r="AO27" s="273">
        <v>1</v>
      </c>
      <c r="AP27" s="273"/>
      <c r="AQ27" s="273"/>
      <c r="AR27" s="273"/>
      <c r="AS27" s="273">
        <v>1</v>
      </c>
      <c r="AT27" s="273"/>
      <c r="AU27" s="274"/>
      <c r="AV27" s="273">
        <v>1</v>
      </c>
      <c r="AW27" s="274"/>
      <c r="AX27" s="274"/>
      <c r="AY27" s="273">
        <v>1</v>
      </c>
      <c r="AZ27" s="273"/>
      <c r="BA27" s="274"/>
      <c r="BB27" s="274"/>
      <c r="BC27" s="274"/>
      <c r="BD27" s="273" t="s">
        <v>85</v>
      </c>
      <c r="BE27" s="273"/>
      <c r="BF27" s="273"/>
      <c r="BG27" s="273" t="s">
        <v>85</v>
      </c>
      <c r="BH27" s="273"/>
      <c r="BI27" s="273"/>
      <c r="BJ27" s="273"/>
      <c r="BK27" s="273"/>
      <c r="BL27" s="273"/>
      <c r="BM27" s="273"/>
      <c r="BN27" s="273" t="s">
        <v>87</v>
      </c>
      <c r="BO27" s="273"/>
      <c r="BP27" s="273"/>
      <c r="BQ27" s="273"/>
      <c r="BR27" s="273" t="s">
        <v>85</v>
      </c>
      <c r="BS27" s="273"/>
      <c r="BT27" s="291" t="s">
        <v>85</v>
      </c>
      <c r="BU27" s="277"/>
      <c r="BV27" s="277"/>
      <c r="BW27" s="273" t="s">
        <v>85</v>
      </c>
      <c r="BX27" s="273"/>
      <c r="BY27" s="273"/>
      <c r="BZ27" s="273"/>
      <c r="CA27" s="273"/>
      <c r="CB27" s="273"/>
      <c r="CC27" s="273" t="s">
        <v>87</v>
      </c>
      <c r="CD27" s="273"/>
      <c r="CE27" s="273"/>
      <c r="CF27" s="273"/>
      <c r="CG27" s="34">
        <v>39.24585087436121</v>
      </c>
      <c r="CH27" s="13">
        <v>51.93567972087623</v>
      </c>
      <c r="CI27" s="7">
        <v>17.830000000000002</v>
      </c>
      <c r="CJ27" s="13">
        <v>42.887865835501927</v>
      </c>
      <c r="CK27" s="13">
        <v>11.431043106564857</v>
      </c>
      <c r="CL27" s="47">
        <v>18.899800000000003</v>
      </c>
      <c r="CM27" s="69">
        <v>2.3493658388555865E-2</v>
      </c>
      <c r="CN27" s="47">
        <v>2.2760939697741293E-2</v>
      </c>
      <c r="CO27" s="47">
        <v>2.5355681730556981E-2</v>
      </c>
      <c r="CP27" s="69">
        <v>5.0096828274728581E-3</v>
      </c>
    </row>
    <row r="28" spans="1:97" ht="23.25" customHeight="1" x14ac:dyDescent="0.2">
      <c r="A28" s="212"/>
      <c r="B28" s="5" t="s">
        <v>82</v>
      </c>
      <c r="C28" s="10" t="s">
        <v>98</v>
      </c>
      <c r="D28" s="10" t="s">
        <v>98</v>
      </c>
      <c r="E28" s="12" t="s">
        <v>94</v>
      </c>
      <c r="F28" s="60">
        <v>0.36127626320000011</v>
      </c>
      <c r="G28" s="13">
        <v>0.23304693748677752</v>
      </c>
      <c r="H28" s="32">
        <v>0.29100803000759978</v>
      </c>
      <c r="I28" s="28">
        <v>5.3739109595700163E-3</v>
      </c>
      <c r="J28" s="13">
        <v>2E-3</v>
      </c>
      <c r="K28" s="28">
        <v>3.9175810895265414E-3</v>
      </c>
      <c r="L28" s="28">
        <v>6.1799976035055188E-4</v>
      </c>
      <c r="M28" s="28">
        <v>8.3833010969292258E-4</v>
      </c>
      <c r="N28" s="28">
        <v>4.4955057009902636E-3</v>
      </c>
      <c r="O28" s="28">
        <v>6.8786060282496214E-4</v>
      </c>
      <c r="P28" s="150">
        <v>1.9054465575479059E-4</v>
      </c>
      <c r="Q28" s="190">
        <v>0.76</v>
      </c>
      <c r="R28" s="190">
        <v>3.29</v>
      </c>
      <c r="S28" s="190">
        <v>0.77</v>
      </c>
      <c r="T28" s="190">
        <v>0.73</v>
      </c>
      <c r="U28" s="273">
        <v>1</v>
      </c>
      <c r="V28" s="274"/>
      <c r="W28" s="274"/>
      <c r="X28" s="274"/>
      <c r="Y28" s="273">
        <v>1</v>
      </c>
      <c r="Z28" s="273"/>
      <c r="AA28" s="274"/>
      <c r="AB28" s="274"/>
      <c r="AC28" s="273"/>
      <c r="AD28" s="273"/>
      <c r="AE28" s="273"/>
      <c r="AF28" s="273"/>
      <c r="AG28" s="273"/>
      <c r="AH28" s="273">
        <v>1</v>
      </c>
      <c r="AI28" s="273">
        <v>1</v>
      </c>
      <c r="AJ28" s="273"/>
      <c r="AK28" s="273"/>
      <c r="AL28" s="274"/>
      <c r="AM28" s="274"/>
      <c r="AN28" s="273"/>
      <c r="AO28" s="273">
        <v>1</v>
      </c>
      <c r="AP28" s="273"/>
      <c r="AQ28" s="273"/>
      <c r="AR28" s="273"/>
      <c r="AS28" s="273">
        <v>1</v>
      </c>
      <c r="AT28" s="273"/>
      <c r="AU28" s="274"/>
      <c r="AV28" s="273">
        <v>1</v>
      </c>
      <c r="AW28" s="274"/>
      <c r="AX28" s="274"/>
      <c r="AY28" s="273">
        <v>1</v>
      </c>
      <c r="AZ28" s="273"/>
      <c r="BA28" s="274"/>
      <c r="BB28" s="274"/>
      <c r="BC28" s="274"/>
      <c r="BD28" s="273" t="s">
        <v>85</v>
      </c>
      <c r="BE28" s="273"/>
      <c r="BF28" s="273"/>
      <c r="BG28" s="273" t="s">
        <v>85</v>
      </c>
      <c r="BH28" s="273"/>
      <c r="BI28" s="273"/>
      <c r="BJ28" s="273"/>
      <c r="BK28" s="273"/>
      <c r="BL28" s="273"/>
      <c r="BM28" s="273"/>
      <c r="BN28" s="273" t="s">
        <v>87</v>
      </c>
      <c r="BO28" s="273"/>
      <c r="BP28" s="273"/>
      <c r="BQ28" s="273"/>
      <c r="BR28" s="273" t="s">
        <v>85</v>
      </c>
      <c r="BS28" s="273"/>
      <c r="BT28" s="291" t="s">
        <v>85</v>
      </c>
      <c r="BU28" s="277"/>
      <c r="BV28" s="277"/>
      <c r="BW28" s="273" t="s">
        <v>85</v>
      </c>
      <c r="BX28" s="273"/>
      <c r="BY28" s="273"/>
      <c r="BZ28" s="273"/>
      <c r="CA28" s="273"/>
      <c r="CB28" s="273"/>
      <c r="CC28" s="273" t="s">
        <v>87</v>
      </c>
      <c r="CD28" s="273"/>
      <c r="CE28" s="273"/>
      <c r="CF28" s="273"/>
      <c r="CG28" s="34">
        <v>37.315992918142619</v>
      </c>
      <c r="CH28" s="13">
        <v>44.975227799521683</v>
      </c>
      <c r="CI28" s="7">
        <v>17.830000000000002</v>
      </c>
      <c r="CJ28" s="13">
        <v>40.778917060946256</v>
      </c>
      <c r="CK28" s="13">
        <v>9.8990476386747215</v>
      </c>
      <c r="CL28" s="47">
        <v>18.899800000000003</v>
      </c>
      <c r="CM28" s="47">
        <v>1.5137933641707417E-2</v>
      </c>
      <c r="CN28" s="47">
        <v>1.3088152441081842E-2</v>
      </c>
      <c r="CO28" s="47">
        <v>1.6331450854308191E-2</v>
      </c>
      <c r="CP28" s="47">
        <v>2.8807023522821129E-3</v>
      </c>
    </row>
    <row r="29" spans="1:97" ht="21.75" customHeight="1" x14ac:dyDescent="0.2">
      <c r="A29" s="214"/>
      <c r="B29" s="5" t="s">
        <v>82</v>
      </c>
      <c r="C29" s="10" t="s">
        <v>98</v>
      </c>
      <c r="D29" s="10" t="s">
        <v>98</v>
      </c>
      <c r="E29" s="10" t="s">
        <v>95</v>
      </c>
      <c r="F29" s="60">
        <v>5.2466225300000044E-2</v>
      </c>
      <c r="G29" s="13">
        <v>3.3030092287975842E-2</v>
      </c>
      <c r="H29" s="32">
        <v>4.2261544479149912E-2</v>
      </c>
      <c r="I29" s="28">
        <v>7.5989952160568353E-4</v>
      </c>
      <c r="J29" s="82">
        <v>2.0000000000000001E-4</v>
      </c>
      <c r="K29" s="28">
        <v>5.5396675125054325E-4</v>
      </c>
      <c r="L29" s="82">
        <v>8.7388444984653614E-5</v>
      </c>
      <c r="M29" s="82">
        <v>1.1854432537048663E-4</v>
      </c>
      <c r="N29" s="28">
        <v>6.3568835755913977E-4</v>
      </c>
      <c r="O29" s="28">
        <v>9.72671387655275E-5</v>
      </c>
      <c r="P29" s="153">
        <v>2.6944025281016258E-5</v>
      </c>
      <c r="Q29" s="7">
        <v>0.73499999999999999</v>
      </c>
      <c r="R29" s="7">
        <v>3.2</v>
      </c>
      <c r="S29" s="7">
        <v>0.68500000000000005</v>
      </c>
      <c r="T29" s="36">
        <v>0.71</v>
      </c>
      <c r="U29" s="273">
        <v>1</v>
      </c>
      <c r="V29" s="274"/>
      <c r="W29" s="274"/>
      <c r="X29" s="274"/>
      <c r="Y29" s="273">
        <v>1</v>
      </c>
      <c r="Z29" s="273">
        <v>1</v>
      </c>
      <c r="AA29" s="274"/>
      <c r="AB29" s="274"/>
      <c r="AC29" s="273"/>
      <c r="AD29" s="273"/>
      <c r="AE29" s="273"/>
      <c r="AF29" s="273"/>
      <c r="AG29" s="273"/>
      <c r="AH29" s="273">
        <v>1</v>
      </c>
      <c r="AI29" s="273"/>
      <c r="AJ29" s="273">
        <v>1</v>
      </c>
      <c r="AK29" s="273">
        <v>1</v>
      </c>
      <c r="AL29" s="274"/>
      <c r="AM29" s="274"/>
      <c r="AN29" s="283"/>
      <c r="AO29" s="283">
        <v>1</v>
      </c>
      <c r="AP29" s="283"/>
      <c r="AQ29" s="283"/>
      <c r="AR29" s="283"/>
      <c r="AS29" s="283">
        <v>1</v>
      </c>
      <c r="AT29" s="283">
        <v>1</v>
      </c>
      <c r="AU29" s="274"/>
      <c r="AV29" s="273">
        <v>1</v>
      </c>
      <c r="AW29" s="274"/>
      <c r="AX29" s="274"/>
      <c r="AY29" s="273">
        <v>1</v>
      </c>
      <c r="AZ29" s="273">
        <v>1</v>
      </c>
      <c r="BA29" s="274"/>
      <c r="BB29" s="274"/>
      <c r="BC29" s="274"/>
      <c r="BD29" s="273"/>
      <c r="BE29" s="273" t="s">
        <v>85</v>
      </c>
      <c r="BF29" s="273"/>
      <c r="BG29" s="273" t="s">
        <v>85</v>
      </c>
      <c r="BH29" s="273"/>
      <c r="BI29" s="273"/>
      <c r="BJ29" s="273"/>
      <c r="BK29" s="273"/>
      <c r="BL29" s="273"/>
      <c r="BM29" s="273"/>
      <c r="BN29" s="273"/>
      <c r="BO29" s="273" t="s">
        <v>87</v>
      </c>
      <c r="BP29" s="273"/>
      <c r="BQ29" s="273"/>
      <c r="BR29" s="273" t="s">
        <v>85</v>
      </c>
      <c r="BS29" s="273"/>
      <c r="BT29" s="291" t="s">
        <v>85</v>
      </c>
      <c r="BU29" s="277"/>
      <c r="BV29" s="277"/>
      <c r="BW29" s="273" t="s">
        <v>96</v>
      </c>
      <c r="BX29" s="273"/>
      <c r="BY29" s="273"/>
      <c r="BZ29" s="273" t="s">
        <v>96</v>
      </c>
      <c r="CA29" s="273"/>
      <c r="CB29" s="273"/>
      <c r="CC29" s="273"/>
      <c r="CD29" s="273" t="s">
        <v>87</v>
      </c>
      <c r="CE29" s="273"/>
      <c r="CF29" s="273"/>
      <c r="CG29" s="245">
        <v>34.088751461945144</v>
      </c>
      <c r="CH29" s="58">
        <v>47.642222439924588</v>
      </c>
      <c r="CI29" s="58">
        <v>17.830000000000002</v>
      </c>
      <c r="CJ29" s="13">
        <v>37.252187597613656</v>
      </c>
      <c r="CK29" s="13">
        <v>10.486053159027401</v>
      </c>
      <c r="CL29" s="47">
        <v>18.899800000000003</v>
      </c>
      <c r="CM29" s="47">
        <v>2.0614274038689207E-3</v>
      </c>
      <c r="CN29" s="47">
        <v>2.0134339027304267E-3</v>
      </c>
      <c r="CO29" s="47">
        <v>2.2220443592031094E-3</v>
      </c>
      <c r="CP29" s="47">
        <v>4.4315680199096696E-4</v>
      </c>
    </row>
    <row r="30" spans="1:97" ht="25.5" customHeight="1" x14ac:dyDescent="0.2">
      <c r="A30" s="213"/>
      <c r="B30" s="5" t="s">
        <v>82</v>
      </c>
      <c r="C30" s="10" t="s">
        <v>99</v>
      </c>
      <c r="D30" s="10" t="s">
        <v>99</v>
      </c>
      <c r="E30" s="15"/>
      <c r="F30" s="115">
        <v>4.8996248336722203</v>
      </c>
      <c r="G30" s="115"/>
      <c r="H30" s="118"/>
      <c r="I30" s="115">
        <v>5.3161454137234901E-2</v>
      </c>
      <c r="J30" s="115">
        <v>8.8000000000000005E-3</v>
      </c>
      <c r="K30" s="115">
        <v>3.8754700066044236E-2</v>
      </c>
      <c r="L30" s="115">
        <v>6.1135672257820132E-3</v>
      </c>
      <c r="M30" s="115">
        <v>8.2931868454086434E-3</v>
      </c>
      <c r="N30" s="113">
        <v>4.0625000000000001E-2</v>
      </c>
      <c r="O30" s="14"/>
      <c r="P30" s="113"/>
      <c r="Q30" s="7"/>
      <c r="R30" s="7"/>
      <c r="S30" s="7"/>
      <c r="T30" s="36"/>
      <c r="U30" s="273"/>
      <c r="V30" s="273"/>
      <c r="W30" s="274"/>
      <c r="X30" s="274"/>
      <c r="Y30" s="273"/>
      <c r="Z30" s="273"/>
      <c r="AA30" s="274"/>
      <c r="AB30" s="274"/>
      <c r="AC30" s="273"/>
      <c r="AD30" s="273"/>
      <c r="AE30" s="273"/>
      <c r="AF30" s="274"/>
      <c r="AG30" s="274"/>
      <c r="AH30" s="274"/>
      <c r="AI30" s="274"/>
      <c r="AJ30" s="274"/>
      <c r="AK30" s="274"/>
      <c r="AL30" s="274"/>
      <c r="AM30" s="274"/>
      <c r="AN30" s="274"/>
      <c r="AO30" s="274"/>
      <c r="AP30" s="274"/>
      <c r="AQ30" s="274"/>
      <c r="AR30" s="274"/>
      <c r="AS30" s="274"/>
      <c r="AT30" s="274"/>
      <c r="AU30" s="274"/>
      <c r="AV30" s="273"/>
      <c r="AW30" s="274"/>
      <c r="AX30" s="274"/>
      <c r="AY30" s="273"/>
      <c r="AZ30" s="273"/>
      <c r="BA30" s="274"/>
      <c r="BB30" s="274"/>
      <c r="BC30" s="274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3"/>
      <c r="CA30" s="273"/>
      <c r="CB30" s="273"/>
      <c r="CC30" s="273"/>
      <c r="CD30" s="273"/>
      <c r="CE30" s="273"/>
      <c r="CF30" s="273"/>
      <c r="CG30" s="34"/>
      <c r="CH30" s="7"/>
      <c r="CI30" s="7"/>
      <c r="CJ30" s="7"/>
      <c r="CK30" s="7"/>
      <c r="CL30" s="7"/>
      <c r="CM30" s="7"/>
      <c r="CN30" s="47"/>
      <c r="CO30" s="7"/>
      <c r="CP30" s="6"/>
    </row>
    <row r="31" spans="1:97" ht="25.5" customHeight="1" x14ac:dyDescent="0.2">
      <c r="A31" s="214"/>
      <c r="B31" s="37" t="s">
        <v>82</v>
      </c>
      <c r="C31" s="10" t="s">
        <v>99</v>
      </c>
      <c r="D31" s="10" t="s">
        <v>99</v>
      </c>
      <c r="E31" s="38" t="s">
        <v>113</v>
      </c>
      <c r="F31" s="71">
        <v>8.0307539072222031E-2</v>
      </c>
      <c r="G31" s="13">
        <v>5.106296383832705E-2</v>
      </c>
      <c r="H31" s="32">
        <v>0.41105272272267501</v>
      </c>
      <c r="I31" s="28">
        <v>8.7134539892156553E-4</v>
      </c>
      <c r="J31" s="28">
        <v>2.0000000000000001E-4</v>
      </c>
      <c r="K31" s="82">
        <v>6.3521079581382129E-4</v>
      </c>
      <c r="L31" s="82">
        <v>1.0020472087598003E-4</v>
      </c>
      <c r="M31" s="82">
        <v>1.3592988223176423E-4</v>
      </c>
      <c r="N31" s="28">
        <v>6.6586603782147391E-4</v>
      </c>
      <c r="O31" s="82">
        <v>1.1153221106196039E-4</v>
      </c>
      <c r="P31" s="150">
        <v>9.3947150038131225E-5</v>
      </c>
      <c r="Q31" s="71">
        <v>1.39</v>
      </c>
      <c r="R31" s="71">
        <v>6.1</v>
      </c>
      <c r="S31" s="71">
        <v>3.42</v>
      </c>
      <c r="T31" s="275">
        <v>1.56</v>
      </c>
      <c r="U31" s="273">
        <v>1</v>
      </c>
      <c r="V31" s="274"/>
      <c r="W31" s="274"/>
      <c r="X31" s="274"/>
      <c r="Y31" s="273">
        <v>1</v>
      </c>
      <c r="Z31" s="273"/>
      <c r="AA31" s="274"/>
      <c r="AB31" s="274"/>
      <c r="AC31" s="273"/>
      <c r="AD31" s="273"/>
      <c r="AE31" s="273"/>
      <c r="AF31" s="273"/>
      <c r="AG31" s="273"/>
      <c r="AH31" s="273">
        <v>1</v>
      </c>
      <c r="AI31" s="273">
        <v>1</v>
      </c>
      <c r="AJ31" s="273"/>
      <c r="AK31" s="273"/>
      <c r="AL31" s="274"/>
      <c r="AM31" s="274"/>
      <c r="AN31" s="273"/>
      <c r="AO31" s="273">
        <v>1</v>
      </c>
      <c r="AP31" s="273"/>
      <c r="AQ31" s="273"/>
      <c r="AR31" s="273"/>
      <c r="AS31" s="273">
        <v>1</v>
      </c>
      <c r="AT31" s="273"/>
      <c r="AU31" s="274"/>
      <c r="AV31" s="273">
        <v>1</v>
      </c>
      <c r="AW31" s="274"/>
      <c r="AX31" s="274"/>
      <c r="AY31" s="273">
        <v>1</v>
      </c>
      <c r="AZ31" s="273"/>
      <c r="BA31" s="274"/>
      <c r="BB31" s="274"/>
      <c r="BC31" s="274"/>
      <c r="BD31" s="273"/>
      <c r="BE31" s="273" t="s">
        <v>85</v>
      </c>
      <c r="BF31" s="273"/>
      <c r="BG31" s="273" t="s">
        <v>85</v>
      </c>
      <c r="BH31" s="273"/>
      <c r="BI31" s="273"/>
      <c r="BJ31" s="273"/>
      <c r="BK31" s="273"/>
      <c r="BL31" s="273"/>
      <c r="BM31" s="273"/>
      <c r="BN31" s="273"/>
      <c r="BO31" s="273" t="s">
        <v>87</v>
      </c>
      <c r="BP31" s="273"/>
      <c r="BQ31" s="273"/>
      <c r="BR31" s="273" t="s">
        <v>85</v>
      </c>
      <c r="BS31" s="273"/>
      <c r="BT31" s="273" t="s">
        <v>85</v>
      </c>
      <c r="BU31" s="273"/>
      <c r="BV31" s="273"/>
      <c r="BW31" s="273" t="s">
        <v>85</v>
      </c>
      <c r="BX31" s="273"/>
      <c r="BY31" s="273"/>
      <c r="BZ31" s="273"/>
      <c r="CA31" s="273"/>
      <c r="CB31" s="273"/>
      <c r="CC31" s="273"/>
      <c r="CD31" s="273" t="s">
        <v>87</v>
      </c>
      <c r="CE31" s="273"/>
      <c r="CF31" s="273"/>
      <c r="CG31" s="276">
        <v>45.586812730508001</v>
      </c>
      <c r="CH31" s="71">
        <v>53.541937856573433</v>
      </c>
      <c r="CI31" s="73">
        <v>17.830000000000002</v>
      </c>
      <c r="CJ31" s="13">
        <v>49.817268951899145</v>
      </c>
      <c r="CK31" s="13">
        <v>11.784580522231812</v>
      </c>
      <c r="CL31" s="47">
        <v>18.899800000000003</v>
      </c>
      <c r="CM31" s="47">
        <v>3.7596811916202361E-3</v>
      </c>
      <c r="CN31" s="47">
        <v>2.2008559335792776E-2</v>
      </c>
      <c r="CO31" s="47">
        <v>4.0616138299722207E-3</v>
      </c>
      <c r="CP31" s="47">
        <v>4.8440839098079893E-3</v>
      </c>
    </row>
    <row r="32" spans="1:97" ht="30.75" customHeight="1" x14ac:dyDescent="0.2">
      <c r="A32" s="214"/>
      <c r="B32" s="5" t="s">
        <v>82</v>
      </c>
      <c r="C32" s="10" t="s">
        <v>99</v>
      </c>
      <c r="D32" s="10" t="s">
        <v>99</v>
      </c>
      <c r="E32" s="12" t="s">
        <v>89</v>
      </c>
      <c r="F32" s="71">
        <v>1.796235968</v>
      </c>
      <c r="G32" s="13">
        <v>1.1624730503595793</v>
      </c>
      <c r="H32" s="32">
        <v>1.7932330722240002</v>
      </c>
      <c r="I32" s="13">
        <v>1.9489352608435227E-2</v>
      </c>
      <c r="J32" s="28">
        <v>3.0000000000000001E-3</v>
      </c>
      <c r="K32" s="13">
        <v>1.420773805154928E-2</v>
      </c>
      <c r="L32" s="28">
        <v>2.2412755499700513E-3</v>
      </c>
      <c r="M32" s="28">
        <v>3.0403390069158953E-3</v>
      </c>
      <c r="N32" s="13">
        <v>1.4893402796578636E-2</v>
      </c>
      <c r="O32" s="28">
        <v>2.494637133879709E-3</v>
      </c>
      <c r="P32" s="149">
        <v>2.1013126779768818E-3</v>
      </c>
      <c r="Q32" s="190">
        <v>1.06</v>
      </c>
      <c r="R32" s="190">
        <v>4.4000000000000004</v>
      </c>
      <c r="S32" s="190">
        <v>2.0099999999999998</v>
      </c>
      <c r="T32" s="190">
        <v>1.1299999999999999</v>
      </c>
      <c r="U32" s="273">
        <v>1</v>
      </c>
      <c r="V32" s="274"/>
      <c r="W32" s="274"/>
      <c r="X32" s="274"/>
      <c r="Y32" s="273">
        <v>1</v>
      </c>
      <c r="Z32" s="273"/>
      <c r="AA32" s="274"/>
      <c r="AB32" s="274"/>
      <c r="AC32" s="273"/>
      <c r="AD32" s="273"/>
      <c r="AE32" s="273"/>
      <c r="AF32" s="273"/>
      <c r="AG32" s="273"/>
      <c r="AH32" s="273">
        <v>1</v>
      </c>
      <c r="AI32" s="273">
        <v>1</v>
      </c>
      <c r="AJ32" s="273"/>
      <c r="AK32" s="273"/>
      <c r="AL32" s="274"/>
      <c r="AM32" s="274"/>
      <c r="AN32" s="273"/>
      <c r="AO32" s="273">
        <v>1</v>
      </c>
      <c r="AP32" s="273"/>
      <c r="AQ32" s="273"/>
      <c r="AR32" s="273"/>
      <c r="AS32" s="273">
        <v>1</v>
      </c>
      <c r="AT32" s="273"/>
      <c r="AU32" s="274"/>
      <c r="AV32" s="273">
        <v>1</v>
      </c>
      <c r="AW32" s="274"/>
      <c r="AX32" s="274"/>
      <c r="AY32" s="273">
        <v>1</v>
      </c>
      <c r="AZ32" s="273"/>
      <c r="BA32" s="274"/>
      <c r="BB32" s="274"/>
      <c r="BC32" s="274"/>
      <c r="BD32" s="273"/>
      <c r="BE32" s="273" t="s">
        <v>85</v>
      </c>
      <c r="BF32" s="273"/>
      <c r="BG32" s="273" t="s">
        <v>85</v>
      </c>
      <c r="BH32" s="273"/>
      <c r="BI32" s="273"/>
      <c r="BJ32" s="273"/>
      <c r="BK32" s="273"/>
      <c r="BL32" s="273"/>
      <c r="BM32" s="273"/>
      <c r="BN32" s="273"/>
      <c r="BO32" s="273" t="s">
        <v>87</v>
      </c>
      <c r="BP32" s="273"/>
      <c r="BQ32" s="273"/>
      <c r="BR32" s="273" t="s">
        <v>85</v>
      </c>
      <c r="BS32" s="273"/>
      <c r="BT32" s="273" t="s">
        <v>85</v>
      </c>
      <c r="BU32" s="273"/>
      <c r="BV32" s="273"/>
      <c r="BW32" s="273" t="s">
        <v>85</v>
      </c>
      <c r="BX32" s="273"/>
      <c r="BY32" s="273"/>
      <c r="BZ32" s="273"/>
      <c r="CA32" s="273"/>
      <c r="CB32" s="273"/>
      <c r="CC32" s="273"/>
      <c r="CD32" s="273" t="s">
        <v>87</v>
      </c>
      <c r="CE32" s="273"/>
      <c r="CF32" s="273"/>
      <c r="CG32" s="276">
        <v>42.578504739931958</v>
      </c>
      <c r="CH32" s="71">
        <v>50.329421585179034</v>
      </c>
      <c r="CI32" s="73">
        <v>17.830000000000002</v>
      </c>
      <c r="CJ32" s="13">
        <v>46.529789979797641</v>
      </c>
      <c r="CK32" s="13">
        <v>11.077505690897905</v>
      </c>
      <c r="CL32" s="47">
        <v>18.899800000000003</v>
      </c>
      <c r="CM32" s="47">
        <v>8.1523251594218513E-2</v>
      </c>
      <c r="CN32" s="47">
        <v>9.0252383292447502E-2</v>
      </c>
      <c r="CO32" s="47">
        <v>8.8038127438412342E-2</v>
      </c>
      <c r="CP32" s="47">
        <v>1.9864549562667692E-2</v>
      </c>
    </row>
    <row r="33" spans="1:111" ht="25.5" customHeight="1" x14ac:dyDescent="0.2">
      <c r="A33" s="214"/>
      <c r="B33" s="5" t="s">
        <v>82</v>
      </c>
      <c r="C33" s="10" t="s">
        <v>99</v>
      </c>
      <c r="D33" s="10" t="s">
        <v>99</v>
      </c>
      <c r="E33" s="12" t="s">
        <v>91</v>
      </c>
      <c r="F33" s="71">
        <v>0.98270803520000005</v>
      </c>
      <c r="G33" s="13">
        <v>0.63554947071722667</v>
      </c>
      <c r="H33" s="32">
        <v>1.1379363223535999</v>
      </c>
      <c r="I33" s="13">
        <v>1.0662487418331987E-2</v>
      </c>
      <c r="J33" s="28">
        <v>2E-3</v>
      </c>
      <c r="K33" s="13">
        <v>7.7729533279640188E-3</v>
      </c>
      <c r="L33" s="28">
        <v>1.2261860531081786E-3</v>
      </c>
      <c r="M33" s="28">
        <v>1.6633480372597899E-3</v>
      </c>
      <c r="N33" s="13">
        <v>8.1480756762510043E-3</v>
      </c>
      <c r="O33" s="28">
        <v>1.3647983895464944E-3</v>
      </c>
      <c r="P33" s="150">
        <v>1.1496133525344884E-3</v>
      </c>
      <c r="Q33" s="190">
        <v>0.9</v>
      </c>
      <c r="R33" s="190">
        <v>3.55</v>
      </c>
      <c r="S33" s="190">
        <v>1.3</v>
      </c>
      <c r="T33" s="190">
        <v>0.92</v>
      </c>
      <c r="U33" s="273">
        <v>1</v>
      </c>
      <c r="V33" s="274"/>
      <c r="W33" s="274"/>
      <c r="X33" s="274"/>
      <c r="Y33" s="273">
        <v>1</v>
      </c>
      <c r="Z33" s="273"/>
      <c r="AA33" s="274"/>
      <c r="AB33" s="274"/>
      <c r="AC33" s="273"/>
      <c r="AD33" s="273"/>
      <c r="AE33" s="273"/>
      <c r="AF33" s="273"/>
      <c r="AG33" s="273"/>
      <c r="AH33" s="273">
        <v>1</v>
      </c>
      <c r="AI33" s="273">
        <v>1</v>
      </c>
      <c r="AJ33" s="273"/>
      <c r="AK33" s="273"/>
      <c r="AL33" s="274"/>
      <c r="AM33" s="274"/>
      <c r="AN33" s="273"/>
      <c r="AO33" s="273">
        <v>1</v>
      </c>
      <c r="AP33" s="273"/>
      <c r="AQ33" s="273"/>
      <c r="AR33" s="273"/>
      <c r="AS33" s="273">
        <v>1</v>
      </c>
      <c r="AT33" s="273"/>
      <c r="AU33" s="274"/>
      <c r="AV33" s="273">
        <v>1</v>
      </c>
      <c r="AW33" s="274"/>
      <c r="AX33" s="274"/>
      <c r="AY33" s="273">
        <v>1</v>
      </c>
      <c r="AZ33" s="273"/>
      <c r="BA33" s="274"/>
      <c r="BB33" s="274"/>
      <c r="BC33" s="274"/>
      <c r="BD33" s="273"/>
      <c r="BE33" s="273" t="s">
        <v>85</v>
      </c>
      <c r="BF33" s="273"/>
      <c r="BG33" s="273" t="s">
        <v>85</v>
      </c>
      <c r="BH33" s="273"/>
      <c r="BI33" s="273"/>
      <c r="BJ33" s="273"/>
      <c r="BK33" s="273"/>
      <c r="BL33" s="273"/>
      <c r="BM33" s="273"/>
      <c r="BN33" s="273"/>
      <c r="BO33" s="273" t="s">
        <v>87</v>
      </c>
      <c r="BP33" s="273"/>
      <c r="BQ33" s="273"/>
      <c r="BR33" s="273" t="s">
        <v>85</v>
      </c>
      <c r="BS33" s="273"/>
      <c r="BT33" s="273" t="s">
        <v>85</v>
      </c>
      <c r="BU33" s="273"/>
      <c r="BV33" s="273"/>
      <c r="BW33" s="273" t="s">
        <v>85</v>
      </c>
      <c r="BX33" s="273"/>
      <c r="BY33" s="273"/>
      <c r="BZ33" s="273"/>
      <c r="CA33" s="273"/>
      <c r="CB33" s="273"/>
      <c r="CC33" s="273"/>
      <c r="CD33" s="273" t="s">
        <v>87</v>
      </c>
      <c r="CE33" s="273"/>
      <c r="CF33" s="273"/>
      <c r="CG33" s="276">
        <v>39.570196749355922</v>
      </c>
      <c r="CH33" s="71">
        <v>54.612776613704909</v>
      </c>
      <c r="CI33" s="73">
        <v>17.830000000000002</v>
      </c>
      <c r="CJ33" s="13">
        <v>43.242311007696152</v>
      </c>
      <c r="CK33" s="13">
        <v>12.02027213267645</v>
      </c>
      <c r="CL33" s="47">
        <v>18.899800000000003</v>
      </c>
      <c r="CM33" s="47">
        <v>4.2670501867845684E-2</v>
      </c>
      <c r="CN33" s="47">
        <v>6.2145862173318051E-2</v>
      </c>
      <c r="CO33" s="47">
        <v>4.6055613197203957E-2</v>
      </c>
      <c r="CP33" s="47">
        <v>1.3678304264347301E-2</v>
      </c>
    </row>
    <row r="34" spans="1:111" ht="25.5" customHeight="1" x14ac:dyDescent="0.2">
      <c r="A34" s="214"/>
      <c r="B34" s="5" t="s">
        <v>82</v>
      </c>
      <c r="C34" s="10" t="s">
        <v>99</v>
      </c>
      <c r="D34" s="10" t="s">
        <v>99</v>
      </c>
      <c r="E34" s="12" t="s">
        <v>92</v>
      </c>
      <c r="F34" s="71">
        <v>0.20119084599999998</v>
      </c>
      <c r="G34" s="13">
        <v>0.12935931020489891</v>
      </c>
      <c r="H34" s="32">
        <v>0.50842422645300001</v>
      </c>
      <c r="I34" s="28">
        <v>2.1829422242609217E-3</v>
      </c>
      <c r="J34" s="28">
        <v>5.0000000000000001E-4</v>
      </c>
      <c r="K34" s="28">
        <v>1.5913648814862118E-3</v>
      </c>
      <c r="L34" s="82">
        <v>2.51038355790006E-4</v>
      </c>
      <c r="M34" s="28">
        <v>3.405389869847038E-4</v>
      </c>
      <c r="N34" s="13">
        <v>1.668164073008041E-3</v>
      </c>
      <c r="O34" s="28">
        <v>2.79416604705398E-4</v>
      </c>
      <c r="P34" s="150">
        <v>2.3536154654748269E-4</v>
      </c>
      <c r="Q34" s="190">
        <v>0.82</v>
      </c>
      <c r="R34" s="190">
        <v>3.12</v>
      </c>
      <c r="S34" s="190">
        <v>0.95</v>
      </c>
      <c r="T34" s="190">
        <v>0.81</v>
      </c>
      <c r="U34" s="273">
        <v>1</v>
      </c>
      <c r="V34" s="274"/>
      <c r="W34" s="274"/>
      <c r="X34" s="274"/>
      <c r="Y34" s="273">
        <v>1</v>
      </c>
      <c r="Z34" s="273"/>
      <c r="AA34" s="274"/>
      <c r="AB34" s="274"/>
      <c r="AC34" s="273"/>
      <c r="AD34" s="273"/>
      <c r="AE34" s="273"/>
      <c r="AF34" s="273"/>
      <c r="AG34" s="273"/>
      <c r="AH34" s="273">
        <v>1</v>
      </c>
      <c r="AI34" s="273">
        <v>1</v>
      </c>
      <c r="AJ34" s="273"/>
      <c r="AK34" s="273"/>
      <c r="AL34" s="274"/>
      <c r="AM34" s="274"/>
      <c r="AN34" s="273"/>
      <c r="AO34" s="273">
        <v>1</v>
      </c>
      <c r="AP34" s="273"/>
      <c r="AQ34" s="273"/>
      <c r="AR34" s="273"/>
      <c r="AS34" s="273">
        <v>1</v>
      </c>
      <c r="AT34" s="273"/>
      <c r="AU34" s="274"/>
      <c r="AV34" s="273">
        <v>1</v>
      </c>
      <c r="AW34" s="274"/>
      <c r="AX34" s="274"/>
      <c r="AY34" s="273">
        <v>1</v>
      </c>
      <c r="AZ34" s="273"/>
      <c r="BA34" s="274"/>
      <c r="BB34" s="274"/>
      <c r="BC34" s="274"/>
      <c r="BD34" s="273"/>
      <c r="BE34" s="273" t="s">
        <v>85</v>
      </c>
      <c r="BF34" s="273"/>
      <c r="BG34" s="273" t="s">
        <v>85</v>
      </c>
      <c r="BH34" s="273"/>
      <c r="BI34" s="273"/>
      <c r="BJ34" s="273"/>
      <c r="BK34" s="273"/>
      <c r="BL34" s="273"/>
      <c r="BM34" s="273"/>
      <c r="BN34" s="273"/>
      <c r="BO34" s="273" t="s">
        <v>87</v>
      </c>
      <c r="BP34" s="273"/>
      <c r="BQ34" s="273"/>
      <c r="BR34" s="273" t="s">
        <v>85</v>
      </c>
      <c r="BS34" s="273"/>
      <c r="BT34" s="273" t="s">
        <v>85</v>
      </c>
      <c r="BU34" s="273"/>
      <c r="BV34" s="273"/>
      <c r="BW34" s="273" t="s">
        <v>85</v>
      </c>
      <c r="BX34" s="273"/>
      <c r="BY34" s="273"/>
      <c r="BZ34" s="273"/>
      <c r="CA34" s="273"/>
      <c r="CB34" s="273"/>
      <c r="CC34" s="273"/>
      <c r="CD34" s="273" t="s">
        <v>87</v>
      </c>
      <c r="CE34" s="273"/>
      <c r="CF34" s="273"/>
      <c r="CG34" s="276">
        <v>40.543234374340088</v>
      </c>
      <c r="CH34" s="71">
        <v>53.274228167290566</v>
      </c>
      <c r="CI34" s="73">
        <v>17.830000000000002</v>
      </c>
      <c r="CJ34" s="13">
        <v>44.305646524278849</v>
      </c>
      <c r="CK34" s="13">
        <v>11.725657619620653</v>
      </c>
      <c r="CL34" s="47">
        <v>18.899800000000003</v>
      </c>
      <c r="CM34" s="47">
        <v>8.8318776163201791E-3</v>
      </c>
      <c r="CN34" s="47">
        <v>2.708590824583533E-2</v>
      </c>
      <c r="CO34" s="47">
        <v>9.5338146237935895E-3</v>
      </c>
      <c r="CP34" s="69">
        <v>5.9616084049083562E-3</v>
      </c>
    </row>
    <row r="35" spans="1:111" ht="25.5" customHeight="1" x14ac:dyDescent="0.2">
      <c r="A35" s="214"/>
      <c r="B35" s="5" t="s">
        <v>82</v>
      </c>
      <c r="C35" s="10" t="s">
        <v>99</v>
      </c>
      <c r="D35" s="10" t="s">
        <v>99</v>
      </c>
      <c r="E35" s="12" t="s">
        <v>93</v>
      </c>
      <c r="F35" s="71">
        <v>5.4924933900000014E-2</v>
      </c>
      <c r="G35" s="13">
        <v>3.4622602495155079E-2</v>
      </c>
      <c r="H35" s="32">
        <v>0.39060703425644999</v>
      </c>
      <c r="I35" s="13">
        <v>5.9594141462604184E-4</v>
      </c>
      <c r="J35" s="28">
        <v>1E-4</v>
      </c>
      <c r="K35" s="28">
        <v>4.3444129126238447E-4</v>
      </c>
      <c r="L35" s="82">
        <v>6.8533262681994811E-5</v>
      </c>
      <c r="M35" s="82">
        <v>9.2966860681662527E-5</v>
      </c>
      <c r="N35" s="13">
        <v>4.5540740677794782E-4</v>
      </c>
      <c r="O35" s="82">
        <v>7.6280501072133351E-5</v>
      </c>
      <c r="P35" s="150">
        <v>6.425350677596067E-5</v>
      </c>
      <c r="Q35" s="190">
        <v>0.78</v>
      </c>
      <c r="R35" s="190">
        <v>2.91</v>
      </c>
      <c r="S35" s="190">
        <v>0.77</v>
      </c>
      <c r="T35" s="190">
        <v>0.76</v>
      </c>
      <c r="U35" s="273">
        <v>1</v>
      </c>
      <c r="V35" s="274"/>
      <c r="W35" s="274"/>
      <c r="X35" s="274"/>
      <c r="Y35" s="273">
        <v>1</v>
      </c>
      <c r="Z35" s="273"/>
      <c r="AA35" s="274"/>
      <c r="AB35" s="274"/>
      <c r="AC35" s="273"/>
      <c r="AD35" s="273"/>
      <c r="AE35" s="273"/>
      <c r="AF35" s="273"/>
      <c r="AG35" s="273"/>
      <c r="AH35" s="273">
        <v>1</v>
      </c>
      <c r="AI35" s="273">
        <v>1</v>
      </c>
      <c r="AJ35" s="273"/>
      <c r="AK35" s="273"/>
      <c r="AL35" s="274"/>
      <c r="AM35" s="274"/>
      <c r="AN35" s="273"/>
      <c r="AO35" s="273">
        <v>1</v>
      </c>
      <c r="AP35" s="273"/>
      <c r="AQ35" s="273"/>
      <c r="AR35" s="273"/>
      <c r="AS35" s="273">
        <v>1</v>
      </c>
      <c r="AT35" s="273"/>
      <c r="AU35" s="274"/>
      <c r="AV35" s="273">
        <v>1</v>
      </c>
      <c r="AW35" s="274"/>
      <c r="AX35" s="274"/>
      <c r="AY35" s="273">
        <v>1</v>
      </c>
      <c r="AZ35" s="273"/>
      <c r="BA35" s="274"/>
      <c r="BB35" s="274"/>
      <c r="BC35" s="274"/>
      <c r="BD35" s="273"/>
      <c r="BE35" s="273" t="s">
        <v>85</v>
      </c>
      <c r="BF35" s="273"/>
      <c r="BG35" s="273" t="s">
        <v>85</v>
      </c>
      <c r="BH35" s="273"/>
      <c r="BI35" s="273"/>
      <c r="BJ35" s="273"/>
      <c r="BK35" s="273"/>
      <c r="BL35" s="273"/>
      <c r="BM35" s="273"/>
      <c r="BN35" s="273"/>
      <c r="BO35" s="273" t="s">
        <v>87</v>
      </c>
      <c r="BP35" s="273"/>
      <c r="BQ35" s="273"/>
      <c r="BR35" s="273" t="s">
        <v>85</v>
      </c>
      <c r="BS35" s="273"/>
      <c r="BT35" s="273" t="s">
        <v>85</v>
      </c>
      <c r="BU35" s="273"/>
      <c r="BV35" s="273"/>
      <c r="BW35" s="273" t="s">
        <v>85</v>
      </c>
      <c r="BX35" s="273"/>
      <c r="BY35" s="273"/>
      <c r="BZ35" s="273"/>
      <c r="CA35" s="273"/>
      <c r="CB35" s="273"/>
      <c r="CC35" s="273"/>
      <c r="CD35" s="273" t="s">
        <v>87</v>
      </c>
      <c r="CE35" s="273"/>
      <c r="CF35" s="273"/>
      <c r="CG35" s="276">
        <v>39.24585087436121</v>
      </c>
      <c r="CH35" s="71">
        <v>51.93567972087623</v>
      </c>
      <c r="CI35" s="73">
        <v>17.830000000000002</v>
      </c>
      <c r="CJ35" s="13">
        <v>42.887865835501927</v>
      </c>
      <c r="CK35" s="13">
        <v>11.431043106564857</v>
      </c>
      <c r="CL35" s="47">
        <v>18.899800000000003</v>
      </c>
      <c r="CM35" s="69">
        <v>2.3381050658441427E-3</v>
      </c>
      <c r="CN35" s="47">
        <v>2.0286441827864314E-2</v>
      </c>
      <c r="CO35" s="69">
        <v>2.5229597964113461E-3</v>
      </c>
      <c r="CP35" s="69">
        <v>4.4650458463129363E-3</v>
      </c>
    </row>
    <row r="36" spans="1:111" ht="25.5" customHeight="1" x14ac:dyDescent="0.2">
      <c r="A36" s="214"/>
      <c r="B36" s="5" t="s">
        <v>82</v>
      </c>
      <c r="C36" s="10" t="s">
        <v>99</v>
      </c>
      <c r="D36" s="10" t="s">
        <v>99</v>
      </c>
      <c r="E36" s="12" t="s">
        <v>94</v>
      </c>
      <c r="F36" s="71">
        <v>1.2377237367999998</v>
      </c>
      <c r="G36" s="13">
        <v>0.8007236226232225</v>
      </c>
      <c r="H36" s="32">
        <v>1.3433514699924001</v>
      </c>
      <c r="I36" s="13">
        <v>1.3429435089858568E-2</v>
      </c>
      <c r="J36" s="28">
        <v>2E-3</v>
      </c>
      <c r="K36" s="13">
        <v>9.7900581805068967E-3</v>
      </c>
      <c r="L36" s="28">
        <v>1.5443850353337354E-3</v>
      </c>
      <c r="M36" s="28">
        <v>2.0949918740179366E-3</v>
      </c>
      <c r="N36" s="13">
        <v>1.0262525910542771E-2</v>
      </c>
      <c r="O36" s="28">
        <v>1.7189676915018968E-3</v>
      </c>
      <c r="P36" s="149">
        <v>1.4479414878139005E-3</v>
      </c>
      <c r="Q36" s="190">
        <v>0.76</v>
      </c>
      <c r="R36" s="190">
        <v>2.8</v>
      </c>
      <c r="S36" s="190">
        <v>0.68</v>
      </c>
      <c r="T36" s="190">
        <v>0.73</v>
      </c>
      <c r="U36" s="273">
        <v>1</v>
      </c>
      <c r="V36" s="274"/>
      <c r="W36" s="274"/>
      <c r="X36" s="274"/>
      <c r="Y36" s="273">
        <v>1</v>
      </c>
      <c r="Z36" s="273"/>
      <c r="AA36" s="274"/>
      <c r="AB36" s="274"/>
      <c r="AC36" s="273"/>
      <c r="AD36" s="273"/>
      <c r="AE36" s="273"/>
      <c r="AF36" s="273"/>
      <c r="AG36" s="273"/>
      <c r="AH36" s="273">
        <v>1</v>
      </c>
      <c r="AI36" s="273">
        <v>1</v>
      </c>
      <c r="AJ36" s="273"/>
      <c r="AK36" s="273"/>
      <c r="AL36" s="274"/>
      <c r="AM36" s="274"/>
      <c r="AN36" s="273"/>
      <c r="AO36" s="273">
        <v>1</v>
      </c>
      <c r="AP36" s="273"/>
      <c r="AQ36" s="273"/>
      <c r="AR36" s="273"/>
      <c r="AS36" s="273">
        <v>1</v>
      </c>
      <c r="AT36" s="273"/>
      <c r="AU36" s="274"/>
      <c r="AV36" s="273">
        <v>1</v>
      </c>
      <c r="AW36" s="274"/>
      <c r="AX36" s="274"/>
      <c r="AY36" s="273">
        <v>1</v>
      </c>
      <c r="AZ36" s="273"/>
      <c r="BA36" s="274"/>
      <c r="BB36" s="274"/>
      <c r="BC36" s="274"/>
      <c r="BD36" s="273"/>
      <c r="BE36" s="273" t="s">
        <v>85</v>
      </c>
      <c r="BF36" s="273"/>
      <c r="BG36" s="273" t="s">
        <v>85</v>
      </c>
      <c r="BH36" s="273"/>
      <c r="BI36" s="273"/>
      <c r="BJ36" s="273"/>
      <c r="BK36" s="273"/>
      <c r="BL36" s="273"/>
      <c r="BM36" s="273"/>
      <c r="BN36" s="273"/>
      <c r="BO36" s="273" t="s">
        <v>87</v>
      </c>
      <c r="BP36" s="273"/>
      <c r="BQ36" s="273"/>
      <c r="BR36" s="273" t="s">
        <v>85</v>
      </c>
      <c r="BS36" s="273"/>
      <c r="BT36" s="273" t="s">
        <v>85</v>
      </c>
      <c r="BU36" s="273"/>
      <c r="BV36" s="273"/>
      <c r="BW36" s="273"/>
      <c r="BX36" s="273" t="s">
        <v>96</v>
      </c>
      <c r="BY36" s="273"/>
      <c r="BZ36" s="273" t="s">
        <v>96</v>
      </c>
      <c r="CA36" s="273"/>
      <c r="CB36" s="273"/>
      <c r="CC36" s="273"/>
      <c r="CD36" s="273" t="s">
        <v>87</v>
      </c>
      <c r="CE36" s="273"/>
      <c r="CF36" s="273"/>
      <c r="CG36" s="276">
        <v>37.315992918142619</v>
      </c>
      <c r="CH36" s="71">
        <v>44.975227799521683</v>
      </c>
      <c r="CI36" s="73">
        <v>17.830000000000002</v>
      </c>
      <c r="CJ36" s="13">
        <v>40.778917060946256</v>
      </c>
      <c r="CK36" s="13">
        <v>9.8990476386747215</v>
      </c>
      <c r="CL36" s="47">
        <v>18.899800000000003</v>
      </c>
      <c r="CM36" s="47">
        <v>5.1948411258341681E-2</v>
      </c>
      <c r="CN36" s="47">
        <v>6.0417538377730506E-2</v>
      </c>
      <c r="CO36" s="47">
        <v>5.6045373276465457E-2</v>
      </c>
      <c r="CP36" s="47">
        <v>1.3297900196938484E-2</v>
      </c>
      <c r="CQ36" s="121"/>
      <c r="CR36" s="121"/>
      <c r="CS36" s="121"/>
      <c r="CT36" s="121"/>
      <c r="CU36" s="121"/>
      <c r="CV36" s="121"/>
      <c r="CW36" s="121"/>
      <c r="CX36" s="121"/>
    </row>
    <row r="37" spans="1:111" ht="25.5" customHeight="1" x14ac:dyDescent="0.2">
      <c r="A37" s="214"/>
      <c r="B37" s="5" t="s">
        <v>82</v>
      </c>
      <c r="C37" s="10" t="s">
        <v>99</v>
      </c>
      <c r="D37" s="10" t="s">
        <v>99</v>
      </c>
      <c r="E37" s="10" t="s">
        <v>95</v>
      </c>
      <c r="F37" s="71">
        <v>0.54653377469999997</v>
      </c>
      <c r="G37" s="13">
        <v>0.35303857782202414</v>
      </c>
      <c r="H37" s="32">
        <v>0.7865979555208501</v>
      </c>
      <c r="I37" s="13">
        <v>5.9299499828005869E-3</v>
      </c>
      <c r="J37" s="28">
        <v>1E-3</v>
      </c>
      <c r="K37" s="13">
        <v>4.3229335374616274E-3</v>
      </c>
      <c r="L37" s="28">
        <v>6.8194424802206749E-4</v>
      </c>
      <c r="M37" s="28">
        <v>9.2507219731689154E-4</v>
      </c>
      <c r="N37" s="13">
        <v>4.5315580990201269E-3</v>
      </c>
      <c r="O37" s="28">
        <v>7.590335977984751E-4</v>
      </c>
      <c r="P37" s="149">
        <v>6.3935828598198487E-4</v>
      </c>
      <c r="Q37" s="226">
        <v>0.73499999999999999</v>
      </c>
      <c r="R37" s="58">
        <v>2.7</v>
      </c>
      <c r="S37" s="58">
        <v>0.6</v>
      </c>
      <c r="T37" s="74">
        <v>0.71</v>
      </c>
      <c r="U37" s="273">
        <v>1</v>
      </c>
      <c r="V37" s="274"/>
      <c r="W37" s="274"/>
      <c r="X37" s="274"/>
      <c r="Y37" s="273">
        <v>1</v>
      </c>
      <c r="Z37" s="273">
        <v>1</v>
      </c>
      <c r="AA37" s="274"/>
      <c r="AB37" s="274"/>
      <c r="AC37" s="273"/>
      <c r="AD37" s="273"/>
      <c r="AE37" s="273"/>
      <c r="AF37" s="273"/>
      <c r="AG37" s="273"/>
      <c r="AH37" s="273">
        <v>1</v>
      </c>
      <c r="AI37" s="273"/>
      <c r="AJ37" s="273">
        <v>1</v>
      </c>
      <c r="AK37" s="273">
        <v>1</v>
      </c>
      <c r="AL37" s="274"/>
      <c r="AM37" s="274"/>
      <c r="AN37" s="283"/>
      <c r="AO37" s="283">
        <v>1</v>
      </c>
      <c r="AP37" s="283"/>
      <c r="AQ37" s="283"/>
      <c r="AR37" s="283"/>
      <c r="AS37" s="283">
        <v>1</v>
      </c>
      <c r="AT37" s="283">
        <v>1</v>
      </c>
      <c r="AU37" s="274"/>
      <c r="AV37" s="273">
        <v>1</v>
      </c>
      <c r="AW37" s="274"/>
      <c r="AX37" s="274"/>
      <c r="AY37" s="273">
        <v>1</v>
      </c>
      <c r="AZ37" s="273">
        <v>1</v>
      </c>
      <c r="BA37" s="274"/>
      <c r="BB37" s="274"/>
      <c r="BC37" s="274"/>
      <c r="BD37" s="273"/>
      <c r="BE37" s="273" t="s">
        <v>85</v>
      </c>
      <c r="BF37" s="273"/>
      <c r="BG37" s="273" t="s">
        <v>85</v>
      </c>
      <c r="BH37" s="273"/>
      <c r="BI37" s="273"/>
      <c r="BJ37" s="273"/>
      <c r="BK37" s="273"/>
      <c r="BL37" s="273"/>
      <c r="BM37" s="273"/>
      <c r="BN37" s="273"/>
      <c r="BO37" s="273" t="s">
        <v>87</v>
      </c>
      <c r="BP37" s="273"/>
      <c r="BQ37" s="273"/>
      <c r="BR37" s="273" t="s">
        <v>85</v>
      </c>
      <c r="BS37" s="273"/>
      <c r="BT37" s="273" t="s">
        <v>85</v>
      </c>
      <c r="BU37" s="273"/>
      <c r="BV37" s="273"/>
      <c r="BW37" s="273"/>
      <c r="BX37" s="273" t="s">
        <v>96</v>
      </c>
      <c r="BY37" s="273"/>
      <c r="BZ37" s="273" t="s">
        <v>96</v>
      </c>
      <c r="CA37" s="273"/>
      <c r="CB37" s="273"/>
      <c r="CC37" s="273"/>
      <c r="CD37" s="273" t="s">
        <v>87</v>
      </c>
      <c r="CE37" s="273"/>
      <c r="CF37" s="273"/>
      <c r="CG37" s="245">
        <v>34.088751461945144</v>
      </c>
      <c r="CH37" s="58">
        <v>47.642222439924588</v>
      </c>
      <c r="CI37" s="73">
        <v>17.830000000000002</v>
      </c>
      <c r="CJ37" s="13">
        <v>37.252187597613656</v>
      </c>
      <c r="CK37" s="13">
        <v>10.486053159027401</v>
      </c>
      <c r="CL37" s="47">
        <v>18.899800000000003</v>
      </c>
      <c r="CM37" s="47">
        <v>2.1779341538754562E-2</v>
      </c>
      <c r="CN37" s="47">
        <v>3.7475274767714249E-2</v>
      </c>
      <c r="CO37" s="47">
        <v>2.3480838365295832E-2</v>
      </c>
      <c r="CP37" s="47">
        <v>8.2483079763739052E-3</v>
      </c>
      <c r="CQ37" s="121"/>
      <c r="CR37" s="121"/>
      <c r="CS37" s="121"/>
      <c r="CT37" s="121"/>
      <c r="CU37" s="121"/>
      <c r="CV37" s="121"/>
      <c r="CW37" s="121"/>
      <c r="CX37" s="121"/>
    </row>
    <row r="38" spans="1:111" ht="25.5" customHeight="1" x14ac:dyDescent="0.2">
      <c r="A38" s="527"/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0">
        <v>0.30933660889506215</v>
      </c>
      <c r="J38" s="500">
        <v>0.28295822913269375</v>
      </c>
      <c r="K38" s="500">
        <v>0.1294058257387477</v>
      </c>
      <c r="L38" s="500">
        <v>0.17968958315631442</v>
      </c>
      <c r="M38" s="500">
        <v>0</v>
      </c>
      <c r="N38" s="14"/>
      <c r="O38" s="14"/>
      <c r="P38" s="14"/>
      <c r="Q38" s="7"/>
      <c r="R38" s="7"/>
      <c r="S38" s="7"/>
      <c r="T38" s="7"/>
      <c r="U38" s="265"/>
      <c r="V38" s="265"/>
      <c r="W38" s="265"/>
      <c r="X38" s="265"/>
      <c r="Y38" s="265"/>
      <c r="Z38" s="265"/>
      <c r="AA38" s="265"/>
      <c r="AB38" s="265"/>
      <c r="AC38" s="265"/>
      <c r="AD38" s="265"/>
      <c r="AE38" s="265"/>
      <c r="AF38" s="265"/>
      <c r="AG38" s="265"/>
      <c r="AH38" s="265"/>
      <c r="AI38" s="265"/>
      <c r="AJ38" s="265"/>
      <c r="AK38" s="265"/>
      <c r="AL38" s="265"/>
      <c r="AM38" s="265"/>
      <c r="AN38" s="265"/>
      <c r="AO38" s="265"/>
      <c r="AP38" s="265"/>
      <c r="AQ38" s="265"/>
      <c r="AR38" s="265"/>
      <c r="AS38" s="265"/>
      <c r="AT38" s="265"/>
      <c r="AU38" s="265"/>
      <c r="AV38" s="265"/>
      <c r="AW38" s="265"/>
      <c r="AX38" s="265"/>
      <c r="AY38" s="265"/>
      <c r="AZ38" s="265"/>
      <c r="BA38" s="265"/>
      <c r="BB38" s="265"/>
      <c r="BC38" s="265"/>
      <c r="BD38" s="269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0"/>
      <c r="CG38" s="63"/>
      <c r="CH38" s="32"/>
      <c r="CI38" s="32"/>
      <c r="CJ38" s="60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121"/>
      <c r="CW38" s="121"/>
      <c r="CX38" s="121"/>
    </row>
    <row r="39" spans="1:111" ht="29.25" customHeight="1" x14ac:dyDescent="0.2">
      <c r="A39" s="528"/>
      <c r="B39" s="37" t="s">
        <v>100</v>
      </c>
      <c r="C39" s="37" t="s">
        <v>83</v>
      </c>
      <c r="D39" s="37" t="s">
        <v>83</v>
      </c>
      <c r="E39" s="38" t="s">
        <v>84</v>
      </c>
      <c r="F39" s="59">
        <v>3.8016167606569828</v>
      </c>
      <c r="G39" s="17">
        <v>0.58316048039494883</v>
      </c>
      <c r="H39" s="7">
        <v>0.68</v>
      </c>
      <c r="I39" s="106">
        <v>0.12845748463443493</v>
      </c>
      <c r="J39" s="106">
        <v>0.11831351500512612</v>
      </c>
      <c r="K39" s="106">
        <v>5.3875933027417486E-2</v>
      </c>
      <c r="L39" s="106">
        <v>7.4401542239199286E-2</v>
      </c>
      <c r="M39" s="106">
        <v>0</v>
      </c>
      <c r="N39" s="13">
        <v>0.10863487772055466</v>
      </c>
      <c r="O39" s="28">
        <v>1.9822606913880252E-2</v>
      </c>
      <c r="P39" s="225">
        <v>0</v>
      </c>
      <c r="Q39" s="60">
        <v>2.1000000000000005</v>
      </c>
      <c r="R39" s="60">
        <v>6.2000000000000011</v>
      </c>
      <c r="S39" s="60">
        <v>3.2</v>
      </c>
      <c r="T39" s="60">
        <v>0.70000000000000007</v>
      </c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0"/>
      <c r="CG39" s="13">
        <v>24.500369834971305</v>
      </c>
      <c r="CH39" s="13">
        <v>190.92217581582273</v>
      </c>
      <c r="CI39" s="13">
        <v>6.0099805892243152</v>
      </c>
      <c r="CJ39" s="13">
        <v>53.900813636936874</v>
      </c>
      <c r="CK39" s="13">
        <v>80.187313842645537</v>
      </c>
      <c r="CL39" s="47">
        <v>6.370579424577774</v>
      </c>
      <c r="CM39" s="47">
        <v>2.2847642939218284E-2</v>
      </c>
      <c r="CN39" s="47">
        <v>9.1337469786660644E-2</v>
      </c>
      <c r="CO39" s="47">
        <v>0.1496513258897661</v>
      </c>
      <c r="CP39" s="47">
        <v>5.4527373412998972E-2</v>
      </c>
      <c r="CQ39" s="236">
        <f t="shared" ref="CQ39:CQ45" si="5">F47+F55+F63+F71+F79+F87</f>
        <v>3.8016167606569828</v>
      </c>
      <c r="CR39" s="238">
        <f t="shared" ref="CR39:CR45" si="6">F47/CQ39</f>
        <v>0.32566467881541378</v>
      </c>
      <c r="CS39" s="238">
        <f t="shared" ref="CS39:CS45" si="7">F55/CQ39</f>
        <v>0.13087130267506392</v>
      </c>
      <c r="CT39" s="238">
        <f t="shared" ref="CT39:CT45" si="8">F63/CQ39</f>
        <v>0.23576004367371386</v>
      </c>
      <c r="CU39" s="238">
        <f t="shared" ref="CU39:CU45" si="9">F71/CQ39</f>
        <v>7.0934879247263993E-2</v>
      </c>
      <c r="CV39" s="238">
        <f t="shared" ref="CV39:CV45" si="10">F79/CQ39</f>
        <v>0.21078653391213054</v>
      </c>
      <c r="CW39" s="238">
        <f t="shared" ref="CW39:CW45" si="11">F87/CQ39</f>
        <v>2.5982561676414009E-2</v>
      </c>
      <c r="CX39" s="238">
        <f t="shared" ref="CX39:CX45" si="12">SUM(CR39:CW39)</f>
        <v>1.0000000000000002</v>
      </c>
      <c r="CY39" s="237"/>
      <c r="CZ39" s="240">
        <f>F47/[1]EU28!F47</f>
        <v>2.9429583243803909E-3</v>
      </c>
      <c r="DA39" s="240">
        <f>F55/[1]EU28!F55</f>
        <v>1.2329391569698498E-3</v>
      </c>
      <c r="DB39" s="240">
        <f>H63/[1]EU28!F63</f>
        <v>3.088296322032098E-3</v>
      </c>
      <c r="DC39" s="240">
        <f>F71/[1]EU28!F71</f>
        <v>2.412032314331845E-3</v>
      </c>
      <c r="DD39" s="240">
        <f>F79/[1]EU28!F79</f>
        <v>5.2246736589890153E-3</v>
      </c>
      <c r="DE39" s="240">
        <f>F87/[1]EU28!F87</f>
        <v>3.8572220381856952E-4</v>
      </c>
      <c r="DF39" s="237"/>
      <c r="DG39" s="27"/>
    </row>
    <row r="40" spans="1:111" ht="26.25" customHeight="1" x14ac:dyDescent="0.2">
      <c r="A40" s="529"/>
      <c r="B40" s="5" t="s">
        <v>100</v>
      </c>
      <c r="C40" s="5" t="s">
        <v>83</v>
      </c>
      <c r="D40" s="5" t="s">
        <v>83</v>
      </c>
      <c r="E40" s="12" t="s">
        <v>89</v>
      </c>
      <c r="F40" s="59">
        <v>0.58316048039494883</v>
      </c>
      <c r="G40" s="17">
        <v>0.22049077565745756</v>
      </c>
      <c r="H40" s="7">
        <v>0.20799999999999999</v>
      </c>
      <c r="I40" s="106">
        <v>3.6788243053842484E-2</v>
      </c>
      <c r="J40" s="106">
        <v>3.5226297076370441E-2</v>
      </c>
      <c r="K40" s="106">
        <v>1.5093668068068198E-2</v>
      </c>
      <c r="L40" s="106">
        <v>2.1667109386928451E-2</v>
      </c>
      <c r="M40" s="106">
        <v>0</v>
      </c>
      <c r="N40" s="13">
        <v>3.0907892916936942E-2</v>
      </c>
      <c r="O40" s="28">
        <v>5.8803501369055437E-3</v>
      </c>
      <c r="P40" s="225">
        <v>0</v>
      </c>
      <c r="Q40" s="60">
        <v>1.9</v>
      </c>
      <c r="R40" s="60">
        <v>6.05</v>
      </c>
      <c r="S40" s="60">
        <v>3.3</v>
      </c>
      <c r="T40" s="60">
        <v>0.74999999999999989</v>
      </c>
      <c r="U40" s="249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0"/>
      <c r="CG40" s="13">
        <v>25.644695675445586</v>
      </c>
      <c r="CH40" s="13">
        <v>189.24175665882555</v>
      </c>
      <c r="CI40" s="13">
        <v>5.5318708847422622</v>
      </c>
      <c r="CJ40" s="13">
        <v>56.418330485980292</v>
      </c>
      <c r="CK40" s="13">
        <v>79.481537796706732</v>
      </c>
      <c r="CL40" s="47">
        <v>5.8637831378267986</v>
      </c>
      <c r="CM40" s="47">
        <v>1.8180941532304241E-2</v>
      </c>
      <c r="CN40" s="47">
        <v>9.0533554613762043E-2</v>
      </c>
      <c r="CO40" s="47">
        <v>0.10985924804173945</v>
      </c>
      <c r="CP40" s="47">
        <v>1.6532159861714999E-2</v>
      </c>
      <c r="CQ40" s="236">
        <f t="shared" si="5"/>
        <v>0.58316048039494883</v>
      </c>
      <c r="CR40" s="238">
        <f t="shared" si="6"/>
        <v>0.33218206951323259</v>
      </c>
      <c r="CS40" s="238">
        <f t="shared" si="7"/>
        <v>0.12053942325041057</v>
      </c>
      <c r="CT40" s="238">
        <f t="shared" si="8"/>
        <v>0.23450084816116168</v>
      </c>
      <c r="CU40" s="238">
        <f t="shared" si="9"/>
        <v>5.5418609015696126E-2</v>
      </c>
      <c r="CV40" s="238">
        <f t="shared" si="10"/>
        <v>0.20194044104380299</v>
      </c>
      <c r="CW40" s="238">
        <f t="shared" si="11"/>
        <v>5.5418609015696126E-2</v>
      </c>
      <c r="CX40" s="238">
        <f t="shared" si="12"/>
        <v>1</v>
      </c>
      <c r="CY40" s="237"/>
      <c r="CZ40" s="240">
        <f>F48/[1]EU28!F48</f>
        <v>4.6072267334805927E-4</v>
      </c>
      <c r="DA40" s="240">
        <f>F56/[1]EU28!F56</f>
        <v>3.2516341923045385E-4</v>
      </c>
      <c r="DB40" s="240">
        <f>H64/[1]EU28!F64</f>
        <v>6.5960341344766459E-4</v>
      </c>
      <c r="DC40" s="240">
        <f>F72/[1]EU28!F72</f>
        <v>4.6634837888042123E-4</v>
      </c>
      <c r="DD40" s="240">
        <f>F80/[1]EU28!F80</f>
        <v>9.808736016181244E-4</v>
      </c>
      <c r="DE40" s="240">
        <f>F88/[1]EU28!F88</f>
        <v>1.8911546993044179E-4</v>
      </c>
      <c r="DF40" s="237"/>
      <c r="DG40" s="27"/>
    </row>
    <row r="41" spans="1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59">
        <v>0.22049077565745756</v>
      </c>
      <c r="G41" s="17">
        <v>0.22049077565745756</v>
      </c>
      <c r="H41" s="7">
        <v>0.20799999999999999</v>
      </c>
      <c r="I41" s="106">
        <v>2.2561804693959193E-2</v>
      </c>
      <c r="J41" s="106">
        <v>2.1940488258384631E-2</v>
      </c>
      <c r="K41" s="106">
        <v>9.1531748146548766E-3</v>
      </c>
      <c r="L41" s="106">
        <v>1.3402139048692167E-2</v>
      </c>
      <c r="M41" s="106">
        <v>0</v>
      </c>
      <c r="N41" s="13">
        <v>1.8916896021537608E-2</v>
      </c>
      <c r="O41" s="28">
        <v>3.6449086724215851E-3</v>
      </c>
      <c r="P41" s="225">
        <v>0</v>
      </c>
      <c r="Q41" s="60">
        <v>1.6999999999999997</v>
      </c>
      <c r="R41" s="60">
        <v>5.97</v>
      </c>
      <c r="S41" s="60">
        <v>3.3999999999999995</v>
      </c>
      <c r="T41" s="60">
        <v>0.76</v>
      </c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0"/>
      <c r="CG41" s="13">
        <v>27.530827266931563</v>
      </c>
      <c r="CH41" s="13">
        <v>189.9432268833483</v>
      </c>
      <c r="CI41" s="13">
        <v>7.7960115659105327</v>
      </c>
      <c r="CJ41" s="13">
        <v>60.567819987249443</v>
      </c>
      <c r="CK41" s="13">
        <v>79.77615529100629</v>
      </c>
      <c r="CL41" s="47">
        <v>8.2637722598651653</v>
      </c>
      <c r="CM41" s="47">
        <v>7.7892420957793472E-3</v>
      </c>
      <c r="CN41" s="47">
        <v>2.7795266069886339E-2</v>
      </c>
      <c r="CO41" s="47">
        <v>0.10917673116430414</v>
      </c>
      <c r="CP41" s="47">
        <v>1.6593440300529311E-2</v>
      </c>
      <c r="CQ41" s="236">
        <f t="shared" si="5"/>
        <v>0.22049077565745756</v>
      </c>
      <c r="CR41" s="238">
        <f t="shared" si="6"/>
        <v>0.31880620746894262</v>
      </c>
      <c r="CS41" s="238">
        <f t="shared" si="7"/>
        <v>0.1896311256556896</v>
      </c>
      <c r="CT41" s="238">
        <f t="shared" si="8"/>
        <v>0.14657276505127176</v>
      </c>
      <c r="CU41" s="238">
        <f t="shared" si="9"/>
        <v>0.14657276505127176</v>
      </c>
      <c r="CV41" s="238">
        <f t="shared" si="10"/>
        <v>0.10351440444685391</v>
      </c>
      <c r="CW41" s="238">
        <f t="shared" si="11"/>
        <v>9.4902732325970324E-2</v>
      </c>
      <c r="CX41" s="238">
        <f t="shared" si="12"/>
        <v>1</v>
      </c>
      <c r="CY41" s="237"/>
      <c r="CZ41" s="240">
        <f>F49/[1]EU28!F49</f>
        <v>3.542500023647607E-4</v>
      </c>
      <c r="DA41" s="240">
        <f>F57/[1]EU28!F57</f>
        <v>3.3324232075093485E-4</v>
      </c>
      <c r="DB41" s="240">
        <f>H65/[1]EU28!F65</f>
        <v>1.6869807262452028E-4</v>
      </c>
      <c r="DC41" s="240">
        <f>F73/[1]EU28!F73</f>
        <v>8.9189851404479655E-4</v>
      </c>
      <c r="DD41" s="240">
        <f>F81/[1]EU28!F81</f>
        <v>3.6283238738107616E-4</v>
      </c>
      <c r="DE41" s="240">
        <f>F89/[1]EU28!F89</f>
        <v>2.0318073040126295E-4</v>
      </c>
      <c r="DF41" s="237"/>
      <c r="DG41" s="27"/>
    </row>
    <row r="42" spans="1:111" ht="27" customHeight="1" x14ac:dyDescent="0.2">
      <c r="A42" s="530"/>
      <c r="B42" s="5" t="s">
        <v>100</v>
      </c>
      <c r="C42" s="5" t="s">
        <v>83</v>
      </c>
      <c r="D42" s="5" t="s">
        <v>83</v>
      </c>
      <c r="E42" s="10" t="s">
        <v>92</v>
      </c>
      <c r="F42" s="59">
        <v>0.77911794740339912</v>
      </c>
      <c r="G42" s="17">
        <v>0.77911794740339912</v>
      </c>
      <c r="H42" s="7">
        <v>0.74960000000000004</v>
      </c>
      <c r="I42" s="106">
        <v>2.8941318159127833E-2</v>
      </c>
      <c r="J42" s="106">
        <v>2.6960492483439E-2</v>
      </c>
      <c r="K42" s="106">
        <v>1.2082868606255301E-2</v>
      </c>
      <c r="L42" s="106">
        <v>1.6847738598891764E-2</v>
      </c>
      <c r="M42" s="106">
        <v>0</v>
      </c>
      <c r="N42" s="13">
        <v>2.4445486480397571E-2</v>
      </c>
      <c r="O42" s="28">
        <v>4.4958316787302617E-3</v>
      </c>
      <c r="P42" s="225">
        <v>0</v>
      </c>
      <c r="Q42" s="60">
        <v>1.6</v>
      </c>
      <c r="R42" s="60">
        <v>5.9</v>
      </c>
      <c r="S42" s="60">
        <v>3.5000000000000004</v>
      </c>
      <c r="T42" s="60">
        <v>0.76999999999999991</v>
      </c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0"/>
      <c r="CG42" s="13">
        <v>26.420837831086889</v>
      </c>
      <c r="CH42" s="13">
        <v>178.27220882580971</v>
      </c>
      <c r="CI42" s="13">
        <v>9.2758233410311455</v>
      </c>
      <c r="CJ42" s="13">
        <v>58.125843228391162</v>
      </c>
      <c r="CK42" s="13">
        <v>74.874327706840077</v>
      </c>
      <c r="CL42" s="47">
        <v>9.832372741493014</v>
      </c>
      <c r="CM42" s="47">
        <v>2.7811909381575219E-2</v>
      </c>
      <c r="CN42" s="47">
        <v>9.4014948456329656E-2</v>
      </c>
      <c r="CO42" s="47">
        <v>0.14694746573565307</v>
      </c>
      <c r="CP42" s="47">
        <v>5.612579604904732E-2</v>
      </c>
      <c r="CQ42" s="236">
        <f t="shared" si="5"/>
        <v>0.77911794740339912</v>
      </c>
      <c r="CR42" s="238">
        <f t="shared" si="6"/>
        <v>0.29737646439915805</v>
      </c>
      <c r="CS42" s="238">
        <f t="shared" si="7"/>
        <v>0.1511500088051472</v>
      </c>
      <c r="CT42" s="238">
        <f t="shared" si="8"/>
        <v>6.8449199736362445E-2</v>
      </c>
      <c r="CU42" s="238">
        <f t="shared" si="9"/>
        <v>0.16902619300151583</v>
      </c>
      <c r="CV42" s="238">
        <f t="shared" si="10"/>
        <v>0.28519092643299004</v>
      </c>
      <c r="CW42" s="238">
        <f t="shared" si="11"/>
        <v>2.8807207624826445E-2</v>
      </c>
      <c r="CX42" s="238">
        <f t="shared" si="12"/>
        <v>1</v>
      </c>
      <c r="CY42" s="237"/>
      <c r="CZ42" s="240">
        <f>F50/[1]EU28!F50</f>
        <v>9.0127724179698946E-4</v>
      </c>
      <c r="DA42" s="240">
        <f>F58/[1]EU28!F58</f>
        <v>4.8842306254519513E-4</v>
      </c>
      <c r="DB42" s="240">
        <f>H66/[1]EU28!F66</f>
        <v>3.7850113550340646E-4</v>
      </c>
      <c r="DC42" s="240">
        <f>F74/[1]EU28!F74</f>
        <v>2.2202029933195955E-3</v>
      </c>
      <c r="DD42" s="240">
        <f>F82/[1]EU28!F82</f>
        <v>2.2690566170083738E-3</v>
      </c>
      <c r="DE42" s="240">
        <f>F90/[1]EU28!F90</f>
        <v>1.5304653047180716E-4</v>
      </c>
      <c r="DF42" s="237"/>
      <c r="DG42" s="27"/>
    </row>
    <row r="43" spans="1:111" ht="24.75" customHeight="1" x14ac:dyDescent="0.2">
      <c r="A43" s="530"/>
      <c r="B43" s="5" t="s">
        <v>100</v>
      </c>
      <c r="C43" s="5" t="s">
        <v>83</v>
      </c>
      <c r="D43" s="5" t="s">
        <v>83</v>
      </c>
      <c r="E43" s="10" t="s">
        <v>93</v>
      </c>
      <c r="F43" s="17">
        <v>0.58885686319187369</v>
      </c>
      <c r="G43" s="17">
        <v>0.58885686319187369</v>
      </c>
      <c r="H43" s="7">
        <v>0.65600000000000003</v>
      </c>
      <c r="I43" s="106">
        <v>3.0365613957062026E-2</v>
      </c>
      <c r="J43" s="106">
        <v>2.8477003529201947E-2</v>
      </c>
      <c r="K43" s="106">
        <v>1.2607377870261205E-2</v>
      </c>
      <c r="L43" s="106">
        <v>1.775098253734381E-2</v>
      </c>
      <c r="M43" s="106">
        <v>0</v>
      </c>
      <c r="N43" s="13">
        <v>2.5573849019939716E-2</v>
      </c>
      <c r="O43" s="28">
        <v>4.7917649371223107E-3</v>
      </c>
      <c r="P43" s="225">
        <v>0</v>
      </c>
      <c r="Q43" s="60">
        <v>1.55</v>
      </c>
      <c r="R43" s="60">
        <v>2.4999999999999996</v>
      </c>
      <c r="S43" s="60">
        <v>0.49999999999999994</v>
      </c>
      <c r="T43" s="60">
        <v>0.78</v>
      </c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0"/>
      <c r="CG43" s="13">
        <v>26.464729144847794</v>
      </c>
      <c r="CH43" s="13">
        <v>148.9339378653813</v>
      </c>
      <c r="CI43" s="13">
        <v>5.5750262525325125</v>
      </c>
      <c r="CJ43" s="13">
        <v>58.222404118665153</v>
      </c>
      <c r="CK43" s="13">
        <v>62.552253903460141</v>
      </c>
      <c r="CL43" s="47">
        <v>5.9095278276844638</v>
      </c>
      <c r="CM43" s="47">
        <v>1.8866829860736272E-2</v>
      </c>
      <c r="CN43" s="47">
        <v>6.8735516560918905E-2</v>
      </c>
      <c r="CO43" s="47">
        <v>0.13176452827636215</v>
      </c>
      <c r="CP43" s="47">
        <v>4.1034278560669851E-2</v>
      </c>
      <c r="CQ43" s="236">
        <f t="shared" si="5"/>
        <v>0.58885686319187369</v>
      </c>
      <c r="CR43" s="238">
        <f t="shared" si="6"/>
        <v>0.42570495289189386</v>
      </c>
      <c r="CS43" s="238">
        <f t="shared" si="7"/>
        <v>8.7127939775933014E-2</v>
      </c>
      <c r="CT43" s="238">
        <f t="shared" si="8"/>
        <v>6.1331595919478794E-2</v>
      </c>
      <c r="CU43" s="238">
        <f t="shared" si="9"/>
        <v>3.8759795045081452E-2</v>
      </c>
      <c r="CV43" s="238">
        <f t="shared" si="10"/>
        <v>0.34509137834047465</v>
      </c>
      <c r="CW43" s="238">
        <f t="shared" si="11"/>
        <v>4.1984338027138204E-2</v>
      </c>
      <c r="CX43" s="238">
        <f t="shared" si="12"/>
        <v>0.99999999999999989</v>
      </c>
      <c r="CY43" s="237"/>
      <c r="CZ43" s="240">
        <f>F51/[1]EU28!F51</f>
        <v>9.8163168424311763E-4</v>
      </c>
      <c r="DA43" s="240">
        <f>F59/[1]EU28!F59</f>
        <v>2.1615219629603303E-4</v>
      </c>
      <c r="DB43" s="240">
        <f>H67/[1]EU28!F67</f>
        <v>3.6550944571169425E-4</v>
      </c>
      <c r="DC43" s="240">
        <f>F75/[1]EU28!F75</f>
        <v>3.5886747371394011E-4</v>
      </c>
      <c r="DD43" s="240">
        <f>F83/[1]EU28!F83</f>
        <v>1.9998959409913588E-3</v>
      </c>
      <c r="DE43" s="240">
        <f>F91/[1]EU28!F91</f>
        <v>1.6601150665346894E-4</v>
      </c>
      <c r="DF43" s="237"/>
      <c r="DG43" s="27"/>
    </row>
    <row r="44" spans="1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1.4166058425899557</v>
      </c>
      <c r="G44" s="17">
        <v>1.4166058425899557</v>
      </c>
      <c r="H44" s="7">
        <v>2.2600000000000002</v>
      </c>
      <c r="I44" s="106">
        <v>3.9207565403852146E-2</v>
      </c>
      <c r="J44" s="106">
        <v>3.1436214058928852E-2</v>
      </c>
      <c r="K44" s="106">
        <v>1.6965726582082487E-2</v>
      </c>
      <c r="L44" s="106">
        <v>2.2237254788269656E-2</v>
      </c>
      <c r="M44" s="106">
        <v>0</v>
      </c>
      <c r="N44" s="13">
        <v>3.3798900098650025E-2</v>
      </c>
      <c r="O44" s="28">
        <v>5.4086653052021197E-3</v>
      </c>
      <c r="P44" s="225">
        <v>0</v>
      </c>
      <c r="Q44" s="60">
        <v>1.52</v>
      </c>
      <c r="R44" s="60">
        <v>1.5999999999999999</v>
      </c>
      <c r="S44" s="60">
        <v>0.69999999999999984</v>
      </c>
      <c r="T44" s="60">
        <v>0.78999999999999992</v>
      </c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0"/>
      <c r="CG44" s="13">
        <v>25.836175067032684</v>
      </c>
      <c r="CH44" s="13">
        <v>158.90202897337974</v>
      </c>
      <c r="CI44" s="13">
        <v>3.0724735322768684</v>
      </c>
      <c r="CJ44" s="13">
        <v>56.839585147471908</v>
      </c>
      <c r="CK44" s="13">
        <v>66.738852168819491</v>
      </c>
      <c r="CL44" s="47">
        <v>3.2568219442134807</v>
      </c>
      <c r="CM44" s="47">
        <v>4.0952160507161849E-2</v>
      </c>
      <c r="CN44" s="47">
        <v>0.25265131945957386</v>
      </c>
      <c r="CO44" s="47">
        <v>0.17913292140474596</v>
      </c>
      <c r="CP44" s="47">
        <v>0.15082980590153208</v>
      </c>
      <c r="CQ44" s="236">
        <f t="shared" si="5"/>
        <v>1.4166058425899557</v>
      </c>
      <c r="CR44" s="238">
        <f t="shared" si="6"/>
        <v>0.69300510132177584</v>
      </c>
      <c r="CS44" s="238">
        <f t="shared" si="7"/>
        <v>0.22101338545650012</v>
      </c>
      <c r="CT44" s="238">
        <f t="shared" si="8"/>
        <v>1.6111730335996589E-2</v>
      </c>
      <c r="CU44" s="238">
        <f t="shared" si="9"/>
        <v>1.6111730335996586E-2</v>
      </c>
      <c r="CV44" s="238">
        <f t="shared" si="10"/>
        <v>3.7646322213734269E-2</v>
      </c>
      <c r="CW44" s="238">
        <f t="shared" si="11"/>
        <v>1.6111730335996586E-2</v>
      </c>
      <c r="CX44" s="238">
        <f t="shared" si="12"/>
        <v>0.99999999999999989</v>
      </c>
      <c r="CY44" s="237"/>
      <c r="CZ44" s="240">
        <f>F52/[1]EU28!F52</f>
        <v>4.1345816858030316E-3</v>
      </c>
      <c r="DA44" s="240">
        <f>F60/[1]EU28!F60</f>
        <v>1.1606630329129342E-3</v>
      </c>
      <c r="DB44" s="240">
        <f>H68/[1]EU28!F68</f>
        <v>2.9925560169079409E-4</v>
      </c>
      <c r="DC44" s="240">
        <f>F76/[1]EU28!F76</f>
        <v>3.6762456838538432E-4</v>
      </c>
      <c r="DD44" s="240">
        <f>F84/[1]EU28!F84</f>
        <v>5.1842130844755518E-4</v>
      </c>
      <c r="DE44" s="240">
        <f>F92/[1]EU28!F92</f>
        <v>1.5011721396338221E-4</v>
      </c>
      <c r="DF44" s="237"/>
      <c r="DG44" s="27"/>
    </row>
    <row r="45" spans="1:111" ht="25.5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0.47499186746416033</v>
      </c>
      <c r="G45" s="17">
        <v>0.47499186746416033</v>
      </c>
      <c r="H45" s="7">
        <v>0.46500000000000008</v>
      </c>
      <c r="I45" s="106">
        <v>2.3014578992783523E-2</v>
      </c>
      <c r="J45" s="106">
        <v>2.0604218721242747E-2</v>
      </c>
      <c r="K45" s="106">
        <v>9.6270767700081597E-3</v>
      </c>
      <c r="L45" s="106">
        <v>1.338281655698929E-2</v>
      </c>
      <c r="M45" s="106">
        <v>0</v>
      </c>
      <c r="N45" s="28">
        <v>1.9487304237335461E-2</v>
      </c>
      <c r="O45" s="28">
        <v>3.5272747554480613E-3</v>
      </c>
      <c r="P45" s="225">
        <v>0</v>
      </c>
      <c r="Q45" s="60">
        <v>1.5000000000000002</v>
      </c>
      <c r="R45" s="60">
        <v>1.0999999999999999</v>
      </c>
      <c r="S45" s="60">
        <v>0.11999999999999998</v>
      </c>
      <c r="T45" s="60">
        <v>0.79999999999999993</v>
      </c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0"/>
      <c r="CG45" s="190">
        <v>13.99</v>
      </c>
      <c r="CH45" s="190">
        <v>102.68</v>
      </c>
      <c r="CI45" s="13">
        <v>4.2472249760250271</v>
      </c>
      <c r="CJ45" s="13">
        <v>30.778000000000002</v>
      </c>
      <c r="CK45" s="13">
        <v>43.125599999999999</v>
      </c>
      <c r="CL45" s="47">
        <v>4.5020584745865291</v>
      </c>
      <c r="CM45" s="47">
        <v>8.6625335487261548E-3</v>
      </c>
      <c r="CN45" s="47">
        <v>3.359096665259604E-2</v>
      </c>
      <c r="CO45" s="47">
        <v>0.11075774085908863</v>
      </c>
      <c r="CP45" s="47">
        <v>2.0053404000000004E-2</v>
      </c>
      <c r="CQ45" s="236">
        <f t="shared" si="5"/>
        <v>0.47499186746416033</v>
      </c>
      <c r="CR45" s="238">
        <f t="shared" si="6"/>
        <v>0.70764374757297444</v>
      </c>
      <c r="CS45" s="238">
        <f t="shared" si="7"/>
        <v>6.8038938916889335E-2</v>
      </c>
      <c r="CT45" s="238">
        <f t="shared" si="8"/>
        <v>4.9116630405804419E-2</v>
      </c>
      <c r="CU45" s="238">
        <f t="shared" si="9"/>
        <v>4.9116630405804419E-2</v>
      </c>
      <c r="CV45" s="238">
        <f t="shared" si="10"/>
        <v>8.8026589187392021E-2</v>
      </c>
      <c r="CW45" s="238">
        <f t="shared" si="11"/>
        <v>3.8057463511135307E-2</v>
      </c>
      <c r="CX45" s="238">
        <f t="shared" si="12"/>
        <v>0.99999999999999989</v>
      </c>
      <c r="CY45" s="237"/>
      <c r="CZ45" s="240">
        <f>F53/[1]EU28!F53</f>
        <v>2.4254944808704288E-3</v>
      </c>
      <c r="DA45" s="240">
        <f>F61/[1]EU28!F61</f>
        <v>2.3425589052198604E-4</v>
      </c>
      <c r="DB45" s="240">
        <f>H69/[1]EU28!F69</f>
        <v>3.1386826948729611E-4</v>
      </c>
      <c r="DC45" s="240">
        <f>F77/[1]EU28!F77</f>
        <v>1.0591065916106773E-3</v>
      </c>
      <c r="DD45" s="240">
        <f>F85/[1]EU28!F85</f>
        <v>1.0286845934315751E-3</v>
      </c>
      <c r="DE45" s="240">
        <f>F93/[1]EU28!F93</f>
        <v>2.4193615546592922E-4</v>
      </c>
      <c r="DF45" s="237"/>
      <c r="DG45" s="27"/>
    </row>
    <row r="46" spans="1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4"/>
      <c r="I46" s="236">
        <v>4.0421563682526258E-2</v>
      </c>
      <c r="J46" s="236">
        <v>1.7802820697216008E-2</v>
      </c>
      <c r="K46" s="236">
        <v>1.9741891702545821E-2</v>
      </c>
      <c r="L46" s="236">
        <v>2.0679671979980434E-2</v>
      </c>
      <c r="M46" s="236">
        <v>0</v>
      </c>
      <c r="N46" s="14"/>
      <c r="O46" s="14"/>
      <c r="P46" s="317"/>
      <c r="Q46" s="7"/>
      <c r="R46" s="7"/>
      <c r="S46" s="7"/>
      <c r="T46" s="7"/>
      <c r="U46" s="249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0"/>
      <c r="CG46" s="7"/>
      <c r="CH46" s="7"/>
      <c r="CI46" s="7"/>
      <c r="CJ46" s="7"/>
      <c r="CK46" s="7"/>
      <c r="CL46" s="7"/>
      <c r="CM46" s="7"/>
      <c r="CN46" s="47"/>
      <c r="CO46" s="7"/>
      <c r="CP46" s="7"/>
      <c r="CQ46" s="121"/>
      <c r="CR46" s="121"/>
      <c r="CS46" s="121"/>
      <c r="CT46" s="121"/>
      <c r="CU46" s="121"/>
      <c r="CV46" s="121"/>
      <c r="CW46" s="121"/>
      <c r="CX46" s="121"/>
    </row>
    <row r="47" spans="1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58">
        <v>1.23805230133865</v>
      </c>
      <c r="G47" s="17">
        <v>1.23805230133865</v>
      </c>
      <c r="H47" s="36">
        <v>1.32</v>
      </c>
      <c r="I47" s="53">
        <v>1.5154416492386616E-2</v>
      </c>
      <c r="J47" s="7">
        <v>6.6744414368492024E-3</v>
      </c>
      <c r="K47" s="225">
        <v>7.4014170148816224E-3</v>
      </c>
      <c r="L47" s="319">
        <v>7.7529994775049939E-3</v>
      </c>
      <c r="M47" s="318">
        <v>0</v>
      </c>
      <c r="N47" s="17">
        <v>1.3585934385424601E-2</v>
      </c>
      <c r="O47" s="160">
        <v>1.5684821069620147E-3</v>
      </c>
      <c r="P47" s="225">
        <v>0</v>
      </c>
      <c r="Q47" s="53">
        <v>2.1</v>
      </c>
      <c r="R47" s="53">
        <v>6.2</v>
      </c>
      <c r="S47" s="53">
        <v>3.2</v>
      </c>
      <c r="T47" s="53">
        <v>0.7</v>
      </c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0"/>
      <c r="CG47" s="7">
        <v>27.736373637436063</v>
      </c>
      <c r="CH47" s="7">
        <v>190.92217581582273</v>
      </c>
      <c r="CI47" s="7">
        <v>1.9299797396307059</v>
      </c>
      <c r="CJ47" s="13">
        <v>61.020022002359347</v>
      </c>
      <c r="CK47" s="13">
        <v>80.187313842645537</v>
      </c>
      <c r="CL47" s="47">
        <v>2.0457785240085484</v>
      </c>
      <c r="CM47" s="47">
        <v>3.6728497070803147E-2</v>
      </c>
      <c r="CN47" s="47">
        <v>0.1773021472329295</v>
      </c>
      <c r="CO47" s="47">
        <v>0.15207875947743402</v>
      </c>
      <c r="CP47" s="47">
        <v>0.10584725427229212</v>
      </c>
      <c r="CQ47" s="121"/>
      <c r="CR47" s="121"/>
      <c r="CS47" s="121"/>
      <c r="CT47" s="121"/>
      <c r="CU47" s="121"/>
      <c r="CV47" s="121"/>
      <c r="CW47" s="121"/>
      <c r="CX47" s="121"/>
    </row>
    <row r="48" spans="1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7">
        <v>0.19371545523592501</v>
      </c>
      <c r="G48" s="17">
        <v>0.19371545523592501</v>
      </c>
      <c r="H48" s="7">
        <v>0.22</v>
      </c>
      <c r="I48" s="144">
        <v>2.3711798657320886E-3</v>
      </c>
      <c r="J48" s="31">
        <v>1.0443358975923429E-3</v>
      </c>
      <c r="K48" s="225">
        <v>1.1580842464235519E-3</v>
      </c>
      <c r="L48" s="319">
        <v>1.2130956193085367E-3</v>
      </c>
      <c r="M48" s="318">
        <v>0</v>
      </c>
      <c r="N48" s="142">
        <v>2.1257627496288176E-3</v>
      </c>
      <c r="O48" s="161">
        <v>2.4541711610327115E-4</v>
      </c>
      <c r="P48" s="225">
        <v>0</v>
      </c>
      <c r="Q48" s="53">
        <v>1.9</v>
      </c>
      <c r="R48" s="190">
        <v>6.05</v>
      </c>
      <c r="S48" s="53">
        <v>3.3</v>
      </c>
      <c r="T48" s="190">
        <v>0.75</v>
      </c>
      <c r="U48" s="249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0"/>
      <c r="CG48" s="226">
        <v>28.025294196159358</v>
      </c>
      <c r="CH48" s="7">
        <v>177.55762350871512</v>
      </c>
      <c r="CI48" s="7">
        <v>1.9299797396307059</v>
      </c>
      <c r="CJ48" s="13">
        <v>61.655647231550596</v>
      </c>
      <c r="CK48" s="13">
        <v>74.574201873660343</v>
      </c>
      <c r="CL48" s="47">
        <v>2.0457785240085484</v>
      </c>
      <c r="CM48" s="47">
        <v>5.8027995271884118E-3</v>
      </c>
      <c r="CN48" s="47">
        <v>2.7481832821104075E-2</v>
      </c>
      <c r="CO48" s="47">
        <v>0.10633995068941562</v>
      </c>
      <c r="CP48" s="47">
        <v>1.6406324412205277E-2</v>
      </c>
      <c r="CQ48" s="121"/>
      <c r="CR48" s="121"/>
      <c r="CS48" s="121"/>
      <c r="CT48" s="121"/>
      <c r="CU48" s="121"/>
      <c r="CV48" s="121"/>
      <c r="CW48" s="121"/>
      <c r="CX48" s="121"/>
    </row>
    <row r="49" spans="2:102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60">
        <v>7.0293827969239497E-2</v>
      </c>
      <c r="G49" s="17">
        <v>7.0293827969239497E-2</v>
      </c>
      <c r="H49" s="7">
        <v>0.09</v>
      </c>
      <c r="I49" s="144">
        <v>8.6043371894564636E-4</v>
      </c>
      <c r="J49" s="31">
        <v>3.7895978840744209E-4</v>
      </c>
      <c r="K49" s="225">
        <v>4.2023582833305366E-4</v>
      </c>
      <c r="L49" s="319">
        <v>4.4019789061259271E-4</v>
      </c>
      <c r="M49" s="225">
        <v>0</v>
      </c>
      <c r="N49" s="142">
        <v>7.7137882903477201E-4</v>
      </c>
      <c r="O49" s="161">
        <v>8.9054889910874393E-5</v>
      </c>
      <c r="P49" s="225">
        <v>0</v>
      </c>
      <c r="Q49" s="190">
        <v>1.7</v>
      </c>
      <c r="R49" s="190">
        <v>5.97</v>
      </c>
      <c r="S49" s="190">
        <v>3.4</v>
      </c>
      <c r="T49" s="190">
        <v>0.76</v>
      </c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0"/>
      <c r="CG49" s="226">
        <v>28.45867503424429</v>
      </c>
      <c r="CH49" s="7">
        <v>179.33319974380228</v>
      </c>
      <c r="CI49" s="7">
        <v>1.9299797396307059</v>
      </c>
      <c r="CJ49" s="13">
        <v>62.609085075337447</v>
      </c>
      <c r="CK49" s="13">
        <v>75.31994389239695</v>
      </c>
      <c r="CL49" s="47">
        <v>2.0457785240085484</v>
      </c>
      <c r="CM49" s="47">
        <v>2.1361348708913773E-3</v>
      </c>
      <c r="CN49" s="47">
        <v>1.1354993651992546E-2</v>
      </c>
      <c r="CO49" s="47">
        <v>9.8544837859227075E-2</v>
      </c>
      <c r="CP49" s="47">
        <v>6.7787949503157249E-3</v>
      </c>
      <c r="CQ49" s="121"/>
      <c r="CR49" s="121"/>
      <c r="CS49" s="121"/>
      <c r="CT49" s="121"/>
      <c r="CU49" s="121"/>
      <c r="CV49" s="121"/>
      <c r="CW49" s="121"/>
      <c r="CX49" s="121"/>
    </row>
    <row r="50" spans="2:102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60">
        <v>0.23169134054875201</v>
      </c>
      <c r="G50" s="59">
        <v>0.23169134054875201</v>
      </c>
      <c r="H50" s="60">
        <v>0.26</v>
      </c>
      <c r="I50" s="144">
        <v>2.8360248339740794E-3</v>
      </c>
      <c r="J50" s="31">
        <v>1.2490670081107774E-3</v>
      </c>
      <c r="K50" s="225">
        <v>1.3851145289129401E-3</v>
      </c>
      <c r="L50" s="319">
        <v>1.4509103050611392E-3</v>
      </c>
      <c r="M50" s="225">
        <v>0</v>
      </c>
      <c r="N50" s="142">
        <v>2.5424962636577623E-3</v>
      </c>
      <c r="O50" s="161">
        <v>2.9352857031631722E-4</v>
      </c>
      <c r="P50" s="225">
        <v>0</v>
      </c>
      <c r="Q50" s="190">
        <v>1.6</v>
      </c>
      <c r="R50" s="53">
        <v>5.9</v>
      </c>
      <c r="S50" s="53">
        <v>3.5</v>
      </c>
      <c r="T50" s="190">
        <v>0.77</v>
      </c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0"/>
      <c r="CG50" s="7">
        <v>28.892055872329234</v>
      </c>
      <c r="CH50" s="226">
        <v>164.98588362660544</v>
      </c>
      <c r="CI50" s="7">
        <v>1.9299797396307059</v>
      </c>
      <c r="CJ50" s="13">
        <v>63.562522919124319</v>
      </c>
      <c r="CK50" s="13">
        <v>69.294071123174277</v>
      </c>
      <c r="CL50" s="47">
        <v>2.0457785240085484</v>
      </c>
      <c r="CM50" s="47">
        <v>7.1411987493763731E-3</v>
      </c>
      <c r="CN50" s="47">
        <v>3.0178929043842281E-2</v>
      </c>
      <c r="CO50" s="47">
        <v>0.10920087531248608</v>
      </c>
      <c r="CP50" s="47">
        <v>1.8016458492025312E-2</v>
      </c>
    </row>
    <row r="51" spans="2:102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60">
        <v>0.25067928320516497</v>
      </c>
      <c r="G51" s="59">
        <v>0.25067928320516497</v>
      </c>
      <c r="H51" s="60">
        <v>0.28000000000000003</v>
      </c>
      <c r="I51" s="144">
        <v>3.0684473180950678E-3</v>
      </c>
      <c r="J51" s="31">
        <v>1.351432563369992E-3</v>
      </c>
      <c r="K51" s="225">
        <v>1.498629670157631E-3</v>
      </c>
      <c r="L51" s="319">
        <v>1.5698176479374368E-3</v>
      </c>
      <c r="M51" s="225">
        <v>0</v>
      </c>
      <c r="N51" s="142">
        <v>2.7508630206722283E-3</v>
      </c>
      <c r="O51" s="161">
        <v>3.1758429742283949E-4</v>
      </c>
      <c r="P51" s="225">
        <v>0</v>
      </c>
      <c r="Q51" s="190">
        <v>1.55</v>
      </c>
      <c r="R51" s="53">
        <v>2.5</v>
      </c>
      <c r="S51" s="53">
        <v>0.5</v>
      </c>
      <c r="T51" s="190">
        <v>0.78</v>
      </c>
      <c r="U51" s="249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0"/>
      <c r="CG51" s="226">
        <v>27.3658755091909</v>
      </c>
      <c r="CH51" s="7">
        <v>138.58814224634858</v>
      </c>
      <c r="CI51" s="7">
        <v>1.9299797396307059</v>
      </c>
      <c r="CJ51" s="13">
        <v>60.204926120219987</v>
      </c>
      <c r="CK51" s="13">
        <v>58.207019743466404</v>
      </c>
      <c r="CL51" s="47">
        <v>2.0457785240085484</v>
      </c>
      <c r="CM51" s="47">
        <v>7.3438639946568698E-3</v>
      </c>
      <c r="CN51" s="47">
        <v>2.7300323504275786E-2</v>
      </c>
      <c r="CO51" s="47">
        <v>0.10960496201923164</v>
      </c>
      <c r="CP51" s="47">
        <v>1.6297965528170592E-2</v>
      </c>
    </row>
    <row r="52" spans="2:102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60">
        <v>0.98171507547707193</v>
      </c>
      <c r="G52" s="59">
        <v>0.98171507547707193</v>
      </c>
      <c r="H52" s="60">
        <v>1.05</v>
      </c>
      <c r="I52" s="144">
        <v>1.2016712956753231E-2</v>
      </c>
      <c r="J52" s="31">
        <v>5.2925064408497905E-3</v>
      </c>
      <c r="K52" s="225">
        <v>5.8689626080782771E-3</v>
      </c>
      <c r="L52" s="319">
        <v>6.1477503486749539E-3</v>
      </c>
      <c r="M52" s="225">
        <v>0</v>
      </c>
      <c r="N52" s="17">
        <v>1.0772983165729272E-2</v>
      </c>
      <c r="O52" s="162">
        <v>1.2437297910239593E-3</v>
      </c>
      <c r="P52" s="225">
        <v>0</v>
      </c>
      <c r="Q52" s="190">
        <v>1.52</v>
      </c>
      <c r="R52" s="53">
        <v>1.6</v>
      </c>
      <c r="S52" s="53">
        <v>0.7</v>
      </c>
      <c r="T52" s="190">
        <v>0.79</v>
      </c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0"/>
      <c r="CG52" s="7">
        <v>25.839695146052566</v>
      </c>
      <c r="CH52" s="7">
        <v>126.11520944417722</v>
      </c>
      <c r="CI52" s="7">
        <v>1.9299797396307059</v>
      </c>
      <c r="CJ52" s="13">
        <v>56.847329321315648</v>
      </c>
      <c r="CK52" s="13">
        <v>52.968387966554431</v>
      </c>
      <c r="CL52" s="47">
        <v>2.0457785240085484</v>
      </c>
      <c r="CM52" s="47">
        <v>2.7261908476372301E-2</v>
      </c>
      <c r="CN52" s="47">
        <v>9.3162353958341146E-2</v>
      </c>
      <c r="CO52" s="47">
        <v>0.17181625181345175</v>
      </c>
      <c r="CP52" s="47">
        <v>5.5616807364882156E-2</v>
      </c>
    </row>
    <row r="53" spans="2:102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53">
        <v>0.33612502515902398</v>
      </c>
      <c r="G53" s="32">
        <v>0.33612502515902398</v>
      </c>
      <c r="H53" s="60">
        <v>0.37</v>
      </c>
      <c r="I53" s="144">
        <v>4.1143484966395258E-3</v>
      </c>
      <c r="J53" s="31">
        <v>1.8120775620364604E-3</v>
      </c>
      <c r="K53" s="225">
        <v>2.0094478057587442E-3</v>
      </c>
      <c r="L53" s="319">
        <v>2.1049006908807817E-3</v>
      </c>
      <c r="M53" s="225">
        <v>0</v>
      </c>
      <c r="N53" s="142">
        <v>3.688513427237335E-3</v>
      </c>
      <c r="O53" s="163">
        <v>4.2583506940219092E-4</v>
      </c>
      <c r="P53" s="225">
        <v>0</v>
      </c>
      <c r="Q53" s="53">
        <v>1.5</v>
      </c>
      <c r="R53" s="53">
        <v>1.1000000000000001</v>
      </c>
      <c r="S53" s="53">
        <v>0.12</v>
      </c>
      <c r="T53" s="55">
        <v>0.8</v>
      </c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0"/>
      <c r="CG53" s="190">
        <v>15.479343816774978</v>
      </c>
      <c r="CH53" s="190">
        <v>135.58710452005036</v>
      </c>
      <c r="CI53" s="53">
        <v>1.9299797396307059</v>
      </c>
      <c r="CJ53" s="13">
        <v>34.054556396904957</v>
      </c>
      <c r="CK53" s="13">
        <v>56.946583898421146</v>
      </c>
      <c r="CL53" s="47">
        <v>2.0457785240085484</v>
      </c>
      <c r="CM53" s="47">
        <v>5.8517093183984492E-3</v>
      </c>
      <c r="CN53" s="47">
        <v>3.529423714114157E-2</v>
      </c>
      <c r="CO53" s="47">
        <v>0.10613422598354125</v>
      </c>
      <c r="CP53" s="47">
        <v>2.1070236042415823E-2</v>
      </c>
    </row>
    <row r="54" spans="2:102" ht="27.7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66"/>
      <c r="I54" s="327">
        <v>1.3759636777058142E-2</v>
      </c>
      <c r="J54" s="327">
        <v>0.01</v>
      </c>
      <c r="K54" s="327">
        <v>6.1230383657908741E-3</v>
      </c>
      <c r="L54" s="327">
        <v>7.6365984112672699E-3</v>
      </c>
      <c r="M54" s="327">
        <v>0</v>
      </c>
      <c r="N54" s="14"/>
      <c r="O54" s="14"/>
      <c r="P54" s="317"/>
      <c r="Q54" s="7"/>
      <c r="R54" s="7"/>
      <c r="S54" s="7"/>
      <c r="T54" s="7"/>
      <c r="U54" s="249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0"/>
      <c r="CG54" s="7"/>
      <c r="CH54" s="7"/>
      <c r="CI54" s="7"/>
      <c r="CJ54" s="7"/>
      <c r="CK54" s="7"/>
      <c r="CL54" s="7"/>
      <c r="CM54" s="7"/>
      <c r="CN54" s="47"/>
      <c r="CO54" s="7"/>
      <c r="CP54" s="7"/>
    </row>
    <row r="55" spans="2:102" ht="24.7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71">
        <v>0.497522537738536</v>
      </c>
      <c r="G55" s="17">
        <v>0.497522537738536</v>
      </c>
      <c r="H55" s="7">
        <v>0.54</v>
      </c>
      <c r="I55" s="144">
        <v>6.0899396116679523E-3</v>
      </c>
      <c r="J55" s="7">
        <v>4.4259450378965606E-3</v>
      </c>
      <c r="K55" s="319">
        <v>2.7100231271922387E-3</v>
      </c>
      <c r="L55" s="225">
        <v>3.3799164844757136E-3</v>
      </c>
      <c r="M55" s="318">
        <v>0</v>
      </c>
      <c r="N55" s="73">
        <v>5.6331941407928559E-3</v>
      </c>
      <c r="O55" s="152">
        <v>4.5674547087509639E-4</v>
      </c>
      <c r="P55" s="225">
        <v>0</v>
      </c>
      <c r="Q55" s="53">
        <v>2.1</v>
      </c>
      <c r="R55" s="53">
        <v>6.2</v>
      </c>
      <c r="S55" s="53">
        <v>3.2</v>
      </c>
      <c r="T55" s="53">
        <v>0.7</v>
      </c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0"/>
      <c r="CG55" s="7">
        <v>25.968859631128865</v>
      </c>
      <c r="CH55" s="7">
        <v>190.92217581582273</v>
      </c>
      <c r="CI55" s="7">
        <v>3.5382961893229612</v>
      </c>
      <c r="CJ55" s="13">
        <v>57.131491188483508</v>
      </c>
      <c r="CK55" s="13">
        <v>80.187313842645537</v>
      </c>
      <c r="CL55" s="47">
        <v>3.7505939606823389</v>
      </c>
      <c r="CM55" s="47">
        <v>1.4680475045237607E-2</v>
      </c>
      <c r="CN55" s="47">
        <v>7.2532696595289339E-2</v>
      </c>
      <c r="CO55" s="47">
        <v>3.0290209506226629E-2</v>
      </c>
      <c r="CP55" s="47">
        <v>4.3301149475028597E-2</v>
      </c>
    </row>
    <row r="56" spans="2:102" ht="26.25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7.0293827969239497E-2</v>
      </c>
      <c r="G56" s="17">
        <v>7.0293827969239497E-2</v>
      </c>
      <c r="H56" s="7">
        <v>0.09</v>
      </c>
      <c r="I56" s="144">
        <v>8.6043371894564636E-4</v>
      </c>
      <c r="J56" s="31">
        <v>6.2533170961334781E-4</v>
      </c>
      <c r="K56" s="319">
        <v>3.8289300493081263E-4</v>
      </c>
      <c r="L56" s="225">
        <v>4.7754071401483373E-4</v>
      </c>
      <c r="M56" s="318">
        <v>0</v>
      </c>
      <c r="N56" s="151">
        <v>7.9590119002472285E-4</v>
      </c>
      <c r="O56" s="152">
        <v>6.4532528920923469E-5</v>
      </c>
      <c r="P56" s="225">
        <v>0</v>
      </c>
      <c r="Q56" s="53">
        <v>1.9</v>
      </c>
      <c r="R56" s="190">
        <v>6.05</v>
      </c>
      <c r="S56" s="53">
        <v>3.3</v>
      </c>
      <c r="T56" s="190">
        <v>0.75</v>
      </c>
      <c r="U56" s="249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0"/>
      <c r="CG56" s="226">
        <v>26.189798881917262</v>
      </c>
      <c r="CH56" s="7">
        <v>192.83139757398098</v>
      </c>
      <c r="CI56" s="7">
        <v>3.5382961893229612</v>
      </c>
      <c r="CJ56" s="13">
        <v>57.61755754021798</v>
      </c>
      <c r="CK56" s="13">
        <v>80.98918698107201</v>
      </c>
      <c r="CL56" s="47">
        <v>3.7505939606823389</v>
      </c>
      <c r="CM56" s="47">
        <v>2.0897016007909567E-3</v>
      </c>
      <c r="CN56" s="47">
        <v>1.2209670593540374E-2</v>
      </c>
      <c r="CO56" s="47">
        <v>4.3138022843945143E-3</v>
      </c>
      <c r="CP56" s="47">
        <v>7.2890268282964805E-3</v>
      </c>
    </row>
    <row r="57" spans="2:102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4.1811913984619802E-2</v>
      </c>
      <c r="G57" s="17">
        <v>4.1811913984619802E-2</v>
      </c>
      <c r="H57" s="7">
        <v>0.03</v>
      </c>
      <c r="I57" s="144">
        <v>5.1179999276416022E-4</v>
      </c>
      <c r="J57" s="79">
        <v>3.7195748772780087E-4</v>
      </c>
      <c r="K57" s="320">
        <v>2.277509967800513E-4</v>
      </c>
      <c r="L57" s="321">
        <v>2.8404899598410895E-4</v>
      </c>
      <c r="M57" s="225">
        <v>0</v>
      </c>
      <c r="N57" s="152">
        <v>4.734149933068482E-4</v>
      </c>
      <c r="O57" s="154">
        <v>3.8384999457312014E-5</v>
      </c>
      <c r="P57" s="225">
        <v>0</v>
      </c>
      <c r="Q57" s="190">
        <v>1.7</v>
      </c>
      <c r="R57" s="190">
        <v>5.97</v>
      </c>
      <c r="S57" s="190">
        <v>3.4</v>
      </c>
      <c r="T57" s="190">
        <v>0.76</v>
      </c>
      <c r="U57" s="249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0"/>
      <c r="CG57" s="226">
        <v>26.52120775809987</v>
      </c>
      <c r="CH57" s="7">
        <v>194.75971154972081</v>
      </c>
      <c r="CI57" s="7">
        <v>3.5382961893229612</v>
      </c>
      <c r="CJ57" s="13">
        <v>58.34665706781972</v>
      </c>
      <c r="CK57" s="13">
        <v>81.799078850882736</v>
      </c>
      <c r="CL57" s="47">
        <v>3.7505939606823389</v>
      </c>
      <c r="CM57" s="47">
        <v>1.2568453934699829E-3</v>
      </c>
      <c r="CN57" s="47">
        <v>4.1105890998252596E-3</v>
      </c>
      <c r="CO57" s="69">
        <v>2.5964049186850717E-3</v>
      </c>
      <c r="CP57" s="69">
        <v>2.4539723655264819E-3</v>
      </c>
    </row>
    <row r="58" spans="2:102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0.11776368461027199</v>
      </c>
      <c r="G58" s="17">
        <v>0.11776368461027199</v>
      </c>
      <c r="H58" s="7">
        <v>0.14000000000000001</v>
      </c>
      <c r="I58" s="144">
        <v>1.4414899292481194E-3</v>
      </c>
      <c r="J58" s="31">
        <v>1.0476220794225896E-3</v>
      </c>
      <c r="K58" s="319">
        <v>6.4146301851541316E-4</v>
      </c>
      <c r="L58" s="225">
        <v>8.0002691073270628E-4</v>
      </c>
      <c r="M58" s="225">
        <v>0</v>
      </c>
      <c r="N58" s="151">
        <v>1.3333781845545104E-3</v>
      </c>
      <c r="O58" s="152">
        <v>1.0811174469360895E-4</v>
      </c>
      <c r="P58" s="225">
        <v>0</v>
      </c>
      <c r="Q58" s="190">
        <v>1.6</v>
      </c>
      <c r="R58" s="53">
        <v>5.9</v>
      </c>
      <c r="S58" s="53">
        <v>3.5</v>
      </c>
      <c r="T58" s="190">
        <v>0.77</v>
      </c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0"/>
      <c r="CG58" s="7">
        <v>26.852616634282466</v>
      </c>
      <c r="CH58" s="7">
        <v>225.92126539767611</v>
      </c>
      <c r="CI58" s="7">
        <v>3.5382961893229612</v>
      </c>
      <c r="CJ58" s="13">
        <v>59.075756595421431</v>
      </c>
      <c r="CK58" s="13">
        <v>94.886931467023956</v>
      </c>
      <c r="CL58" s="47">
        <v>3.7505939606823389</v>
      </c>
      <c r="CM58" s="47">
        <v>3.57894587277734E-3</v>
      </c>
      <c r="CN58" s="47">
        <v>2.2251988993720738E-2</v>
      </c>
      <c r="CO58" s="47">
        <v>7.3986625321033912E-3</v>
      </c>
      <c r="CP58" s="47">
        <v>1.3284170405383355E-2</v>
      </c>
    </row>
    <row r="59" spans="2:102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5.1305885312826399E-2</v>
      </c>
      <c r="G59" s="59">
        <v>5.1305885312826399E-2</v>
      </c>
      <c r="H59" s="60">
        <v>7.0000000000000007E-2</v>
      </c>
      <c r="I59" s="144">
        <v>6.2801123482465596E-4</v>
      </c>
      <c r="J59" s="31">
        <v>4.5641556168965009E-4</v>
      </c>
      <c r="K59" s="319">
        <v>2.7946499949697189E-4</v>
      </c>
      <c r="L59" s="225">
        <v>3.4854623532768408E-4</v>
      </c>
      <c r="M59" s="225">
        <v>0</v>
      </c>
      <c r="N59" s="151">
        <v>5.8091039221280674E-4</v>
      </c>
      <c r="O59" s="152">
        <v>4.7100842611849197E-5</v>
      </c>
      <c r="P59" s="225">
        <v>0</v>
      </c>
      <c r="Q59" s="190">
        <v>1.55</v>
      </c>
      <c r="R59" s="53">
        <v>2.5</v>
      </c>
      <c r="S59" s="53">
        <v>0.5</v>
      </c>
      <c r="T59" s="190">
        <v>0.78</v>
      </c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0"/>
      <c r="CG59" s="226">
        <v>26.240784862868434</v>
      </c>
      <c r="CH59" s="7">
        <v>262.06866786130428</v>
      </c>
      <c r="CI59" s="7">
        <v>3.5382961893229612</v>
      </c>
      <c r="CJ59" s="13">
        <v>57.729726698310557</v>
      </c>
      <c r="CK59" s="13">
        <v>110.06884050174779</v>
      </c>
      <c r="CL59" s="47">
        <v>3.7505939606823389</v>
      </c>
      <c r="CM59" s="47">
        <v>1.5278421171850934E-3</v>
      </c>
      <c r="CN59" s="47">
        <v>1.2906153616358027E-2</v>
      </c>
      <c r="CO59" s="47">
        <v>3.1543022807260812E-3</v>
      </c>
      <c r="CP59" s="47">
        <v>7.7048188351223458E-3</v>
      </c>
    </row>
    <row r="60" spans="2:102" ht="21.7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0.31308885312826401</v>
      </c>
      <c r="G60" s="59">
        <v>0.31308885312826401</v>
      </c>
      <c r="H60" s="60">
        <v>0.43</v>
      </c>
      <c r="I60" s="144">
        <v>3.8323735389039449E-3</v>
      </c>
      <c r="J60" s="7">
        <v>2.7852287098840984E-3</v>
      </c>
      <c r="K60" s="319">
        <v>1.7054062248122554E-3</v>
      </c>
      <c r="L60" s="225">
        <v>2.1269673140916897E-3</v>
      </c>
      <c r="M60" s="225">
        <v>0</v>
      </c>
      <c r="N60" s="151">
        <v>3.5449455234861493E-3</v>
      </c>
      <c r="O60" s="152">
        <v>2.8742801541779584E-4</v>
      </c>
      <c r="P60" s="225">
        <v>0</v>
      </c>
      <c r="Q60" s="190">
        <v>1.52</v>
      </c>
      <c r="R60" s="53">
        <v>1.6</v>
      </c>
      <c r="S60" s="53">
        <v>0.7</v>
      </c>
      <c r="T60" s="190">
        <v>0.79</v>
      </c>
      <c r="U60" s="249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0"/>
      <c r="CG60" s="7">
        <v>25.628953091454402</v>
      </c>
      <c r="CH60" s="7">
        <v>264.6893545399173</v>
      </c>
      <c r="CI60" s="7">
        <v>3.5382961893229612</v>
      </c>
      <c r="CJ60" s="13">
        <v>56.38369680119969</v>
      </c>
      <c r="CK60" s="13">
        <v>111.16952890676527</v>
      </c>
      <c r="CL60" s="47">
        <v>3.7505939606823389</v>
      </c>
      <c r="CM60" s="47">
        <v>9.1319406262247681E-3</v>
      </c>
      <c r="CN60" s="47">
        <v>8.0073464508347014E-2</v>
      </c>
      <c r="CO60" s="47">
        <v>1.8827376128319206E-2</v>
      </c>
      <c r="CP60" s="47">
        <v>4.7802897429909064E-2</v>
      </c>
    </row>
    <row r="61" spans="2:102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3">
        <v>3.2317942656413197E-2</v>
      </c>
      <c r="G61" s="32">
        <v>3.2317942656413197E-2</v>
      </c>
      <c r="H61" s="60">
        <v>0.02</v>
      </c>
      <c r="I61" s="145">
        <v>3.9558875070366432E-4</v>
      </c>
      <c r="J61" s="79">
        <v>2.8749941376595149E-4</v>
      </c>
      <c r="K61" s="322">
        <v>1.7603699406313063E-4</v>
      </c>
      <c r="L61" s="323">
        <v>2.1955175664053369E-4</v>
      </c>
      <c r="M61" s="225">
        <v>0</v>
      </c>
      <c r="N61" s="152">
        <v>3.6591959440088949E-4</v>
      </c>
      <c r="O61" s="154">
        <v>2.9669156302774824E-5</v>
      </c>
      <c r="P61" s="225">
        <v>0</v>
      </c>
      <c r="Q61" s="53">
        <v>1.5</v>
      </c>
      <c r="R61" s="53">
        <v>1.1000000000000001</v>
      </c>
      <c r="S61" s="53">
        <v>0.12</v>
      </c>
      <c r="T61" s="55">
        <v>0.8</v>
      </c>
      <c r="U61" s="249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190">
        <v>20.224439110630463</v>
      </c>
      <c r="CH61" s="53">
        <v>190.92217581582273</v>
      </c>
      <c r="CI61" s="53">
        <v>3.5382961893229612</v>
      </c>
      <c r="CJ61" s="13">
        <v>44.493766043387026</v>
      </c>
      <c r="CK61" s="13">
        <v>80.187313842645537</v>
      </c>
      <c r="CL61" s="47">
        <v>3.7505939606823389</v>
      </c>
      <c r="CM61" s="69">
        <v>7.6796271678342045E-4</v>
      </c>
      <c r="CN61" s="69">
        <v>2.6863961701959018E-3</v>
      </c>
      <c r="CO61" s="69">
        <v>1.5591584601068681E-3</v>
      </c>
      <c r="CP61" s="69">
        <v>1.6037462768529107E-3</v>
      </c>
    </row>
    <row r="62" spans="2:102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60"/>
      <c r="H62" s="66"/>
      <c r="I62" s="231">
        <v>1E-3</v>
      </c>
      <c r="J62" s="231">
        <v>1E-3</v>
      </c>
      <c r="K62" s="231">
        <v>7.587999999999998E-4</v>
      </c>
      <c r="L62" s="231">
        <v>0</v>
      </c>
      <c r="M62" s="231">
        <v>0</v>
      </c>
      <c r="N62" s="14"/>
      <c r="O62" s="14"/>
      <c r="P62" s="317"/>
      <c r="Q62" s="7"/>
      <c r="R62" s="7"/>
      <c r="S62" s="7"/>
      <c r="T62" s="7"/>
      <c r="U62" s="249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0"/>
      <c r="CG62" s="7"/>
      <c r="CH62" s="7"/>
      <c r="CI62" s="7"/>
      <c r="CJ62" s="7"/>
      <c r="CK62" s="7"/>
      <c r="CL62" s="7"/>
      <c r="CM62" s="7"/>
      <c r="CN62" s="7"/>
      <c r="CO62" s="7"/>
      <c r="CP62" s="7"/>
    </row>
    <row r="63" spans="2:102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71">
        <v>0.89626933352321292</v>
      </c>
      <c r="G63" s="59">
        <v>0.89626933352321292</v>
      </c>
      <c r="H63" s="60">
        <v>0.96</v>
      </c>
      <c r="I63" s="133">
        <v>7.4630749510013795E-4</v>
      </c>
      <c r="J63" s="106">
        <v>7.4630749510013795E-4</v>
      </c>
      <c r="K63" s="315">
        <v>5.6629812728198467E-4</v>
      </c>
      <c r="L63" s="191">
        <v>0</v>
      </c>
      <c r="M63" s="318">
        <v>0</v>
      </c>
      <c r="N63" s="134">
        <v>6.2242045091351502E-4</v>
      </c>
      <c r="O63" s="134">
        <v>1.2388704418662291E-4</v>
      </c>
      <c r="P63" s="225">
        <v>0</v>
      </c>
      <c r="Q63" s="53">
        <v>2.1</v>
      </c>
      <c r="R63" s="53">
        <v>6.2</v>
      </c>
      <c r="S63" s="53">
        <v>3.2</v>
      </c>
      <c r="T63" s="53">
        <v>0.7</v>
      </c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0"/>
      <c r="CG63" s="7">
        <v>18.558897066225601</v>
      </c>
      <c r="CH63" s="7">
        <v>190.92217581582273</v>
      </c>
      <c r="CI63" s="7">
        <v>3.3452982153598905</v>
      </c>
      <c r="CJ63" s="13">
        <v>40.829573545696327</v>
      </c>
      <c r="CK63" s="13">
        <v>80.187313842645537</v>
      </c>
      <c r="CL63" s="47">
        <v>3.5460161082814841</v>
      </c>
      <c r="CM63" s="47">
        <v>1.9632058506388932E-2</v>
      </c>
      <c r="CN63" s="47">
        <v>0.12894701616940327</v>
      </c>
      <c r="CO63" s="47">
        <v>3.9772480163870277E-2</v>
      </c>
      <c r="CP63" s="47">
        <v>7.6979821288939723E-2</v>
      </c>
    </row>
    <row r="64" spans="2:102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7">
        <v>0.13675162726668599</v>
      </c>
      <c r="G64" s="17">
        <v>0.13675162726668599</v>
      </c>
      <c r="H64" s="7">
        <v>0.16</v>
      </c>
      <c r="I64" s="134">
        <v>1.138706419811081E-4</v>
      </c>
      <c r="J64" s="305">
        <v>1.138706419811081E-4</v>
      </c>
      <c r="K64" s="315">
        <v>8.6405043135264834E-5</v>
      </c>
      <c r="L64" s="191">
        <v>0</v>
      </c>
      <c r="M64" s="318">
        <v>0</v>
      </c>
      <c r="N64" s="134">
        <v>9.496811541224415E-5</v>
      </c>
      <c r="O64" s="135">
        <v>1.8902526568863948E-5</v>
      </c>
      <c r="P64" s="225">
        <v>0</v>
      </c>
      <c r="Q64" s="53">
        <v>1.9</v>
      </c>
      <c r="R64" s="190">
        <v>6.05</v>
      </c>
      <c r="S64" s="53">
        <v>3.3</v>
      </c>
      <c r="T64" s="190">
        <v>0.75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0"/>
      <c r="CG64" s="226">
        <v>18.898803605900067</v>
      </c>
      <c r="CH64" s="7">
        <v>208.10517163924681</v>
      </c>
      <c r="CI64" s="7">
        <v>3.3452982153598905</v>
      </c>
      <c r="CJ64" s="13">
        <v>41.577367932980152</v>
      </c>
      <c r="CK64" s="13">
        <v>87.404172088483648</v>
      </c>
      <c r="CL64" s="47">
        <v>3.5460161082814841</v>
      </c>
      <c r="CM64" s="47">
        <v>3.0419171211431527E-3</v>
      </c>
      <c r="CN64" s="47">
        <v>2.3425374604108266E-2</v>
      </c>
      <c r="CO64" s="47">
        <v>6.1706961954221384E-3</v>
      </c>
      <c r="CP64" s="47">
        <v>1.3984667534157382E-2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7">
        <v>3.2317942656413197E-2</v>
      </c>
      <c r="G65" s="17">
        <v>3.2317942656413197E-2</v>
      </c>
      <c r="H65" s="7">
        <v>0.02</v>
      </c>
      <c r="I65" s="135">
        <v>2.691057467724121E-5</v>
      </c>
      <c r="J65" s="306">
        <v>2.691057467724121E-5</v>
      </c>
      <c r="K65" s="314">
        <v>2.041974406509063E-5</v>
      </c>
      <c r="L65" s="191">
        <v>0</v>
      </c>
      <c r="M65" s="225">
        <v>0</v>
      </c>
      <c r="N65" s="135">
        <v>2.2443419280819169E-5</v>
      </c>
      <c r="O65" s="135">
        <v>4.4671553964220415E-6</v>
      </c>
      <c r="P65" s="225">
        <v>0</v>
      </c>
      <c r="Q65" s="190">
        <v>1.7</v>
      </c>
      <c r="R65" s="190">
        <v>5.97</v>
      </c>
      <c r="S65" s="190">
        <v>3.4</v>
      </c>
      <c r="T65" s="190">
        <v>0.76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0"/>
      <c r="CG65" s="226">
        <v>19.238710145574526</v>
      </c>
      <c r="CH65" s="7">
        <v>210.19237169689433</v>
      </c>
      <c r="CI65" s="7">
        <v>3.3452982153598905</v>
      </c>
      <c r="CJ65" s="13">
        <v>42.325162320263964</v>
      </c>
      <c r="CK65" s="13">
        <v>88.280796112695612</v>
      </c>
      <c r="CL65" s="47">
        <v>3.5460161082814841</v>
      </c>
      <c r="CM65" s="69">
        <v>7.2986868716063455E-4</v>
      </c>
      <c r="CN65" s="47">
        <v>2.9575400548317757E-3</v>
      </c>
      <c r="CO65" s="69">
        <v>1.4824621140358298E-3</v>
      </c>
      <c r="CP65" s="69">
        <v>1.7656159222539122E-3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7">
        <v>5.3330000000000002E-2</v>
      </c>
      <c r="G66" s="17">
        <v>5.3330000000000002E-2</v>
      </c>
      <c r="H66" s="7">
        <v>0.06</v>
      </c>
      <c r="I66" s="135">
        <v>4.4406940218779164E-5</v>
      </c>
      <c r="J66" s="306">
        <v>4.4406940218779164E-5</v>
      </c>
      <c r="K66" s="315">
        <v>3.369598623800963E-5</v>
      </c>
      <c r="L66" s="191">
        <v>0</v>
      </c>
      <c r="M66" s="225">
        <v>0</v>
      </c>
      <c r="N66" s="135">
        <v>3.7035388142461823E-5</v>
      </c>
      <c r="O66" s="135">
        <v>7.3715520763173418E-6</v>
      </c>
      <c r="P66" s="225">
        <v>0</v>
      </c>
      <c r="Q66" s="190">
        <v>1.6</v>
      </c>
      <c r="R66" s="53">
        <v>5.9</v>
      </c>
      <c r="S66" s="53">
        <v>3.5</v>
      </c>
      <c r="T66" s="190">
        <v>0.77</v>
      </c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0"/>
      <c r="CG66" s="7">
        <v>19.918523224923447</v>
      </c>
      <c r="CH66" s="226">
        <v>125.18346392262886</v>
      </c>
      <c r="CI66" s="7">
        <v>3.3452982153598905</v>
      </c>
      <c r="CJ66" s="13">
        <v>43.820751094831586</v>
      </c>
      <c r="CK66" s="13">
        <v>52.577054847504122</v>
      </c>
      <c r="CL66" s="47">
        <v>3.5460161082814841</v>
      </c>
      <c r="CM66" s="69">
        <v>1.2406595974103105E-3</v>
      </c>
      <c r="CN66" s="69">
        <v>5.2842323310522948E-3</v>
      </c>
      <c r="CO66" s="69">
        <v>2.5260696949420203E-3</v>
      </c>
      <c r="CP66" s="69">
        <v>3.1546232908502476E-3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7">
        <v>3.6115531187695803E-2</v>
      </c>
      <c r="G67" s="59">
        <v>3.6115531187695803E-2</v>
      </c>
      <c r="H67" s="60">
        <v>5.3999999999999999E-2</v>
      </c>
      <c r="I67" s="135">
        <v>3.0072758942836334E-5</v>
      </c>
      <c r="J67" s="306">
        <v>3.0072758942836334E-5</v>
      </c>
      <c r="K67" s="315">
        <v>2.2819209485824212E-5</v>
      </c>
      <c r="L67" s="191">
        <v>0</v>
      </c>
      <c r="M67" s="225">
        <v>0</v>
      </c>
      <c r="N67" s="135">
        <v>2.5080680958325501E-5</v>
      </c>
      <c r="O67" s="135">
        <v>4.9920779845108318E-6</v>
      </c>
      <c r="P67" s="225">
        <v>0</v>
      </c>
      <c r="Q67" s="190">
        <v>1.55</v>
      </c>
      <c r="R67" s="53">
        <v>2.5</v>
      </c>
      <c r="S67" s="53">
        <v>0.5</v>
      </c>
      <c r="T67" s="190">
        <v>0.78</v>
      </c>
      <c r="U67" s="249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0"/>
      <c r="CG67" s="226">
        <v>19.340682107476866</v>
      </c>
      <c r="CH67" s="7">
        <v>40.174556148363372</v>
      </c>
      <c r="CI67" s="7">
        <v>3.3452982153598905</v>
      </c>
      <c r="CJ67" s="13">
        <v>42.54950063644911</v>
      </c>
      <c r="CK67" s="13">
        <v>16.873313582312615</v>
      </c>
      <c r="CL67" s="47">
        <v>3.5460161082814841</v>
      </c>
      <c r="CM67" s="69">
        <v>8.1931622987286418E-4</v>
      </c>
      <c r="CN67" s="69">
        <v>1.526260047848334E-3</v>
      </c>
      <c r="CO67" s="69">
        <v>1.664764072607272E-3</v>
      </c>
      <c r="CP67" s="69">
        <v>9.111589334448812E-4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7">
        <v>2.2823971328206599E-2</v>
      </c>
      <c r="G68" s="59">
        <v>2.2823971328206592E-2</v>
      </c>
      <c r="H68" s="60">
        <v>0.04</v>
      </c>
      <c r="I68" s="135">
        <v>1.9005114013253322E-5</v>
      </c>
      <c r="J68" s="306">
        <v>1.9005114013253322E-5</v>
      </c>
      <c r="K68" s="315">
        <v>1.4421080513256621E-5</v>
      </c>
      <c r="L68" s="191">
        <v>0</v>
      </c>
      <c r="M68" s="225">
        <v>0</v>
      </c>
      <c r="N68" s="135">
        <v>1.585026508705327E-5</v>
      </c>
      <c r="O68" s="135">
        <v>3.1548489262000515E-6</v>
      </c>
      <c r="P68" s="225">
        <v>0</v>
      </c>
      <c r="Q68" s="190">
        <v>1.52</v>
      </c>
      <c r="R68" s="53">
        <v>1.6</v>
      </c>
      <c r="S68" s="53">
        <v>0.7</v>
      </c>
      <c r="T68" s="190">
        <v>0.79</v>
      </c>
      <c r="U68" s="249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7">
        <v>18.762840990030277</v>
      </c>
      <c r="CH68" s="7">
        <v>45.798994009134248</v>
      </c>
      <c r="CI68" s="7">
        <v>3.3452982153598905</v>
      </c>
      <c r="CJ68" s="13">
        <v>41.278250178066614</v>
      </c>
      <c r="CK68" s="13">
        <v>19.235577483836384</v>
      </c>
      <c r="CL68" s="47">
        <v>3.5460161082814841</v>
      </c>
      <c r="CM68" s="69">
        <v>5.045955353438253E-4</v>
      </c>
      <c r="CN68" s="69">
        <v>1.2888418181830378E-3</v>
      </c>
      <c r="CO68" s="69">
        <v>1.0230677685275063E-3</v>
      </c>
      <c r="CP68" s="69">
        <v>7.6942309935345535E-4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3">
        <v>2.333E-2</v>
      </c>
      <c r="G69" s="32">
        <v>2.333E-2</v>
      </c>
      <c r="H69" s="60">
        <v>0.02</v>
      </c>
      <c r="I69" s="135">
        <v>1.9426475066643874E-5</v>
      </c>
      <c r="J69" s="306">
        <v>1.9426475066643874E-5</v>
      </c>
      <c r="K69" s="316">
        <v>1.4740809280569371E-5</v>
      </c>
      <c r="L69" s="191">
        <v>0</v>
      </c>
      <c r="M69" s="225">
        <v>0</v>
      </c>
      <c r="N69" s="135">
        <v>1.6201680205580991E-5</v>
      </c>
      <c r="O69" s="146">
        <v>3.2247948610628832E-6</v>
      </c>
      <c r="P69" s="225">
        <v>0</v>
      </c>
      <c r="Q69" s="53">
        <v>1.5</v>
      </c>
      <c r="R69" s="53">
        <v>1.1000000000000001</v>
      </c>
      <c r="S69" s="53">
        <v>0.12</v>
      </c>
      <c r="T69" s="55">
        <v>0.8</v>
      </c>
      <c r="U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0"/>
      <c r="CG69" s="190">
        <v>6.4174354690538342</v>
      </c>
      <c r="CH69" s="190">
        <v>158.61102453580597</v>
      </c>
      <c r="CI69" s="53">
        <v>3.3452982153598905</v>
      </c>
      <c r="CJ69" s="13">
        <v>14.118358031918437</v>
      </c>
      <c r="CK69" s="13">
        <v>66.616630305038498</v>
      </c>
      <c r="CL69" s="47">
        <v>3.5460161082814841</v>
      </c>
      <c r="CM69" s="69">
        <v>2.2776457685737221E-4</v>
      </c>
      <c r="CN69" s="69">
        <v>2.2317577674941043E-3</v>
      </c>
      <c r="CO69" s="69">
        <v>4.1210984869086413E-4</v>
      </c>
      <c r="CP69" s="69">
        <v>1.3323326061007701E-3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63"/>
      <c r="H70" s="63"/>
      <c r="I70" s="515">
        <v>4.0000000000000007E-4</v>
      </c>
      <c r="J70" s="515">
        <v>4.0000000000000007E-4</v>
      </c>
      <c r="K70" s="515">
        <v>2.0968000000000001E-4</v>
      </c>
      <c r="L70" s="515">
        <v>1.9032000000000003E-4</v>
      </c>
      <c r="M70" s="515">
        <v>0</v>
      </c>
      <c r="N70" s="14"/>
      <c r="O70" s="14"/>
      <c r="P70" s="241"/>
      <c r="Q70" s="15"/>
      <c r="R70" s="15"/>
      <c r="S70" s="15"/>
      <c r="T70" s="15"/>
      <c r="U70" s="249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0"/>
      <c r="CG70" s="10"/>
      <c r="CH70" s="15"/>
      <c r="CI70" s="7"/>
      <c r="CJ70" s="15"/>
      <c r="CK70" s="15"/>
      <c r="CL70" s="15"/>
      <c r="CM70" s="15"/>
      <c r="CN70" s="47"/>
      <c r="CO70" s="15"/>
      <c r="CP70" s="15"/>
    </row>
    <row r="71" spans="2:94" ht="18" customHeight="1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71">
        <v>0.26966722586157799</v>
      </c>
      <c r="G71" s="17">
        <v>0.26966722586157799</v>
      </c>
      <c r="H71" s="7">
        <v>0.3</v>
      </c>
      <c r="I71" s="134">
        <v>2.0163075978851041E-4</v>
      </c>
      <c r="J71" s="79">
        <v>2.0163075978851041E-4</v>
      </c>
      <c r="K71" s="315">
        <v>1.0569484428113716E-4</v>
      </c>
      <c r="L71" s="315">
        <v>9.5935915507373249E-5</v>
      </c>
      <c r="M71" s="318">
        <v>0</v>
      </c>
      <c r="N71" s="134">
        <v>1.6816005366361767E-4</v>
      </c>
      <c r="O71" s="135">
        <v>3.3470706124892732E-5</v>
      </c>
      <c r="P71" s="225">
        <v>0</v>
      </c>
      <c r="Q71" s="53">
        <v>2.1</v>
      </c>
      <c r="R71" s="53">
        <v>6.2</v>
      </c>
      <c r="S71" s="53">
        <v>3.2</v>
      </c>
      <c r="T71" s="53">
        <v>0.7</v>
      </c>
      <c r="U71" s="249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0"/>
      <c r="CG71" s="7">
        <v>21.754018539165543</v>
      </c>
      <c r="CH71" s="7">
        <v>190.92217581582273</v>
      </c>
      <c r="CI71" s="7">
        <v>32.552324941771246</v>
      </c>
      <c r="CJ71" s="13">
        <v>47.858840786164201</v>
      </c>
      <c r="CK71" s="13">
        <v>80.187313842645537</v>
      </c>
      <c r="CL71" s="47">
        <v>34.505464438277521</v>
      </c>
      <c r="CM71" s="47">
        <v>1.4644640993190215E-2</v>
      </c>
      <c r="CN71" s="47">
        <v>4.0295942552938523E-2</v>
      </c>
      <c r="CO71" s="47">
        <v>2.2210953699891477E-2</v>
      </c>
      <c r="CP71" s="69">
        <v>2.4056194152793663E-2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7">
        <v>3.2317942656413197E-2</v>
      </c>
      <c r="G72" s="17">
        <v>3.2317942656413197E-2</v>
      </c>
      <c r="H72" s="7">
        <v>0.05</v>
      </c>
      <c r="I72" s="135">
        <v>2.4164194635795153E-5</v>
      </c>
      <c r="J72" s="127">
        <v>2.4164194635795153E-5</v>
      </c>
      <c r="K72" s="315">
        <v>1.2666870828083819E-5</v>
      </c>
      <c r="L72" s="315">
        <v>1.1497323807711334E-5</v>
      </c>
      <c r="M72" s="318">
        <v>0</v>
      </c>
      <c r="N72" s="135">
        <v>2.0152938326253156E-5</v>
      </c>
      <c r="O72" s="135">
        <v>4.0112563095419959E-6</v>
      </c>
      <c r="P72" s="225">
        <v>0</v>
      </c>
      <c r="Q72" s="53">
        <v>1.9</v>
      </c>
      <c r="R72" s="190">
        <v>6.05</v>
      </c>
      <c r="S72" s="53">
        <v>3.3</v>
      </c>
      <c r="T72" s="190">
        <v>0.75</v>
      </c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0"/>
      <c r="CG72" s="226">
        <v>22.195897040742338</v>
      </c>
      <c r="CH72" s="7">
        <v>177.55762350871512</v>
      </c>
      <c r="CI72" s="7">
        <v>32.552324941771246</v>
      </c>
      <c r="CJ72" s="13">
        <v>48.830973489633145</v>
      </c>
      <c r="CK72" s="13">
        <v>74.574201873660343</v>
      </c>
      <c r="CL72" s="47">
        <v>34.505464438277521</v>
      </c>
      <c r="CM72" s="69">
        <v>1.7693498985714546E-3</v>
      </c>
      <c r="CN72" s="47">
        <v>6.2458710957054714E-3</v>
      </c>
      <c r="CO72" s="47">
        <v>2.6932622221439548E-3</v>
      </c>
      <c r="CP72" s="69">
        <v>3.7287100936830172E-3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7">
        <v>3.2317942656413197E-2</v>
      </c>
      <c r="G73" s="17">
        <v>3.2317942656413197E-2</v>
      </c>
      <c r="H73" s="7">
        <v>0.02</v>
      </c>
      <c r="I73" s="135">
        <v>2.4164194635795153E-5</v>
      </c>
      <c r="J73" s="127">
        <v>2.4164194635795153E-5</v>
      </c>
      <c r="K73" s="314">
        <v>1.2666870828083819E-5</v>
      </c>
      <c r="L73" s="314">
        <v>1.1497323807711334E-5</v>
      </c>
      <c r="M73" s="225">
        <v>0</v>
      </c>
      <c r="N73" s="135">
        <v>2.0152938326253156E-5</v>
      </c>
      <c r="O73" s="146">
        <v>4.0112563095419959E-6</v>
      </c>
      <c r="P73" s="225">
        <v>0</v>
      </c>
      <c r="Q73" s="190">
        <v>1.7</v>
      </c>
      <c r="R73" s="190">
        <v>5.97</v>
      </c>
      <c r="S73" s="190">
        <v>3.4</v>
      </c>
      <c r="T73" s="190">
        <v>0.76</v>
      </c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0"/>
      <c r="CG73" s="226">
        <v>22.63777554231914</v>
      </c>
      <c r="CH73" s="7">
        <v>179.33740650360841</v>
      </c>
      <c r="CI73" s="7">
        <v>32.552324941771246</v>
      </c>
      <c r="CJ73" s="13">
        <v>49.80310619310211</v>
      </c>
      <c r="CK73" s="13">
        <v>75.321710731515523</v>
      </c>
      <c r="CL73" s="47">
        <v>34.505464438277521</v>
      </c>
      <c r="CM73" s="69">
        <v>1.7836305026465154E-3</v>
      </c>
      <c r="CN73" s="69">
        <v>2.5233911144450318E-3</v>
      </c>
      <c r="CO73" s="69">
        <v>2.7246795511090887E-3</v>
      </c>
      <c r="CP73" s="69">
        <v>1.5064342146303106E-3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7">
        <v>0.13169134054875181</v>
      </c>
      <c r="G74" s="59">
        <v>0.13169134054875181</v>
      </c>
      <c r="H74" s="60">
        <v>0.03</v>
      </c>
      <c r="I74" s="135">
        <v>9.8465896133934148E-5</v>
      </c>
      <c r="J74" s="127">
        <v>9.8465896133934148E-5</v>
      </c>
      <c r="K74" s="315">
        <v>5.1615822753408283E-5</v>
      </c>
      <c r="L74" s="315">
        <v>4.6850073380525865E-5</v>
      </c>
      <c r="M74" s="225">
        <v>0</v>
      </c>
      <c r="N74" s="135">
        <v>8.2120557375701074E-5</v>
      </c>
      <c r="O74" s="146">
        <v>1.6345338758233071E-5</v>
      </c>
      <c r="P74" s="225">
        <v>0</v>
      </c>
      <c r="Q74" s="190">
        <v>1.6</v>
      </c>
      <c r="R74" s="53">
        <v>5.9</v>
      </c>
      <c r="S74" s="53">
        <v>3.5</v>
      </c>
      <c r="T74" s="190">
        <v>0.77</v>
      </c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0"/>
      <c r="CG74" s="7">
        <v>23.521532545472741</v>
      </c>
      <c r="CH74" s="226">
        <v>158.70810360825467</v>
      </c>
      <c r="CI74" s="7">
        <v>32.552324941771246</v>
      </c>
      <c r="CJ74" s="13">
        <v>51.747371600040033</v>
      </c>
      <c r="CK74" s="13">
        <v>66.657403515466967</v>
      </c>
      <c r="CL74" s="47">
        <v>34.505464438277521</v>
      </c>
      <c r="CM74" s="69">
        <v>7.3844414622348253E-3</v>
      </c>
      <c r="CN74" s="69">
        <v>3.3496855974726601E-3</v>
      </c>
      <c r="CO74" s="69">
        <v>1.135875160401773E-2</v>
      </c>
      <c r="CP74" s="69">
        <v>1.9997221054640088E-3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7">
        <v>2.2823971328206592E-2</v>
      </c>
      <c r="G75" s="59">
        <v>2.2823971328206592E-2</v>
      </c>
      <c r="H75" s="60">
        <v>0.01</v>
      </c>
      <c r="I75" s="135">
        <v>1.7065532029686535E-5</v>
      </c>
      <c r="J75" s="127">
        <v>1.7065532029686535E-5</v>
      </c>
      <c r="K75" s="315">
        <v>8.9457518899616808E-6</v>
      </c>
      <c r="L75" s="315">
        <v>8.1197801397248542E-6</v>
      </c>
      <c r="M75" s="225">
        <v>0</v>
      </c>
      <c r="N75" s="135">
        <v>1.423265371275857E-5</v>
      </c>
      <c r="O75" s="146">
        <v>2.832878316927965E-6</v>
      </c>
      <c r="P75" s="225">
        <v>0</v>
      </c>
      <c r="Q75" s="190">
        <v>1.55</v>
      </c>
      <c r="R75" s="53">
        <v>2.5</v>
      </c>
      <c r="S75" s="53">
        <v>0.5</v>
      </c>
      <c r="T75" s="190">
        <v>0.78</v>
      </c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0"/>
      <c r="CG75" s="7">
        <v>23.521532545472741</v>
      </c>
      <c r="CH75" s="7">
        <v>138.07880071290094</v>
      </c>
      <c r="CI75" s="7">
        <v>32.552324941771246</v>
      </c>
      <c r="CJ75" s="13">
        <v>51.747371600040033</v>
      </c>
      <c r="CK75" s="13">
        <v>57.993096299418397</v>
      </c>
      <c r="CL75" s="47">
        <v>34.505464438277521</v>
      </c>
      <c r="CM75" s="69">
        <v>1.2798281155507994E-3</v>
      </c>
      <c r="CN75" s="69">
        <v>9.7142817442592486E-4</v>
      </c>
      <c r="CO75" s="69">
        <v>1.9686322567150642E-3</v>
      </c>
      <c r="CP75" s="69">
        <v>5.7993096299418405E-4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7">
        <v>2.2823971328206592E-2</v>
      </c>
      <c r="G76" s="59">
        <v>2.2823971328206592E-2</v>
      </c>
      <c r="H76" s="60">
        <v>0.04</v>
      </c>
      <c r="I76" s="135">
        <v>1.7065532029686535E-5</v>
      </c>
      <c r="J76" s="127">
        <v>1.7065532029686535E-5</v>
      </c>
      <c r="K76" s="315">
        <v>8.9457518899616808E-6</v>
      </c>
      <c r="L76" s="315">
        <v>8.1197801397248542E-6</v>
      </c>
      <c r="M76" s="225">
        <v>0</v>
      </c>
      <c r="N76" s="135">
        <v>1.423265371275857E-5</v>
      </c>
      <c r="O76" s="135">
        <v>2.832878316927965E-6</v>
      </c>
      <c r="P76" s="225">
        <v>0</v>
      </c>
      <c r="Q76" s="190">
        <v>1.52</v>
      </c>
      <c r="R76" s="53">
        <v>1.6</v>
      </c>
      <c r="S76" s="53">
        <v>0.7</v>
      </c>
      <c r="T76" s="190">
        <v>0.79</v>
      </c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0"/>
      <c r="CG76" s="7">
        <v>23.997401701016987</v>
      </c>
      <c r="CH76" s="7">
        <v>156.02904480557808</v>
      </c>
      <c r="CI76" s="7">
        <v>32.552324941771246</v>
      </c>
      <c r="CJ76" s="13">
        <v>52.794283742237376</v>
      </c>
      <c r="CK76" s="13">
        <v>65.532198818342792</v>
      </c>
      <c r="CL76" s="47">
        <v>34.505464438277521</v>
      </c>
      <c r="CM76" s="69">
        <v>1.2906893395129191E-3</v>
      </c>
      <c r="CN76" s="69">
        <v>4.3908553484051805E-3</v>
      </c>
      <c r="CO76" s="47">
        <v>1.9925269494317278E-3</v>
      </c>
      <c r="CP76" s="69">
        <v>2.6212879527337117E-3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2">
        <v>2.333E-2</v>
      </c>
      <c r="G77" s="32">
        <v>2.333E-2</v>
      </c>
      <c r="H77" s="60">
        <v>0.02</v>
      </c>
      <c r="I77" s="135">
        <v>1.7443890746592119E-5</v>
      </c>
      <c r="J77" s="127">
        <v>1.7443890746592119E-5</v>
      </c>
      <c r="K77" s="316">
        <v>9.1440875293635883E-6</v>
      </c>
      <c r="L77" s="316">
        <v>8.299803217228531E-6</v>
      </c>
      <c r="M77" s="225">
        <v>0</v>
      </c>
      <c r="N77" s="135">
        <v>1.4548204882657827E-5</v>
      </c>
      <c r="O77" s="146">
        <v>2.8956858639342919E-6</v>
      </c>
      <c r="P77" s="225">
        <v>0</v>
      </c>
      <c r="Q77" s="53">
        <v>1.5</v>
      </c>
      <c r="R77" s="53">
        <v>1.1000000000000001</v>
      </c>
      <c r="S77" s="53">
        <v>0.12</v>
      </c>
      <c r="T77" s="55">
        <v>0.8</v>
      </c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0"/>
      <c r="CG77" s="190">
        <v>20.979031628707769</v>
      </c>
      <c r="CH77" s="190">
        <v>147.59254981287586</v>
      </c>
      <c r="CI77" s="53">
        <v>32.552324941771246</v>
      </c>
      <c r="CJ77" s="13">
        <v>46.153869583157096</v>
      </c>
      <c r="CK77" s="13">
        <v>61.988870921407859</v>
      </c>
      <c r="CL77" s="47">
        <v>34.505464438277521</v>
      </c>
      <c r="CM77" s="69">
        <v>1.2488865487892756E-3</v>
      </c>
      <c r="CN77" s="69">
        <v>2.0767208359768661E-3</v>
      </c>
      <c r="CO77" s="69">
        <v>1.8817822627200695E-3</v>
      </c>
      <c r="CP77" s="69">
        <v>1.2397774184281572E-3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63"/>
      <c r="H78" s="63"/>
      <c r="I78" s="330">
        <v>1.3668611701403842E-2</v>
      </c>
      <c r="J78" s="330">
        <v>1.3668611701403842E-2</v>
      </c>
      <c r="K78" s="330">
        <v>6.5376969767814586E-3</v>
      </c>
      <c r="L78" s="330">
        <v>7.1309147246223841E-3</v>
      </c>
      <c r="M78" s="330">
        <v>0</v>
      </c>
      <c r="N78" s="15"/>
      <c r="O78" s="15"/>
      <c r="P78" s="241"/>
      <c r="Q78" s="15"/>
      <c r="R78" s="15"/>
      <c r="S78" s="15"/>
      <c r="T78" s="15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0"/>
      <c r="CG78" s="10"/>
      <c r="CH78" s="15"/>
      <c r="CI78" s="7"/>
      <c r="CJ78" s="15"/>
      <c r="CK78" s="15"/>
      <c r="CL78" s="15"/>
      <c r="CM78" s="15"/>
      <c r="CN78" s="47"/>
      <c r="CO78" s="15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71">
        <v>0.80132962024114696</v>
      </c>
      <c r="G79" s="17">
        <v>0.80132962024114696</v>
      </c>
      <c r="H79" s="7">
        <v>0.86</v>
      </c>
      <c r="I79" s="53">
        <v>7.4894483216324048E-3</v>
      </c>
      <c r="J79" s="60">
        <v>7.4894483216324048E-3</v>
      </c>
      <c r="K79" s="320">
        <v>3.5822031322367792E-3</v>
      </c>
      <c r="L79" s="321">
        <v>3.9072451893956261E-3</v>
      </c>
      <c r="M79" s="318">
        <v>0</v>
      </c>
      <c r="N79" s="133">
        <v>6.2461999002414257E-3</v>
      </c>
      <c r="O79" s="133">
        <v>1.2432484213909794E-3</v>
      </c>
      <c r="P79" s="225">
        <v>0</v>
      </c>
      <c r="Q79" s="53">
        <v>2.1</v>
      </c>
      <c r="R79" s="53">
        <v>6.2</v>
      </c>
      <c r="S79" s="53">
        <v>3.2</v>
      </c>
      <c r="T79" s="53">
        <v>0.7</v>
      </c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0"/>
      <c r="CG79" s="7">
        <v>22.977682081993599</v>
      </c>
      <c r="CH79" s="7">
        <v>190.92217581582273</v>
      </c>
      <c r="CI79" s="7">
        <v>8.1059149064489642</v>
      </c>
      <c r="CJ79" s="13">
        <v>50.550900580385921</v>
      </c>
      <c r="CK79" s="13">
        <v>80.187313842645537</v>
      </c>
      <c r="CL79" s="47">
        <v>8.5922698008359024</v>
      </c>
      <c r="CM79" s="47">
        <v>2.4908206970477537E-2</v>
      </c>
      <c r="CN79" s="47">
        <v>0.11551503531842378</v>
      </c>
      <c r="CO79" s="47">
        <v>4.7393174261441934E-2</v>
      </c>
      <c r="CP79" s="47">
        <v>6.8961089904675157E-2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7">
        <v>0.11776368461027199</v>
      </c>
      <c r="G80" s="17">
        <v>0.11776368461027199</v>
      </c>
      <c r="H80" s="7">
        <v>0.14000000000000001</v>
      </c>
      <c r="I80" s="133">
        <v>1.1006519761346532E-3</v>
      </c>
      <c r="J80" s="106">
        <v>1.1006519761346532E-3</v>
      </c>
      <c r="K80" s="320">
        <v>5.2644184018520461E-4</v>
      </c>
      <c r="L80" s="321">
        <v>5.7421013594944855E-4</v>
      </c>
      <c r="M80" s="318">
        <v>0</v>
      </c>
      <c r="N80" s="133">
        <v>9.1794374809630068E-4</v>
      </c>
      <c r="O80" s="134">
        <v>1.8270822803835243E-4</v>
      </c>
      <c r="P80" s="225">
        <v>0</v>
      </c>
      <c r="Q80" s="53">
        <v>1.9</v>
      </c>
      <c r="R80" s="190">
        <v>6.05</v>
      </c>
      <c r="S80" s="53">
        <v>3.3</v>
      </c>
      <c r="T80" s="190">
        <v>0.75</v>
      </c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0"/>
      <c r="CG80" s="226">
        <v>23.317588621668062</v>
      </c>
      <c r="CH80" s="7">
        <v>185.19451054134802</v>
      </c>
      <c r="CI80" s="7">
        <v>8.1059149064489642</v>
      </c>
      <c r="CJ80" s="13">
        <v>51.298694967669739</v>
      </c>
      <c r="CK80" s="13">
        <v>77.781694427366162</v>
      </c>
      <c r="CL80" s="47">
        <v>8.5922698008359024</v>
      </c>
      <c r="CM80" s="47">
        <v>3.7005475588349425E-3</v>
      </c>
      <c r="CN80" s="47">
        <v>1.8240629995630173E-2</v>
      </c>
      <c r="CO80" s="47">
        <v>7.0529806860032095E-3</v>
      </c>
      <c r="CP80" s="47">
        <v>1.0889437219831263E-2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7">
        <v>2.2823971328206592E-2</v>
      </c>
      <c r="G81" s="17">
        <v>2.2823971328206592E-2</v>
      </c>
      <c r="H81" s="7">
        <v>0.04</v>
      </c>
      <c r="I81" s="133">
        <v>2.1331915037108167E-4</v>
      </c>
      <c r="J81" s="305">
        <v>2.1331915037108167E-4</v>
      </c>
      <c r="K81" s="320">
        <v>1.0203054962248836E-4</v>
      </c>
      <c r="L81" s="321">
        <v>1.1128860074859331E-4</v>
      </c>
      <c r="M81" s="225">
        <v>0</v>
      </c>
      <c r="N81" s="134">
        <v>1.779081714094821E-4</v>
      </c>
      <c r="O81" s="134">
        <v>3.5410978961599558E-5</v>
      </c>
      <c r="P81" s="225">
        <v>0</v>
      </c>
      <c r="Q81" s="190">
        <v>1.7</v>
      </c>
      <c r="R81" s="190">
        <v>5.97</v>
      </c>
      <c r="S81" s="190">
        <v>3.4</v>
      </c>
      <c r="T81" s="190">
        <v>0.76</v>
      </c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0"/>
      <c r="CG81" s="226">
        <v>23.657495161342524</v>
      </c>
      <c r="CH81" s="226">
        <v>186.11676172961094</v>
      </c>
      <c r="CI81" s="7">
        <v>8.1059149064489642</v>
      </c>
      <c r="CJ81" s="13">
        <v>52.046489354953557</v>
      </c>
      <c r="CK81" s="13">
        <v>78.169039926436596</v>
      </c>
      <c r="CL81" s="47">
        <v>8.5922698008359024</v>
      </c>
      <c r="CM81" s="69">
        <v>7.2496716067334147E-4</v>
      </c>
      <c r="CN81" s="69">
        <v>5.2375618891124503E-3</v>
      </c>
      <c r="CO81" s="69">
        <v>1.3840173003497635E-3</v>
      </c>
      <c r="CP81" s="69">
        <v>3.1267615970574638E-3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7">
        <v>0.222197369220545</v>
      </c>
      <c r="G82" s="17">
        <v>0.222197369220545</v>
      </c>
      <c r="H82" s="7">
        <v>0.25</v>
      </c>
      <c r="I82" s="133">
        <v>2.0767180844745918E-3</v>
      </c>
      <c r="J82" s="106">
        <v>2.0767180844745918E-3</v>
      </c>
      <c r="K82" s="320">
        <v>9.9329425980419729E-4</v>
      </c>
      <c r="L82" s="321">
        <v>1.0834238246703945E-3</v>
      </c>
      <c r="M82" s="225">
        <v>0</v>
      </c>
      <c r="N82" s="133">
        <v>1.7319828824518095E-3</v>
      </c>
      <c r="O82" s="134">
        <v>3.4473520202278228E-4</v>
      </c>
      <c r="P82" s="225">
        <v>0</v>
      </c>
      <c r="Q82" s="190">
        <v>1.6</v>
      </c>
      <c r="R82" s="53">
        <v>5.9</v>
      </c>
      <c r="S82" s="53">
        <v>3.5</v>
      </c>
      <c r="T82" s="190">
        <v>0.77</v>
      </c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0"/>
      <c r="CG82" s="7">
        <v>24.337308240691446</v>
      </c>
      <c r="CH82" s="7">
        <v>187.03901291787381</v>
      </c>
      <c r="CI82" s="7">
        <v>8.1059149064489642</v>
      </c>
      <c r="CJ82" s="13">
        <v>53.542078129521187</v>
      </c>
      <c r="CK82" s="13">
        <v>78.556385425506988</v>
      </c>
      <c r="CL82" s="47">
        <v>8.5922698008359024</v>
      </c>
      <c r="CM82" s="47">
        <v>7.2087988323296902E-3</v>
      </c>
      <c r="CN82" s="47">
        <v>3.2896970050280326E-2</v>
      </c>
      <c r="CO82" s="47">
        <v>1.380608864835936E-2</v>
      </c>
      <c r="CP82" s="47">
        <v>1.9639096356376746E-2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7">
        <v>0.20320942656413202</v>
      </c>
      <c r="G83" s="59">
        <v>0.20320942656413202</v>
      </c>
      <c r="H83" s="60">
        <v>0.23</v>
      </c>
      <c r="I83" s="133">
        <v>1.8992515193218783E-3</v>
      </c>
      <c r="J83" s="106">
        <v>1.8992515193218783E-3</v>
      </c>
      <c r="K83" s="320">
        <v>9.0841200169165435E-4</v>
      </c>
      <c r="L83" s="321">
        <v>9.9083951763022393E-4</v>
      </c>
      <c r="M83" s="225">
        <v>0</v>
      </c>
      <c r="N83" s="133">
        <v>1.5839757671144465E-3</v>
      </c>
      <c r="O83" s="134">
        <v>3.1527575220743182E-4</v>
      </c>
      <c r="P83" s="225">
        <v>0</v>
      </c>
      <c r="Q83" s="190">
        <v>1.55</v>
      </c>
      <c r="R83" s="53">
        <v>2.5</v>
      </c>
      <c r="S83" s="53">
        <v>0.5</v>
      </c>
      <c r="T83" s="190">
        <v>0.78</v>
      </c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0"/>
      <c r="CG83" s="7">
        <v>24.337308240691446</v>
      </c>
      <c r="CH83" s="7">
        <v>144.02003994676284</v>
      </c>
      <c r="CI83" s="7">
        <v>8.1059149064489642</v>
      </c>
      <c r="CJ83" s="13">
        <v>53.542078129521187</v>
      </c>
      <c r="CK83" s="13">
        <v>60.488416777640388</v>
      </c>
      <c r="CL83" s="47">
        <v>8.5922698008359024</v>
      </c>
      <c r="CM83" s="47">
        <v>6.5927687716225772E-3</v>
      </c>
      <c r="CN83" s="47">
        <v>2.3304213583618585E-2</v>
      </c>
      <c r="CO83" s="47">
        <v>1.2626285212864127E-2</v>
      </c>
      <c r="CP83" s="47">
        <v>1.391233585885729E-2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60">
        <v>5.3330000000000002E-2</v>
      </c>
      <c r="G84" s="59">
        <v>5.3330000000000002E-2</v>
      </c>
      <c r="H84" s="60">
        <v>0.66</v>
      </c>
      <c r="I84" s="53">
        <v>4.984369339454339E-4</v>
      </c>
      <c r="J84" s="60">
        <v>4.984369339454339E-4</v>
      </c>
      <c r="K84" s="320">
        <v>2.3840238550610103E-4</v>
      </c>
      <c r="L84" s="321">
        <v>2.6003454843933287E-4</v>
      </c>
      <c r="M84" s="225">
        <v>0</v>
      </c>
      <c r="N84" s="133">
        <v>4.1569640291049188E-4</v>
      </c>
      <c r="O84" s="133">
        <v>8.2740531034942037E-5</v>
      </c>
      <c r="P84" s="225">
        <v>0</v>
      </c>
      <c r="Q84" s="190">
        <v>1.52</v>
      </c>
      <c r="R84" s="53">
        <v>1.6</v>
      </c>
      <c r="S84" s="53">
        <v>0.7</v>
      </c>
      <c r="T84" s="190">
        <v>0.79</v>
      </c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0"/>
      <c r="CG84" s="7">
        <v>22.569794234384251</v>
      </c>
      <c r="CH84" s="7">
        <v>162.74264513984198</v>
      </c>
      <c r="CI84" s="7">
        <v>8.1059149064489642</v>
      </c>
      <c r="CJ84" s="13">
        <v>49.653547315645355</v>
      </c>
      <c r="CK84" s="13">
        <v>68.351910958733626</v>
      </c>
      <c r="CL84" s="47">
        <v>8.5922698008359024</v>
      </c>
      <c r="CM84" s="47">
        <v>1.6359355684806354E-3</v>
      </c>
      <c r="CN84" s="47">
        <v>7.5566445611577118E-2</v>
      </c>
      <c r="CO84" s="47">
        <v>3.106249426821946E-3</v>
      </c>
      <c r="CP84" s="47">
        <v>4.5112261232764198E-2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3">
        <v>4.1811913984619802E-2</v>
      </c>
      <c r="G85" s="32">
        <v>4.1811913984619802E-2</v>
      </c>
      <c r="H85" s="60">
        <v>0.03</v>
      </c>
      <c r="I85" s="134">
        <v>3.9078571552379716E-4</v>
      </c>
      <c r="J85" s="305">
        <v>3.9078571552379716E-4</v>
      </c>
      <c r="K85" s="324">
        <v>1.869128077350322E-4</v>
      </c>
      <c r="L85" s="325">
        <v>2.0387290778876496E-4</v>
      </c>
      <c r="M85" s="225">
        <v>0</v>
      </c>
      <c r="N85" s="134">
        <v>3.2591528674684683E-4</v>
      </c>
      <c r="O85" s="134">
        <v>6.4870428776950327E-5</v>
      </c>
      <c r="P85" s="225">
        <v>0</v>
      </c>
      <c r="Q85" s="53">
        <v>1.5</v>
      </c>
      <c r="R85" s="53">
        <v>1.1000000000000001</v>
      </c>
      <c r="S85" s="53">
        <v>0.12</v>
      </c>
      <c r="T85" s="55">
        <v>0.8</v>
      </c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0"/>
      <c r="CG85" s="190">
        <v>12.114269073997811</v>
      </c>
      <c r="CH85" s="190">
        <v>150.0680661603183</v>
      </c>
      <c r="CI85" s="53">
        <v>8.1059149064489642</v>
      </c>
      <c r="CJ85" s="13">
        <v>26.651391962795184</v>
      </c>
      <c r="CK85" s="13">
        <v>63.028587787333684</v>
      </c>
      <c r="CL85" s="47">
        <v>8.5922698008359024</v>
      </c>
      <c r="CM85" s="69">
        <v>8.454445933436278E-4</v>
      </c>
      <c r="CN85" s="69">
        <v>3.1673293828686851E-3</v>
      </c>
      <c r="CO85" s="69">
        <v>1.4736049541639769E-3</v>
      </c>
      <c r="CP85" s="69">
        <v>1.8908576336200105E-3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63"/>
      <c r="H86" s="63"/>
      <c r="I86" s="330">
        <v>0.24008679673407388</v>
      </c>
      <c r="J86" s="330">
        <v>0.24008679673407388</v>
      </c>
      <c r="K86" s="330">
        <v>9.6034718693629562E-2</v>
      </c>
      <c r="L86" s="330">
        <v>0.14405207804044434</v>
      </c>
      <c r="M86" s="330">
        <v>0</v>
      </c>
      <c r="N86" s="15"/>
      <c r="O86" s="15"/>
      <c r="P86" s="241"/>
      <c r="Q86" s="15"/>
      <c r="R86" s="15"/>
      <c r="S86" s="15"/>
      <c r="T86" s="15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0"/>
      <c r="CG86" s="10"/>
      <c r="CH86" s="15"/>
      <c r="CI86" s="7"/>
      <c r="CJ86" s="15"/>
      <c r="CK86" s="15"/>
      <c r="CL86" s="15"/>
      <c r="CM86" s="15"/>
      <c r="CN86" s="47"/>
      <c r="CO86" s="15"/>
      <c r="CP86" s="15"/>
    </row>
    <row r="87" spans="2:94" ht="45.75" customHeight="1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71">
        <v>9.8775741953859297E-2</v>
      </c>
      <c r="G87" s="17">
        <v>9.8775741953859297E-2</v>
      </c>
      <c r="H87" s="7">
        <v>0.12</v>
      </c>
      <c r="I87" s="53">
        <v>9.8775741953859297E-2</v>
      </c>
      <c r="J87" s="7">
        <v>9.8775741953859297E-2</v>
      </c>
      <c r="K87" s="320">
        <v>3.9510296781543719E-2</v>
      </c>
      <c r="L87" s="321">
        <v>5.9265445172315578E-2</v>
      </c>
      <c r="M87" s="318">
        <v>0</v>
      </c>
      <c r="N87" s="133">
        <v>8.2378968789518656E-2</v>
      </c>
      <c r="O87" s="134">
        <v>1.6396773164340645E-2</v>
      </c>
      <c r="P87" s="225">
        <v>0</v>
      </c>
      <c r="Q87" s="53">
        <v>2.1</v>
      </c>
      <c r="R87" s="53">
        <v>6.2</v>
      </c>
      <c r="S87" s="53">
        <v>3.2</v>
      </c>
      <c r="T87" s="53">
        <v>0.7</v>
      </c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0"/>
      <c r="CG87" s="7">
        <v>50.306167871820314</v>
      </c>
      <c r="CH87" s="7">
        <v>190.92217581582273</v>
      </c>
      <c r="CI87" s="7">
        <v>4.3102880851752428</v>
      </c>
      <c r="CJ87" s="13">
        <v>110.6735693180047</v>
      </c>
      <c r="CK87" s="13">
        <v>80.187313842645537</v>
      </c>
      <c r="CL87" s="47">
        <v>4.5689053702857576</v>
      </c>
      <c r="CM87" s="47">
        <v>5.3947809600425143E-3</v>
      </c>
      <c r="CN87" s="47">
        <v>1.6118377021175408E-2</v>
      </c>
      <c r="CO87" s="47">
        <v>1.1383160941934738E-2</v>
      </c>
      <c r="CP87" s="69">
        <v>9.6224776611174654E-3</v>
      </c>
    </row>
    <row r="88" spans="2:94" ht="65.25" customHeight="1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7">
        <v>3.2317942656413197E-2</v>
      </c>
      <c r="G88" s="17">
        <v>3.2317942656413197E-2</v>
      </c>
      <c r="H88" s="7">
        <v>0.02</v>
      </c>
      <c r="I88" s="133">
        <v>3.2317942656413197E-2</v>
      </c>
      <c r="J88" s="31">
        <v>3.2317942656413197E-2</v>
      </c>
      <c r="K88" s="320">
        <v>1.2927177062565279E-2</v>
      </c>
      <c r="L88" s="321">
        <v>1.939076559384792E-2</v>
      </c>
      <c r="M88" s="318">
        <v>0</v>
      </c>
      <c r="N88" s="133">
        <v>2.6953164175448605E-2</v>
      </c>
      <c r="O88" s="134">
        <v>5.3647784809645908E-3</v>
      </c>
      <c r="P88" s="225">
        <v>0</v>
      </c>
      <c r="Q88" s="53">
        <v>1.9</v>
      </c>
      <c r="R88" s="190">
        <v>6.05</v>
      </c>
      <c r="S88" s="53">
        <v>3.3</v>
      </c>
      <c r="T88" s="190">
        <v>0.75</v>
      </c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0"/>
      <c r="CG88" s="226">
        <v>50.663069738478505</v>
      </c>
      <c r="CH88" s="226">
        <v>198.0817574089161</v>
      </c>
      <c r="CI88" s="7">
        <v>4.3102880851752428</v>
      </c>
      <c r="CJ88" s="13">
        <v>111.45875342465273</v>
      </c>
      <c r="CK88" s="13">
        <v>83.194338111744756</v>
      </c>
      <c r="CL88" s="47">
        <v>4.5689053702857576</v>
      </c>
      <c r="CM88" s="69">
        <v>1.7766258257753255E-3</v>
      </c>
      <c r="CN88" s="69">
        <v>2.7871360265782487E-3</v>
      </c>
      <c r="CO88" s="69">
        <v>3.7497752234926982E-3</v>
      </c>
      <c r="CP88" s="69">
        <v>1.6638867622348953E-3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7">
        <v>2.0925177062565269E-2</v>
      </c>
      <c r="G89" s="17">
        <v>2.0925177062565269E-2</v>
      </c>
      <c r="H89" s="7">
        <v>8.0000000000000002E-3</v>
      </c>
      <c r="I89" s="134">
        <v>2.0925177062565269E-2</v>
      </c>
      <c r="J89" s="79">
        <v>2.0925177062565269E-2</v>
      </c>
      <c r="K89" s="322">
        <v>8.3700708250261085E-3</v>
      </c>
      <c r="L89" s="323">
        <v>1.255510623753916E-2</v>
      </c>
      <c r="M89" s="225">
        <v>0</v>
      </c>
      <c r="N89" s="134">
        <v>1.7451597670179432E-2</v>
      </c>
      <c r="O89" s="134">
        <v>3.4735793923858348E-3</v>
      </c>
      <c r="P89" s="225">
        <v>0</v>
      </c>
      <c r="Q89" s="190">
        <v>1.7</v>
      </c>
      <c r="R89" s="190">
        <v>5.97</v>
      </c>
      <c r="S89" s="190">
        <v>3.4</v>
      </c>
      <c r="T89" s="190">
        <v>0.76</v>
      </c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0"/>
      <c r="CG89" s="226">
        <v>51.019971605136682</v>
      </c>
      <c r="CH89" s="226">
        <v>205.24133900200943</v>
      </c>
      <c r="CI89" s="7">
        <v>4.3102880851752428</v>
      </c>
      <c r="CJ89" s="13">
        <v>112.24393753130072</v>
      </c>
      <c r="CK89" s="13">
        <v>86.20136238084396</v>
      </c>
      <c r="CL89" s="47">
        <v>4.5689053702857576</v>
      </c>
      <c r="CM89" s="69">
        <v>1.1577954809374946E-3</v>
      </c>
      <c r="CN89" s="69">
        <v>1.1551503531842379E-3</v>
      </c>
      <c r="CO89" s="69">
        <v>2.4443294208973173E-3</v>
      </c>
      <c r="CP89" s="77">
        <v>6.8961089904675166E-4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7">
        <v>2.2444212475078329E-2</v>
      </c>
      <c r="G90" s="17">
        <v>2.2444212475078329E-2</v>
      </c>
      <c r="H90" s="7">
        <v>9.5999999999999992E-3</v>
      </c>
      <c r="I90" s="134">
        <v>2.2444212475078329E-2</v>
      </c>
      <c r="J90" s="79">
        <v>2.2444212475078329E-2</v>
      </c>
      <c r="K90" s="320">
        <v>8.9776849900313326E-3</v>
      </c>
      <c r="L90" s="321">
        <v>1.3466527485046996E-2</v>
      </c>
      <c r="M90" s="225">
        <v>0</v>
      </c>
      <c r="N90" s="134">
        <v>1.8718473204215325E-2</v>
      </c>
      <c r="O90" s="134">
        <v>3.7257392708630026E-3</v>
      </c>
      <c r="P90" s="225">
        <v>0</v>
      </c>
      <c r="Q90" s="190">
        <v>1.6</v>
      </c>
      <c r="R90" s="53">
        <v>5.9</v>
      </c>
      <c r="S90" s="53">
        <v>3.5</v>
      </c>
      <c r="T90" s="190">
        <v>0.77</v>
      </c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0"/>
      <c r="CG90" s="7">
        <v>51.73377533845305</v>
      </c>
      <c r="CH90" s="7">
        <v>219.56050218819612</v>
      </c>
      <c r="CI90" s="7">
        <v>4.3102880851752428</v>
      </c>
      <c r="CJ90" s="13">
        <v>113.81430574459672</v>
      </c>
      <c r="CK90" s="13">
        <v>92.21541091904237</v>
      </c>
      <c r="CL90" s="47">
        <v>4.5689053702857576</v>
      </c>
      <c r="CM90" s="69">
        <v>1.257864867446679E-3</v>
      </c>
      <c r="CN90" s="69">
        <v>1.4828906859481374E-3</v>
      </c>
      <c r="CO90" s="69">
        <v>2.6570179437444765E-3</v>
      </c>
      <c r="CP90" s="77">
        <v>8.8526794482280671E-4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7">
        <v>2.4722765593847902E-2</v>
      </c>
      <c r="G91" s="17">
        <v>2.4722765593847902E-2</v>
      </c>
      <c r="H91" s="7">
        <v>1.2E-2</v>
      </c>
      <c r="I91" s="134">
        <v>2.4722765593847902E-2</v>
      </c>
      <c r="J91" s="31">
        <v>2.4722765593847902E-2</v>
      </c>
      <c r="K91" s="320">
        <v>9.8891062375391619E-3</v>
      </c>
      <c r="L91" s="321">
        <v>1.483365935630874E-2</v>
      </c>
      <c r="M91" s="225">
        <v>0</v>
      </c>
      <c r="N91" s="134">
        <v>2.0618786505269149E-2</v>
      </c>
      <c r="O91" s="134">
        <v>4.1039790885787518E-3</v>
      </c>
      <c r="P91" s="225">
        <v>0</v>
      </c>
      <c r="Q91" s="190">
        <v>1.55</v>
      </c>
      <c r="R91" s="53">
        <v>2.5</v>
      </c>
      <c r="S91" s="53">
        <v>0.5</v>
      </c>
      <c r="T91" s="190">
        <v>0.78</v>
      </c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0"/>
      <c r="CG91" s="226">
        <v>48.402691249643325</v>
      </c>
      <c r="CH91" s="7">
        <v>228.34292227572399</v>
      </c>
      <c r="CI91" s="7">
        <v>4.3102880851752428</v>
      </c>
      <c r="CJ91" s="13">
        <v>106.48592074921532</v>
      </c>
      <c r="CK91" s="13">
        <v>95.904027355804075</v>
      </c>
      <c r="CL91" s="47">
        <v>4.5689053702857576</v>
      </c>
      <c r="CM91" s="69">
        <v>1.303210631848068E-3</v>
      </c>
      <c r="CN91" s="69">
        <v>1.927757891732579E-3</v>
      </c>
      <c r="CO91" s="69">
        <v>2.7455824342179631E-3</v>
      </c>
      <c r="CP91" s="77">
        <v>1.150848328269649E-3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7">
        <v>2.2823971328206592E-2</v>
      </c>
      <c r="G92" s="59">
        <v>2.2823971328206592E-2</v>
      </c>
      <c r="H92" s="60">
        <v>0.04</v>
      </c>
      <c r="I92" s="133">
        <v>2.2823971328206592E-2</v>
      </c>
      <c r="J92" s="31">
        <v>2.2823971328206592E-2</v>
      </c>
      <c r="K92" s="320">
        <v>9.1295885312826369E-3</v>
      </c>
      <c r="L92" s="321">
        <v>1.3694382796923955E-2</v>
      </c>
      <c r="M92" s="225">
        <v>0</v>
      </c>
      <c r="N92" s="133">
        <v>1.9035192087724299E-2</v>
      </c>
      <c r="O92" s="167">
        <v>3.7887792404822946E-3</v>
      </c>
      <c r="P92" s="225">
        <v>0</v>
      </c>
      <c r="Q92" s="190">
        <v>1.52</v>
      </c>
      <c r="R92" s="53">
        <v>1.6</v>
      </c>
      <c r="S92" s="53">
        <v>0.7</v>
      </c>
      <c r="T92" s="190">
        <v>0.79</v>
      </c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0"/>
      <c r="CG92" s="7">
        <v>45.071607160833608</v>
      </c>
      <c r="CH92" s="226">
        <v>225.00340218348791</v>
      </c>
      <c r="CI92" s="7">
        <v>4.3102880851752428</v>
      </c>
      <c r="CJ92" s="13">
        <v>99.15753575383394</v>
      </c>
      <c r="CK92" s="13">
        <v>94.501428917064914</v>
      </c>
      <c r="CL92" s="47">
        <v>4.5689053702857576</v>
      </c>
      <c r="CM92" s="69">
        <v>1.1270909612274076E-3</v>
      </c>
      <c r="CN92" s="69">
        <v>6.3318813052902186E-3</v>
      </c>
      <c r="CO92" s="47">
        <v>2.3674493181938174E-3</v>
      </c>
      <c r="CP92" s="77">
        <v>3.7800571566825964E-3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3">
        <v>1.80769856641033E-2</v>
      </c>
      <c r="G93" s="32">
        <v>1.80769856641033E-2</v>
      </c>
      <c r="H93" s="60">
        <v>5.0000000000000001E-3</v>
      </c>
      <c r="I93" s="134">
        <v>1.80769856641033E-2</v>
      </c>
      <c r="J93" s="79">
        <v>1.80769856641033E-2</v>
      </c>
      <c r="K93" s="322">
        <v>7.2307942656413202E-3</v>
      </c>
      <c r="L93" s="323">
        <v>1.084619139846198E-2</v>
      </c>
      <c r="M93" s="225">
        <v>0</v>
      </c>
      <c r="N93" s="134">
        <v>1.5076206043862152E-2</v>
      </c>
      <c r="O93" s="135">
        <v>3.0007796202411482E-3</v>
      </c>
      <c r="P93" s="225">
        <v>0</v>
      </c>
      <c r="Q93" s="53">
        <v>1.5</v>
      </c>
      <c r="R93" s="53">
        <v>1.1000000000000001</v>
      </c>
      <c r="S93" s="53">
        <v>0.12</v>
      </c>
      <c r="T93" s="55">
        <v>0.8</v>
      </c>
      <c r="U93" s="259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2"/>
      <c r="CG93" s="190">
        <v>13.596261586978462</v>
      </c>
      <c r="CH93" s="190">
        <v>221.66388209125182</v>
      </c>
      <c r="CI93" s="53">
        <v>4.3102880851752428</v>
      </c>
      <c r="CJ93" s="13">
        <v>29.911775491352621</v>
      </c>
      <c r="CK93" s="35">
        <v>93.098830478325766</v>
      </c>
      <c r="CL93" s="7">
        <v>4.5689053702857576</v>
      </c>
      <c r="CM93" s="79">
        <v>3.2369644171707616E-4</v>
      </c>
      <c r="CN93" s="31">
        <v>7.7973787143397985E-4</v>
      </c>
      <c r="CO93" s="31">
        <v>6.2330677362435805E-4</v>
      </c>
      <c r="CP93" s="79">
        <v>4.6549415239162883E-4</v>
      </c>
    </row>
    <row r="94" spans="2:94" x14ac:dyDescent="0.2">
      <c r="B94" s="21"/>
      <c r="C94" s="21"/>
      <c r="D94" s="21"/>
      <c r="E94" s="21"/>
      <c r="J94" s="132">
        <f>SUM(J87:J93)</f>
        <v>0.24008679673407388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2"/>
      <c r="CH94" s="23"/>
      <c r="CI94" s="24"/>
      <c r="CJ94" s="23"/>
      <c r="CK94" s="23"/>
      <c r="CL94" s="23"/>
      <c r="CM94" s="23"/>
      <c r="CN94" s="23"/>
      <c r="CO94" s="23"/>
      <c r="CP94" s="23"/>
    </row>
    <row r="95" spans="2:94" x14ac:dyDescent="0.2">
      <c r="J95" s="147">
        <f>J94/J38</f>
        <v>0.84848847644393743</v>
      </c>
      <c r="CG95" s="25"/>
      <c r="CI95" s="26"/>
    </row>
    <row r="96" spans="2:94" x14ac:dyDescent="0.2">
      <c r="B96" s="208"/>
      <c r="C96" s="18" t="s">
        <v>107</v>
      </c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R3:BR4"/>
    <mergeCell ref="BP3:BP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F3:J3"/>
    <mergeCell ref="K3:M3"/>
    <mergeCell ref="BT3:BT4"/>
    <mergeCell ref="BU3:BU4"/>
    <mergeCell ref="U4:U5"/>
    <mergeCell ref="V4:V5"/>
    <mergeCell ref="W4:W5"/>
    <mergeCell ref="X4:X5"/>
    <mergeCell ref="Y4:Z4"/>
    <mergeCell ref="AA4:AB4"/>
    <mergeCell ref="AC4:AD4"/>
    <mergeCell ref="AE4:AE5"/>
    <mergeCell ref="AF4:AF5"/>
    <mergeCell ref="AG4:AG5"/>
    <mergeCell ref="AH4:AH5"/>
    <mergeCell ref="Q3:T3"/>
    <mergeCell ref="CG3:CI3"/>
    <mergeCell ref="CJ3:CL3"/>
    <mergeCell ref="CM3:CN3"/>
    <mergeCell ref="CO3:CP3"/>
    <mergeCell ref="BV3:BV4"/>
    <mergeCell ref="BW3:BX3"/>
    <mergeCell ref="BY3:BY4"/>
    <mergeCell ref="BZ3:BZ4"/>
    <mergeCell ref="CA3:CA4"/>
    <mergeCell ref="AP4:AP5"/>
    <mergeCell ref="AI4:AI5"/>
    <mergeCell ref="AJ4:AK4"/>
    <mergeCell ref="AL4:AM4"/>
    <mergeCell ref="AN4:AN5"/>
    <mergeCell ref="AO4:AO5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2:DG96"/>
  <sheetViews>
    <sheetView zoomScaleNormal="100" workbookViewId="0">
      <pane xSplit="5" ySplit="4" topLeftCell="F37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8.33203125" customWidth="1"/>
    <col min="2" max="2" width="19.6640625" customWidth="1"/>
    <col min="3" max="3" width="27.6640625" customWidth="1"/>
    <col min="4" max="4" width="35" customWidth="1"/>
    <col min="5" max="7" width="11.33203125"/>
    <col min="8" max="8" width="12.5" customWidth="1"/>
    <col min="9" max="9" width="13.5" customWidth="1"/>
    <col min="10" max="10" width="11.6640625"/>
    <col min="11" max="12" width="14.6640625"/>
    <col min="13" max="13" width="15.6640625"/>
    <col min="14" max="14" width="11.33203125" customWidth="1"/>
    <col min="15" max="15" width="9" customWidth="1"/>
    <col min="16" max="16" width="9.6640625" customWidth="1"/>
    <col min="17" max="17" width="12.6640625" customWidth="1"/>
    <col min="18" max="18" width="18.33203125"/>
    <col min="19" max="19" width="14.5"/>
    <col min="20" max="20" width="16"/>
    <col min="21" max="55" width="34.6640625" style="136" customWidth="1"/>
    <col min="56" max="84" width="34.6640625" style="21" customWidth="1"/>
    <col min="85" max="85" width="14.5"/>
    <col min="86" max="87" width="13"/>
    <col min="88" max="88" width="13.6640625"/>
    <col min="89" max="89" width="13"/>
    <col min="90" max="91" width="15.33203125"/>
    <col min="92" max="93" width="17"/>
    <col min="94" max="94" width="18.6640625"/>
    <col min="95" max="96" width="7.5" customWidth="1"/>
    <col min="97" max="97" width="7.5"/>
    <col min="98" max="98" width="8.5" customWidth="1"/>
    <col min="99" max="99" width="8.6640625" customWidth="1"/>
    <col min="100" max="100" width="8.5"/>
    <col min="101" max="101" width="7"/>
    <col min="102" max="102" width="8.5"/>
    <col min="103" max="103" width="8"/>
    <col min="104" max="104" width="12.6640625"/>
    <col min="105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109</v>
      </c>
      <c r="R4" s="4" t="s">
        <v>49</v>
      </c>
      <c r="S4" s="4" t="s">
        <v>50</v>
      </c>
      <c r="T4" s="4" t="s">
        <v>51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23.25" customHeight="1" x14ac:dyDescent="0.2">
      <c r="A5" s="2"/>
      <c r="B5" s="3"/>
      <c r="C5" s="3"/>
      <c r="D5" s="3"/>
      <c r="E5" s="3"/>
      <c r="F5" s="96">
        <f>F6/I6</f>
        <v>55.713313864667974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321.3</v>
      </c>
      <c r="G6" s="7"/>
      <c r="H6" s="110"/>
      <c r="I6" s="115">
        <v>5.7670236737391534</v>
      </c>
      <c r="J6" s="115">
        <v>1.913</v>
      </c>
      <c r="K6" s="115">
        <v>4.5501816785801932</v>
      </c>
      <c r="L6" s="115">
        <v>0.95732592984069942</v>
      </c>
      <c r="M6" s="115">
        <v>0.25951606531826188</v>
      </c>
      <c r="N6" s="116">
        <f>N14+N22</f>
        <v>1.394486692015209</v>
      </c>
      <c r="O6" s="116"/>
      <c r="P6" s="116"/>
      <c r="Q6" s="111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  <c r="CQ6" s="121"/>
      <c r="CR6" s="121"/>
      <c r="CS6" s="121"/>
      <c r="CT6" s="121"/>
      <c r="CU6" s="121"/>
      <c r="CV6" s="237"/>
      <c r="CW6" s="237"/>
      <c r="CX6" s="237"/>
      <c r="CY6" s="237"/>
      <c r="CZ6" s="237"/>
      <c r="DA6" s="237"/>
    </row>
    <row r="7" spans="1:108" ht="27" customHeight="1" x14ac:dyDescent="0.2">
      <c r="A7" s="363"/>
      <c r="B7" s="37" t="s">
        <v>82</v>
      </c>
      <c r="C7" s="37" t="s">
        <v>83</v>
      </c>
      <c r="D7" s="37" t="s">
        <v>83</v>
      </c>
      <c r="E7" s="38" t="s">
        <v>84</v>
      </c>
      <c r="F7" s="32">
        <f t="shared" ref="F7:O7" si="0">SUM(F15,F23,F31)</f>
        <v>57.34</v>
      </c>
      <c r="G7" s="32">
        <f t="shared" si="0"/>
        <v>53.407727999999999</v>
      </c>
      <c r="H7" s="32">
        <f t="shared" si="0"/>
        <v>0.63146999999999998</v>
      </c>
      <c r="I7" s="371">
        <v>1.0502579716707019</v>
      </c>
      <c r="J7" s="371">
        <v>0.34299999999999997</v>
      </c>
      <c r="K7" s="371">
        <v>0.82865353964818389</v>
      </c>
      <c r="L7" s="371">
        <v>0.17434282329733652</v>
      </c>
      <c r="M7" s="371">
        <v>4.7261608725181592E-2</v>
      </c>
      <c r="N7" s="32">
        <f t="shared" si="0"/>
        <v>0.88466963847494673</v>
      </c>
      <c r="O7" s="32">
        <f t="shared" si="0"/>
        <v>0.10607605513874091</v>
      </c>
      <c r="P7" s="190">
        <v>5.9512278057014298E-2</v>
      </c>
      <c r="Q7" s="13">
        <v>1.3122707534007674</v>
      </c>
      <c r="R7" s="13">
        <v>2.7</v>
      </c>
      <c r="S7" s="13">
        <v>1.0327411056853852</v>
      </c>
      <c r="T7" s="35">
        <v>1.7901299267527033</v>
      </c>
      <c r="U7" s="272">
        <v>1</v>
      </c>
      <c r="V7" s="272"/>
      <c r="W7" s="272"/>
      <c r="X7" s="272"/>
      <c r="Y7" s="272">
        <v>1</v>
      </c>
      <c r="Z7" s="272"/>
      <c r="AA7" s="272"/>
      <c r="AB7" s="272"/>
      <c r="AC7" s="272"/>
      <c r="AD7" s="272"/>
      <c r="AE7" s="272"/>
      <c r="AF7" s="272">
        <v>1</v>
      </c>
      <c r="AG7" s="272"/>
      <c r="AH7" s="272"/>
      <c r="AI7" s="272">
        <v>1</v>
      </c>
      <c r="AJ7" s="272"/>
      <c r="AK7" s="272"/>
      <c r="AL7" s="272"/>
      <c r="AM7" s="272"/>
      <c r="AN7" s="272">
        <v>0.86623648412975229</v>
      </c>
      <c r="AO7" s="272">
        <v>0.13376351587024762</v>
      </c>
      <c r="AP7" s="272"/>
      <c r="AQ7" s="272">
        <v>0.86623648412975229</v>
      </c>
      <c r="AR7" s="272"/>
      <c r="AS7" s="272">
        <v>0.13376351587024762</v>
      </c>
      <c r="AT7" s="272"/>
      <c r="AU7" s="272"/>
      <c r="AV7" s="272">
        <v>0.63873386815486577</v>
      </c>
      <c r="AW7" s="272"/>
      <c r="AX7" s="272">
        <v>0.36126613184513429</v>
      </c>
      <c r="AY7" s="272">
        <v>0.5</v>
      </c>
      <c r="AZ7" s="272"/>
      <c r="BA7" s="272"/>
      <c r="BB7" s="272"/>
      <c r="BC7" s="272">
        <v>0.5</v>
      </c>
      <c r="BD7" s="272"/>
      <c r="BE7" s="272"/>
      <c r="BF7" s="272" t="s">
        <v>85</v>
      </c>
      <c r="BG7" s="272" t="s">
        <v>85</v>
      </c>
      <c r="BH7" s="272"/>
      <c r="BI7" s="272"/>
      <c r="BJ7" s="272"/>
      <c r="BK7" s="272"/>
      <c r="BL7" s="272"/>
      <c r="BM7" s="272"/>
      <c r="BN7" s="272"/>
      <c r="BO7" s="272"/>
      <c r="BP7" s="272" t="s">
        <v>87</v>
      </c>
      <c r="BQ7" s="272"/>
      <c r="BR7" s="272" t="s">
        <v>85</v>
      </c>
      <c r="BS7" s="272"/>
      <c r="BT7" s="272" t="s">
        <v>96</v>
      </c>
      <c r="BU7" s="272"/>
      <c r="BV7" s="272" t="s">
        <v>96</v>
      </c>
      <c r="BW7" s="272" t="s">
        <v>85</v>
      </c>
      <c r="BX7" s="272"/>
      <c r="BY7" s="272"/>
      <c r="BZ7" s="272"/>
      <c r="CA7" s="272"/>
      <c r="CB7" s="272"/>
      <c r="CC7" s="272"/>
      <c r="CD7" s="272" t="s">
        <v>96</v>
      </c>
      <c r="CE7" s="272" t="s">
        <v>96</v>
      </c>
      <c r="CF7" s="272"/>
      <c r="CG7" s="159">
        <v>171.83630200649344</v>
      </c>
      <c r="CH7" s="32">
        <v>22.274216807788584</v>
      </c>
      <c r="CI7" s="32">
        <v>14.65332278491638</v>
      </c>
      <c r="CJ7" s="13">
        <v>206.7878058346142</v>
      </c>
      <c r="CK7" s="13">
        <v>3.3745438463799702</v>
      </c>
      <c r="CL7" s="47">
        <v>24.18823992106147</v>
      </c>
      <c r="CM7" s="47">
        <v>9.953525190205962</v>
      </c>
      <c r="CN7" s="47">
        <v>1.4065499687614256E-2</v>
      </c>
      <c r="CO7" s="94">
        <v>12.431041243586137</v>
      </c>
      <c r="CP7" s="101">
        <v>2.1309232026735596E-3</v>
      </c>
      <c r="CQ7" s="236">
        <f t="shared" ref="CQ7:CQ13" si="1">F15+F23+F31</f>
        <v>57.34</v>
      </c>
      <c r="CR7" s="238">
        <f t="shared" ref="CR7:CR13" si="2">F15/CQ7</f>
        <v>0.72253226369026857</v>
      </c>
      <c r="CS7" s="238">
        <f t="shared" ref="CS7:CS13" si="3">F23/CQ7</f>
        <v>9.9407045692361633E-3</v>
      </c>
      <c r="CT7" s="238">
        <f t="shared" ref="CT7:CT13" si="4">F31/CQ7</f>
        <v>0.26752703174049525</v>
      </c>
      <c r="CU7" s="238">
        <f>CR7+CS7+CT7</f>
        <v>1</v>
      </c>
      <c r="CV7" s="237"/>
      <c r="CW7" s="240">
        <f>CQ7/[1]EU28!F7</f>
        <v>1.143050279440753E-2</v>
      </c>
      <c r="CX7" s="240">
        <f>F15/[1]EU28!F15</f>
        <v>1.3458883063512212E-2</v>
      </c>
      <c r="CY7" s="240">
        <f>F23/[1]EU28!F23</f>
        <v>4.5539747528870484E-4</v>
      </c>
      <c r="CZ7" s="240">
        <f>F31/[1]EU28!F31</f>
        <v>2.2345748370606176E-2</v>
      </c>
      <c r="DA7" s="27"/>
      <c r="DB7" s="27"/>
      <c r="DC7" s="27"/>
      <c r="DD7" s="27"/>
    </row>
    <row r="8" spans="1:108" ht="21.75" customHeight="1" x14ac:dyDescent="0.2">
      <c r="A8" s="363"/>
      <c r="B8" s="5" t="s">
        <v>82</v>
      </c>
      <c r="C8" s="5" t="s">
        <v>83</v>
      </c>
      <c r="D8" s="5" t="s">
        <v>83</v>
      </c>
      <c r="E8" s="12" t="s">
        <v>89</v>
      </c>
      <c r="F8" s="32">
        <f t="shared" ref="F8:H8" si="5">SUM(F16,F24,F32)</f>
        <v>67.050000000000011</v>
      </c>
      <c r="G8" s="32">
        <f t="shared" si="5"/>
        <v>61.604909999999997</v>
      </c>
      <c r="H8" s="32">
        <f t="shared" si="5"/>
        <v>0.721773</v>
      </c>
      <c r="I8" s="371">
        <v>1.2959377957306459</v>
      </c>
      <c r="J8" s="371">
        <v>0.38600000000000001</v>
      </c>
      <c r="K8" s="371">
        <v>1.0224949208314797</v>
      </c>
      <c r="L8" s="371">
        <v>0.21512567409128724</v>
      </c>
      <c r="M8" s="371">
        <v>5.8317200807879069E-2</v>
      </c>
      <c r="N8" s="32">
        <f t="shared" ref="N8:O8" si="6">SUM(N16,N24,N32)</f>
        <v>1.0921861514014726</v>
      </c>
      <c r="O8" s="32">
        <f t="shared" si="6"/>
        <v>0.13088971736879526</v>
      </c>
      <c r="P8" s="190">
        <v>7.2861926960378159E-2</v>
      </c>
      <c r="Q8" s="13">
        <v>1.4074809843400446</v>
      </c>
      <c r="R8" s="13">
        <v>2.7678299776286348</v>
      </c>
      <c r="S8" s="13">
        <v>0.93999999999999984</v>
      </c>
      <c r="T8" s="35">
        <v>1.0621700223713646</v>
      </c>
      <c r="U8" s="272">
        <v>0.99999999999999989</v>
      </c>
      <c r="V8" s="272"/>
      <c r="W8" s="272"/>
      <c r="X8" s="272"/>
      <c r="Y8" s="272">
        <v>0.99999999999999989</v>
      </c>
      <c r="Z8" s="272"/>
      <c r="AA8" s="272"/>
      <c r="AB8" s="272"/>
      <c r="AC8" s="272"/>
      <c r="AD8" s="272"/>
      <c r="AE8" s="272"/>
      <c r="AF8" s="272">
        <v>0.99999999999999989</v>
      </c>
      <c r="AG8" s="272"/>
      <c r="AH8" s="272"/>
      <c r="AI8" s="272">
        <v>0.99999999999999989</v>
      </c>
      <c r="AJ8" s="272"/>
      <c r="AK8" s="272"/>
      <c r="AL8" s="272"/>
      <c r="AM8" s="272"/>
      <c r="AN8" s="272">
        <v>0.99999999999999989</v>
      </c>
      <c r="AO8" s="272"/>
      <c r="AP8" s="272"/>
      <c r="AQ8" s="272">
        <v>0.99999999999999989</v>
      </c>
      <c r="AR8" s="272">
        <v>0.99999999999999989</v>
      </c>
      <c r="AS8" s="272"/>
      <c r="AT8" s="272"/>
      <c r="AU8" s="272"/>
      <c r="AV8" s="272">
        <v>0.99999999999999989</v>
      </c>
      <c r="AW8" s="272"/>
      <c r="AX8" s="272"/>
      <c r="AY8" s="272">
        <v>0.99999999999999989</v>
      </c>
      <c r="AZ8" s="272"/>
      <c r="BA8" s="272"/>
      <c r="BB8" s="272"/>
      <c r="BC8" s="272"/>
      <c r="BD8" s="272"/>
      <c r="BE8" s="272"/>
      <c r="BF8" s="272" t="s">
        <v>85</v>
      </c>
      <c r="BG8" s="272" t="s">
        <v>85</v>
      </c>
      <c r="BH8" s="272"/>
      <c r="BI8" s="272"/>
      <c r="BJ8" s="272"/>
      <c r="BK8" s="272"/>
      <c r="BL8" s="272"/>
      <c r="BM8" s="272"/>
      <c r="BN8" s="272"/>
      <c r="BO8" s="272"/>
      <c r="BP8" s="272" t="s">
        <v>87</v>
      </c>
      <c r="BQ8" s="272"/>
      <c r="BR8" s="272" t="s">
        <v>85</v>
      </c>
      <c r="BS8" s="272"/>
      <c r="BT8" s="272" t="s">
        <v>96</v>
      </c>
      <c r="BU8" s="272"/>
      <c r="BV8" s="272" t="s">
        <v>96</v>
      </c>
      <c r="BW8" s="272" t="s">
        <v>85</v>
      </c>
      <c r="BX8" s="272"/>
      <c r="BY8" s="272"/>
      <c r="BZ8" s="272"/>
      <c r="CA8" s="272"/>
      <c r="CB8" s="272"/>
      <c r="CC8" s="272"/>
      <c r="CD8" s="272" t="s">
        <v>96</v>
      </c>
      <c r="CE8" s="272" t="s">
        <v>96</v>
      </c>
      <c r="CF8" s="272"/>
      <c r="CG8" s="159">
        <v>162.9824328307551</v>
      </c>
      <c r="CH8" s="32">
        <v>53.606126992442938</v>
      </c>
      <c r="CI8" s="32">
        <v>14.940193423134403</v>
      </c>
      <c r="CJ8" s="13">
        <v>196.13305966853071</v>
      </c>
      <c r="CK8" s="13">
        <v>8.1213282393551047</v>
      </c>
      <c r="CL8" s="47">
        <v>24.661777283567961</v>
      </c>
      <c r="CM8" s="47">
        <v>10.97817437338416</v>
      </c>
      <c r="CN8" s="47">
        <v>3.8691455097716522E-2</v>
      </c>
      <c r="CO8" s="94">
        <v>13.736351269073664</v>
      </c>
      <c r="CP8" s="101">
        <v>5.8617554473040529E-3</v>
      </c>
      <c r="CQ8" s="236">
        <f t="shared" si="1"/>
        <v>67.050000000000011</v>
      </c>
      <c r="CR8" s="238">
        <f t="shared" si="2"/>
        <v>0.64340044742729297</v>
      </c>
      <c r="CS8" s="238">
        <f t="shared" si="3"/>
        <v>1.1782252050708484E-2</v>
      </c>
      <c r="CT8" s="238">
        <f t="shared" si="4"/>
        <v>0.34481730052199844</v>
      </c>
      <c r="CU8" s="238">
        <f t="shared" ref="CU8:CU13" si="7">CR8+CS8+CT8</f>
        <v>0.99999999999999989</v>
      </c>
      <c r="CV8" s="237"/>
      <c r="CW8" s="240">
        <f>CQ8/[1]EU28!F8</f>
        <v>1.427516340857264E-2</v>
      </c>
      <c r="CX8" s="240">
        <f>F16/[1]EU28!F16</f>
        <v>1.6939435823333543E-2</v>
      </c>
      <c r="CY8" s="240">
        <f>F23/[1]EU28!F23</f>
        <v>4.5539747528870484E-4</v>
      </c>
      <c r="CZ8" s="240">
        <f>F32/[1]EU28!F32</f>
        <v>2.8717590202692215E-2</v>
      </c>
      <c r="DA8" s="27"/>
      <c r="DB8" s="27"/>
      <c r="DC8" s="27"/>
      <c r="DD8" s="27"/>
    </row>
    <row r="9" spans="1:108" ht="21.75" customHeight="1" x14ac:dyDescent="0.2">
      <c r="A9" s="363"/>
      <c r="B9" s="5" t="s">
        <v>82</v>
      </c>
      <c r="C9" s="5" t="s">
        <v>83</v>
      </c>
      <c r="D9" s="5" t="s">
        <v>83</v>
      </c>
      <c r="E9" s="12" t="s">
        <v>91</v>
      </c>
      <c r="F9" s="32">
        <f t="shared" ref="F9:H9" si="8">SUM(F17,F25,F33)</f>
        <v>65.429999999999993</v>
      </c>
      <c r="G9" s="32">
        <f t="shared" si="8"/>
        <v>60.23730599999999</v>
      </c>
      <c r="H9" s="32">
        <f t="shared" si="8"/>
        <v>0.70670699999999997</v>
      </c>
      <c r="I9" s="371">
        <v>1.2286150980431412</v>
      </c>
      <c r="J9" s="371">
        <v>0.39</v>
      </c>
      <c r="K9" s="371">
        <v>0.96937731235603841</v>
      </c>
      <c r="L9" s="371">
        <v>0.20395010627516144</v>
      </c>
      <c r="M9" s="371">
        <v>5.5287679411941348E-2</v>
      </c>
      <c r="N9" s="32">
        <f t="shared" ref="N9:O9" si="9">SUM(N17,N25,N33)</f>
        <v>1.0353162965568281</v>
      </c>
      <c r="O9" s="32">
        <f t="shared" si="9"/>
        <v>0.12409012490235727</v>
      </c>
      <c r="P9" s="190">
        <v>6.9208676583955769E-2</v>
      </c>
      <c r="Q9" s="13">
        <v>1.3079413113250804</v>
      </c>
      <c r="R9" s="13">
        <v>2.6856258596973865</v>
      </c>
      <c r="S9" s="13">
        <v>0.75984716490906312</v>
      </c>
      <c r="T9" s="35">
        <v>1.0016276937184778</v>
      </c>
      <c r="U9" s="272">
        <v>0.68042182485098579</v>
      </c>
      <c r="V9" s="272">
        <v>0.31957817514901427</v>
      </c>
      <c r="W9" s="272"/>
      <c r="X9" s="272"/>
      <c r="Y9" s="272">
        <v>0.68042182485098579</v>
      </c>
      <c r="Z9" s="272"/>
      <c r="AA9" s="272"/>
      <c r="AB9" s="272"/>
      <c r="AC9" s="272"/>
      <c r="AD9" s="272"/>
      <c r="AE9" s="272">
        <v>0.31957817514901427</v>
      </c>
      <c r="AF9" s="272">
        <v>1</v>
      </c>
      <c r="AG9" s="272"/>
      <c r="AH9" s="272"/>
      <c r="AI9" s="272">
        <v>1</v>
      </c>
      <c r="AJ9" s="272"/>
      <c r="AK9" s="272"/>
      <c r="AL9" s="272"/>
      <c r="AM9" s="272"/>
      <c r="AN9" s="272"/>
      <c r="AO9" s="272">
        <v>1</v>
      </c>
      <c r="AP9" s="272"/>
      <c r="AQ9" s="272"/>
      <c r="AR9" s="272"/>
      <c r="AS9" s="272">
        <v>1</v>
      </c>
      <c r="AT9" s="272">
        <v>1</v>
      </c>
      <c r="AU9" s="272"/>
      <c r="AV9" s="272">
        <v>1</v>
      </c>
      <c r="AW9" s="272"/>
      <c r="AX9" s="272"/>
      <c r="AY9" s="272">
        <v>1</v>
      </c>
      <c r="AZ9" s="272"/>
      <c r="BA9" s="272"/>
      <c r="BB9" s="272"/>
      <c r="BC9" s="272"/>
      <c r="BD9" s="272"/>
      <c r="BE9" s="272"/>
      <c r="BF9" s="272" t="s">
        <v>85</v>
      </c>
      <c r="BG9" s="272" t="s">
        <v>85</v>
      </c>
      <c r="BH9" s="272"/>
      <c r="BI9" s="272"/>
      <c r="BJ9" s="272"/>
      <c r="BK9" s="272"/>
      <c r="BL9" s="272"/>
      <c r="BM9" s="272"/>
      <c r="BN9" s="272"/>
      <c r="BO9" s="272"/>
      <c r="BP9" s="272" t="s">
        <v>87</v>
      </c>
      <c r="BQ9" s="272"/>
      <c r="BR9" s="272" t="s">
        <v>85</v>
      </c>
      <c r="BS9" s="272"/>
      <c r="BT9" s="272" t="s">
        <v>96</v>
      </c>
      <c r="BU9" s="272"/>
      <c r="BV9" s="272" t="s">
        <v>96</v>
      </c>
      <c r="BW9" s="272" t="s">
        <v>85</v>
      </c>
      <c r="BX9" s="272"/>
      <c r="BY9" s="272"/>
      <c r="BZ9" s="272"/>
      <c r="CA9" s="272"/>
      <c r="CB9" s="272"/>
      <c r="CC9" s="272"/>
      <c r="CD9" s="272" t="s">
        <v>96</v>
      </c>
      <c r="CE9" s="272" t="s">
        <v>96</v>
      </c>
      <c r="CF9" s="272"/>
      <c r="CG9" s="159">
        <v>154.550436225971</v>
      </c>
      <c r="CH9" s="32">
        <v>28.703826984394066</v>
      </c>
      <c r="CI9" s="32">
        <v>14.809362927111273</v>
      </c>
      <c r="CJ9" s="13">
        <v>185.98599495433351</v>
      </c>
      <c r="CK9" s="13">
        <v>4.3486297881357006</v>
      </c>
      <c r="CL9" s="47">
        <v>24.44581538378258</v>
      </c>
      <c r="CM9" s="47">
        <v>10.214593990741811</v>
      </c>
      <c r="CN9" s="47">
        <v>2.0285195456660174E-2</v>
      </c>
      <c r="CO9" s="94">
        <v>12.802803588939032</v>
      </c>
      <c r="CP9" s="101">
        <v>3.0732071116840159E-3</v>
      </c>
      <c r="CQ9" s="236">
        <f t="shared" si="1"/>
        <v>65.429999999999993</v>
      </c>
      <c r="CR9" s="238">
        <f t="shared" si="2"/>
        <v>0.68042182485098579</v>
      </c>
      <c r="CS9" s="238">
        <f t="shared" si="3"/>
        <v>1.6811860003056747E-2</v>
      </c>
      <c r="CT9" s="238">
        <f t="shared" si="4"/>
        <v>0.30276631514595753</v>
      </c>
      <c r="CU9" s="238">
        <f t="shared" si="7"/>
        <v>1</v>
      </c>
      <c r="CV9" s="237"/>
      <c r="CW9" s="240">
        <f>CQ9/[1]EU28!F9</f>
        <v>1.8443537911998695E-2</v>
      </c>
      <c r="CX9" s="240">
        <f>F17/[1]EU28!F17</f>
        <v>2.5547005457143342E-2</v>
      </c>
      <c r="CY9" s="240">
        <f>F24/[1]EU28!F24</f>
        <v>5.8728744769392547E-4</v>
      </c>
      <c r="CZ9" s="240">
        <f>F33/[1]EU28!F33</f>
        <v>2.8767704149858176E-2</v>
      </c>
      <c r="DA9" s="27"/>
      <c r="DB9" s="27"/>
      <c r="DC9" s="27"/>
      <c r="DD9" s="27"/>
    </row>
    <row r="10" spans="1:108" ht="21.75" customHeight="1" x14ac:dyDescent="0.2">
      <c r="A10" s="363"/>
      <c r="B10" s="5" t="s">
        <v>82</v>
      </c>
      <c r="C10" s="5" t="s">
        <v>83</v>
      </c>
      <c r="D10" s="5" t="s">
        <v>83</v>
      </c>
      <c r="E10" s="12" t="s">
        <v>92</v>
      </c>
      <c r="F10" s="32">
        <f t="shared" ref="F10:H10" si="10">SUM(F18,F26,F34)</f>
        <v>41.09</v>
      </c>
      <c r="G10" s="32">
        <f t="shared" si="10"/>
        <v>39.689478000000001</v>
      </c>
      <c r="H10" s="32">
        <f t="shared" si="10"/>
        <v>0.48034500000000002</v>
      </c>
      <c r="I10" s="371">
        <v>0.72575128978191605</v>
      </c>
      <c r="J10" s="371">
        <v>0.26</v>
      </c>
      <c r="K10" s="371">
        <v>0.57261776763793182</v>
      </c>
      <c r="L10" s="371">
        <v>0.12047471410379809</v>
      </c>
      <c r="M10" s="371">
        <v>3.265880804018622E-2</v>
      </c>
      <c r="N10" s="32">
        <f t="shared" ref="N10:O10" si="11">SUM(N18,N26,N34)</f>
        <v>0.61346312166432793</v>
      </c>
      <c r="O10" s="32">
        <f t="shared" si="11"/>
        <v>7.3300880267973531E-2</v>
      </c>
      <c r="P10" s="190">
        <v>3.8987287849614707E-2</v>
      </c>
      <c r="Q10" s="13">
        <v>0.92515210513506929</v>
      </c>
      <c r="R10" s="13">
        <v>2.1285057191530785</v>
      </c>
      <c r="S10" s="13">
        <v>0.33982234120223898</v>
      </c>
      <c r="T10" s="35">
        <v>0.88006084205402768</v>
      </c>
      <c r="U10" s="272">
        <v>0.61280116816743724</v>
      </c>
      <c r="V10" s="272">
        <v>0.38719883183256265</v>
      </c>
      <c r="W10" s="272"/>
      <c r="X10" s="272"/>
      <c r="Y10" s="272"/>
      <c r="Z10" s="272"/>
      <c r="AA10" s="272"/>
      <c r="AB10" s="272"/>
      <c r="AC10" s="272">
        <v>0.61280116816743724</v>
      </c>
      <c r="AD10" s="272"/>
      <c r="AE10" s="272">
        <v>0.38719883183256265</v>
      </c>
      <c r="AF10" s="272">
        <v>0.99999999999999989</v>
      </c>
      <c r="AG10" s="272"/>
      <c r="AH10" s="272"/>
      <c r="AI10" s="272">
        <v>0.99999999999999989</v>
      </c>
      <c r="AJ10" s="272"/>
      <c r="AK10" s="272"/>
      <c r="AL10" s="272"/>
      <c r="AM10" s="272"/>
      <c r="AN10" s="272"/>
      <c r="AO10" s="272">
        <v>0.99999999999999989</v>
      </c>
      <c r="AP10" s="272"/>
      <c r="AQ10" s="272"/>
      <c r="AR10" s="272"/>
      <c r="AS10" s="272">
        <v>0.99999999999999989</v>
      </c>
      <c r="AT10" s="272">
        <v>0.99999999999999989</v>
      </c>
      <c r="AU10" s="272"/>
      <c r="AV10" s="272">
        <v>0.99999999999999989</v>
      </c>
      <c r="AW10" s="272"/>
      <c r="AX10" s="272"/>
      <c r="AY10" s="272">
        <v>0.99999999999999989</v>
      </c>
      <c r="AZ10" s="272">
        <v>0.99999999999999989</v>
      </c>
      <c r="BA10" s="272"/>
      <c r="BB10" s="272"/>
      <c r="BC10" s="272"/>
      <c r="BD10" s="272"/>
      <c r="BE10" s="272"/>
      <c r="BF10" s="272" t="s">
        <v>85</v>
      </c>
      <c r="BG10" s="272" t="s">
        <v>85</v>
      </c>
      <c r="BH10" s="272"/>
      <c r="BI10" s="272"/>
      <c r="BJ10" s="272"/>
      <c r="BK10" s="272"/>
      <c r="BL10" s="272"/>
      <c r="BM10" s="272"/>
      <c r="BN10" s="272"/>
      <c r="BO10" s="272"/>
      <c r="BP10" s="272" t="s">
        <v>87</v>
      </c>
      <c r="BQ10" s="272"/>
      <c r="BR10" s="272" t="s">
        <v>85</v>
      </c>
      <c r="BS10" s="272"/>
      <c r="BT10" s="272" t="s">
        <v>96</v>
      </c>
      <c r="BU10" s="272"/>
      <c r="BV10" s="272" t="s">
        <v>96</v>
      </c>
      <c r="BW10" s="272" t="s">
        <v>85</v>
      </c>
      <c r="BX10" s="272"/>
      <c r="BY10" s="272"/>
      <c r="BZ10" s="272"/>
      <c r="CA10" s="272"/>
      <c r="CB10" s="272"/>
      <c r="CC10" s="272"/>
      <c r="CD10" s="272" t="s">
        <v>96</v>
      </c>
      <c r="CE10" s="272" t="s">
        <v>96</v>
      </c>
      <c r="CF10" s="272"/>
      <c r="CG10" s="159">
        <v>121.80942444108437</v>
      </c>
      <c r="CH10" s="32">
        <v>34.529331205435909</v>
      </c>
      <c r="CI10" s="32">
        <v>15.048328753640913</v>
      </c>
      <c r="CJ10" s="13">
        <v>146.58546137240094</v>
      </c>
      <c r="CK10" s="13">
        <v>5.2311936776235397</v>
      </c>
      <c r="CL10" s="47">
        <v>24.840276273635055</v>
      </c>
      <c r="CM10" s="47">
        <v>5.3888004809766308</v>
      </c>
      <c r="CN10" s="47">
        <v>1.6585991597875112E-2</v>
      </c>
      <c r="CO10" s="47">
        <v>6.8386020548895585</v>
      </c>
      <c r="CP10" s="69">
        <v>2.5127777270780791E-3</v>
      </c>
      <c r="CQ10" s="236">
        <f t="shared" si="1"/>
        <v>41.09</v>
      </c>
      <c r="CR10" s="238">
        <f t="shared" si="2"/>
        <v>0.61280116816743724</v>
      </c>
      <c r="CS10" s="238">
        <f t="shared" si="3"/>
        <v>0.16962764662935026</v>
      </c>
      <c r="CT10" s="238">
        <f t="shared" si="4"/>
        <v>0.21757118520321242</v>
      </c>
      <c r="CU10" s="238">
        <f t="shared" si="7"/>
        <v>0.99999999999999989</v>
      </c>
      <c r="CV10" s="237"/>
      <c r="CW10" s="240">
        <f>CQ10/[1]EU28!F10</f>
        <v>1.2752754536011091E-2</v>
      </c>
      <c r="CX10" s="240">
        <f>F18/[1]EU28!F18</f>
        <v>1.6321715400620974E-2</v>
      </c>
      <c r="CY10" s="240">
        <f>F25/[1]EU28!F25</f>
        <v>9.8540298268448741E-4</v>
      </c>
      <c r="CZ10" s="240">
        <f>F34/[1]EU28!F34</f>
        <v>1.6523473945859103E-2</v>
      </c>
      <c r="DA10" s="27"/>
      <c r="DB10" s="27"/>
      <c r="DC10" s="27"/>
      <c r="DD10" s="27"/>
    </row>
    <row r="11" spans="1:108" ht="21.75" customHeight="1" x14ac:dyDescent="0.2">
      <c r="A11" s="363"/>
      <c r="B11" s="5" t="s">
        <v>82</v>
      </c>
      <c r="C11" s="5" t="s">
        <v>83</v>
      </c>
      <c r="D11" s="5" t="s">
        <v>83</v>
      </c>
      <c r="E11" s="12" t="s">
        <v>93</v>
      </c>
      <c r="F11" s="32">
        <f t="shared" ref="F11:H11" si="12">SUM(F19,F27,F35)</f>
        <v>28.11</v>
      </c>
      <c r="G11" s="32">
        <f t="shared" si="12"/>
        <v>28.731761999999996</v>
      </c>
      <c r="H11" s="32">
        <f t="shared" si="12"/>
        <v>0.35963099999999998</v>
      </c>
      <c r="I11" s="371">
        <v>0.44510810243104104</v>
      </c>
      <c r="J11" s="371">
        <v>0.16900000000000001</v>
      </c>
      <c r="K11" s="371">
        <v>0.35119029281809139</v>
      </c>
      <c r="L11" s="371">
        <v>7.3887945003552821E-2</v>
      </c>
      <c r="M11" s="371">
        <v>2.0029864609396847E-2</v>
      </c>
      <c r="N11" s="32">
        <f t="shared" ref="N11:O11" si="13">SUM(N19,N27,N35)</f>
        <v>0.37847382307920835</v>
      </c>
      <c r="O11" s="32">
        <f t="shared" si="13"/>
        <v>4.4955918345535147E-2</v>
      </c>
      <c r="P11" s="190">
        <v>2.167836100629756E-2</v>
      </c>
      <c r="Q11" s="13">
        <v>0.37543934542867302</v>
      </c>
      <c r="R11" s="13">
        <v>1.8602419067947347</v>
      </c>
      <c r="S11" s="13">
        <v>0.2958342226965493</v>
      </c>
      <c r="T11" s="35">
        <v>0.51239416577730346</v>
      </c>
      <c r="U11" s="272">
        <v>0.99999999999999989</v>
      </c>
      <c r="V11" s="272"/>
      <c r="W11" s="272"/>
      <c r="X11" s="272"/>
      <c r="Y11" s="272"/>
      <c r="Z11" s="272"/>
      <c r="AA11" s="272"/>
      <c r="AB11" s="272"/>
      <c r="AC11" s="272">
        <v>0.99999999999999989</v>
      </c>
      <c r="AD11" s="272">
        <v>0.99999999999999989</v>
      </c>
      <c r="AE11" s="272"/>
      <c r="AF11" s="272">
        <v>0.43400924937744573</v>
      </c>
      <c r="AG11" s="272">
        <v>0.56599075062255422</v>
      </c>
      <c r="AH11" s="272"/>
      <c r="AI11" s="272">
        <v>0.43400924937744573</v>
      </c>
      <c r="AJ11" s="272">
        <v>0.56599075062255422</v>
      </c>
      <c r="AK11" s="272"/>
      <c r="AL11" s="272"/>
      <c r="AM11" s="272"/>
      <c r="AN11" s="272">
        <v>0.48808253290643894</v>
      </c>
      <c r="AO11" s="272">
        <v>0.51191746709356101</v>
      </c>
      <c r="AP11" s="272"/>
      <c r="AQ11" s="272">
        <v>0.48808253290643894</v>
      </c>
      <c r="AR11" s="272">
        <v>0.48808253290643894</v>
      </c>
      <c r="AS11" s="272">
        <v>0.51191746709356101</v>
      </c>
      <c r="AT11" s="272">
        <v>0.51191746709356101</v>
      </c>
      <c r="AU11" s="272"/>
      <c r="AV11" s="272">
        <v>0.99999999999999989</v>
      </c>
      <c r="AW11" s="272"/>
      <c r="AX11" s="272"/>
      <c r="AY11" s="272">
        <v>0.99999999999999989</v>
      </c>
      <c r="AZ11" s="272">
        <v>0.99999999999999989</v>
      </c>
      <c r="BA11" s="272"/>
      <c r="BB11" s="272"/>
      <c r="BC11" s="272"/>
      <c r="BD11" s="272"/>
      <c r="BE11" s="272" t="s">
        <v>85</v>
      </c>
      <c r="BF11" s="272" t="s">
        <v>90</v>
      </c>
      <c r="BG11" s="272" t="s">
        <v>96</v>
      </c>
      <c r="BH11" s="272" t="s">
        <v>96</v>
      </c>
      <c r="BI11" s="272"/>
      <c r="BJ11" s="272"/>
      <c r="BK11" s="272"/>
      <c r="BL11" s="272"/>
      <c r="BM11" s="272"/>
      <c r="BN11" s="272"/>
      <c r="BO11" s="272" t="s">
        <v>87</v>
      </c>
      <c r="BP11" s="272"/>
      <c r="BQ11" s="272"/>
      <c r="BR11" s="272" t="s">
        <v>85</v>
      </c>
      <c r="BS11" s="272"/>
      <c r="BT11" s="272"/>
      <c r="BU11" s="272" t="s">
        <v>85</v>
      </c>
      <c r="BV11" s="272" t="s">
        <v>90</v>
      </c>
      <c r="BW11" s="272"/>
      <c r="BX11" s="272"/>
      <c r="BY11" s="272" t="s">
        <v>85</v>
      </c>
      <c r="BZ11" s="272"/>
      <c r="CA11" s="272"/>
      <c r="CB11" s="272"/>
      <c r="CC11" s="272"/>
      <c r="CD11" s="272" t="s">
        <v>87</v>
      </c>
      <c r="CE11" s="272"/>
      <c r="CF11" s="272"/>
      <c r="CG11" s="159">
        <v>128.2051254755192</v>
      </c>
      <c r="CH11" s="32">
        <v>25.927735000070413</v>
      </c>
      <c r="CI11" s="32">
        <v>15.68016465624707</v>
      </c>
      <c r="CJ11" s="13">
        <v>154.2820479972398</v>
      </c>
      <c r="CK11" s="13">
        <v>3.9280518525106674</v>
      </c>
      <c r="CL11" s="47">
        <v>25.883247798067039</v>
      </c>
      <c r="CM11" s="47">
        <v>4.0602414013424077</v>
      </c>
      <c r="CN11" s="47">
        <v>9.3244172658103214E-3</v>
      </c>
      <c r="CO11" s="47">
        <v>5.160388607737735</v>
      </c>
      <c r="CP11" s="69">
        <v>1.4126492157702636E-3</v>
      </c>
      <c r="CQ11" s="236">
        <f t="shared" si="1"/>
        <v>28.11</v>
      </c>
      <c r="CR11" s="238">
        <f t="shared" si="2"/>
        <v>0.43400924937744573</v>
      </c>
      <c r="CS11" s="238">
        <f t="shared" si="3"/>
        <v>0.48808253290643894</v>
      </c>
      <c r="CT11" s="238">
        <f t="shared" si="4"/>
        <v>7.7908217716115266E-2</v>
      </c>
      <c r="CU11" s="238">
        <f t="shared" si="7"/>
        <v>0.99999999999999989</v>
      </c>
      <c r="CV11" s="237"/>
      <c r="CW11" s="240">
        <f>CQ11/[1]EU28!F11</f>
        <v>9.7081544352900211E-3</v>
      </c>
      <c r="CX11" s="240">
        <f>F19/[1]EU28!F19</f>
        <v>9.6338352930028359E-3</v>
      </c>
      <c r="CY11" s="240">
        <f>F26/[1]EU28!F26</f>
        <v>6.1233245577871917E-3</v>
      </c>
      <c r="CZ11" s="240">
        <f>F35/[1]EU28!F35</f>
        <v>5.2787819857165246E-3</v>
      </c>
      <c r="DA11" s="27"/>
      <c r="DB11" s="27"/>
      <c r="DC11" s="27"/>
      <c r="DD11" s="27"/>
    </row>
    <row r="12" spans="1:108" ht="21.75" customHeight="1" x14ac:dyDescent="0.2">
      <c r="A12" s="363"/>
      <c r="B12" s="5" t="s">
        <v>82</v>
      </c>
      <c r="C12" s="5" t="s">
        <v>83</v>
      </c>
      <c r="D12" s="5" t="s">
        <v>83</v>
      </c>
      <c r="E12" s="12" t="s">
        <v>94</v>
      </c>
      <c r="F12" s="32">
        <f t="shared" ref="F12:H12" si="14">SUM(F20,F28,F36)</f>
        <v>37.11</v>
      </c>
      <c r="G12" s="32">
        <f t="shared" si="14"/>
        <v>36.329561999999996</v>
      </c>
      <c r="H12" s="32">
        <f t="shared" si="14"/>
        <v>0.44333100000000003</v>
      </c>
      <c r="I12" s="371">
        <v>0.6358996360206115</v>
      </c>
      <c r="J12" s="371">
        <v>0.20900000000000002</v>
      </c>
      <c r="K12" s="371">
        <v>0.50172481282026249</v>
      </c>
      <c r="L12" s="371">
        <v>0.10555933957942153</v>
      </c>
      <c r="M12" s="371">
        <v>2.8615483620927518E-2</v>
      </c>
      <c r="N12" s="32">
        <f t="shared" ref="N12:O12" si="15">SUM(N20,N28,N36)</f>
        <v>0.53834970743946819</v>
      </c>
      <c r="O12" s="32">
        <f t="shared" si="15"/>
        <v>6.4225863238081771E-2</v>
      </c>
      <c r="P12" s="190">
        <v>3.332406534306151E-2</v>
      </c>
      <c r="Q12" s="13">
        <v>0.34257073565076801</v>
      </c>
      <c r="R12" s="13">
        <v>1.5005658852061439</v>
      </c>
      <c r="S12" s="13">
        <v>0.30559956884936673</v>
      </c>
      <c r="T12" s="35">
        <v>0.41069523039611966</v>
      </c>
      <c r="U12" s="272">
        <v>1</v>
      </c>
      <c r="V12" s="272"/>
      <c r="W12" s="272"/>
      <c r="X12" s="272"/>
      <c r="Y12" s="272"/>
      <c r="Z12" s="272"/>
      <c r="AA12" s="272"/>
      <c r="AB12" s="272"/>
      <c r="AC12" s="272">
        <v>1</v>
      </c>
      <c r="AD12" s="272">
        <v>1</v>
      </c>
      <c r="AE12" s="272"/>
      <c r="AF12" s="272">
        <v>0.57127458905955264</v>
      </c>
      <c r="AG12" s="272">
        <v>0.4287254109404473</v>
      </c>
      <c r="AH12" s="272"/>
      <c r="AI12" s="272"/>
      <c r="AJ12" s="272">
        <v>1</v>
      </c>
      <c r="AK12" s="272">
        <v>0.57127458905955264</v>
      </c>
      <c r="AL12" s="272"/>
      <c r="AM12" s="272"/>
      <c r="AN12" s="272">
        <v>0.25141471301535973</v>
      </c>
      <c r="AO12" s="272">
        <v>0.74858528698464022</v>
      </c>
      <c r="AP12" s="272"/>
      <c r="AQ12" s="272">
        <v>0.25141471301535973</v>
      </c>
      <c r="AR12" s="272">
        <v>0.25141471301535973</v>
      </c>
      <c r="AS12" s="272">
        <v>0.74858528698464022</v>
      </c>
      <c r="AT12" s="272">
        <v>0.74858528698464022</v>
      </c>
      <c r="AU12" s="272"/>
      <c r="AV12" s="272">
        <v>1</v>
      </c>
      <c r="AW12" s="272"/>
      <c r="AX12" s="272"/>
      <c r="AY12" s="272">
        <v>1</v>
      </c>
      <c r="AZ12" s="272">
        <v>1</v>
      </c>
      <c r="BA12" s="272"/>
      <c r="BB12" s="272"/>
      <c r="BC12" s="272"/>
      <c r="BD12" s="272"/>
      <c r="BE12" s="272" t="s">
        <v>85</v>
      </c>
      <c r="BF12" s="272"/>
      <c r="BG12" s="272" t="s">
        <v>96</v>
      </c>
      <c r="BH12" s="272" t="s">
        <v>85</v>
      </c>
      <c r="BI12" s="272"/>
      <c r="BJ12" s="272"/>
      <c r="BK12" s="272"/>
      <c r="BL12" s="272"/>
      <c r="BM12" s="272"/>
      <c r="BN12" s="272"/>
      <c r="BO12" s="272" t="s">
        <v>87</v>
      </c>
      <c r="BP12" s="272"/>
      <c r="BQ12" s="272"/>
      <c r="BR12" s="272" t="s">
        <v>85</v>
      </c>
      <c r="BS12" s="272"/>
      <c r="BT12" s="272"/>
      <c r="BU12" s="272" t="s">
        <v>85</v>
      </c>
      <c r="BV12" s="272"/>
      <c r="BW12" s="272"/>
      <c r="BX12" s="272"/>
      <c r="BY12" s="272" t="s">
        <v>85</v>
      </c>
      <c r="BZ12" s="272"/>
      <c r="CA12" s="272"/>
      <c r="CB12" s="272"/>
      <c r="CC12" s="272"/>
      <c r="CD12" s="272" t="s">
        <v>87</v>
      </c>
      <c r="CE12" s="272"/>
      <c r="CF12" s="272"/>
      <c r="CG12" s="159">
        <v>104.59262238901839</v>
      </c>
      <c r="CH12" s="32">
        <v>32.493715076595095</v>
      </c>
      <c r="CI12" s="32">
        <v>15.195080261037596</v>
      </c>
      <c r="CJ12" s="13">
        <v>125.86676178294474</v>
      </c>
      <c r="CK12" s="13">
        <v>4.9227978341041565</v>
      </c>
      <c r="CL12" s="47">
        <v>25.082518986894762</v>
      </c>
      <c r="CM12" s="47">
        <v>4.2996040475737756</v>
      </c>
      <c r="CN12" s="47">
        <v>1.440547119862198E-2</v>
      </c>
      <c r="CO12" s="47">
        <v>5.5035091922125652</v>
      </c>
      <c r="CP12" s="69">
        <v>2.1824288865912294E-3</v>
      </c>
      <c r="CQ12" s="236">
        <f t="shared" si="1"/>
        <v>37.11</v>
      </c>
      <c r="CR12" s="238">
        <f t="shared" si="2"/>
        <v>0.57127458905955264</v>
      </c>
      <c r="CS12" s="238">
        <f t="shared" si="3"/>
        <v>0.25141471301535973</v>
      </c>
      <c r="CT12" s="238">
        <f t="shared" si="4"/>
        <v>0.17731069792508758</v>
      </c>
      <c r="CU12" s="238">
        <f t="shared" si="7"/>
        <v>1</v>
      </c>
      <c r="CV12" s="237"/>
      <c r="CW12" s="240">
        <f>CQ12/[1]EU28!F12</f>
        <v>1.1206179600229628E-2</v>
      </c>
      <c r="CX12" s="240">
        <f>F20/[1]EU28!F20</f>
        <v>1.3199100966896405E-2</v>
      </c>
      <c r="CY12" s="240">
        <f>F27/[1]EU28!F27</f>
        <v>1.1299010982653252E-2</v>
      </c>
      <c r="CZ12" s="240">
        <f>F36/[1]EU28!F36</f>
        <v>1.4010032031417801E-2</v>
      </c>
      <c r="DA12" s="27"/>
      <c r="DB12" s="27"/>
      <c r="DC12" s="27"/>
      <c r="DD12" s="27"/>
    </row>
    <row r="13" spans="1:108" ht="19.5" customHeight="1" x14ac:dyDescent="0.2">
      <c r="A13" s="363"/>
      <c r="B13" s="5" t="s">
        <v>82</v>
      </c>
      <c r="C13" s="5" t="s">
        <v>83</v>
      </c>
      <c r="D13" s="5" t="s">
        <v>83</v>
      </c>
      <c r="E13" s="10" t="s">
        <v>95</v>
      </c>
      <c r="F13" s="32">
        <f t="shared" ref="F13:H13" si="16">SUM(F21,F29,F37)</f>
        <v>25.169999999999998</v>
      </c>
      <c r="G13" s="32">
        <f t="shared" si="16"/>
        <v>26.249813999999997</v>
      </c>
      <c r="H13" s="32">
        <f t="shared" si="16"/>
        <v>0.34158899999999992</v>
      </c>
      <c r="I13" s="371">
        <v>0.3854537800610956</v>
      </c>
      <c r="J13" s="371">
        <v>0.156</v>
      </c>
      <c r="K13" s="371">
        <v>0.30412303246820444</v>
      </c>
      <c r="L13" s="371">
        <v>6.398532749014188E-2</v>
      </c>
      <c r="M13" s="371">
        <v>1.7345420102749299E-2</v>
      </c>
      <c r="N13" s="32">
        <f t="shared" ref="N13:O13" si="17">SUM(N21,N29,N37)</f>
        <v>0.32808918751992044</v>
      </c>
      <c r="O13" s="32">
        <f t="shared" si="17"/>
        <v>3.8930831786170662E-2</v>
      </c>
      <c r="P13" s="190">
        <v>1.8433760755004514E-2</v>
      </c>
      <c r="Q13" s="13">
        <v>0.31516090584028605</v>
      </c>
      <c r="R13" s="13">
        <v>1.2</v>
      </c>
      <c r="S13" s="13">
        <v>0.2</v>
      </c>
      <c r="T13" s="35">
        <v>0.33554231227651965</v>
      </c>
      <c r="U13" s="272">
        <v>1</v>
      </c>
      <c r="V13" s="272"/>
      <c r="W13" s="272"/>
      <c r="X13" s="272"/>
      <c r="Y13" s="272"/>
      <c r="Z13" s="272"/>
      <c r="AA13" s="272"/>
      <c r="AB13" s="272"/>
      <c r="AC13" s="272">
        <v>1</v>
      </c>
      <c r="AD13" s="272">
        <v>1</v>
      </c>
      <c r="AE13" s="272"/>
      <c r="AF13" s="272">
        <v>0.40762812872467219</v>
      </c>
      <c r="AG13" s="272">
        <v>0.59237187127532775</v>
      </c>
      <c r="AH13" s="272"/>
      <c r="AI13" s="272"/>
      <c r="AJ13" s="272">
        <v>1</v>
      </c>
      <c r="AK13" s="272">
        <v>0.40762812872467219</v>
      </c>
      <c r="AL13" s="272"/>
      <c r="AM13" s="272"/>
      <c r="AN13" s="272"/>
      <c r="AO13" s="272">
        <v>1</v>
      </c>
      <c r="AP13" s="272"/>
      <c r="AQ13" s="272"/>
      <c r="AR13" s="272"/>
      <c r="AS13" s="272">
        <v>1</v>
      </c>
      <c r="AT13" s="272">
        <v>1</v>
      </c>
      <c r="AU13" s="272"/>
      <c r="AV13" s="272">
        <v>1</v>
      </c>
      <c r="AW13" s="272"/>
      <c r="AX13" s="272"/>
      <c r="AY13" s="272">
        <v>1</v>
      </c>
      <c r="AZ13" s="272">
        <v>1</v>
      </c>
      <c r="BA13" s="272"/>
      <c r="BB13" s="272"/>
      <c r="BC13" s="272"/>
      <c r="BD13" s="272"/>
      <c r="BE13" s="272" t="s">
        <v>85</v>
      </c>
      <c r="BF13" s="272"/>
      <c r="BG13" s="272" t="s">
        <v>96</v>
      </c>
      <c r="BH13" s="272" t="s">
        <v>96</v>
      </c>
      <c r="BI13" s="272"/>
      <c r="BJ13" s="272"/>
      <c r="BK13" s="272"/>
      <c r="BL13" s="272"/>
      <c r="BM13" s="272"/>
      <c r="BN13" s="272"/>
      <c r="BO13" s="272" t="s">
        <v>87</v>
      </c>
      <c r="BP13" s="272"/>
      <c r="BQ13" s="272"/>
      <c r="BR13" s="272" t="s">
        <v>85</v>
      </c>
      <c r="BS13" s="272"/>
      <c r="BT13" s="272"/>
      <c r="BU13" s="272" t="s">
        <v>85</v>
      </c>
      <c r="BV13" s="272"/>
      <c r="BW13" s="272"/>
      <c r="BX13" s="272"/>
      <c r="BY13" s="272" t="s">
        <v>85</v>
      </c>
      <c r="BZ13" s="272"/>
      <c r="CA13" s="272"/>
      <c r="CB13" s="272"/>
      <c r="CC13" s="272"/>
      <c r="CD13" s="272" t="s">
        <v>87</v>
      </c>
      <c r="CE13" s="272"/>
      <c r="CF13" s="272"/>
      <c r="CG13" s="159">
        <v>91.132567942898376</v>
      </c>
      <c r="CH13" s="32">
        <v>21.537233898824535</v>
      </c>
      <c r="CI13" s="32">
        <v>15.773393361952644</v>
      </c>
      <c r="CJ13" s="13">
        <v>109.66893226248391</v>
      </c>
      <c r="CK13" s="13">
        <v>3.2628909356719169</v>
      </c>
      <c r="CL13" s="47">
        <v>26.037140422575231</v>
      </c>
      <c r="CM13" s="47">
        <v>2.7251383820205874</v>
      </c>
      <c r="CN13" s="47">
        <v>7.3568821902655745E-3</v>
      </c>
      <c r="CO13" s="47">
        <v>3.0041548647982461</v>
      </c>
      <c r="CP13" s="69">
        <v>1.1145676518252345E-3</v>
      </c>
      <c r="CQ13" s="236">
        <f t="shared" si="1"/>
        <v>25.169999999999998</v>
      </c>
      <c r="CR13" s="238">
        <f t="shared" si="2"/>
        <v>0.40762812872467219</v>
      </c>
      <c r="CS13" s="238">
        <f t="shared" si="3"/>
        <v>0.55423122765196664</v>
      </c>
      <c r="CT13" s="238">
        <f t="shared" si="4"/>
        <v>3.8140643623361156E-2</v>
      </c>
      <c r="CU13" s="238">
        <f t="shared" si="7"/>
        <v>1</v>
      </c>
      <c r="CV13" s="237"/>
      <c r="CW13" s="240">
        <f>CQ13/[1]EU28!F13</f>
        <v>1.0664623097797166E-2</v>
      </c>
      <c r="CX13" s="240">
        <f>F21/[1]EU28!F21</f>
        <v>1.1068319363086181E-2</v>
      </c>
      <c r="CY13" s="240">
        <f>F28/[1]EU28!F28</f>
        <v>7.5501792611724341E-3</v>
      </c>
      <c r="CZ13" s="240">
        <f>F37/[1]EU28!F37</f>
        <v>4.5405351716166342E-3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64"/>
      <c r="G14" s="13"/>
      <c r="H14" s="113"/>
      <c r="I14" s="113">
        <v>3.9719554680532903</v>
      </c>
      <c r="J14" s="113">
        <v>1.47</v>
      </c>
      <c r="K14" s="113">
        <v>3.1338728642940459</v>
      </c>
      <c r="L14" s="113">
        <v>0.65934460769684611</v>
      </c>
      <c r="M14" s="113">
        <v>0.17873799606239804</v>
      </c>
      <c r="N14" s="111"/>
      <c r="O14" s="114"/>
      <c r="P14" s="114"/>
      <c r="Q14" s="111"/>
      <c r="R14" s="7"/>
      <c r="S14" s="10"/>
      <c r="T14" s="284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48"/>
      <c r="CH14" s="15"/>
      <c r="CI14" s="15"/>
      <c r="CJ14" s="15"/>
      <c r="CK14" s="15"/>
      <c r="CL14" s="15"/>
      <c r="CM14" s="15"/>
      <c r="CN14" s="15"/>
      <c r="CO14" s="15"/>
      <c r="CP14" s="15"/>
      <c r="CQ14" s="121"/>
      <c r="CR14" s="121"/>
      <c r="CS14" s="121"/>
      <c r="CT14" s="121"/>
      <c r="CU14" s="121"/>
      <c r="CV14" s="237"/>
      <c r="CW14" s="237"/>
      <c r="CX14" s="237"/>
      <c r="CY14" s="237"/>
      <c r="CZ14" s="237"/>
      <c r="DA14" s="237"/>
    </row>
    <row r="15" spans="1:108" ht="24.75" customHeight="1" x14ac:dyDescent="0.2">
      <c r="A15" s="215"/>
      <c r="B15" s="37" t="s">
        <v>82</v>
      </c>
      <c r="C15" s="37" t="s">
        <v>97</v>
      </c>
      <c r="D15" s="37" t="s">
        <v>97</v>
      </c>
      <c r="E15" s="38" t="s">
        <v>84</v>
      </c>
      <c r="F15" s="191">
        <v>41.43</v>
      </c>
      <c r="G15" s="13">
        <v>36.642305999999998</v>
      </c>
      <c r="H15" s="13">
        <v>0.43440299999999998</v>
      </c>
      <c r="I15" s="13">
        <v>0.83795280423280427</v>
      </c>
      <c r="J15" s="13">
        <v>0.3</v>
      </c>
      <c r="K15" s="13">
        <v>0.66114476253968257</v>
      </c>
      <c r="L15" s="13">
        <v>0.13910016550264551</v>
      </c>
      <c r="M15" s="13">
        <v>3.7707876190476192E-2</v>
      </c>
      <c r="N15" s="13">
        <v>0.70419507961348349</v>
      </c>
      <c r="O15" s="13">
        <v>8.4633233227513233E-2</v>
      </c>
      <c r="P15" s="58">
        <v>4.9124491391807551E-2</v>
      </c>
      <c r="Q15" s="65">
        <v>1.2775000000000001</v>
      </c>
      <c r="R15" s="65">
        <v>2.7</v>
      </c>
      <c r="S15" s="65">
        <v>0.97249999999999992</v>
      </c>
      <c r="T15" s="271">
        <v>2.1550000000000002</v>
      </c>
      <c r="U15" s="273">
        <v>1</v>
      </c>
      <c r="V15" s="274"/>
      <c r="W15" s="274"/>
      <c r="X15" s="274"/>
      <c r="Y15" s="273">
        <v>1</v>
      </c>
      <c r="Z15" s="273"/>
      <c r="AA15" s="274"/>
      <c r="AB15" s="274"/>
      <c r="AC15" s="273"/>
      <c r="AD15" s="273"/>
      <c r="AE15" s="274"/>
      <c r="AF15" s="273">
        <v>1</v>
      </c>
      <c r="AG15" s="273"/>
      <c r="AH15" s="273"/>
      <c r="AI15" s="273">
        <v>1</v>
      </c>
      <c r="AJ15" s="273"/>
      <c r="AK15" s="273"/>
      <c r="AL15" s="274"/>
      <c r="AM15" s="274"/>
      <c r="AN15" s="273">
        <v>1</v>
      </c>
      <c r="AO15" s="273"/>
      <c r="AP15" s="273"/>
      <c r="AQ15" s="273">
        <v>1</v>
      </c>
      <c r="AR15" s="273"/>
      <c r="AS15" s="273"/>
      <c r="AT15" s="273"/>
      <c r="AU15" s="274"/>
      <c r="AV15" s="273">
        <v>0.5</v>
      </c>
      <c r="AW15" s="274"/>
      <c r="AX15" s="274">
        <v>0.5</v>
      </c>
      <c r="AY15" s="273">
        <v>0.5</v>
      </c>
      <c r="AZ15" s="273"/>
      <c r="BA15" s="274"/>
      <c r="BB15" s="274"/>
      <c r="BC15" s="274">
        <v>0.5</v>
      </c>
      <c r="BD15" s="273"/>
      <c r="BE15" s="273"/>
      <c r="BF15" s="291" t="s">
        <v>85</v>
      </c>
      <c r="BG15" s="291" t="s">
        <v>85</v>
      </c>
      <c r="BH15" s="277"/>
      <c r="BI15" s="277"/>
      <c r="BJ15" s="277"/>
      <c r="BK15" s="277"/>
      <c r="BL15" s="277"/>
      <c r="BM15" s="273"/>
      <c r="BN15" s="273"/>
      <c r="BO15" s="273"/>
      <c r="BP15" s="273" t="s">
        <v>87</v>
      </c>
      <c r="BQ15" s="273"/>
      <c r="BR15" s="273" t="s">
        <v>85</v>
      </c>
      <c r="BS15" s="273"/>
      <c r="BT15" s="273" t="s">
        <v>85</v>
      </c>
      <c r="BU15" s="273"/>
      <c r="BV15" s="273"/>
      <c r="BW15" s="273" t="s">
        <v>85</v>
      </c>
      <c r="BX15" s="273"/>
      <c r="BY15" s="273"/>
      <c r="BZ15" s="273"/>
      <c r="CA15" s="273"/>
      <c r="CB15" s="273"/>
      <c r="CC15" s="273"/>
      <c r="CD15" s="273"/>
      <c r="CE15" s="273" t="s">
        <v>87</v>
      </c>
      <c r="CF15" s="273"/>
      <c r="CG15" s="245">
        <v>190.274947614452</v>
      </c>
      <c r="CH15" s="60">
        <v>22.557233898824499</v>
      </c>
      <c r="CI15" s="13">
        <v>13.67</v>
      </c>
      <c r="CJ15" s="13">
        <v>228.97687195923154</v>
      </c>
      <c r="CK15" s="13">
        <v>3.4174209356719114</v>
      </c>
      <c r="CL15" s="47">
        <v>22.565069000000001</v>
      </c>
      <c r="CM15" s="47">
        <v>7.51716095462272</v>
      </c>
      <c r="CN15" s="47">
        <v>9.7989300773510587E-3</v>
      </c>
      <c r="CO15" s="94">
        <v>9.325111417922983</v>
      </c>
      <c r="CP15" s="101">
        <v>1.4845379067186853E-3</v>
      </c>
    </row>
    <row r="16" spans="1:108" ht="21.75" customHeight="1" x14ac:dyDescent="0.2">
      <c r="A16" s="215"/>
      <c r="B16" s="5" t="s">
        <v>82</v>
      </c>
      <c r="C16" s="5" t="s">
        <v>97</v>
      </c>
      <c r="D16" s="5" t="s">
        <v>97</v>
      </c>
      <c r="E16" s="12" t="s">
        <v>89</v>
      </c>
      <c r="F16" s="60">
        <v>43.14</v>
      </c>
      <c r="G16" s="13">
        <v>38.085887999999997</v>
      </c>
      <c r="H16" s="13">
        <v>0.45030599999999998</v>
      </c>
      <c r="I16" s="13">
        <v>0.97547006601411335</v>
      </c>
      <c r="J16" s="13">
        <v>0.31</v>
      </c>
      <c r="K16" s="13">
        <v>0.76964588208513551</v>
      </c>
      <c r="L16" s="13">
        <v>0.16192803095834282</v>
      </c>
      <c r="M16" s="13">
        <v>4.3896152970635101E-2</v>
      </c>
      <c r="N16" s="13">
        <v>0.81976122918556948</v>
      </c>
      <c r="O16" s="13">
        <v>9.852247666742546E-2</v>
      </c>
      <c r="P16" s="58">
        <v>5.7186360161118402E-2</v>
      </c>
      <c r="Q16" s="13">
        <v>1.395</v>
      </c>
      <c r="R16" s="13">
        <v>2.75</v>
      </c>
      <c r="S16" s="13">
        <v>0.94</v>
      </c>
      <c r="T16" s="35">
        <v>1.08</v>
      </c>
      <c r="U16" s="273">
        <v>1</v>
      </c>
      <c r="V16" s="274"/>
      <c r="W16" s="274"/>
      <c r="X16" s="274"/>
      <c r="Y16" s="273">
        <v>1</v>
      </c>
      <c r="Z16" s="273"/>
      <c r="AA16" s="274"/>
      <c r="AB16" s="274"/>
      <c r="AC16" s="273"/>
      <c r="AD16" s="273"/>
      <c r="AE16" s="274"/>
      <c r="AF16" s="273">
        <v>1</v>
      </c>
      <c r="AG16" s="273"/>
      <c r="AH16" s="273"/>
      <c r="AI16" s="273">
        <v>1</v>
      </c>
      <c r="AJ16" s="273"/>
      <c r="AK16" s="273"/>
      <c r="AL16" s="274"/>
      <c r="AM16" s="274"/>
      <c r="AN16" s="273">
        <v>1</v>
      </c>
      <c r="AO16" s="273"/>
      <c r="AP16" s="273"/>
      <c r="AQ16" s="273">
        <v>1</v>
      </c>
      <c r="AR16" s="273">
        <v>1</v>
      </c>
      <c r="AS16" s="273"/>
      <c r="AT16" s="273"/>
      <c r="AU16" s="274"/>
      <c r="AV16" s="273">
        <v>1</v>
      </c>
      <c r="AW16" s="274"/>
      <c r="AX16" s="274"/>
      <c r="AY16" s="273">
        <v>1</v>
      </c>
      <c r="AZ16" s="273"/>
      <c r="BA16" s="274"/>
      <c r="BB16" s="274"/>
      <c r="BC16" s="274"/>
      <c r="BD16" s="273"/>
      <c r="BE16" s="273"/>
      <c r="BF16" s="291" t="s">
        <v>85</v>
      </c>
      <c r="BG16" s="291" t="s">
        <v>85</v>
      </c>
      <c r="BH16" s="277"/>
      <c r="BI16" s="277"/>
      <c r="BJ16" s="277"/>
      <c r="BK16" s="277"/>
      <c r="BL16" s="277"/>
      <c r="BM16" s="273"/>
      <c r="BN16" s="273"/>
      <c r="BO16" s="273"/>
      <c r="BP16" s="273" t="s">
        <v>87</v>
      </c>
      <c r="BQ16" s="273"/>
      <c r="BR16" s="273" t="s">
        <v>85</v>
      </c>
      <c r="BS16" s="273"/>
      <c r="BT16" s="273" t="s">
        <v>85</v>
      </c>
      <c r="BU16" s="273"/>
      <c r="BV16" s="273"/>
      <c r="BW16" s="273" t="s">
        <v>85</v>
      </c>
      <c r="BX16" s="273"/>
      <c r="BY16" s="273"/>
      <c r="BZ16" s="273"/>
      <c r="CA16" s="273"/>
      <c r="CB16" s="273"/>
      <c r="CC16" s="273"/>
      <c r="CD16" s="273"/>
      <c r="CE16" s="273" t="s">
        <v>87</v>
      </c>
      <c r="CF16" s="273"/>
      <c r="CG16" s="226">
        <v>186.27307725293201</v>
      </c>
      <c r="CH16" s="13">
        <v>49.535637967296417</v>
      </c>
      <c r="CI16" s="13">
        <v>13.68</v>
      </c>
      <c r="CJ16" s="13">
        <v>224.16102116617839</v>
      </c>
      <c r="CK16" s="13">
        <v>7.5046491520454071</v>
      </c>
      <c r="CL16" s="47">
        <v>22.581576000000002</v>
      </c>
      <c r="CM16" s="47">
        <v>7.6632307576705161</v>
      </c>
      <c r="CN16" s="47">
        <v>2.2306194990501377E-2</v>
      </c>
      <c r="CO16" s="94">
        <v>9.5115407347407004</v>
      </c>
      <c r="CP16" s="101">
        <v>3.3793885410609587E-3</v>
      </c>
    </row>
    <row r="17" spans="1:94" ht="21.75" customHeight="1" x14ac:dyDescent="0.2">
      <c r="A17" s="215"/>
      <c r="B17" s="5" t="s">
        <v>82</v>
      </c>
      <c r="C17" s="5" t="s">
        <v>97</v>
      </c>
      <c r="D17" s="5" t="s">
        <v>97</v>
      </c>
      <c r="E17" s="12" t="s">
        <v>91</v>
      </c>
      <c r="F17" s="7">
        <v>44.519999999999996</v>
      </c>
      <c r="G17" s="13">
        <v>39.250883999999992</v>
      </c>
      <c r="H17" s="13">
        <v>0.46313999999999994</v>
      </c>
      <c r="I17" s="13">
        <v>0.94596054362121851</v>
      </c>
      <c r="J17" s="13">
        <v>0.33</v>
      </c>
      <c r="K17" s="13">
        <v>0.74636286891714143</v>
      </c>
      <c r="L17" s="13">
        <v>0.15702945024112228</v>
      </c>
      <c r="M17" s="13">
        <v>4.2568224462954829E-2</v>
      </c>
      <c r="N17" s="13">
        <v>0.79496214698684564</v>
      </c>
      <c r="O17" s="13">
        <v>9.5542014905743072E-2</v>
      </c>
      <c r="P17" s="58">
        <v>5.5456381728629794E-2</v>
      </c>
      <c r="Q17" s="13">
        <v>1.415</v>
      </c>
      <c r="R17" s="13">
        <v>2.8</v>
      </c>
      <c r="S17" s="13">
        <v>0.85</v>
      </c>
      <c r="T17" s="35">
        <v>1.0149999999999999</v>
      </c>
      <c r="U17" s="273">
        <v>1</v>
      </c>
      <c r="V17" s="274"/>
      <c r="W17" s="274"/>
      <c r="X17" s="274"/>
      <c r="Y17" s="273">
        <v>1</v>
      </c>
      <c r="Z17" s="273"/>
      <c r="AA17" s="274"/>
      <c r="AB17" s="274"/>
      <c r="AC17" s="273"/>
      <c r="AD17" s="273"/>
      <c r="AE17" s="274"/>
      <c r="AF17" s="273">
        <v>1</v>
      </c>
      <c r="AG17" s="273"/>
      <c r="AH17" s="273"/>
      <c r="AI17" s="273">
        <v>1</v>
      </c>
      <c r="AJ17" s="273"/>
      <c r="AK17" s="273"/>
      <c r="AL17" s="274"/>
      <c r="AM17" s="274"/>
      <c r="AN17" s="273"/>
      <c r="AO17" s="273">
        <v>1</v>
      </c>
      <c r="AP17" s="273"/>
      <c r="AQ17" s="273"/>
      <c r="AR17" s="273"/>
      <c r="AS17" s="273">
        <v>1</v>
      </c>
      <c r="AT17" s="273">
        <v>1</v>
      </c>
      <c r="AU17" s="274"/>
      <c r="AV17" s="273">
        <v>1</v>
      </c>
      <c r="AW17" s="274"/>
      <c r="AX17" s="274"/>
      <c r="AY17" s="273">
        <v>1</v>
      </c>
      <c r="AZ17" s="273"/>
      <c r="BA17" s="274"/>
      <c r="BB17" s="274"/>
      <c r="BC17" s="274"/>
      <c r="BD17" s="273"/>
      <c r="BE17" s="273"/>
      <c r="BF17" s="291" t="s">
        <v>85</v>
      </c>
      <c r="BG17" s="291" t="s">
        <v>85</v>
      </c>
      <c r="BH17" s="277"/>
      <c r="BI17" s="277"/>
      <c r="BJ17" s="277"/>
      <c r="BK17" s="277"/>
      <c r="BL17" s="277"/>
      <c r="BM17" s="273"/>
      <c r="BN17" s="273"/>
      <c r="BO17" s="273"/>
      <c r="BP17" s="273" t="s">
        <v>87</v>
      </c>
      <c r="BQ17" s="273"/>
      <c r="BR17" s="273" t="s">
        <v>85</v>
      </c>
      <c r="BS17" s="273"/>
      <c r="BT17" s="273" t="s">
        <v>85</v>
      </c>
      <c r="BU17" s="273"/>
      <c r="BV17" s="273"/>
      <c r="BW17" s="273" t="s">
        <v>85</v>
      </c>
      <c r="BX17" s="273"/>
      <c r="BY17" s="273"/>
      <c r="BZ17" s="273"/>
      <c r="CA17" s="273"/>
      <c r="CB17" s="273"/>
      <c r="CC17" s="273"/>
      <c r="CD17" s="273"/>
      <c r="CE17" s="273" t="s">
        <v>87</v>
      </c>
      <c r="CF17" s="273"/>
      <c r="CG17" s="159">
        <v>171.67120689141171</v>
      </c>
      <c r="CH17" s="13">
        <v>28.730670021031926</v>
      </c>
      <c r="CI17" s="13">
        <v>13.68</v>
      </c>
      <c r="CJ17" s="13">
        <v>206.58913037312487</v>
      </c>
      <c r="CK17" s="13">
        <v>4.3526965081863365</v>
      </c>
      <c r="CL17" s="47">
        <v>22.581576000000002</v>
      </c>
      <c r="CM17" s="47">
        <v>7.3259802278347994</v>
      </c>
      <c r="CN17" s="47">
        <v>1.3306322513540724E-2</v>
      </c>
      <c r="CO17" s="94">
        <v>9.1141377554563991</v>
      </c>
      <c r="CP17" s="101">
        <v>2.0159078608014197E-3</v>
      </c>
    </row>
    <row r="18" spans="1:94" ht="21.75" customHeight="1" x14ac:dyDescent="0.2">
      <c r="A18" s="211"/>
      <c r="B18" s="5" t="s">
        <v>82</v>
      </c>
      <c r="C18" s="5" t="s">
        <v>97</v>
      </c>
      <c r="D18" s="5" t="s">
        <v>97</v>
      </c>
      <c r="E18" s="12" t="s">
        <v>92</v>
      </c>
      <c r="F18" s="10">
        <v>25.18</v>
      </c>
      <c r="G18" s="13">
        <v>22.924056</v>
      </c>
      <c r="H18" s="13">
        <v>0.28327799999999997</v>
      </c>
      <c r="I18" s="13">
        <v>0.47676802027532972</v>
      </c>
      <c r="J18" s="13">
        <v>0.19</v>
      </c>
      <c r="K18" s="13">
        <v>0.37616996799723518</v>
      </c>
      <c r="L18" s="13">
        <v>7.9143491365704741E-2</v>
      </c>
      <c r="M18" s="13">
        <v>2.1454560912389835E-2</v>
      </c>
      <c r="N18" s="13">
        <v>0.40066420483231935</v>
      </c>
      <c r="O18" s="13">
        <v>4.8153570047808306E-2</v>
      </c>
      <c r="P18" s="58">
        <v>2.7950245395202064E-2</v>
      </c>
      <c r="Q18" s="13">
        <v>0.96</v>
      </c>
      <c r="R18" s="190">
        <v>2.1</v>
      </c>
      <c r="S18" s="13">
        <v>0.35</v>
      </c>
      <c r="T18" s="35">
        <v>0.80500000000000005</v>
      </c>
      <c r="U18" s="273">
        <v>1</v>
      </c>
      <c r="V18" s="274"/>
      <c r="W18" s="274"/>
      <c r="X18" s="274"/>
      <c r="Y18" s="273"/>
      <c r="Z18" s="273"/>
      <c r="AA18" s="274"/>
      <c r="AB18" s="274"/>
      <c r="AC18" s="273">
        <v>1</v>
      </c>
      <c r="AD18" s="273"/>
      <c r="AE18" s="274"/>
      <c r="AF18" s="273">
        <v>1</v>
      </c>
      <c r="AG18" s="273"/>
      <c r="AH18" s="273"/>
      <c r="AI18" s="273">
        <v>1</v>
      </c>
      <c r="AJ18" s="273"/>
      <c r="AK18" s="273"/>
      <c r="AL18" s="274"/>
      <c r="AM18" s="274"/>
      <c r="AN18" s="273"/>
      <c r="AO18" s="273">
        <v>1</v>
      </c>
      <c r="AP18" s="273"/>
      <c r="AQ18" s="273"/>
      <c r="AR18" s="273"/>
      <c r="AS18" s="273">
        <v>1</v>
      </c>
      <c r="AT18" s="273">
        <v>1</v>
      </c>
      <c r="AU18" s="274"/>
      <c r="AV18" s="273">
        <v>1</v>
      </c>
      <c r="AW18" s="274"/>
      <c r="AX18" s="274"/>
      <c r="AY18" s="273">
        <v>1</v>
      </c>
      <c r="AZ18" s="273">
        <v>1</v>
      </c>
      <c r="BA18" s="274"/>
      <c r="BB18" s="274"/>
      <c r="BC18" s="274"/>
      <c r="BD18" s="273"/>
      <c r="BE18" s="273"/>
      <c r="BF18" s="291" t="s">
        <v>85</v>
      </c>
      <c r="BG18" s="291" t="s">
        <v>85</v>
      </c>
      <c r="BH18" s="277"/>
      <c r="BI18" s="277"/>
      <c r="BJ18" s="277"/>
      <c r="BK18" s="277"/>
      <c r="BL18" s="277"/>
      <c r="BM18" s="273"/>
      <c r="BN18" s="273"/>
      <c r="BO18" s="273"/>
      <c r="BP18" s="273" t="s">
        <v>87</v>
      </c>
      <c r="BQ18" s="273"/>
      <c r="BR18" s="273" t="s">
        <v>85</v>
      </c>
      <c r="BS18" s="273"/>
      <c r="BT18" s="273" t="s">
        <v>85</v>
      </c>
      <c r="BU18" s="273"/>
      <c r="BV18" s="273"/>
      <c r="BW18" s="273" t="s">
        <v>85</v>
      </c>
      <c r="BX18" s="273"/>
      <c r="BY18" s="273"/>
      <c r="BZ18" s="273"/>
      <c r="CA18" s="273"/>
      <c r="CB18" s="273"/>
      <c r="CC18" s="273"/>
      <c r="CD18" s="273"/>
      <c r="CE18" s="273" t="s">
        <v>87</v>
      </c>
      <c r="CF18" s="273"/>
      <c r="CG18" s="159">
        <v>141.76729662103034</v>
      </c>
      <c r="CH18" s="13">
        <v>33.902190624817671</v>
      </c>
      <c r="CI18" s="13">
        <v>13.68</v>
      </c>
      <c r="CJ18" s="13">
        <v>170.60276475374792</v>
      </c>
      <c r="CK18" s="13">
        <v>5.136181879659877</v>
      </c>
      <c r="CL18" s="47">
        <v>22.581576000000002</v>
      </c>
      <c r="CM18" s="47">
        <v>3.5730438467091101</v>
      </c>
      <c r="CN18" s="47">
        <v>9.603744755817099E-3</v>
      </c>
      <c r="CO18" s="47">
        <v>4.4795114166497436</v>
      </c>
      <c r="CP18" s="69">
        <v>1.4549673305062905E-3</v>
      </c>
    </row>
    <row r="19" spans="1:94" ht="21.75" customHeight="1" x14ac:dyDescent="0.2">
      <c r="A19" s="211"/>
      <c r="B19" s="5" t="s">
        <v>82</v>
      </c>
      <c r="C19" s="5" t="s">
        <v>97</v>
      </c>
      <c r="D19" s="5" t="s">
        <v>97</v>
      </c>
      <c r="E19" s="12" t="s">
        <v>93</v>
      </c>
      <c r="F19" s="10">
        <v>12.2</v>
      </c>
      <c r="G19" s="13">
        <v>11.966339999999999</v>
      </c>
      <c r="H19" s="13">
        <v>0.16256399999999999</v>
      </c>
      <c r="I19" s="13">
        <v>0.19601165980795607</v>
      </c>
      <c r="J19" s="13">
        <v>0.1</v>
      </c>
      <c r="K19" s="13">
        <v>0.15465319958847734</v>
      </c>
      <c r="L19" s="13">
        <v>3.2537935528120711E-2</v>
      </c>
      <c r="M19" s="13">
        <v>8.8205246913580226E-3</v>
      </c>
      <c r="N19" s="13">
        <v>0.16472341364142787</v>
      </c>
      <c r="O19" s="13">
        <v>1.9797177640603562E-2</v>
      </c>
      <c r="P19" s="58">
        <v>1.1491068525924637E-2</v>
      </c>
      <c r="Q19" s="13">
        <v>0.33</v>
      </c>
      <c r="R19" s="190">
        <v>1.75</v>
      </c>
      <c r="S19" s="13">
        <v>0.33</v>
      </c>
      <c r="T19" s="35">
        <v>0.48499999999999999</v>
      </c>
      <c r="U19" s="273">
        <v>1</v>
      </c>
      <c r="V19" s="274"/>
      <c r="W19" s="274"/>
      <c r="X19" s="274"/>
      <c r="Y19" s="273"/>
      <c r="Z19" s="273"/>
      <c r="AA19" s="274"/>
      <c r="AB19" s="274"/>
      <c r="AC19" s="273">
        <v>1</v>
      </c>
      <c r="AD19" s="273">
        <v>1</v>
      </c>
      <c r="AE19" s="274"/>
      <c r="AF19" s="273">
        <v>1</v>
      </c>
      <c r="AG19" s="273"/>
      <c r="AH19" s="273"/>
      <c r="AI19" s="273">
        <v>1</v>
      </c>
      <c r="AJ19" s="273"/>
      <c r="AK19" s="273"/>
      <c r="AL19" s="274"/>
      <c r="AM19" s="274"/>
      <c r="AN19" s="273"/>
      <c r="AO19" s="273">
        <v>1</v>
      </c>
      <c r="AP19" s="273"/>
      <c r="AQ19" s="273"/>
      <c r="AR19" s="273"/>
      <c r="AS19" s="273">
        <v>1</v>
      </c>
      <c r="AT19" s="273">
        <v>1</v>
      </c>
      <c r="AU19" s="274"/>
      <c r="AV19" s="273">
        <v>1</v>
      </c>
      <c r="AW19" s="274"/>
      <c r="AX19" s="274"/>
      <c r="AY19" s="273">
        <v>1</v>
      </c>
      <c r="AZ19" s="273">
        <v>1</v>
      </c>
      <c r="BA19" s="274"/>
      <c r="BB19" s="274"/>
      <c r="BC19" s="274"/>
      <c r="BD19" s="273"/>
      <c r="BE19" s="273" t="s">
        <v>85</v>
      </c>
      <c r="BF19" s="273"/>
      <c r="BG19" s="273"/>
      <c r="BH19" s="273" t="s">
        <v>85</v>
      </c>
      <c r="BI19" s="273"/>
      <c r="BJ19" s="273"/>
      <c r="BK19" s="273"/>
      <c r="BL19" s="273"/>
      <c r="BM19" s="273"/>
      <c r="BN19" s="273"/>
      <c r="BO19" s="273" t="s">
        <v>87</v>
      </c>
      <c r="BP19" s="273"/>
      <c r="BQ19" s="273"/>
      <c r="BR19" s="273" t="s">
        <v>85</v>
      </c>
      <c r="BS19" s="273"/>
      <c r="BT19" s="273"/>
      <c r="BU19" s="273" t="s">
        <v>85</v>
      </c>
      <c r="BV19" s="273"/>
      <c r="BW19" s="273"/>
      <c r="BX19" s="273"/>
      <c r="BY19" s="273" t="s">
        <v>85</v>
      </c>
      <c r="BZ19" s="273"/>
      <c r="CA19" s="273"/>
      <c r="CB19" s="273"/>
      <c r="CC19" s="273"/>
      <c r="CD19" s="291" t="s">
        <v>87</v>
      </c>
      <c r="CE19" s="273"/>
      <c r="CF19" s="273"/>
      <c r="CG19" s="159">
        <v>177.82352819910739</v>
      </c>
      <c r="CH19" s="13">
        <v>24.070555343620544</v>
      </c>
      <c r="CI19" s="13">
        <v>13.68</v>
      </c>
      <c r="CJ19" s="13">
        <v>213.99283383480582</v>
      </c>
      <c r="CK19" s="13">
        <v>3.6466891345585122</v>
      </c>
      <c r="CL19" s="47">
        <v>22.581576000000002</v>
      </c>
      <c r="CM19" s="47">
        <v>2.2734927984301065</v>
      </c>
      <c r="CN19" s="47">
        <v>3.9130057588803299E-3</v>
      </c>
      <c r="CO19" s="47">
        <v>2.8362062344307901</v>
      </c>
      <c r="CP19" s="69">
        <v>5.9282037247036985E-4</v>
      </c>
    </row>
    <row r="20" spans="1:94" ht="21.75" customHeight="1" x14ac:dyDescent="0.2">
      <c r="A20" s="211"/>
      <c r="B20" s="5" t="s">
        <v>82</v>
      </c>
      <c r="C20" s="5" t="s">
        <v>97</v>
      </c>
      <c r="D20" s="5" t="s">
        <v>97</v>
      </c>
      <c r="E20" s="12" t="s">
        <v>94</v>
      </c>
      <c r="F20" s="10">
        <v>21.2</v>
      </c>
      <c r="G20" s="13">
        <v>19.564139999999998</v>
      </c>
      <c r="H20" s="13">
        <v>0.24626399999999998</v>
      </c>
      <c r="I20" s="13">
        <v>0.38176511263966223</v>
      </c>
      <c r="J20" s="13">
        <v>0.16</v>
      </c>
      <c r="K20" s="13">
        <v>0.30121267387269351</v>
      </c>
      <c r="L20" s="13">
        <v>6.3373008698183936E-2</v>
      </c>
      <c r="M20" s="13">
        <v>1.71794300687848E-2</v>
      </c>
      <c r="N20" s="13">
        <v>0.32082608057511519</v>
      </c>
      <c r="O20" s="13">
        <v>3.8558276376605888E-2</v>
      </c>
      <c r="P20" s="58">
        <v>2.2380755687941151E-2</v>
      </c>
      <c r="Q20" s="13">
        <v>0.33</v>
      </c>
      <c r="R20" s="13">
        <v>1.4</v>
      </c>
      <c r="S20" s="13">
        <v>0.33</v>
      </c>
      <c r="T20" s="190">
        <v>0.39</v>
      </c>
      <c r="U20" s="273">
        <v>1</v>
      </c>
      <c r="V20" s="274"/>
      <c r="W20" s="274"/>
      <c r="X20" s="274"/>
      <c r="Y20" s="273"/>
      <c r="Z20" s="273"/>
      <c r="AA20" s="274"/>
      <c r="AB20" s="274"/>
      <c r="AC20" s="273">
        <v>1</v>
      </c>
      <c r="AD20" s="273">
        <v>1</v>
      </c>
      <c r="AE20" s="274"/>
      <c r="AF20" s="273">
        <v>1</v>
      </c>
      <c r="AG20" s="273"/>
      <c r="AH20" s="273"/>
      <c r="AI20" s="273"/>
      <c r="AJ20" s="273">
        <v>1</v>
      </c>
      <c r="AK20" s="273">
        <v>1</v>
      </c>
      <c r="AL20" s="274"/>
      <c r="AM20" s="274"/>
      <c r="AN20" s="273"/>
      <c r="AO20" s="273">
        <v>1</v>
      </c>
      <c r="AP20" s="273"/>
      <c r="AQ20" s="273"/>
      <c r="AR20" s="273"/>
      <c r="AS20" s="273">
        <v>1</v>
      </c>
      <c r="AT20" s="273">
        <v>1</v>
      </c>
      <c r="AU20" s="274"/>
      <c r="AV20" s="273">
        <v>1</v>
      </c>
      <c r="AW20" s="274"/>
      <c r="AX20" s="274"/>
      <c r="AY20" s="273">
        <v>1</v>
      </c>
      <c r="AZ20" s="273">
        <v>1</v>
      </c>
      <c r="BA20" s="274"/>
      <c r="BB20" s="274"/>
      <c r="BC20" s="274"/>
      <c r="BD20" s="273"/>
      <c r="BE20" s="273" t="s">
        <v>85</v>
      </c>
      <c r="BF20" s="273"/>
      <c r="BG20" s="273"/>
      <c r="BH20" s="273" t="s">
        <v>85</v>
      </c>
      <c r="BI20" s="273"/>
      <c r="BJ20" s="273"/>
      <c r="BK20" s="273"/>
      <c r="BL20" s="273"/>
      <c r="BM20" s="273"/>
      <c r="BN20" s="273"/>
      <c r="BO20" s="273" t="s">
        <v>87</v>
      </c>
      <c r="BP20" s="273"/>
      <c r="BQ20" s="273"/>
      <c r="BR20" s="273" t="s">
        <v>85</v>
      </c>
      <c r="BS20" s="273"/>
      <c r="BT20" s="273"/>
      <c r="BU20" s="273" t="s">
        <v>85</v>
      </c>
      <c r="BV20" s="273"/>
      <c r="BW20" s="273"/>
      <c r="BX20" s="273"/>
      <c r="BY20" s="273" t="s">
        <v>85</v>
      </c>
      <c r="BZ20" s="273"/>
      <c r="CA20" s="273"/>
      <c r="CB20" s="273"/>
      <c r="CC20" s="273"/>
      <c r="CD20" s="291" t="s">
        <v>87</v>
      </c>
      <c r="CE20" s="273"/>
      <c r="CF20" s="273"/>
      <c r="CG20" s="159">
        <v>115.47560717205741</v>
      </c>
      <c r="CH20" s="13">
        <v>30.810310839834294</v>
      </c>
      <c r="CI20" s="13">
        <v>13.68</v>
      </c>
      <c r="CJ20" s="13">
        <v>138.9633456708539</v>
      </c>
      <c r="CK20" s="13">
        <v>4.667762092234895</v>
      </c>
      <c r="CL20" s="47">
        <v>22.581576000000002</v>
      </c>
      <c r="CM20" s="47">
        <v>2.5278969452991351</v>
      </c>
      <c r="CN20" s="47">
        <v>7.5874703886609522E-3</v>
      </c>
      <c r="CO20" s="47">
        <v>3.1974277607729791</v>
      </c>
      <c r="CP20" s="69">
        <v>1.149501763882134E-3</v>
      </c>
    </row>
    <row r="21" spans="1:94" ht="30" customHeight="1" x14ac:dyDescent="0.2">
      <c r="A21" s="211"/>
      <c r="B21" s="5" t="s">
        <v>82</v>
      </c>
      <c r="C21" s="5" t="s">
        <v>97</v>
      </c>
      <c r="D21" s="5" t="s">
        <v>97</v>
      </c>
      <c r="E21" s="10" t="s">
        <v>95</v>
      </c>
      <c r="F21" s="53">
        <v>10.259999999999998</v>
      </c>
      <c r="G21" s="13">
        <v>10.328591999999997</v>
      </c>
      <c r="H21" s="13">
        <v>0.14452199999999998</v>
      </c>
      <c r="I21" s="13">
        <v>0.15802726146220566</v>
      </c>
      <c r="J21" s="13">
        <v>0.08</v>
      </c>
      <c r="K21" s="13">
        <v>0.12468350929368027</v>
      </c>
      <c r="L21" s="13">
        <v>2.623252540272614E-2</v>
      </c>
      <c r="M21" s="13">
        <v>7.1112267657992547E-3</v>
      </c>
      <c r="N21" s="13">
        <v>0.13280225259030429</v>
      </c>
      <c r="O21" s="13">
        <v>1.5960753407682774E-2</v>
      </c>
      <c r="P21" s="58">
        <v>9.2642554642186035E-3</v>
      </c>
      <c r="Q21" s="13">
        <v>0.25</v>
      </c>
      <c r="R21" s="13">
        <v>1.2</v>
      </c>
      <c r="S21" s="13">
        <v>0.2</v>
      </c>
      <c r="T21" s="35">
        <v>0.3</v>
      </c>
      <c r="U21" s="273">
        <v>1</v>
      </c>
      <c r="V21" s="274"/>
      <c r="W21" s="274"/>
      <c r="X21" s="274"/>
      <c r="Y21" s="273"/>
      <c r="Z21" s="273"/>
      <c r="AA21" s="274"/>
      <c r="AB21" s="274"/>
      <c r="AC21" s="273">
        <v>1</v>
      </c>
      <c r="AD21" s="273">
        <v>1</v>
      </c>
      <c r="AE21" s="274"/>
      <c r="AF21" s="273">
        <v>1</v>
      </c>
      <c r="AG21" s="273"/>
      <c r="AH21" s="273"/>
      <c r="AI21" s="273"/>
      <c r="AJ21" s="273">
        <v>1</v>
      </c>
      <c r="AK21" s="273">
        <v>1</v>
      </c>
      <c r="AL21" s="274"/>
      <c r="AM21" s="274"/>
      <c r="AN21" s="273"/>
      <c r="AO21" s="273">
        <v>1</v>
      </c>
      <c r="AP21" s="273"/>
      <c r="AQ21" s="273"/>
      <c r="AR21" s="273"/>
      <c r="AS21" s="273">
        <v>1</v>
      </c>
      <c r="AT21" s="273">
        <v>1</v>
      </c>
      <c r="AU21" s="274"/>
      <c r="AV21" s="273">
        <v>1</v>
      </c>
      <c r="AW21" s="274"/>
      <c r="AX21" s="274"/>
      <c r="AY21" s="273">
        <v>1</v>
      </c>
      <c r="AZ21" s="273">
        <v>1</v>
      </c>
      <c r="BA21" s="274"/>
      <c r="BB21" s="274"/>
      <c r="BC21" s="274"/>
      <c r="BD21" s="273"/>
      <c r="BE21" s="273" t="s">
        <v>85</v>
      </c>
      <c r="BF21" s="273"/>
      <c r="BG21" s="273"/>
      <c r="BH21" s="273" t="s">
        <v>85</v>
      </c>
      <c r="BI21" s="273"/>
      <c r="BJ21" s="273"/>
      <c r="BK21" s="273"/>
      <c r="BL21" s="273"/>
      <c r="BM21" s="273"/>
      <c r="BN21" s="273"/>
      <c r="BO21" s="273" t="s">
        <v>87</v>
      </c>
      <c r="BP21" s="273"/>
      <c r="BQ21" s="273"/>
      <c r="BR21" s="273" t="s">
        <v>85</v>
      </c>
      <c r="BS21" s="273"/>
      <c r="BT21" s="273"/>
      <c r="BU21" s="273" t="s">
        <v>85</v>
      </c>
      <c r="BV21" s="273"/>
      <c r="BW21" s="273"/>
      <c r="BX21" s="273"/>
      <c r="BY21" s="273" t="s">
        <v>85</v>
      </c>
      <c r="BZ21" s="273"/>
      <c r="CA21" s="273"/>
      <c r="CB21" s="273"/>
      <c r="CC21" s="273"/>
      <c r="CD21" s="291" t="s">
        <v>87</v>
      </c>
      <c r="CE21" s="273"/>
      <c r="CF21" s="273"/>
      <c r="CG21" s="245">
        <v>110.52735947149789</v>
      </c>
      <c r="CH21" s="58">
        <v>21.537233898824535</v>
      </c>
      <c r="CI21" s="58">
        <v>13.68</v>
      </c>
      <c r="CJ21" s="13">
        <v>133.00862438800056</v>
      </c>
      <c r="CK21" s="13">
        <v>3.2628909356719169</v>
      </c>
      <c r="CL21" s="47">
        <v>22.581576000000002</v>
      </c>
      <c r="CM21" s="47">
        <v>1.2606488008184369</v>
      </c>
      <c r="CN21" s="69">
        <v>3.1126041175259188E-3</v>
      </c>
      <c r="CO21" s="47">
        <v>1.0754787835449069</v>
      </c>
      <c r="CP21" s="77">
        <v>4.7155952380517673E-4</v>
      </c>
    </row>
    <row r="22" spans="1:94" ht="30" customHeight="1" x14ac:dyDescent="0.2">
      <c r="A22" s="215"/>
      <c r="B22" s="5" t="s">
        <v>82</v>
      </c>
      <c r="C22" s="10" t="s">
        <v>98</v>
      </c>
      <c r="D22" s="10" t="s">
        <v>98</v>
      </c>
      <c r="E22" s="15"/>
      <c r="F22" s="6"/>
      <c r="G22" s="7"/>
      <c r="H22" s="118"/>
      <c r="I22" s="115">
        <v>0.78804453194670998</v>
      </c>
      <c r="J22" s="115">
        <v>0.255</v>
      </c>
      <c r="K22" s="115">
        <v>0.62176713570595421</v>
      </c>
      <c r="L22" s="115">
        <v>0.13081539230315387</v>
      </c>
      <c r="M22" s="115">
        <v>3.5462003937601946E-2</v>
      </c>
      <c r="N22" s="113">
        <v>1.394486692015209</v>
      </c>
      <c r="O22" s="114"/>
      <c r="P22" s="116"/>
      <c r="Q22" s="115"/>
      <c r="R22" s="7"/>
      <c r="S22" s="7"/>
      <c r="T22" s="36"/>
      <c r="U22" s="273"/>
      <c r="V22" s="274"/>
      <c r="W22" s="274"/>
      <c r="X22" s="274"/>
      <c r="Y22" s="273"/>
      <c r="Z22" s="273"/>
      <c r="AA22" s="274"/>
      <c r="AB22" s="274"/>
      <c r="AC22" s="273"/>
      <c r="AD22" s="273"/>
      <c r="AE22" s="274"/>
      <c r="AF22" s="273"/>
      <c r="AG22" s="273"/>
      <c r="AH22" s="273"/>
      <c r="AI22" s="273"/>
      <c r="AJ22" s="273"/>
      <c r="AK22" s="273"/>
      <c r="AL22" s="274"/>
      <c r="AM22" s="274"/>
      <c r="AN22" s="273"/>
      <c r="AO22" s="273"/>
      <c r="AP22" s="273"/>
      <c r="AQ22" s="273"/>
      <c r="AR22" s="273"/>
      <c r="AS22" s="273"/>
      <c r="AT22" s="273"/>
      <c r="AU22" s="274"/>
      <c r="AV22" s="273"/>
      <c r="AW22" s="274"/>
      <c r="AX22" s="274"/>
      <c r="AY22" s="273"/>
      <c r="AZ22" s="273"/>
      <c r="BA22" s="274"/>
      <c r="BB22" s="274"/>
      <c r="BC22" s="274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34"/>
      <c r="CH22" s="7"/>
      <c r="CI22" s="7"/>
      <c r="CJ22" s="7"/>
      <c r="CK22" s="7"/>
      <c r="CL22" s="7"/>
      <c r="CM22" s="7"/>
      <c r="CN22" s="7"/>
      <c r="CO22" s="7"/>
      <c r="CP22" s="7"/>
    </row>
    <row r="23" spans="1:94" ht="30" customHeight="1" x14ac:dyDescent="0.2">
      <c r="A23" s="215"/>
      <c r="B23" s="37" t="s">
        <v>82</v>
      </c>
      <c r="C23" s="38" t="s">
        <v>98</v>
      </c>
      <c r="D23" s="38" t="s">
        <v>98</v>
      </c>
      <c r="E23" s="38" t="s">
        <v>84</v>
      </c>
      <c r="F23" s="60">
        <v>0.57000000000000162</v>
      </c>
      <c r="G23" s="13">
        <v>2.1482940000000013</v>
      </c>
      <c r="H23" s="13">
        <v>5.3010000000000019E-3</v>
      </c>
      <c r="I23" s="13">
        <v>1.1528677248677281E-2</v>
      </c>
      <c r="J23" s="28">
        <v>3.0000000000000001E-3</v>
      </c>
      <c r="K23" s="13">
        <v>9.0961263492063751E-3</v>
      </c>
      <c r="L23" s="28">
        <v>1.9137604232804287E-3</v>
      </c>
      <c r="M23" s="82">
        <v>5.1879047619047766E-4</v>
      </c>
      <c r="N23" s="13">
        <v>9.9056201496528409E-3</v>
      </c>
      <c r="O23" s="13">
        <v>1.1643964021164055E-3</v>
      </c>
      <c r="P23" s="150">
        <v>4.5866069690803481E-4</v>
      </c>
      <c r="Q23" s="65">
        <v>1.3439999999999999</v>
      </c>
      <c r="R23" s="65">
        <v>2.7</v>
      </c>
      <c r="S23" s="65">
        <v>0.90999999999999992</v>
      </c>
      <c r="T23" s="271">
        <v>0.84000000000000008</v>
      </c>
      <c r="U23" s="273">
        <v>1</v>
      </c>
      <c r="V23" s="274"/>
      <c r="W23" s="274"/>
      <c r="X23" s="274"/>
      <c r="Y23" s="273">
        <v>1</v>
      </c>
      <c r="Z23" s="273"/>
      <c r="AA23" s="274"/>
      <c r="AB23" s="274"/>
      <c r="AC23" s="273"/>
      <c r="AD23" s="273"/>
      <c r="AE23" s="273"/>
      <c r="AF23" s="273">
        <v>1</v>
      </c>
      <c r="AG23" s="273"/>
      <c r="AH23" s="273"/>
      <c r="AI23" s="273">
        <v>1</v>
      </c>
      <c r="AJ23" s="273"/>
      <c r="AK23" s="273"/>
      <c r="AL23" s="274"/>
      <c r="AM23" s="274"/>
      <c r="AN23" s="273">
        <v>1</v>
      </c>
      <c r="AO23" s="273"/>
      <c r="AP23" s="273"/>
      <c r="AQ23" s="273">
        <v>1</v>
      </c>
      <c r="AR23" s="273"/>
      <c r="AS23" s="273"/>
      <c r="AT23" s="273"/>
      <c r="AU23" s="274"/>
      <c r="AV23" s="273">
        <v>1</v>
      </c>
      <c r="AW23" s="274"/>
      <c r="AX23" s="274"/>
      <c r="AY23" s="273">
        <v>0.5</v>
      </c>
      <c r="AZ23" s="273"/>
      <c r="BA23" s="274"/>
      <c r="BB23" s="274"/>
      <c r="BC23" s="274">
        <v>0.5</v>
      </c>
      <c r="BD23" s="273"/>
      <c r="BE23" s="273"/>
      <c r="BF23" s="273" t="s">
        <v>85</v>
      </c>
      <c r="BG23" s="291" t="s">
        <v>85</v>
      </c>
      <c r="BH23" s="277"/>
      <c r="BI23" s="277"/>
      <c r="BJ23" s="277"/>
      <c r="BK23" s="277"/>
      <c r="BL23" s="277"/>
      <c r="BM23" s="273"/>
      <c r="BN23" s="273"/>
      <c r="BO23" s="273"/>
      <c r="BP23" s="291" t="s">
        <v>87</v>
      </c>
      <c r="BQ23" s="273"/>
      <c r="BR23" s="273" t="s">
        <v>85</v>
      </c>
      <c r="BS23" s="273"/>
      <c r="BT23" s="273"/>
      <c r="BU23" s="273"/>
      <c r="BV23" s="273" t="s">
        <v>85</v>
      </c>
      <c r="BW23" s="291" t="s">
        <v>85</v>
      </c>
      <c r="BX23" s="277"/>
      <c r="BY23" s="277"/>
      <c r="BZ23" s="277"/>
      <c r="CA23" s="277"/>
      <c r="CB23" s="273"/>
      <c r="CC23" s="273"/>
      <c r="CD23" s="291" t="s">
        <v>87</v>
      </c>
      <c r="CE23" s="273"/>
      <c r="CF23" s="273"/>
      <c r="CG23" s="245">
        <v>123.82165162700112</v>
      </c>
      <c r="CH23" s="60">
        <v>21.537233898824535</v>
      </c>
      <c r="CI23" s="13">
        <v>17.213917566757083</v>
      </c>
      <c r="CJ23" s="13">
        <v>149.00697556793315</v>
      </c>
      <c r="CK23" s="13">
        <v>3.2628909356719169</v>
      </c>
      <c r="CL23" s="47">
        <v>28.415013727445917</v>
      </c>
      <c r="CM23" s="47">
        <v>0.25451724427342848</v>
      </c>
      <c r="CN23" s="69">
        <v>1.1416887689766889E-4</v>
      </c>
      <c r="CO23" s="94">
        <v>0.33630734939538176</v>
      </c>
      <c r="CP23" s="125">
        <v>1.7296584849996837E-5</v>
      </c>
    </row>
    <row r="24" spans="1:94" ht="23.25" customHeight="1" x14ac:dyDescent="0.2">
      <c r="A24" s="212"/>
      <c r="B24" s="5" t="s">
        <v>82</v>
      </c>
      <c r="C24" s="10" t="s">
        <v>98</v>
      </c>
      <c r="D24" s="10" t="s">
        <v>98</v>
      </c>
      <c r="E24" s="12" t="s">
        <v>89</v>
      </c>
      <c r="F24" s="60">
        <v>0.79000000000000403</v>
      </c>
      <c r="G24" s="13">
        <v>2.3340180000000035</v>
      </c>
      <c r="H24" s="13">
        <v>7.3470000000000245E-3</v>
      </c>
      <c r="I24" s="13">
        <v>1.7863267319220062E-2</v>
      </c>
      <c r="J24" s="13">
        <v>1.6E-2</v>
      </c>
      <c r="K24" s="13">
        <v>1.409411791486463E-2</v>
      </c>
      <c r="L24" s="28">
        <v>2.9653023749905303E-3</v>
      </c>
      <c r="M24" s="28">
        <v>8.0384702936490277E-4</v>
      </c>
      <c r="N24" s="13">
        <v>1.5348399203057139E-2</v>
      </c>
      <c r="O24" s="13">
        <v>1.8041899992412263E-3</v>
      </c>
      <c r="P24" s="149">
        <v>7.1067811692169668E-4</v>
      </c>
      <c r="Q24" s="7">
        <v>1.43</v>
      </c>
      <c r="R24" s="7">
        <v>2.8</v>
      </c>
      <c r="S24" s="7">
        <v>0.94</v>
      </c>
      <c r="T24" s="36">
        <v>1.03</v>
      </c>
      <c r="U24" s="273">
        <v>1</v>
      </c>
      <c r="V24" s="274"/>
      <c r="W24" s="274"/>
      <c r="X24" s="274"/>
      <c r="Y24" s="273">
        <v>1</v>
      </c>
      <c r="Z24" s="273"/>
      <c r="AA24" s="274"/>
      <c r="AB24" s="274"/>
      <c r="AC24" s="273"/>
      <c r="AD24" s="273"/>
      <c r="AE24" s="273"/>
      <c r="AF24" s="273">
        <v>1</v>
      </c>
      <c r="AG24" s="273"/>
      <c r="AH24" s="273"/>
      <c r="AI24" s="273">
        <v>1</v>
      </c>
      <c r="AJ24" s="273"/>
      <c r="AK24" s="273"/>
      <c r="AL24" s="274"/>
      <c r="AM24" s="274"/>
      <c r="AN24" s="273">
        <v>1</v>
      </c>
      <c r="AO24" s="273"/>
      <c r="AP24" s="273"/>
      <c r="AQ24" s="273">
        <v>1</v>
      </c>
      <c r="AR24" s="273">
        <v>1</v>
      </c>
      <c r="AS24" s="273"/>
      <c r="AT24" s="273"/>
      <c r="AU24" s="274"/>
      <c r="AV24" s="273">
        <v>1</v>
      </c>
      <c r="AW24" s="274"/>
      <c r="AX24" s="274"/>
      <c r="AY24" s="273">
        <v>1</v>
      </c>
      <c r="AZ24" s="273"/>
      <c r="BA24" s="274"/>
      <c r="BB24" s="274"/>
      <c r="BC24" s="274"/>
      <c r="BD24" s="273"/>
      <c r="BE24" s="273"/>
      <c r="BF24" s="273" t="s">
        <v>85</v>
      </c>
      <c r="BG24" s="291" t="s">
        <v>85</v>
      </c>
      <c r="BH24" s="277"/>
      <c r="BI24" s="277"/>
      <c r="BJ24" s="277"/>
      <c r="BK24" s="277"/>
      <c r="BL24" s="277"/>
      <c r="BM24" s="273"/>
      <c r="BN24" s="273"/>
      <c r="BO24" s="273"/>
      <c r="BP24" s="291" t="s">
        <v>87</v>
      </c>
      <c r="BQ24" s="273"/>
      <c r="BR24" s="273" t="s">
        <v>85</v>
      </c>
      <c r="BS24" s="273"/>
      <c r="BT24" s="273"/>
      <c r="BU24" s="273"/>
      <c r="BV24" s="273" t="s">
        <v>85</v>
      </c>
      <c r="BW24" s="291" t="s">
        <v>85</v>
      </c>
      <c r="BX24" s="277"/>
      <c r="BY24" s="277"/>
      <c r="BZ24" s="277"/>
      <c r="CA24" s="277"/>
      <c r="CB24" s="273"/>
      <c r="CC24" s="273"/>
      <c r="CD24" s="291" t="s">
        <v>87</v>
      </c>
      <c r="CE24" s="273"/>
      <c r="CF24" s="273"/>
      <c r="CG24" s="226">
        <v>120.95991504017753</v>
      </c>
      <c r="CH24" s="13">
        <v>60.950371933673424</v>
      </c>
      <c r="CI24" s="7">
        <v>17.213917566757083</v>
      </c>
      <c r="CJ24" s="13">
        <v>145.56316175934964</v>
      </c>
      <c r="CK24" s="13">
        <v>9.2339813479515236</v>
      </c>
      <c r="CL24" s="47">
        <v>28.415013727445917</v>
      </c>
      <c r="CM24" s="47">
        <v>0.27462161385998368</v>
      </c>
      <c r="CN24" s="47">
        <v>4.4780238259670011E-4</v>
      </c>
      <c r="CO24" s="94">
        <v>0.36219490052791664</v>
      </c>
      <c r="CP24" s="102">
        <v>6.7842060963400064E-5</v>
      </c>
    </row>
    <row r="25" spans="1:94" ht="23.25" customHeight="1" x14ac:dyDescent="0.2">
      <c r="A25" s="212"/>
      <c r="B25" s="5" t="s">
        <v>82</v>
      </c>
      <c r="C25" s="10" t="s">
        <v>98</v>
      </c>
      <c r="D25" s="10" t="s">
        <v>98</v>
      </c>
      <c r="E25" s="12" t="s">
        <v>91</v>
      </c>
      <c r="F25" s="60">
        <v>1.1000000000000028</v>
      </c>
      <c r="G25" s="13">
        <v>2.5957200000000022</v>
      </c>
      <c r="H25" s="13">
        <v>1.0230000000000012E-2</v>
      </c>
      <c r="I25" s="13">
        <v>2.3372789712114626E-2</v>
      </c>
      <c r="J25" s="13">
        <v>0.01</v>
      </c>
      <c r="K25" s="13">
        <v>1.8441131082858442E-2</v>
      </c>
      <c r="L25" s="28">
        <v>3.8798830922110281E-3</v>
      </c>
      <c r="M25" s="28">
        <v>1.0517755370451581E-3</v>
      </c>
      <c r="N25" s="13">
        <v>2.0082267178785362E-2</v>
      </c>
      <c r="O25" s="13">
        <v>2.3606517609235773E-3</v>
      </c>
      <c r="P25" s="149">
        <v>9.2987077240568603E-4</v>
      </c>
      <c r="Q25" s="7">
        <v>1.08</v>
      </c>
      <c r="R25" s="190">
        <v>2.2999999999999998</v>
      </c>
      <c r="S25" s="7">
        <v>0.35</v>
      </c>
      <c r="T25" s="36">
        <v>1.03</v>
      </c>
      <c r="U25" s="273"/>
      <c r="V25" s="273">
        <v>1</v>
      </c>
      <c r="W25" s="274"/>
      <c r="X25" s="274"/>
      <c r="Y25" s="273"/>
      <c r="Z25" s="273"/>
      <c r="AA25" s="274"/>
      <c r="AB25" s="274"/>
      <c r="AC25" s="273"/>
      <c r="AD25" s="273"/>
      <c r="AE25" s="273">
        <v>1</v>
      </c>
      <c r="AF25" s="273">
        <v>1</v>
      </c>
      <c r="AG25" s="273"/>
      <c r="AH25" s="273"/>
      <c r="AI25" s="273">
        <v>1</v>
      </c>
      <c r="AJ25" s="273"/>
      <c r="AK25" s="273"/>
      <c r="AL25" s="274"/>
      <c r="AM25" s="274"/>
      <c r="AN25" s="273"/>
      <c r="AO25" s="273">
        <v>1</v>
      </c>
      <c r="AP25" s="273"/>
      <c r="AQ25" s="273"/>
      <c r="AR25" s="273"/>
      <c r="AS25" s="273">
        <v>1</v>
      </c>
      <c r="AT25" s="273">
        <v>1</v>
      </c>
      <c r="AU25" s="274"/>
      <c r="AV25" s="273">
        <v>1</v>
      </c>
      <c r="AW25" s="274"/>
      <c r="AX25" s="274"/>
      <c r="AY25" s="273">
        <v>1</v>
      </c>
      <c r="AZ25" s="273"/>
      <c r="BA25" s="274"/>
      <c r="BB25" s="274"/>
      <c r="BC25" s="274"/>
      <c r="BD25" s="273"/>
      <c r="BE25" s="273"/>
      <c r="BF25" s="273" t="s">
        <v>85</v>
      </c>
      <c r="BG25" s="291" t="s">
        <v>85</v>
      </c>
      <c r="BH25" s="277"/>
      <c r="BI25" s="277"/>
      <c r="BJ25" s="277"/>
      <c r="BK25" s="277"/>
      <c r="BL25" s="277"/>
      <c r="BM25" s="273"/>
      <c r="BN25" s="273"/>
      <c r="BO25" s="273"/>
      <c r="BP25" s="291" t="s">
        <v>87</v>
      </c>
      <c r="BQ25" s="273"/>
      <c r="BR25" s="273" t="s">
        <v>85</v>
      </c>
      <c r="BS25" s="273"/>
      <c r="BT25" s="273"/>
      <c r="BU25" s="273"/>
      <c r="BV25" s="273" t="s">
        <v>85</v>
      </c>
      <c r="BW25" s="291" t="s">
        <v>85</v>
      </c>
      <c r="BX25" s="277"/>
      <c r="BY25" s="277"/>
      <c r="BZ25" s="277"/>
      <c r="CA25" s="277"/>
      <c r="CB25" s="273"/>
      <c r="CC25" s="273"/>
      <c r="CD25" s="291" t="s">
        <v>87</v>
      </c>
      <c r="CE25" s="273"/>
      <c r="CF25" s="273"/>
      <c r="CG25" s="34">
        <v>118.09817845335394</v>
      </c>
      <c r="CH25" s="13">
        <v>28.646674808826507</v>
      </c>
      <c r="CI25" s="7">
        <v>17.213917566757083</v>
      </c>
      <c r="CJ25" s="13">
        <v>142.11934795076613</v>
      </c>
      <c r="CK25" s="13">
        <v>4.3399712335372156</v>
      </c>
      <c r="CL25" s="47">
        <v>28.415013727445917</v>
      </c>
      <c r="CM25" s="47">
        <v>0.30418511309837298</v>
      </c>
      <c r="CN25" s="47">
        <v>2.930554832942955E-4</v>
      </c>
      <c r="CO25" s="94">
        <v>0.40015854896295355</v>
      </c>
      <c r="CP25" s="125">
        <v>4.4397905719085765E-5</v>
      </c>
    </row>
    <row r="26" spans="1:94" ht="24" customHeight="1" x14ac:dyDescent="0.2">
      <c r="A26" s="212"/>
      <c r="B26" s="5" t="s">
        <v>82</v>
      </c>
      <c r="C26" s="10" t="s">
        <v>98</v>
      </c>
      <c r="D26" s="10" t="s">
        <v>98</v>
      </c>
      <c r="E26" s="12" t="s">
        <v>92</v>
      </c>
      <c r="F26" s="60">
        <v>6.9700000000000024</v>
      </c>
      <c r="G26" s="13">
        <v>7.5511740000000014</v>
      </c>
      <c r="H26" s="13">
        <v>6.4821000000000004E-2</v>
      </c>
      <c r="I26" s="13">
        <v>0.131972720465411</v>
      </c>
      <c r="J26" s="13">
        <v>0.05</v>
      </c>
      <c r="K26" s="13">
        <v>0.10412647644720928</v>
      </c>
      <c r="L26" s="13">
        <v>2.1907471597258227E-2</v>
      </c>
      <c r="M26" s="13">
        <v>5.9387724209434946E-3</v>
      </c>
      <c r="N26" s="13">
        <v>0.11339302947323504</v>
      </c>
      <c r="O26" s="13">
        <v>1.3329244767006513E-2</v>
      </c>
      <c r="P26" s="149">
        <v>5.2504462251694497E-3</v>
      </c>
      <c r="Q26" s="7">
        <v>0.87</v>
      </c>
      <c r="R26" s="190">
        <v>2.0499999999999998</v>
      </c>
      <c r="S26" s="190">
        <v>0.28999999999999998</v>
      </c>
      <c r="T26" s="36">
        <v>1.1000000000000001</v>
      </c>
      <c r="U26" s="273"/>
      <c r="V26" s="273">
        <v>1</v>
      </c>
      <c r="W26" s="274"/>
      <c r="X26" s="274"/>
      <c r="Y26" s="273"/>
      <c r="Z26" s="273"/>
      <c r="AA26" s="274"/>
      <c r="AB26" s="274"/>
      <c r="AC26" s="273"/>
      <c r="AD26" s="273"/>
      <c r="AE26" s="273">
        <v>1</v>
      </c>
      <c r="AF26" s="273">
        <v>1</v>
      </c>
      <c r="AG26" s="273"/>
      <c r="AH26" s="273"/>
      <c r="AI26" s="273">
        <v>1</v>
      </c>
      <c r="AJ26" s="273"/>
      <c r="AK26" s="273"/>
      <c r="AL26" s="274"/>
      <c r="AM26" s="274"/>
      <c r="AN26" s="273"/>
      <c r="AO26" s="273">
        <v>1</v>
      </c>
      <c r="AP26" s="273"/>
      <c r="AQ26" s="273"/>
      <c r="AR26" s="273"/>
      <c r="AS26" s="273">
        <v>1</v>
      </c>
      <c r="AT26" s="273">
        <v>1</v>
      </c>
      <c r="AU26" s="274"/>
      <c r="AV26" s="273">
        <v>1</v>
      </c>
      <c r="AW26" s="274"/>
      <c r="AX26" s="274"/>
      <c r="AY26" s="273">
        <v>1</v>
      </c>
      <c r="AZ26" s="273">
        <v>1</v>
      </c>
      <c r="BA26" s="274"/>
      <c r="BB26" s="274"/>
      <c r="BC26" s="274"/>
      <c r="BD26" s="273"/>
      <c r="BE26" s="273"/>
      <c r="BF26" s="273" t="s">
        <v>85</v>
      </c>
      <c r="BG26" s="291" t="s">
        <v>85</v>
      </c>
      <c r="BH26" s="277"/>
      <c r="BI26" s="277"/>
      <c r="BJ26" s="277"/>
      <c r="BK26" s="277"/>
      <c r="BL26" s="277"/>
      <c r="BM26" s="273"/>
      <c r="BN26" s="273"/>
      <c r="BO26" s="273"/>
      <c r="BP26" s="291" t="s">
        <v>87</v>
      </c>
      <c r="BQ26" s="273"/>
      <c r="BR26" s="273" t="s">
        <v>85</v>
      </c>
      <c r="BS26" s="273"/>
      <c r="BT26" s="273"/>
      <c r="BU26" s="273"/>
      <c r="BV26" s="273" t="s">
        <v>85</v>
      </c>
      <c r="BW26" s="291" t="s">
        <v>85</v>
      </c>
      <c r="BX26" s="277"/>
      <c r="BY26" s="277"/>
      <c r="BZ26" s="277"/>
      <c r="CA26" s="277"/>
      <c r="CB26" s="273"/>
      <c r="CC26" s="273"/>
      <c r="CD26" s="291" t="s">
        <v>87</v>
      </c>
      <c r="CE26" s="273"/>
      <c r="CF26" s="273"/>
      <c r="CG26" s="34">
        <v>90.223049740201972</v>
      </c>
      <c r="CH26" s="13">
        <v>35.521876762944864</v>
      </c>
      <c r="CI26" s="7">
        <v>17.213917566757083</v>
      </c>
      <c r="CJ26" s="13">
        <v>108.57441805735905</v>
      </c>
      <c r="CK26" s="13">
        <v>5.3815643295861468</v>
      </c>
      <c r="CL26" s="47">
        <v>28.415013727445917</v>
      </c>
      <c r="CM26" s="47">
        <v>0.77997095283921702</v>
      </c>
      <c r="CN26" s="47">
        <v>2.3025635736508491E-3</v>
      </c>
      <c r="CO26" s="47">
        <v>1.0179169683801585</v>
      </c>
      <c r="CP26" s="77">
        <v>3.4883838140810364E-4</v>
      </c>
    </row>
    <row r="27" spans="1:94" ht="23.25" customHeight="1" x14ac:dyDescent="0.2">
      <c r="A27" s="212"/>
      <c r="B27" s="5" t="s">
        <v>82</v>
      </c>
      <c r="C27" s="10" t="s">
        <v>98</v>
      </c>
      <c r="D27" s="10" t="s">
        <v>98</v>
      </c>
      <c r="E27" s="12" t="s">
        <v>93</v>
      </c>
      <c r="F27" s="60">
        <v>13.719999999999999</v>
      </c>
      <c r="G27" s="13">
        <v>13.249523999999997</v>
      </c>
      <c r="H27" s="13">
        <v>0.12759600000000001</v>
      </c>
      <c r="I27" s="13">
        <v>0.22043278463648833</v>
      </c>
      <c r="J27" s="13">
        <v>6.4000000000000001E-2</v>
      </c>
      <c r="K27" s="13">
        <v>0.17392146707818928</v>
      </c>
      <c r="L27" s="13">
        <v>3.6591842249657065E-2</v>
      </c>
      <c r="M27" s="13">
        <v>9.9194753086419736E-3</v>
      </c>
      <c r="N27" s="13">
        <v>0.18939930280291314</v>
      </c>
      <c r="O27" s="13">
        <v>2.2263711248285321E-2</v>
      </c>
      <c r="P27" s="58">
        <v>8.7697705852898614E-3</v>
      </c>
      <c r="Q27" s="7">
        <v>0.38</v>
      </c>
      <c r="R27" s="190">
        <v>1.92</v>
      </c>
      <c r="S27" s="190">
        <v>0.26</v>
      </c>
      <c r="T27" s="36">
        <v>0.51</v>
      </c>
      <c r="U27" s="273">
        <v>1</v>
      </c>
      <c r="V27" s="273"/>
      <c r="W27" s="274"/>
      <c r="X27" s="274"/>
      <c r="Y27" s="273"/>
      <c r="Z27" s="273"/>
      <c r="AA27" s="274"/>
      <c r="AB27" s="274"/>
      <c r="AC27" s="273">
        <v>1</v>
      </c>
      <c r="AD27" s="273">
        <v>1</v>
      </c>
      <c r="AE27" s="273"/>
      <c r="AF27" s="273"/>
      <c r="AG27" s="273">
        <v>1</v>
      </c>
      <c r="AH27" s="273"/>
      <c r="AI27" s="273"/>
      <c r="AJ27" s="273">
        <v>1</v>
      </c>
      <c r="AK27" s="273"/>
      <c r="AL27" s="274"/>
      <c r="AM27" s="274"/>
      <c r="AN27" s="273">
        <v>1</v>
      </c>
      <c r="AO27" s="273"/>
      <c r="AP27" s="273"/>
      <c r="AQ27" s="273">
        <v>1</v>
      </c>
      <c r="AR27" s="273">
        <v>1</v>
      </c>
      <c r="AS27" s="273"/>
      <c r="AT27" s="273"/>
      <c r="AU27" s="274"/>
      <c r="AV27" s="273">
        <v>1</v>
      </c>
      <c r="AW27" s="274"/>
      <c r="AX27" s="274"/>
      <c r="AY27" s="273">
        <v>1</v>
      </c>
      <c r="AZ27" s="273">
        <v>1</v>
      </c>
      <c r="BA27" s="274"/>
      <c r="BB27" s="274"/>
      <c r="BC27" s="274"/>
      <c r="BD27" s="273"/>
      <c r="BE27" s="273" t="s">
        <v>85</v>
      </c>
      <c r="BF27" s="273"/>
      <c r="BG27" s="273" t="s">
        <v>85</v>
      </c>
      <c r="BH27" s="273"/>
      <c r="BI27" s="273"/>
      <c r="BJ27" s="273"/>
      <c r="BK27" s="273"/>
      <c r="BL27" s="273"/>
      <c r="BM27" s="273"/>
      <c r="BN27" s="273"/>
      <c r="BO27" s="273" t="s">
        <v>87</v>
      </c>
      <c r="BP27" s="273"/>
      <c r="BQ27" s="273"/>
      <c r="BR27" s="273" t="s">
        <v>85</v>
      </c>
      <c r="BS27" s="273"/>
      <c r="BT27" s="273"/>
      <c r="BU27" s="273" t="s">
        <v>85</v>
      </c>
      <c r="BV27" s="273"/>
      <c r="BW27" s="273"/>
      <c r="BX27" s="277"/>
      <c r="BY27" s="273" t="s">
        <v>85</v>
      </c>
      <c r="BZ27" s="273"/>
      <c r="CA27" s="273"/>
      <c r="CB27" s="273"/>
      <c r="CC27" s="273"/>
      <c r="CD27" s="291" t="s">
        <v>87</v>
      </c>
      <c r="CE27" s="273"/>
      <c r="CF27" s="273"/>
      <c r="CG27" s="226">
        <v>90.157073104194495</v>
      </c>
      <c r="CH27" s="13">
        <v>27.35184510746755</v>
      </c>
      <c r="CI27" s="7">
        <v>17.213917566757083</v>
      </c>
      <c r="CJ27" s="13">
        <v>108.49502177358765</v>
      </c>
      <c r="CK27" s="13">
        <v>4.1438045337813341</v>
      </c>
      <c r="CL27" s="47">
        <v>28.415013727445917</v>
      </c>
      <c r="CM27" s="47">
        <v>1.4094132528796863</v>
      </c>
      <c r="CN27" s="69">
        <v>3.4899860283324298E-3</v>
      </c>
      <c r="CO27" s="47">
        <v>1.8273613832102296</v>
      </c>
      <c r="CP27" s="69">
        <v>5.2873288329236315E-4</v>
      </c>
    </row>
    <row r="28" spans="1:94" ht="23.25" customHeight="1" x14ac:dyDescent="0.2">
      <c r="A28" s="212"/>
      <c r="B28" s="5" t="s">
        <v>82</v>
      </c>
      <c r="C28" s="10" t="s">
        <v>98</v>
      </c>
      <c r="D28" s="10" t="s">
        <v>98</v>
      </c>
      <c r="E28" s="12" t="s">
        <v>94</v>
      </c>
      <c r="F28" s="60">
        <v>9.33</v>
      </c>
      <c r="G28" s="13">
        <v>9.5434859999999997</v>
      </c>
      <c r="H28" s="13">
        <v>8.6769000000000013E-2</v>
      </c>
      <c r="I28" s="13">
        <v>0.1680126651381155</v>
      </c>
      <c r="J28" s="13">
        <v>3.9E-2</v>
      </c>
      <c r="K28" s="13">
        <v>0.13256199279397313</v>
      </c>
      <c r="L28" s="13">
        <v>2.7890102412927175E-2</v>
      </c>
      <c r="M28" s="13">
        <v>7.5605699312151975E-3</v>
      </c>
      <c r="N28" s="13">
        <v>0.14435911469201193</v>
      </c>
      <c r="O28" s="13">
        <v>1.6969279178949668E-2</v>
      </c>
      <c r="P28" s="58">
        <v>6.6842712671538983E-3</v>
      </c>
      <c r="Q28" s="7">
        <v>0.38</v>
      </c>
      <c r="R28" s="7">
        <v>1.8</v>
      </c>
      <c r="S28" s="7">
        <v>0.24</v>
      </c>
      <c r="T28" s="190">
        <v>0.43</v>
      </c>
      <c r="U28" s="273">
        <v>1</v>
      </c>
      <c r="V28" s="273"/>
      <c r="W28" s="274"/>
      <c r="X28" s="274"/>
      <c r="Y28" s="273"/>
      <c r="Z28" s="273"/>
      <c r="AA28" s="274"/>
      <c r="AB28" s="274"/>
      <c r="AC28" s="273">
        <v>1</v>
      </c>
      <c r="AD28" s="273">
        <v>1</v>
      </c>
      <c r="AE28" s="273"/>
      <c r="AF28" s="273"/>
      <c r="AG28" s="273">
        <v>1</v>
      </c>
      <c r="AH28" s="273"/>
      <c r="AI28" s="273"/>
      <c r="AJ28" s="273">
        <v>1</v>
      </c>
      <c r="AK28" s="273"/>
      <c r="AL28" s="274"/>
      <c r="AM28" s="274"/>
      <c r="AN28" s="273">
        <v>1</v>
      </c>
      <c r="AO28" s="273"/>
      <c r="AP28" s="273"/>
      <c r="AQ28" s="273">
        <v>1</v>
      </c>
      <c r="AR28" s="273">
        <v>1</v>
      </c>
      <c r="AS28" s="273"/>
      <c r="AT28" s="273"/>
      <c r="AU28" s="274"/>
      <c r="AV28" s="273">
        <v>1</v>
      </c>
      <c r="AW28" s="274"/>
      <c r="AX28" s="274"/>
      <c r="AY28" s="273">
        <v>1</v>
      </c>
      <c r="AZ28" s="273">
        <v>1</v>
      </c>
      <c r="BA28" s="274"/>
      <c r="BB28" s="274"/>
      <c r="BC28" s="274"/>
      <c r="BD28" s="273"/>
      <c r="BE28" s="273" t="s">
        <v>85</v>
      </c>
      <c r="BF28" s="273"/>
      <c r="BG28" s="273" t="s">
        <v>85</v>
      </c>
      <c r="BH28" s="273"/>
      <c r="BI28" s="273"/>
      <c r="BJ28" s="273"/>
      <c r="BK28" s="273"/>
      <c r="BL28" s="273"/>
      <c r="BM28" s="273"/>
      <c r="BN28" s="273"/>
      <c r="BO28" s="273" t="s">
        <v>87</v>
      </c>
      <c r="BP28" s="273"/>
      <c r="BQ28" s="273"/>
      <c r="BR28" s="273" t="s">
        <v>85</v>
      </c>
      <c r="BS28" s="273"/>
      <c r="BT28" s="273"/>
      <c r="BU28" s="273" t="s">
        <v>85</v>
      </c>
      <c r="BV28" s="273"/>
      <c r="BW28" s="273"/>
      <c r="BX28" s="277"/>
      <c r="BY28" s="273" t="s">
        <v>85</v>
      </c>
      <c r="BZ28" s="273"/>
      <c r="CA28" s="273"/>
      <c r="CB28" s="273"/>
      <c r="CC28" s="273"/>
      <c r="CD28" s="291" t="s">
        <v>87</v>
      </c>
      <c r="CE28" s="273"/>
      <c r="CF28" s="273"/>
      <c r="CG28" s="34">
        <v>90.091096468187047</v>
      </c>
      <c r="CH28" s="13">
        <v>34.73684328648379</v>
      </c>
      <c r="CI28" s="7">
        <v>17.213917566757083</v>
      </c>
      <c r="CJ28" s="13">
        <v>108.41562548981629</v>
      </c>
      <c r="CK28" s="13">
        <v>5.2626317579022936</v>
      </c>
      <c r="CL28" s="47">
        <v>28.415013727445917</v>
      </c>
      <c r="CM28" s="47">
        <v>0.99908896876663611</v>
      </c>
      <c r="CN28" s="69">
        <v>3.0140811551249125E-3</v>
      </c>
      <c r="CO28" s="47">
        <v>1.2997750821203753</v>
      </c>
      <c r="CP28" s="77">
        <v>4.5663329500142418E-4</v>
      </c>
    </row>
    <row r="29" spans="1:94" ht="25.5" customHeight="1" x14ac:dyDescent="0.2">
      <c r="A29" s="212"/>
      <c r="B29" s="5" t="s">
        <v>82</v>
      </c>
      <c r="C29" s="10" t="s">
        <v>98</v>
      </c>
      <c r="D29" s="10" t="s">
        <v>98</v>
      </c>
      <c r="E29" s="10" t="s">
        <v>95</v>
      </c>
      <c r="F29" s="53">
        <v>13.95</v>
      </c>
      <c r="G29" s="13">
        <v>13.443689999999998</v>
      </c>
      <c r="H29" s="13">
        <v>0.13903499999999999</v>
      </c>
      <c r="I29" s="13">
        <v>0.21486162742668319</v>
      </c>
      <c r="J29" s="13">
        <v>7.2999999999999995E-2</v>
      </c>
      <c r="K29" s="13">
        <v>0.16952582403965305</v>
      </c>
      <c r="L29" s="13">
        <v>3.5667030152829411E-2</v>
      </c>
      <c r="M29" s="13">
        <v>9.6687732342007424E-3</v>
      </c>
      <c r="N29" s="13">
        <v>0.1846124772266606</v>
      </c>
      <c r="O29" s="13">
        <v>2.1701024370095003E-2</v>
      </c>
      <c r="P29" s="149">
        <v>8.5481258299275817E-3</v>
      </c>
      <c r="Q29" s="7">
        <v>0.36</v>
      </c>
      <c r="R29" s="7">
        <v>1.2</v>
      </c>
      <c r="S29" s="7">
        <v>0.2</v>
      </c>
      <c r="T29" s="36">
        <v>0.36</v>
      </c>
      <c r="U29" s="273">
        <v>1</v>
      </c>
      <c r="V29" s="273"/>
      <c r="W29" s="274"/>
      <c r="X29" s="274"/>
      <c r="Y29" s="273"/>
      <c r="Z29" s="273"/>
      <c r="AA29" s="274"/>
      <c r="AB29" s="274"/>
      <c r="AC29" s="273">
        <v>1</v>
      </c>
      <c r="AD29" s="273">
        <v>1</v>
      </c>
      <c r="AE29" s="273"/>
      <c r="AF29" s="273"/>
      <c r="AG29" s="273">
        <v>1</v>
      </c>
      <c r="AH29" s="273"/>
      <c r="AI29" s="273"/>
      <c r="AJ29" s="273">
        <v>1</v>
      </c>
      <c r="AK29" s="273"/>
      <c r="AL29" s="274"/>
      <c r="AM29" s="274"/>
      <c r="AN29" s="273"/>
      <c r="AO29" s="273">
        <v>1</v>
      </c>
      <c r="AP29" s="273"/>
      <c r="AQ29" s="273"/>
      <c r="AR29" s="273"/>
      <c r="AS29" s="273">
        <v>1</v>
      </c>
      <c r="AT29" s="273">
        <v>1</v>
      </c>
      <c r="AU29" s="274"/>
      <c r="AV29" s="273">
        <v>1</v>
      </c>
      <c r="AW29" s="274"/>
      <c r="AX29" s="274"/>
      <c r="AY29" s="273">
        <v>1</v>
      </c>
      <c r="AZ29" s="273">
        <v>1</v>
      </c>
      <c r="BA29" s="274"/>
      <c r="BB29" s="274"/>
      <c r="BC29" s="274"/>
      <c r="BD29" s="273"/>
      <c r="BE29" s="273" t="s">
        <v>85</v>
      </c>
      <c r="BF29" s="273"/>
      <c r="BG29" s="273" t="s">
        <v>85</v>
      </c>
      <c r="BH29" s="273"/>
      <c r="BI29" s="273"/>
      <c r="BJ29" s="273"/>
      <c r="BK29" s="273"/>
      <c r="BL29" s="273"/>
      <c r="BM29" s="273"/>
      <c r="BN29" s="273"/>
      <c r="BO29" s="273" t="s">
        <v>87</v>
      </c>
      <c r="BP29" s="273"/>
      <c r="BQ29" s="273"/>
      <c r="BR29" s="273" t="s">
        <v>85</v>
      </c>
      <c r="BS29" s="273"/>
      <c r="BT29" s="273"/>
      <c r="BU29" s="273" t="s">
        <v>85</v>
      </c>
      <c r="BV29" s="273"/>
      <c r="BW29" s="273"/>
      <c r="BX29" s="277"/>
      <c r="BY29" s="273" t="s">
        <v>85</v>
      </c>
      <c r="BZ29" s="273"/>
      <c r="CA29" s="273"/>
      <c r="CB29" s="273"/>
      <c r="CC29" s="273"/>
      <c r="CD29" s="291" t="s">
        <v>87</v>
      </c>
      <c r="CE29" s="273"/>
      <c r="CF29" s="273"/>
      <c r="CG29" s="245">
        <v>77.786453852795702</v>
      </c>
      <c r="CH29" s="58">
        <v>21.537233898824535</v>
      </c>
      <c r="CI29" s="53">
        <v>17.213917566757083</v>
      </c>
      <c r="CJ29" s="13">
        <v>93.608218566454354</v>
      </c>
      <c r="CK29" s="13">
        <v>3.2628909356719169</v>
      </c>
      <c r="CL29" s="47">
        <v>28.415013727445917</v>
      </c>
      <c r="CM29" s="47">
        <v>1.2645711218525519</v>
      </c>
      <c r="CN29" s="69">
        <v>2.9944293151230694E-3</v>
      </c>
      <c r="CO29" s="47">
        <v>1.6548293133575271</v>
      </c>
      <c r="CP29" s="77">
        <v>4.5365604124114492E-4</v>
      </c>
    </row>
    <row r="30" spans="1:94" ht="25.5" customHeight="1" x14ac:dyDescent="0.2">
      <c r="A30" s="215"/>
      <c r="B30" s="5" t="s">
        <v>82</v>
      </c>
      <c r="C30" s="10" t="s">
        <v>99</v>
      </c>
      <c r="D30" s="10" t="s">
        <v>99</v>
      </c>
      <c r="E30" s="15"/>
      <c r="F30" s="115">
        <v>76.939999999999984</v>
      </c>
      <c r="G30" s="115"/>
      <c r="H30" s="118"/>
      <c r="I30" s="115">
        <v>1.0070236737391538</v>
      </c>
      <c r="J30" s="115">
        <v>0.18800000000000003</v>
      </c>
      <c r="K30" s="115">
        <v>0.79454167858019231</v>
      </c>
      <c r="L30" s="115">
        <v>0.1671659298406995</v>
      </c>
      <c r="M30" s="115">
        <v>4.5316065318261919E-2</v>
      </c>
      <c r="N30" s="113">
        <v>0.85551330798479097</v>
      </c>
      <c r="O30" s="14"/>
      <c r="P30" s="113"/>
      <c r="Q30" s="7"/>
      <c r="R30" s="7"/>
      <c r="S30" s="7"/>
      <c r="T30" s="36"/>
      <c r="U30" s="273"/>
      <c r="V30" s="274"/>
      <c r="W30" s="274"/>
      <c r="X30" s="274"/>
      <c r="Y30" s="273"/>
      <c r="Z30" s="273"/>
      <c r="AA30" s="274"/>
      <c r="AB30" s="274"/>
      <c r="AC30" s="273"/>
      <c r="AD30" s="273"/>
      <c r="AE30" s="274"/>
      <c r="AF30" s="273"/>
      <c r="AG30" s="273"/>
      <c r="AH30" s="273"/>
      <c r="AI30" s="273"/>
      <c r="AJ30" s="273"/>
      <c r="AK30" s="273"/>
      <c r="AL30" s="274"/>
      <c r="AM30" s="274"/>
      <c r="AN30" s="273"/>
      <c r="AO30" s="273"/>
      <c r="AP30" s="273"/>
      <c r="AQ30" s="273"/>
      <c r="AR30" s="273"/>
      <c r="AS30" s="273"/>
      <c r="AT30" s="273"/>
      <c r="AU30" s="274"/>
      <c r="AV30" s="273"/>
      <c r="AW30" s="274"/>
      <c r="AX30" s="274"/>
      <c r="AY30" s="273"/>
      <c r="AZ30" s="273"/>
      <c r="BA30" s="274"/>
      <c r="BB30" s="274"/>
      <c r="BC30" s="274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7"/>
      <c r="CA30" s="277"/>
      <c r="CB30" s="273"/>
      <c r="CC30" s="273"/>
      <c r="CD30" s="273"/>
      <c r="CE30" s="273"/>
      <c r="CF30" s="273"/>
      <c r="CG30" s="34"/>
      <c r="CH30" s="7"/>
      <c r="CI30" s="7"/>
      <c r="CJ30" s="7"/>
      <c r="CK30" s="7"/>
      <c r="CL30" s="7"/>
      <c r="CM30" s="7"/>
      <c r="CN30" s="47"/>
      <c r="CO30" s="7"/>
      <c r="CP30" s="7"/>
    </row>
    <row r="31" spans="1:94" ht="25.5" customHeight="1" x14ac:dyDescent="0.2">
      <c r="A31" s="215"/>
      <c r="B31" s="37" t="s">
        <v>82</v>
      </c>
      <c r="C31" s="10" t="s">
        <v>99</v>
      </c>
      <c r="D31" s="10" t="s">
        <v>99</v>
      </c>
      <c r="E31" s="38" t="s">
        <v>84</v>
      </c>
      <c r="F31" s="65">
        <v>15.34</v>
      </c>
      <c r="G31" s="13">
        <v>14.617127999999999</v>
      </c>
      <c r="H31" s="13">
        <v>0.19176599999999999</v>
      </c>
      <c r="I31" s="41">
        <v>0.20077649018922042</v>
      </c>
      <c r="J31" s="13">
        <v>0.04</v>
      </c>
      <c r="K31" s="13">
        <v>0.15841265075929492</v>
      </c>
      <c r="L31" s="13">
        <v>3.3328897371410593E-2</v>
      </c>
      <c r="M31" s="13">
        <v>9.0349420585149193E-3</v>
      </c>
      <c r="N31" s="13">
        <v>0.17056893871181045</v>
      </c>
      <c r="O31" s="13">
        <v>2.0278425509111263E-2</v>
      </c>
      <c r="P31" s="58">
        <v>9.929125968298709E-3</v>
      </c>
      <c r="Q31" s="39">
        <v>1.405</v>
      </c>
      <c r="R31" s="39">
        <v>2.7</v>
      </c>
      <c r="S31" s="39">
        <v>1.2</v>
      </c>
      <c r="T31" s="285">
        <v>0.84</v>
      </c>
      <c r="U31" s="273">
        <v>1</v>
      </c>
      <c r="V31" s="274"/>
      <c r="W31" s="274"/>
      <c r="X31" s="274"/>
      <c r="Y31" s="273">
        <v>1</v>
      </c>
      <c r="Z31" s="273"/>
      <c r="AA31" s="274"/>
      <c r="AB31" s="274"/>
      <c r="AC31" s="273"/>
      <c r="AD31" s="273"/>
      <c r="AE31" s="273"/>
      <c r="AF31" s="273">
        <v>1</v>
      </c>
      <c r="AG31" s="273"/>
      <c r="AH31" s="273"/>
      <c r="AI31" s="273">
        <v>1</v>
      </c>
      <c r="AJ31" s="273"/>
      <c r="AK31" s="273"/>
      <c r="AL31" s="274"/>
      <c r="AM31" s="274"/>
      <c r="AN31" s="273">
        <v>0.5</v>
      </c>
      <c r="AO31" s="273">
        <v>0.5</v>
      </c>
      <c r="AP31" s="273"/>
      <c r="AQ31" s="273">
        <v>0.5</v>
      </c>
      <c r="AR31" s="273"/>
      <c r="AS31" s="273">
        <v>0.5</v>
      </c>
      <c r="AT31" s="273"/>
      <c r="AU31" s="274"/>
      <c r="AV31" s="273">
        <v>1</v>
      </c>
      <c r="AW31" s="274"/>
      <c r="AX31" s="274"/>
      <c r="AY31" s="273">
        <v>0.5</v>
      </c>
      <c r="AZ31" s="273"/>
      <c r="BA31" s="274"/>
      <c r="BB31" s="274"/>
      <c r="BC31" s="274">
        <v>0.5</v>
      </c>
      <c r="BD31" s="273"/>
      <c r="BE31" s="273"/>
      <c r="BF31" s="273" t="s">
        <v>85</v>
      </c>
      <c r="BG31" s="291" t="s">
        <v>85</v>
      </c>
      <c r="BH31" s="277"/>
      <c r="BI31" s="277"/>
      <c r="BJ31" s="277"/>
      <c r="BK31" s="277"/>
      <c r="BL31" s="277"/>
      <c r="BM31" s="277"/>
      <c r="BN31" s="277"/>
      <c r="BO31" s="277"/>
      <c r="BP31" s="291" t="s">
        <v>87</v>
      </c>
      <c r="BQ31" s="277"/>
      <c r="BR31" s="273" t="s">
        <v>85</v>
      </c>
      <c r="BS31" s="273"/>
      <c r="BT31" s="273"/>
      <c r="BU31" s="273"/>
      <c r="BV31" s="273" t="s">
        <v>85</v>
      </c>
      <c r="BW31" s="291" t="s">
        <v>85</v>
      </c>
      <c r="BX31" s="277"/>
      <c r="BY31" s="277"/>
      <c r="BZ31" s="277"/>
      <c r="CA31" s="277"/>
      <c r="CB31" s="273"/>
      <c r="CC31" s="273"/>
      <c r="CD31" s="291" t="s">
        <v>87</v>
      </c>
      <c r="CE31" s="273"/>
      <c r="CF31" s="273"/>
      <c r="CG31" s="276">
        <v>123.82165162700112</v>
      </c>
      <c r="CH31" s="71">
        <v>21.537233898824535</v>
      </c>
      <c r="CI31" s="73">
        <v>17.213917566757083</v>
      </c>
      <c r="CJ31" s="13">
        <v>149.00697556793315</v>
      </c>
      <c r="CK31" s="13">
        <v>3.2628909356719169</v>
      </c>
      <c r="CL31" s="47">
        <v>28.415013727445917</v>
      </c>
      <c r="CM31" s="47">
        <v>2.0526784264773368</v>
      </c>
      <c r="CN31" s="47">
        <v>4.1301091958419857E-3</v>
      </c>
      <c r="CO31" s="94">
        <v>2.6139403453483721</v>
      </c>
      <c r="CP31" s="101">
        <v>6.2571154317006084E-4</v>
      </c>
    </row>
    <row r="32" spans="1:94" ht="30.75" customHeight="1" x14ac:dyDescent="0.2">
      <c r="A32" s="215"/>
      <c r="B32" s="5" t="s">
        <v>82</v>
      </c>
      <c r="C32" s="10" t="s">
        <v>99</v>
      </c>
      <c r="D32" s="10" t="s">
        <v>99</v>
      </c>
      <c r="E32" s="12" t="s">
        <v>89</v>
      </c>
      <c r="F32" s="13">
        <v>23.119999999999997</v>
      </c>
      <c r="G32" s="13">
        <v>21.185003999999999</v>
      </c>
      <c r="H32" s="13">
        <v>0.26411999999999997</v>
      </c>
      <c r="I32" s="41">
        <v>0.30260446239731259</v>
      </c>
      <c r="J32" s="13">
        <v>0.06</v>
      </c>
      <c r="K32" s="13">
        <v>0.23875492083147964</v>
      </c>
      <c r="L32" s="13">
        <v>5.0232340757953894E-2</v>
      </c>
      <c r="M32" s="13">
        <v>1.3617200807879067E-2</v>
      </c>
      <c r="N32" s="13">
        <v>0.25707652301284595</v>
      </c>
      <c r="O32" s="13">
        <v>3.0563050702128572E-2</v>
      </c>
      <c r="P32" s="58">
        <v>1.4964888682338071E-2</v>
      </c>
      <c r="Q32" s="7">
        <v>1.43</v>
      </c>
      <c r="R32" s="7">
        <v>2.8</v>
      </c>
      <c r="S32" s="7">
        <v>0.94</v>
      </c>
      <c r="T32" s="36">
        <v>1.03</v>
      </c>
      <c r="U32" s="273">
        <v>1</v>
      </c>
      <c r="V32" s="274"/>
      <c r="W32" s="274"/>
      <c r="X32" s="274"/>
      <c r="Y32" s="273">
        <v>1</v>
      </c>
      <c r="Z32" s="273"/>
      <c r="AA32" s="274"/>
      <c r="AB32" s="274"/>
      <c r="AC32" s="273"/>
      <c r="AD32" s="273"/>
      <c r="AE32" s="273"/>
      <c r="AF32" s="273">
        <v>1</v>
      </c>
      <c r="AG32" s="273"/>
      <c r="AH32" s="273"/>
      <c r="AI32" s="273">
        <v>1</v>
      </c>
      <c r="AJ32" s="273"/>
      <c r="AK32" s="273"/>
      <c r="AL32" s="274"/>
      <c r="AM32" s="274"/>
      <c r="AN32" s="273">
        <v>1</v>
      </c>
      <c r="AO32" s="273"/>
      <c r="AP32" s="273"/>
      <c r="AQ32" s="273">
        <v>1</v>
      </c>
      <c r="AR32" s="273">
        <v>1</v>
      </c>
      <c r="AS32" s="273"/>
      <c r="AT32" s="273"/>
      <c r="AU32" s="274"/>
      <c r="AV32" s="273">
        <v>1</v>
      </c>
      <c r="AW32" s="274"/>
      <c r="AX32" s="274"/>
      <c r="AY32" s="273">
        <v>1</v>
      </c>
      <c r="AZ32" s="273"/>
      <c r="BA32" s="274"/>
      <c r="BB32" s="274"/>
      <c r="BC32" s="274"/>
      <c r="BD32" s="273"/>
      <c r="BE32" s="273"/>
      <c r="BF32" s="273" t="s">
        <v>85</v>
      </c>
      <c r="BG32" s="291" t="s">
        <v>85</v>
      </c>
      <c r="BH32" s="277"/>
      <c r="BI32" s="277"/>
      <c r="BJ32" s="277"/>
      <c r="BK32" s="277"/>
      <c r="BL32" s="277"/>
      <c r="BM32" s="277"/>
      <c r="BN32" s="277"/>
      <c r="BO32" s="277"/>
      <c r="BP32" s="291" t="s">
        <v>87</v>
      </c>
      <c r="BQ32" s="277"/>
      <c r="BR32" s="273" t="s">
        <v>85</v>
      </c>
      <c r="BS32" s="273"/>
      <c r="BT32" s="273"/>
      <c r="BU32" s="273"/>
      <c r="BV32" s="273" t="s">
        <v>85</v>
      </c>
      <c r="BW32" s="291" t="s">
        <v>85</v>
      </c>
      <c r="BX32" s="277"/>
      <c r="BY32" s="277"/>
      <c r="BZ32" s="277"/>
      <c r="CA32" s="277"/>
      <c r="CB32" s="273"/>
      <c r="CC32" s="273"/>
      <c r="CD32" s="291" t="s">
        <v>87</v>
      </c>
      <c r="CE32" s="273"/>
      <c r="CF32" s="273"/>
      <c r="CG32" s="276">
        <v>120.95991504017753</v>
      </c>
      <c r="CH32" s="71">
        <v>60.950371933673424</v>
      </c>
      <c r="CI32" s="73">
        <v>17.213917566757083</v>
      </c>
      <c r="CJ32" s="13">
        <v>145.56316175934964</v>
      </c>
      <c r="CK32" s="13">
        <v>9.2339813479515236</v>
      </c>
      <c r="CL32" s="47">
        <v>28.415013727445917</v>
      </c>
      <c r="CM32" s="47">
        <v>2.939222058109245</v>
      </c>
      <c r="CN32" s="47">
        <v>1.6098212235121822E-2</v>
      </c>
      <c r="CO32" s="94">
        <v>3.7407112815030188</v>
      </c>
      <c r="CP32" s="101">
        <v>2.4388791536209559E-3</v>
      </c>
    </row>
    <row r="33" spans="1:111" ht="25.5" customHeight="1" x14ac:dyDescent="0.2">
      <c r="A33" s="215"/>
      <c r="B33" s="5" t="s">
        <v>82</v>
      </c>
      <c r="C33" s="10" t="s">
        <v>99</v>
      </c>
      <c r="D33" s="10" t="s">
        <v>99</v>
      </c>
      <c r="E33" s="12" t="s">
        <v>91</v>
      </c>
      <c r="F33" s="13">
        <v>19.809999999999999</v>
      </c>
      <c r="G33" s="13">
        <v>18.390702000000001</v>
      </c>
      <c r="H33" s="13">
        <v>0.23333699999999999</v>
      </c>
      <c r="I33" s="41">
        <v>0.25928176470980807</v>
      </c>
      <c r="J33" s="13">
        <v>0.05</v>
      </c>
      <c r="K33" s="13">
        <v>0.20457331235603857</v>
      </c>
      <c r="L33" s="13">
        <v>4.3040772941828141E-2</v>
      </c>
      <c r="M33" s="13">
        <v>1.1667679411941363E-2</v>
      </c>
      <c r="N33" s="13">
        <v>0.22027188239119716</v>
      </c>
      <c r="O33" s="13">
        <v>2.6187458235690617E-2</v>
      </c>
      <c r="P33" s="58">
        <v>1.2822424082920295E-2</v>
      </c>
      <c r="Q33" s="7">
        <v>1.08</v>
      </c>
      <c r="R33" s="190">
        <v>2.4500000000000002</v>
      </c>
      <c r="S33" s="7">
        <v>0.57999999999999996</v>
      </c>
      <c r="T33" s="190">
        <v>0.97</v>
      </c>
      <c r="U33" s="273"/>
      <c r="V33" s="273">
        <v>1</v>
      </c>
      <c r="W33" s="274"/>
      <c r="X33" s="274"/>
      <c r="Y33" s="273"/>
      <c r="Z33" s="273"/>
      <c r="AA33" s="274"/>
      <c r="AB33" s="274"/>
      <c r="AC33" s="273"/>
      <c r="AD33" s="273"/>
      <c r="AE33" s="273">
        <v>1</v>
      </c>
      <c r="AF33" s="273">
        <v>1</v>
      </c>
      <c r="AG33" s="273"/>
      <c r="AH33" s="273"/>
      <c r="AI33" s="273">
        <v>1</v>
      </c>
      <c r="AJ33" s="273"/>
      <c r="AK33" s="273"/>
      <c r="AL33" s="274"/>
      <c r="AM33" s="274"/>
      <c r="AN33" s="273"/>
      <c r="AO33" s="273">
        <v>1</v>
      </c>
      <c r="AP33" s="273"/>
      <c r="AQ33" s="273"/>
      <c r="AR33" s="273"/>
      <c r="AS33" s="273">
        <v>1</v>
      </c>
      <c r="AT33" s="273">
        <v>1</v>
      </c>
      <c r="AU33" s="274"/>
      <c r="AV33" s="273">
        <v>1</v>
      </c>
      <c r="AW33" s="274"/>
      <c r="AX33" s="274"/>
      <c r="AY33" s="273">
        <v>1</v>
      </c>
      <c r="AZ33" s="273"/>
      <c r="BA33" s="274"/>
      <c r="BB33" s="274"/>
      <c r="BC33" s="274"/>
      <c r="BD33" s="273"/>
      <c r="BE33" s="273"/>
      <c r="BF33" s="273" t="s">
        <v>85</v>
      </c>
      <c r="BG33" s="291" t="s">
        <v>85</v>
      </c>
      <c r="BH33" s="277"/>
      <c r="BI33" s="277"/>
      <c r="BJ33" s="277"/>
      <c r="BK33" s="277"/>
      <c r="BL33" s="277"/>
      <c r="BM33" s="277"/>
      <c r="BN33" s="277"/>
      <c r="BO33" s="277"/>
      <c r="BP33" s="291" t="s">
        <v>87</v>
      </c>
      <c r="BQ33" s="277"/>
      <c r="BR33" s="273" t="s">
        <v>85</v>
      </c>
      <c r="BS33" s="273"/>
      <c r="BT33" s="273"/>
      <c r="BU33" s="273"/>
      <c r="BV33" s="273" t="s">
        <v>85</v>
      </c>
      <c r="BW33" s="291" t="s">
        <v>85</v>
      </c>
      <c r="BX33" s="277"/>
      <c r="BY33" s="277"/>
      <c r="BZ33" s="277"/>
      <c r="CA33" s="277"/>
      <c r="CB33" s="273"/>
      <c r="CC33" s="273"/>
      <c r="CD33" s="291" t="s">
        <v>87</v>
      </c>
      <c r="CE33" s="273"/>
      <c r="CF33" s="273"/>
      <c r="CG33" s="276">
        <v>118.09817845335394</v>
      </c>
      <c r="CH33" s="71">
        <v>28.646674808826507</v>
      </c>
      <c r="CI33" s="73">
        <v>17.213917566757083</v>
      </c>
      <c r="CJ33" s="13">
        <v>142.11934795076613</v>
      </c>
      <c r="CK33" s="13">
        <v>4.3399712335372156</v>
      </c>
      <c r="CL33" s="47">
        <v>28.415013727445917</v>
      </c>
      <c r="CM33" s="47">
        <v>2.491616113675911</v>
      </c>
      <c r="CN33" s="47">
        <v>6.6843291598671509E-3</v>
      </c>
      <c r="CO33" s="94">
        <v>3.1765759985375546</v>
      </c>
      <c r="CP33" s="101">
        <v>1.0126758677198734E-3</v>
      </c>
    </row>
    <row r="34" spans="1:111" ht="25.5" customHeight="1" x14ac:dyDescent="0.2">
      <c r="A34" s="215"/>
      <c r="B34" s="5" t="s">
        <v>82</v>
      </c>
      <c r="C34" s="10" t="s">
        <v>99</v>
      </c>
      <c r="D34" s="10" t="s">
        <v>99</v>
      </c>
      <c r="E34" s="12" t="s">
        <v>92</v>
      </c>
      <c r="F34" s="13">
        <v>8.94</v>
      </c>
      <c r="G34" s="13">
        <v>9.2142479999999995</v>
      </c>
      <c r="H34" s="13">
        <v>0.132246</v>
      </c>
      <c r="I34" s="41">
        <v>0.1170105490411754</v>
      </c>
      <c r="J34" s="13">
        <v>0.02</v>
      </c>
      <c r="K34" s="13">
        <v>9.232132319348739E-2</v>
      </c>
      <c r="L34" s="13">
        <v>1.9423751140835117E-2</v>
      </c>
      <c r="M34" s="13">
        <v>5.2654747068528931E-3</v>
      </c>
      <c r="N34" s="13">
        <v>9.9405887358773495E-2</v>
      </c>
      <c r="O34" s="13">
        <v>1.1818065453158716E-2</v>
      </c>
      <c r="P34" s="58">
        <v>5.7865962292431902E-3</v>
      </c>
      <c r="Q34" s="7">
        <v>0.87</v>
      </c>
      <c r="R34" s="190">
        <v>2.27</v>
      </c>
      <c r="S34" s="7">
        <v>0.35</v>
      </c>
      <c r="T34" s="36">
        <v>0.92</v>
      </c>
      <c r="U34" s="273"/>
      <c r="V34" s="273">
        <v>1</v>
      </c>
      <c r="W34" s="274"/>
      <c r="X34" s="274"/>
      <c r="Y34" s="273"/>
      <c r="Z34" s="273"/>
      <c r="AA34" s="274"/>
      <c r="AB34" s="274"/>
      <c r="AC34" s="273"/>
      <c r="AD34" s="273"/>
      <c r="AE34" s="273">
        <v>1</v>
      </c>
      <c r="AF34" s="273">
        <v>1</v>
      </c>
      <c r="AG34" s="273"/>
      <c r="AH34" s="273"/>
      <c r="AI34" s="273">
        <v>1</v>
      </c>
      <c r="AJ34" s="273"/>
      <c r="AK34" s="273"/>
      <c r="AL34" s="274"/>
      <c r="AM34" s="274"/>
      <c r="AN34" s="273"/>
      <c r="AO34" s="273">
        <v>1</v>
      </c>
      <c r="AP34" s="273"/>
      <c r="AQ34" s="273"/>
      <c r="AR34" s="273"/>
      <c r="AS34" s="273">
        <v>1</v>
      </c>
      <c r="AT34" s="273">
        <v>1</v>
      </c>
      <c r="AU34" s="274"/>
      <c r="AV34" s="273">
        <v>1</v>
      </c>
      <c r="AW34" s="274"/>
      <c r="AX34" s="274"/>
      <c r="AY34" s="273">
        <v>1</v>
      </c>
      <c r="AZ34" s="273">
        <v>1</v>
      </c>
      <c r="BA34" s="274"/>
      <c r="BB34" s="274"/>
      <c r="BC34" s="274"/>
      <c r="BD34" s="273"/>
      <c r="BE34" s="273"/>
      <c r="BF34" s="273" t="s">
        <v>85</v>
      </c>
      <c r="BG34" s="291" t="s">
        <v>85</v>
      </c>
      <c r="BH34" s="277"/>
      <c r="BI34" s="277"/>
      <c r="BJ34" s="277"/>
      <c r="BK34" s="277"/>
      <c r="BL34" s="277"/>
      <c r="BM34" s="277"/>
      <c r="BN34" s="277"/>
      <c r="BO34" s="277"/>
      <c r="BP34" s="291" t="s">
        <v>87</v>
      </c>
      <c r="BQ34" s="277"/>
      <c r="BR34" s="273" t="s">
        <v>85</v>
      </c>
      <c r="BS34" s="273"/>
      <c r="BT34" s="273"/>
      <c r="BU34" s="273"/>
      <c r="BV34" s="273" t="s">
        <v>85</v>
      </c>
      <c r="BW34" s="291" t="s">
        <v>85</v>
      </c>
      <c r="BX34" s="277"/>
      <c r="BY34" s="277"/>
      <c r="BZ34" s="277"/>
      <c r="CA34" s="277"/>
      <c r="CB34" s="273"/>
      <c r="CC34" s="273"/>
      <c r="CD34" s="291" t="s">
        <v>87</v>
      </c>
      <c r="CE34" s="273"/>
      <c r="CF34" s="273"/>
      <c r="CG34" s="276">
        <v>90.223049740201972</v>
      </c>
      <c r="CH34" s="71">
        <v>35.521876762944864</v>
      </c>
      <c r="CI34" s="73">
        <v>17.213917566757083</v>
      </c>
      <c r="CJ34" s="13">
        <v>108.57441805735905</v>
      </c>
      <c r="CK34" s="13">
        <v>5.3815643295861468</v>
      </c>
      <c r="CL34" s="47">
        <v>28.415013727445917</v>
      </c>
      <c r="CM34" s="47">
        <v>0.96392997866936481</v>
      </c>
      <c r="CN34" s="47">
        <v>4.697626114392406E-3</v>
      </c>
      <c r="CO34" s="47">
        <v>1.2544618371595511</v>
      </c>
      <c r="CP34" s="69">
        <v>7.1169035633044959E-4</v>
      </c>
    </row>
    <row r="35" spans="1:111" ht="25.5" customHeight="1" x14ac:dyDescent="0.2">
      <c r="A35" s="211"/>
      <c r="B35" s="5" t="s">
        <v>82</v>
      </c>
      <c r="C35" s="10" t="s">
        <v>99</v>
      </c>
      <c r="D35" s="10" t="s">
        <v>99</v>
      </c>
      <c r="E35" s="12" t="s">
        <v>93</v>
      </c>
      <c r="F35" s="13">
        <v>2.19</v>
      </c>
      <c r="G35" s="13">
        <v>3.515898</v>
      </c>
      <c r="H35" s="13">
        <v>6.9470999999999991E-2</v>
      </c>
      <c r="I35" s="41">
        <v>2.8663657986596657E-2</v>
      </c>
      <c r="J35" s="13">
        <v>5.0000000000000001E-3</v>
      </c>
      <c r="K35" s="13">
        <v>2.2615626151424765E-2</v>
      </c>
      <c r="L35" s="13">
        <v>4.7581672257750451E-3</v>
      </c>
      <c r="M35" s="28">
        <v>1.2898646093968495E-3</v>
      </c>
      <c r="N35" s="13">
        <v>2.4351106634867333E-2</v>
      </c>
      <c r="O35" s="13">
        <v>2.8950294566462624E-3</v>
      </c>
      <c r="P35" s="149">
        <v>1.4175218950830616E-3</v>
      </c>
      <c r="Q35" s="190">
        <v>0.6</v>
      </c>
      <c r="R35" s="190">
        <v>2.1</v>
      </c>
      <c r="S35" s="190">
        <v>0.33</v>
      </c>
      <c r="T35" s="190">
        <v>0.68</v>
      </c>
      <c r="U35" s="273">
        <v>1</v>
      </c>
      <c r="V35" s="273"/>
      <c r="W35" s="274"/>
      <c r="X35" s="274"/>
      <c r="Y35" s="273"/>
      <c r="Z35" s="273"/>
      <c r="AA35" s="274"/>
      <c r="AB35" s="274"/>
      <c r="AC35" s="273">
        <v>1</v>
      </c>
      <c r="AD35" s="273">
        <v>1</v>
      </c>
      <c r="AE35" s="273"/>
      <c r="AF35" s="273"/>
      <c r="AG35" s="273">
        <v>1</v>
      </c>
      <c r="AH35" s="273"/>
      <c r="AI35" s="273"/>
      <c r="AJ35" s="273">
        <v>1</v>
      </c>
      <c r="AK35" s="273"/>
      <c r="AL35" s="274"/>
      <c r="AM35" s="274"/>
      <c r="AN35" s="273"/>
      <c r="AO35" s="273">
        <v>1</v>
      </c>
      <c r="AP35" s="273"/>
      <c r="AQ35" s="273"/>
      <c r="AR35" s="273"/>
      <c r="AS35" s="273">
        <v>1</v>
      </c>
      <c r="AT35" s="273">
        <v>1</v>
      </c>
      <c r="AU35" s="274"/>
      <c r="AV35" s="273">
        <v>1</v>
      </c>
      <c r="AW35" s="274"/>
      <c r="AX35" s="274"/>
      <c r="AY35" s="273">
        <v>1</v>
      </c>
      <c r="AZ35" s="273">
        <v>1</v>
      </c>
      <c r="BA35" s="274"/>
      <c r="BB35" s="274"/>
      <c r="BC35" s="274"/>
      <c r="BD35" s="273"/>
      <c r="BE35" s="273"/>
      <c r="BF35" s="273" t="s">
        <v>85</v>
      </c>
      <c r="BG35" s="291" t="s">
        <v>85</v>
      </c>
      <c r="BH35" s="277"/>
      <c r="BI35" s="277"/>
      <c r="BJ35" s="277"/>
      <c r="BK35" s="277"/>
      <c r="BL35" s="277"/>
      <c r="BM35" s="277"/>
      <c r="BN35" s="277"/>
      <c r="BO35" s="291" t="s">
        <v>87</v>
      </c>
      <c r="BP35" s="277"/>
      <c r="BQ35" s="277"/>
      <c r="BR35" s="273" t="s">
        <v>85</v>
      </c>
      <c r="BS35" s="273"/>
      <c r="BT35" s="273"/>
      <c r="BU35" s="273"/>
      <c r="BV35" s="273" t="s">
        <v>85</v>
      </c>
      <c r="BW35" s="277"/>
      <c r="BX35" s="277"/>
      <c r="BY35" s="291" t="s">
        <v>85</v>
      </c>
      <c r="BZ35" s="277"/>
      <c r="CA35" s="277"/>
      <c r="CB35" s="273"/>
      <c r="CC35" s="273"/>
      <c r="CD35" s="291" t="s">
        <v>87</v>
      </c>
      <c r="CE35" s="273"/>
      <c r="CF35" s="273"/>
      <c r="CG35" s="276">
        <v>90.157073104194495</v>
      </c>
      <c r="CH35" s="71">
        <v>27.35184510746755</v>
      </c>
      <c r="CI35" s="73">
        <v>17.213917566757083</v>
      </c>
      <c r="CJ35" s="13">
        <v>108.49502177358765</v>
      </c>
      <c r="CK35" s="13">
        <v>4.1438045337813341</v>
      </c>
      <c r="CL35" s="47">
        <v>28.415013727445917</v>
      </c>
      <c r="CM35" s="47">
        <v>0.33338155248408929</v>
      </c>
      <c r="CN35" s="69">
        <v>1.9001600314608779E-3</v>
      </c>
      <c r="CO35" s="47">
        <v>0.44368631012681981</v>
      </c>
      <c r="CP35" s="77">
        <v>2.8787424476632302E-4</v>
      </c>
    </row>
    <row r="36" spans="1:111" ht="25.5" customHeight="1" x14ac:dyDescent="0.2">
      <c r="A36" s="211"/>
      <c r="B36" s="5" t="s">
        <v>82</v>
      </c>
      <c r="C36" s="10" t="s">
        <v>99</v>
      </c>
      <c r="D36" s="10" t="s">
        <v>99</v>
      </c>
      <c r="E36" s="12" t="s">
        <v>94</v>
      </c>
      <c r="F36" s="13">
        <v>6.58</v>
      </c>
      <c r="G36" s="13">
        <v>7.2219359999999995</v>
      </c>
      <c r="H36" s="13">
        <v>0.11029799999999998</v>
      </c>
      <c r="I36" s="41">
        <v>8.612185824283379E-2</v>
      </c>
      <c r="J36" s="13">
        <v>0.01</v>
      </c>
      <c r="K36" s="13">
        <v>6.7950146153595861E-2</v>
      </c>
      <c r="L36" s="13">
        <v>1.4296228468310411E-2</v>
      </c>
      <c r="M36" s="28">
        <v>3.8754836209275202E-3</v>
      </c>
      <c r="N36" s="13">
        <v>7.3164512172341115E-2</v>
      </c>
      <c r="O36" s="13">
        <v>8.6983076825262132E-3</v>
      </c>
      <c r="P36" s="58">
        <v>4.2590383879664625E-3</v>
      </c>
      <c r="Q36" s="7">
        <v>0.33</v>
      </c>
      <c r="R36" s="7">
        <v>1.4</v>
      </c>
      <c r="S36" s="7">
        <v>0.32</v>
      </c>
      <c r="T36" s="36">
        <v>0.45</v>
      </c>
      <c r="U36" s="273">
        <v>1</v>
      </c>
      <c r="V36" s="273"/>
      <c r="W36" s="274"/>
      <c r="X36" s="274"/>
      <c r="Y36" s="273"/>
      <c r="Z36" s="273"/>
      <c r="AA36" s="274"/>
      <c r="AB36" s="274"/>
      <c r="AC36" s="273">
        <v>1</v>
      </c>
      <c r="AD36" s="273">
        <v>1</v>
      </c>
      <c r="AE36" s="273"/>
      <c r="AF36" s="273"/>
      <c r="AG36" s="273">
        <v>1</v>
      </c>
      <c r="AH36" s="273"/>
      <c r="AI36" s="273"/>
      <c r="AJ36" s="273">
        <v>1</v>
      </c>
      <c r="AK36" s="273"/>
      <c r="AL36" s="274"/>
      <c r="AM36" s="274"/>
      <c r="AN36" s="273"/>
      <c r="AO36" s="273">
        <v>1</v>
      </c>
      <c r="AP36" s="273"/>
      <c r="AQ36" s="273"/>
      <c r="AR36" s="273"/>
      <c r="AS36" s="273">
        <v>1</v>
      </c>
      <c r="AT36" s="273">
        <v>1</v>
      </c>
      <c r="AU36" s="274"/>
      <c r="AV36" s="273">
        <v>1</v>
      </c>
      <c r="AW36" s="274"/>
      <c r="AX36" s="274"/>
      <c r="AY36" s="273">
        <v>1</v>
      </c>
      <c r="AZ36" s="273">
        <v>1</v>
      </c>
      <c r="BA36" s="274"/>
      <c r="BB36" s="274"/>
      <c r="BC36" s="274"/>
      <c r="BD36" s="273"/>
      <c r="BE36" s="273" t="s">
        <v>85</v>
      </c>
      <c r="BF36" s="273"/>
      <c r="BG36" s="273"/>
      <c r="BH36" s="273" t="s">
        <v>85</v>
      </c>
      <c r="BI36" s="273"/>
      <c r="BJ36" s="273"/>
      <c r="BK36" s="273"/>
      <c r="BL36" s="273"/>
      <c r="BM36" s="273"/>
      <c r="BN36" s="273"/>
      <c r="BO36" s="273" t="s">
        <v>87</v>
      </c>
      <c r="BP36" s="273"/>
      <c r="BQ36" s="273"/>
      <c r="BR36" s="273" t="s">
        <v>85</v>
      </c>
      <c r="BS36" s="273"/>
      <c r="BT36" s="273"/>
      <c r="BU36" s="273" t="s">
        <v>85</v>
      </c>
      <c r="BV36" s="273"/>
      <c r="BW36" s="273"/>
      <c r="BX36" s="277"/>
      <c r="BY36" s="273" t="s">
        <v>85</v>
      </c>
      <c r="BZ36" s="277"/>
      <c r="CA36" s="277"/>
      <c r="CB36" s="273"/>
      <c r="CC36" s="273"/>
      <c r="CD36" s="291" t="s">
        <v>87</v>
      </c>
      <c r="CE36" s="273"/>
      <c r="CF36" s="273"/>
      <c r="CG36" s="276">
        <v>90.091096468187047</v>
      </c>
      <c r="CH36" s="71">
        <v>34.73684328648379</v>
      </c>
      <c r="CI36" s="73">
        <v>17.213917566757083</v>
      </c>
      <c r="CJ36" s="13">
        <v>108.41562548981629</v>
      </c>
      <c r="CK36" s="13">
        <v>5.2626317579022936</v>
      </c>
      <c r="CL36" s="47">
        <v>28.415013727445917</v>
      </c>
      <c r="CM36" s="47">
        <v>0.74259971045233442</v>
      </c>
      <c r="CN36" s="47">
        <v>3.8314043408125883E-3</v>
      </c>
      <c r="CO36" s="47">
        <v>0.96994149901401605</v>
      </c>
      <c r="CP36" s="69">
        <v>5.8045775763310701E-4</v>
      </c>
    </row>
    <row r="37" spans="1:111" ht="25.5" customHeight="1" x14ac:dyDescent="0.2">
      <c r="A37" s="211"/>
      <c r="B37" s="5" t="s">
        <v>82</v>
      </c>
      <c r="C37" s="10" t="s">
        <v>99</v>
      </c>
      <c r="D37" s="10" t="s">
        <v>99</v>
      </c>
      <c r="E37" s="10" t="s">
        <v>95</v>
      </c>
      <c r="F37" s="13">
        <v>0.9600000000000003</v>
      </c>
      <c r="G37" s="13">
        <v>2.4775320000000001</v>
      </c>
      <c r="H37" s="13">
        <v>5.8032E-2</v>
      </c>
      <c r="I37" s="41">
        <v>1.2564891172206757E-2</v>
      </c>
      <c r="J37" s="13">
        <v>3.0000000000000001E-3</v>
      </c>
      <c r="K37" s="13">
        <v>9.9136991348711314E-3</v>
      </c>
      <c r="L37" s="13">
        <v>2.0857719345863217E-3</v>
      </c>
      <c r="M37" s="28">
        <v>5.6542010274930404E-4</v>
      </c>
      <c r="N37" s="13">
        <v>1.0674457702955546E-2</v>
      </c>
      <c r="O37" s="13">
        <v>1.2690540083928827E-3</v>
      </c>
      <c r="P37" s="149">
        <v>6.2137946085832852E-4</v>
      </c>
      <c r="Q37" s="53">
        <v>0.36</v>
      </c>
      <c r="R37" s="53">
        <v>1.2</v>
      </c>
      <c r="S37" s="53">
        <v>0.2</v>
      </c>
      <c r="T37" s="74">
        <v>0.36</v>
      </c>
      <c r="U37" s="273">
        <v>1</v>
      </c>
      <c r="V37" s="273"/>
      <c r="W37" s="274"/>
      <c r="X37" s="274"/>
      <c r="Y37" s="273"/>
      <c r="Z37" s="273"/>
      <c r="AA37" s="274"/>
      <c r="AB37" s="274"/>
      <c r="AC37" s="273">
        <v>1</v>
      </c>
      <c r="AD37" s="273">
        <v>1</v>
      </c>
      <c r="AE37" s="273"/>
      <c r="AF37" s="273"/>
      <c r="AG37" s="273">
        <v>1</v>
      </c>
      <c r="AH37" s="273"/>
      <c r="AI37" s="273"/>
      <c r="AJ37" s="273">
        <v>1</v>
      </c>
      <c r="AK37" s="273"/>
      <c r="AL37" s="274"/>
      <c r="AM37" s="274"/>
      <c r="AN37" s="273"/>
      <c r="AO37" s="273">
        <v>1</v>
      </c>
      <c r="AP37" s="273"/>
      <c r="AQ37" s="273"/>
      <c r="AR37" s="273"/>
      <c r="AS37" s="273">
        <v>1</v>
      </c>
      <c r="AT37" s="273">
        <v>1</v>
      </c>
      <c r="AU37" s="274"/>
      <c r="AV37" s="273">
        <v>1</v>
      </c>
      <c r="AW37" s="274"/>
      <c r="AX37" s="274"/>
      <c r="AY37" s="273">
        <v>1</v>
      </c>
      <c r="AZ37" s="273">
        <v>1</v>
      </c>
      <c r="BA37" s="274"/>
      <c r="BB37" s="274"/>
      <c r="BC37" s="274"/>
      <c r="BD37" s="273"/>
      <c r="BE37" s="273" t="s">
        <v>85</v>
      </c>
      <c r="BF37" s="273"/>
      <c r="BG37" s="273"/>
      <c r="BH37" s="273" t="s">
        <v>85</v>
      </c>
      <c r="BI37" s="273"/>
      <c r="BJ37" s="273"/>
      <c r="BK37" s="273"/>
      <c r="BL37" s="273"/>
      <c r="BM37" s="273"/>
      <c r="BN37" s="273"/>
      <c r="BO37" s="273" t="s">
        <v>87</v>
      </c>
      <c r="BP37" s="273"/>
      <c r="BQ37" s="273"/>
      <c r="BR37" s="273" t="s">
        <v>85</v>
      </c>
      <c r="BS37" s="273"/>
      <c r="BT37" s="273"/>
      <c r="BU37" s="273" t="s">
        <v>85</v>
      </c>
      <c r="BV37" s="273"/>
      <c r="BW37" s="273"/>
      <c r="BX37" s="277"/>
      <c r="BY37" s="273" t="s">
        <v>85</v>
      </c>
      <c r="BZ37" s="277"/>
      <c r="CA37" s="277"/>
      <c r="CB37" s="273"/>
      <c r="CC37" s="273"/>
      <c r="CD37" s="291" t="s">
        <v>87</v>
      </c>
      <c r="CE37" s="273"/>
      <c r="CF37" s="273"/>
      <c r="CG37" s="245">
        <v>77.786453852795702</v>
      </c>
      <c r="CH37" s="71">
        <v>21.537233898824535</v>
      </c>
      <c r="CI37" s="73">
        <v>17.213917566757083</v>
      </c>
      <c r="CJ37" s="13">
        <v>93.608218566454354</v>
      </c>
      <c r="CK37" s="13">
        <v>3.2628909356719169</v>
      </c>
      <c r="CL37" s="47">
        <v>28.415013727445917</v>
      </c>
      <c r="CM37" s="47">
        <v>0.18794378945091145</v>
      </c>
      <c r="CN37" s="69">
        <v>1.2498487576165856E-3</v>
      </c>
      <c r="CO37" s="47">
        <v>0.25919577013973288</v>
      </c>
      <c r="CP37" s="77">
        <v>1.893520867789127E-4</v>
      </c>
    </row>
    <row r="38" spans="1:111" ht="25.5" customHeight="1" x14ac:dyDescent="0.2"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2">
        <v>0.70135086536894475</v>
      </c>
      <c r="J38" s="502">
        <v>0.11437684461563219</v>
      </c>
      <c r="K38" s="502">
        <v>0.33764950539018057</v>
      </c>
      <c r="L38" s="502">
        <v>0.36059974349284041</v>
      </c>
      <c r="M38" s="502">
        <v>0</v>
      </c>
      <c r="N38" s="14"/>
      <c r="O38" s="14"/>
      <c r="P38" s="14"/>
      <c r="Q38" s="7"/>
      <c r="R38" s="7"/>
      <c r="S38" s="7"/>
      <c r="T38" s="7"/>
      <c r="U38" s="249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69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0"/>
      <c r="CG38" s="7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</row>
    <row r="39" spans="1:111" ht="29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60">
        <v>25.203440392271087</v>
      </c>
      <c r="G39" s="17">
        <v>25.203440392271087</v>
      </c>
      <c r="H39" s="191">
        <v>11.076638999999998</v>
      </c>
      <c r="I39" s="60">
        <v>0.21571773733674626</v>
      </c>
      <c r="J39" s="60">
        <v>3.6119291700805661E-2</v>
      </c>
      <c r="K39" s="60">
        <v>0.10308951188536807</v>
      </c>
      <c r="L39" s="60">
        <v>0.11173581733080434</v>
      </c>
      <c r="M39" s="60">
        <v>0</v>
      </c>
      <c r="N39" s="13">
        <v>0.19486831891556114</v>
      </c>
      <c r="O39" s="13">
        <v>2.0849418421185102E-2</v>
      </c>
      <c r="P39" s="225">
        <v>0</v>
      </c>
      <c r="Q39" s="60">
        <v>0.80000000000000016</v>
      </c>
      <c r="R39" s="60">
        <v>2.8000000000000003</v>
      </c>
      <c r="S39" s="60">
        <v>0.80000000000000016</v>
      </c>
      <c r="T39" s="60">
        <v>1.5</v>
      </c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0"/>
      <c r="CG39" s="32">
        <v>208.60721152383942</v>
      </c>
      <c r="CH39" s="32">
        <v>49.329915573797109</v>
      </c>
      <c r="CI39" s="32">
        <v>4.7616997716530145</v>
      </c>
      <c r="CJ39" s="13">
        <v>335.85761055338151</v>
      </c>
      <c r="CK39" s="13">
        <v>19.731966229518846</v>
      </c>
      <c r="CL39" s="47">
        <v>5.7140397259836169</v>
      </c>
      <c r="CM39" s="47">
        <v>5.3776306373997205</v>
      </c>
      <c r="CN39" s="47">
        <v>0.54640966671142832</v>
      </c>
      <c r="CO39" s="94">
        <v>8.7587807275056448</v>
      </c>
      <c r="CP39" s="94">
        <v>0.19856386668457138</v>
      </c>
      <c r="CQ39" s="236">
        <f t="shared" ref="CQ39:CQ45" si="18">F47+F55+F63+F71+F79+F87</f>
        <v>25.203440392271087</v>
      </c>
      <c r="CR39" s="238">
        <f t="shared" ref="CR39:CR45" si="19">F47/CQ39</f>
        <v>0.36590625646340003</v>
      </c>
      <c r="CS39" s="238">
        <f t="shared" ref="CS39:CS45" si="20">F55/CQ39</f>
        <v>0.17905894537461683</v>
      </c>
      <c r="CT39" s="238">
        <f t="shared" ref="CT39:CT45" si="21">F63/CQ39</f>
        <v>0.16788663192807124</v>
      </c>
      <c r="CU39" s="238">
        <f t="shared" ref="CU39:CU45" si="22">F71/CQ39</f>
        <v>4.8073201518562661E-2</v>
      </c>
      <c r="CV39" s="238">
        <f t="shared" ref="CV39:CV45" si="23">F79/CQ39</f>
        <v>2.2646557122975731E-2</v>
      </c>
      <c r="CW39" s="238">
        <f t="shared" ref="CW39:CW45" si="24">F87/CQ39</f>
        <v>0.21642840759237361</v>
      </c>
      <c r="CX39" s="238">
        <f t="shared" ref="CX39:CX45" si="25">SUM(CR39:CW39)</f>
        <v>1</v>
      </c>
      <c r="CY39" s="237"/>
      <c r="CZ39" s="240">
        <f>F47/[1]EU28!F47</f>
        <v>2.1921727946393355E-2</v>
      </c>
      <c r="DA39" s="240">
        <f>F55/[1]EU28!F55</f>
        <v>1.1183680125321609E-2</v>
      </c>
      <c r="DB39" s="240">
        <f>H63/[1]EU28!F63</f>
        <v>6.0408620207108845E-3</v>
      </c>
      <c r="DC39" s="240">
        <f>F71/[1]EU28!F71</f>
        <v>1.0837218461802106E-2</v>
      </c>
      <c r="DD39" s="240">
        <f>F79/[1]EU28!F79</f>
        <v>3.721431144757043E-3</v>
      </c>
      <c r="DE39" s="240">
        <f>F87/[1]EU28!F87</f>
        <v>2.1300923422167054E-2</v>
      </c>
      <c r="DF39" s="237"/>
      <c r="DG39" s="27"/>
    </row>
    <row r="40" spans="1:111" ht="24.75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9.0853706767647306</v>
      </c>
      <c r="G40" s="17">
        <v>9.0853706767647306</v>
      </c>
      <c r="H40" s="17">
        <v>4.358619</v>
      </c>
      <c r="I40" s="60">
        <v>7.4054320499309836E-2</v>
      </c>
      <c r="J40" s="60">
        <v>1.3283411885807388E-2</v>
      </c>
      <c r="K40" s="60">
        <v>3.525081683353775E-2</v>
      </c>
      <c r="L40" s="60">
        <v>3.8344042098803308E-2</v>
      </c>
      <c r="M40" s="60">
        <v>0</v>
      </c>
      <c r="N40" s="13">
        <v>6.7116784873384891E-2</v>
      </c>
      <c r="O40" s="13">
        <v>6.9375356259249264E-3</v>
      </c>
      <c r="P40" s="225">
        <v>1.9081958235744878E-17</v>
      </c>
      <c r="Q40" s="60">
        <v>0.75000000000000011</v>
      </c>
      <c r="R40" s="60">
        <v>2.4000000000000004</v>
      </c>
      <c r="S40" s="60">
        <v>0.60000000000000009</v>
      </c>
      <c r="T40" s="60">
        <v>1</v>
      </c>
      <c r="U40" s="249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0"/>
      <c r="CG40" s="32">
        <v>182.63829064413042</v>
      </c>
      <c r="CH40" s="32">
        <v>51.658186513826898</v>
      </c>
      <c r="CI40" s="32">
        <v>4.7188777907305974</v>
      </c>
      <c r="CJ40" s="13">
        <v>294.04764793704999</v>
      </c>
      <c r="CK40" s="13">
        <v>20.663274605530759</v>
      </c>
      <c r="CL40" s="47">
        <v>5.6626533488767166</v>
      </c>
      <c r="CM40" s="47">
        <v>1.7022093241797569</v>
      </c>
      <c r="CN40" s="47">
        <v>0.22515835324470967</v>
      </c>
      <c r="CO40" s="94">
        <v>2.7229791828274816</v>
      </c>
      <c r="CP40" s="94">
        <v>9.0063341297883862E-2</v>
      </c>
      <c r="CQ40" s="236">
        <f t="shared" si="18"/>
        <v>9.0853706767647306</v>
      </c>
      <c r="CR40" s="238">
        <f t="shared" si="19"/>
        <v>0.29580317725960226</v>
      </c>
      <c r="CS40" s="238">
        <f t="shared" si="20"/>
        <v>0.21992434482844286</v>
      </c>
      <c r="CT40" s="238">
        <f t="shared" si="21"/>
        <v>0.18679415038666858</v>
      </c>
      <c r="CU40" s="238">
        <f t="shared" si="22"/>
        <v>4.4654929071962175E-2</v>
      </c>
      <c r="CV40" s="238">
        <f t="shared" si="23"/>
        <v>2.5418041976738723E-2</v>
      </c>
      <c r="CW40" s="238">
        <f t="shared" si="24"/>
        <v>0.22740535647658547</v>
      </c>
      <c r="CX40" s="238">
        <f t="shared" si="25"/>
        <v>1</v>
      </c>
      <c r="CY40" s="237"/>
      <c r="CZ40" s="240">
        <f>F48/[1]EU28!F48</f>
        <v>6.3917650020649521E-3</v>
      </c>
      <c r="DA40" s="240">
        <f>F56/[1]EU28!F56</f>
        <v>9.2427338033630787E-3</v>
      </c>
      <c r="DB40" s="240">
        <f>H64/[1]EU28!F64</f>
        <v>3.3868202992950484E-3</v>
      </c>
      <c r="DC40" s="240">
        <f>F72/[1]EU28!F72</f>
        <v>5.8543518493999131E-3</v>
      </c>
      <c r="DD40" s="240">
        <f>F80/[1]EU28!F80</f>
        <v>1.9234743731154176E-3</v>
      </c>
      <c r="DE40" s="240">
        <f>F88/[1]EU28!F88</f>
        <v>1.209001086939903E-2</v>
      </c>
      <c r="DF40" s="237"/>
      <c r="DG40" s="27"/>
    </row>
    <row r="41" spans="1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3.0168203320710747</v>
      </c>
      <c r="G41" s="17">
        <v>3.0168203320710747</v>
      </c>
      <c r="H41" s="17">
        <v>1.7159280000000001</v>
      </c>
      <c r="I41" s="60">
        <v>2.4036649387744413E-2</v>
      </c>
      <c r="J41" s="60">
        <v>4.5507372269918281E-3</v>
      </c>
      <c r="K41" s="60">
        <v>1.1450740768642864E-2</v>
      </c>
      <c r="L41" s="60">
        <v>1.2449644656662822E-2</v>
      </c>
      <c r="M41" s="60">
        <v>0</v>
      </c>
      <c r="N41" s="13">
        <v>2.1753195494238424E-2</v>
      </c>
      <c r="O41" s="28">
        <v>2.2834538935059901E-3</v>
      </c>
      <c r="P41" s="225">
        <v>0</v>
      </c>
      <c r="Q41" s="60">
        <v>0.72</v>
      </c>
      <c r="R41" s="60">
        <v>2.2000000000000002</v>
      </c>
      <c r="S41" s="60">
        <v>0.5</v>
      </c>
      <c r="T41" s="60">
        <v>0.8</v>
      </c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0"/>
      <c r="CG41" s="32">
        <v>175.05721250545781</v>
      </c>
      <c r="CH41" s="32">
        <v>51.717721931733067</v>
      </c>
      <c r="CI41" s="32">
        <v>5.6288729085512719</v>
      </c>
      <c r="CJ41" s="13">
        <v>281.84211213378711</v>
      </c>
      <c r="CK41" s="13">
        <v>20.68708877269323</v>
      </c>
      <c r="CL41" s="47">
        <v>6.7546474902615259</v>
      </c>
      <c r="CM41" s="47">
        <v>0.54509745619931349</v>
      </c>
      <c r="CN41" s="47">
        <v>8.8743887158874865E-2</v>
      </c>
      <c r="CO41" s="94">
        <v>0.87064457220365854</v>
      </c>
      <c r="CP41" s="94">
        <v>3.5497554863549947E-2</v>
      </c>
      <c r="CQ41" s="236">
        <f t="shared" si="18"/>
        <v>3.0168203320710747</v>
      </c>
      <c r="CR41" s="238">
        <f t="shared" si="19"/>
        <v>0.28897022483185403</v>
      </c>
      <c r="CS41" s="238">
        <f t="shared" si="20"/>
        <v>0.20850735761791511</v>
      </c>
      <c r="CT41" s="238">
        <f t="shared" si="21"/>
        <v>0.16988518135522415</v>
      </c>
      <c r="CU41" s="238">
        <f t="shared" si="22"/>
        <v>8.9422314141285222E-2</v>
      </c>
      <c r="CV41" s="238">
        <f t="shared" si="23"/>
        <v>2.5052020370133939E-2</v>
      </c>
      <c r="CW41" s="238">
        <f t="shared" si="24"/>
        <v>0.2181629016835876</v>
      </c>
      <c r="CX41" s="238">
        <f t="shared" si="25"/>
        <v>1</v>
      </c>
      <c r="CY41" s="237"/>
      <c r="CZ41" s="240">
        <f>F49/[1]EU28!F49</f>
        <v>4.3933439985681935E-3</v>
      </c>
      <c r="DA41" s="240">
        <f>F57/[1]EU28!F57</f>
        <v>5.0133835645822982E-3</v>
      </c>
      <c r="DB41" s="240">
        <f>H65/[1]EU28!F65</f>
        <v>2.7650204546413059E-3</v>
      </c>
      <c r="DC41" s="240">
        <f>F73/[1]EU28!F73</f>
        <v>7.4450408566931444E-3</v>
      </c>
      <c r="DD41" s="240">
        <f>F81/[1]EU28!F81</f>
        <v>1.2014536906776697E-3</v>
      </c>
      <c r="DE41" s="240">
        <f>F89/[1]EU28!F89</f>
        <v>6.3906307288487006E-3</v>
      </c>
      <c r="DF41" s="237"/>
      <c r="DG41" s="27"/>
    </row>
    <row r="42" spans="1:111" ht="22.5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14.576565938440616</v>
      </c>
      <c r="G42" s="17">
        <v>14.576565938440616</v>
      </c>
      <c r="H42" s="17">
        <v>6.6532679999999988</v>
      </c>
      <c r="I42" s="60">
        <v>0.13861086203554979</v>
      </c>
      <c r="J42" s="60">
        <v>2.0774879359899238E-2</v>
      </c>
      <c r="K42" s="60">
        <v>6.7986932988235008E-2</v>
      </c>
      <c r="L42" s="60">
        <v>7.0115262032547226E-2</v>
      </c>
      <c r="M42" s="60">
        <v>0</v>
      </c>
      <c r="N42" s="13">
        <v>0.12401923787945029</v>
      </c>
      <c r="O42" s="13">
        <v>1.4591624156099478E-2</v>
      </c>
      <c r="P42" s="225">
        <v>1.3877787807814457E-17</v>
      </c>
      <c r="Q42" s="60">
        <v>0.7</v>
      </c>
      <c r="R42" s="60">
        <v>2.1</v>
      </c>
      <c r="S42" s="60">
        <v>0.42</v>
      </c>
      <c r="T42" s="60">
        <v>0.7</v>
      </c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0"/>
      <c r="CG42" s="32">
        <v>176.9270314922297</v>
      </c>
      <c r="CH42" s="32">
        <v>45.258922559717533</v>
      </c>
      <c r="CI42" s="32">
        <v>6.0209688059649462</v>
      </c>
      <c r="CJ42" s="13">
        <v>284.85252070248981</v>
      </c>
      <c r="CK42" s="13">
        <v>18.103569023887015</v>
      </c>
      <c r="CL42" s="47">
        <v>7.2251625671579349</v>
      </c>
      <c r="CM42" s="47">
        <v>2.6667535896524877</v>
      </c>
      <c r="CN42" s="47">
        <v>0.30111974118104673</v>
      </c>
      <c r="CO42" s="47">
        <v>4.2574896093269938</v>
      </c>
      <c r="CP42" s="47">
        <v>0.12044789647241869</v>
      </c>
      <c r="CQ42" s="236">
        <f t="shared" si="18"/>
        <v>14.576565938440616</v>
      </c>
      <c r="CR42" s="238">
        <f t="shared" si="19"/>
        <v>0.58737004878857113</v>
      </c>
      <c r="CS42" s="238">
        <f t="shared" si="20"/>
        <v>1.5176596025359396E-2</v>
      </c>
      <c r="CT42" s="238">
        <f t="shared" si="21"/>
        <v>0.13774189906194961</v>
      </c>
      <c r="CU42" s="238">
        <f t="shared" si="22"/>
        <v>0.11642619418602054</v>
      </c>
      <c r="CV42" s="238">
        <f t="shared" si="23"/>
        <v>1.2204520649877534E-2</v>
      </c>
      <c r="CW42" s="238">
        <f t="shared" si="24"/>
        <v>0.13108074128822178</v>
      </c>
      <c r="CX42" s="238">
        <f t="shared" si="25"/>
        <v>1</v>
      </c>
      <c r="CY42" s="237"/>
      <c r="CZ42" s="240">
        <f>F50/[1]EU28!F50</f>
        <v>3.3305474176028672E-2</v>
      </c>
      <c r="DA42" s="240">
        <f>F58/[1]EU28!F58</f>
        <v>9.1751753425709014E-4</v>
      </c>
      <c r="DB42" s="240">
        <f>H66/[1]EU28!F66</f>
        <v>5.9995268735806209E-3</v>
      </c>
      <c r="DC42" s="240">
        <f>F74/[1]EU28!F74</f>
        <v>2.8611550139327657E-2</v>
      </c>
      <c r="DD42" s="240">
        <f>F82/[1]EU28!F82</f>
        <v>1.8166964513658412E-3</v>
      </c>
      <c r="DE42" s="240">
        <f>F90/[1]EU28!F90</f>
        <v>1.3029064304624357E-2</v>
      </c>
      <c r="DF42" s="237"/>
      <c r="DG42" s="27"/>
    </row>
    <row r="43" spans="1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16.261695562675989</v>
      </c>
      <c r="G43" s="17">
        <v>16.261695562675989</v>
      </c>
      <c r="H43" s="17">
        <v>7.3453049999999998</v>
      </c>
      <c r="I43" s="60">
        <v>0.10458257615639954</v>
      </c>
      <c r="J43" s="60">
        <v>1.9474709605490231E-2</v>
      </c>
      <c r="K43" s="60">
        <v>5.0906435197679116E-2</v>
      </c>
      <c r="L43" s="60">
        <v>5.2689487983047081E-2</v>
      </c>
      <c r="M43" s="60">
        <v>0</v>
      </c>
      <c r="N43" s="13">
        <v>9.4264131684248242E-2</v>
      </c>
      <c r="O43" s="13">
        <v>1.0318444472151304E-2</v>
      </c>
      <c r="P43" s="225">
        <v>0</v>
      </c>
      <c r="Q43" s="60">
        <v>0.5</v>
      </c>
      <c r="R43" s="60">
        <v>1.8</v>
      </c>
      <c r="S43" s="60">
        <v>0.35</v>
      </c>
      <c r="T43" s="60">
        <v>0.6</v>
      </c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0"/>
      <c r="CG43" s="32">
        <v>125.0197376460839</v>
      </c>
      <c r="CH43" s="32">
        <v>48.029080554108916</v>
      </c>
      <c r="CI43" s="32">
        <v>5.2008103140681277</v>
      </c>
      <c r="CJ43" s="13">
        <v>201.28177761019509</v>
      </c>
      <c r="CK43" s="13">
        <v>19.211632221643569</v>
      </c>
      <c r="CL43" s="47">
        <v>6.2409723768817527</v>
      </c>
      <c r="CM43" s="47">
        <v>2.1176069069328403</v>
      </c>
      <c r="CN43" s="47">
        <v>0.35278824553949895</v>
      </c>
      <c r="CO43" s="47">
        <v>3.3746717826191661</v>
      </c>
      <c r="CP43" s="47">
        <v>0.1411152982157996</v>
      </c>
      <c r="CQ43" s="236">
        <f t="shared" si="18"/>
        <v>16.261695562675989</v>
      </c>
      <c r="CR43" s="238">
        <f t="shared" si="19"/>
        <v>0.293638680722976</v>
      </c>
      <c r="CS43" s="238">
        <f t="shared" si="20"/>
        <v>0.10257018085420444</v>
      </c>
      <c r="CT43" s="238">
        <f t="shared" si="21"/>
        <v>0.21840545889964744</v>
      </c>
      <c r="CU43" s="238">
        <f t="shared" si="22"/>
        <v>7.7492440246428457E-2</v>
      </c>
      <c r="CV43" s="238">
        <f t="shared" si="23"/>
        <v>1.7156882498794508E-3</v>
      </c>
      <c r="CW43" s="238">
        <f t="shared" si="24"/>
        <v>0.30617755102686423</v>
      </c>
      <c r="CX43" s="238">
        <f t="shared" si="25"/>
        <v>1</v>
      </c>
      <c r="CY43" s="237"/>
      <c r="CZ43" s="240">
        <f>F51/[1]EU28!F51</f>
        <v>1.8698605283873789E-2</v>
      </c>
      <c r="DA43" s="240">
        <f>F59/[1]EU28!F59</f>
        <v>7.0271530791190182E-3</v>
      </c>
      <c r="DB43" s="240">
        <f>H67/[1]EU28!F67</f>
        <v>1.0792803525135543E-2</v>
      </c>
      <c r="DC43" s="240">
        <f>F75/[1]EU28!F75</f>
        <v>1.9813812448054711E-2</v>
      </c>
      <c r="DD43" s="240">
        <f>F83/[1]EU28!F83</f>
        <v>2.7457927369353404E-4</v>
      </c>
      <c r="DE43" s="240">
        <f>F91/[1]EU28!F91</f>
        <v>3.3433382058557899E-2</v>
      </c>
      <c r="DF43" s="237"/>
      <c r="DG43" s="27"/>
    </row>
    <row r="44" spans="1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12.96040417516263</v>
      </c>
      <c r="G44" s="17">
        <v>12.96040417516263</v>
      </c>
      <c r="H44" s="17">
        <v>5.9693250000000004</v>
      </c>
      <c r="I44" s="60">
        <v>0.1158346795871638</v>
      </c>
      <c r="J44" s="60">
        <v>1.5726131899496384E-2</v>
      </c>
      <c r="K44" s="60">
        <v>5.5339492428953301E-2</v>
      </c>
      <c r="L44" s="60">
        <v>6.0421694989218629E-2</v>
      </c>
      <c r="M44" s="60">
        <v>0</v>
      </c>
      <c r="N44" s="13">
        <v>0.10437876599289476</v>
      </c>
      <c r="O44" s="13">
        <v>1.145591359426905E-2</v>
      </c>
      <c r="P44" s="225">
        <v>-1.5612511283791264E-17</v>
      </c>
      <c r="Q44" s="60">
        <v>0.4</v>
      </c>
      <c r="R44" s="60">
        <v>1.5</v>
      </c>
      <c r="S44" s="60">
        <v>0.2</v>
      </c>
      <c r="T44" s="60">
        <v>0.4</v>
      </c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0"/>
      <c r="CG44" s="32">
        <v>132.30122113430591</v>
      </c>
      <c r="CH44" s="32">
        <v>49.413278975576205</v>
      </c>
      <c r="CI44" s="32">
        <v>3.9855404113325816</v>
      </c>
      <c r="CJ44" s="13">
        <v>213.00496602623252</v>
      </c>
      <c r="CK44" s="13">
        <v>19.765311590230482</v>
      </c>
      <c r="CL44" s="47">
        <v>4.7826484935990976</v>
      </c>
      <c r="CM44" s="47">
        <v>1.7663315133554869</v>
      </c>
      <c r="CN44" s="47">
        <v>0.29496392152088147</v>
      </c>
      <c r="CO44" s="47">
        <v>2.822615508521535</v>
      </c>
      <c r="CP44" s="47">
        <v>0.11798556860835258</v>
      </c>
      <c r="CQ44" s="236">
        <f t="shared" si="18"/>
        <v>12.96040417516263</v>
      </c>
      <c r="CR44" s="238">
        <f t="shared" si="19"/>
        <v>0.44709865610180083</v>
      </c>
      <c r="CS44" s="238">
        <f t="shared" si="20"/>
        <v>0.13618879754979876</v>
      </c>
      <c r="CT44" s="238">
        <f t="shared" si="21"/>
        <v>4.6287151703437002E-2</v>
      </c>
      <c r="CU44" s="238">
        <f t="shared" si="22"/>
        <v>1.1824854128998251E-2</v>
      </c>
      <c r="CV44" s="238">
        <f t="shared" si="23"/>
        <v>2.1527106425791617E-3</v>
      </c>
      <c r="CW44" s="238">
        <f t="shared" si="24"/>
        <v>0.35644782987338591</v>
      </c>
      <c r="CX44" s="238">
        <f t="shared" si="25"/>
        <v>1</v>
      </c>
      <c r="CY44" s="237"/>
      <c r="CZ44" s="240">
        <f>F52/[1]EU28!F52</f>
        <v>2.4404393906887548E-2</v>
      </c>
      <c r="DA44" s="240">
        <f>F60/[1]EU28!F60</f>
        <v>6.5433247835951442E-3</v>
      </c>
      <c r="DB44" s="240">
        <f>H68/[1]EU28!F68</f>
        <v>2.7249466950959485E-3</v>
      </c>
      <c r="DC44" s="240">
        <f>F76/[1]EU28!F76</f>
        <v>2.468468854379608E-3</v>
      </c>
      <c r="DD44" s="240">
        <f>F84/[1]EU28!F84</f>
        <v>2.712160979877515E-4</v>
      </c>
      <c r="DE44" s="240">
        <f>F92/[1]EU28!F92</f>
        <v>3.0384619559978492E-2</v>
      </c>
      <c r="DF44" s="237"/>
      <c r="DG44" s="27"/>
    </row>
    <row r="45" spans="1:111" ht="21.75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3.1933364986891943</v>
      </c>
      <c r="G45" s="17">
        <v>3.1933364986891943</v>
      </c>
      <c r="H45" s="17">
        <v>1.7968679999999999</v>
      </c>
      <c r="I45" s="60">
        <v>2.8514040366031071E-2</v>
      </c>
      <c r="J45" s="60">
        <v>4.4476829371414535E-3</v>
      </c>
      <c r="K45" s="60">
        <v>1.3625575287764462E-2</v>
      </c>
      <c r="L45" s="60">
        <v>1.4843794401756958E-2</v>
      </c>
      <c r="M45" s="60">
        <v>0</v>
      </c>
      <c r="N45" s="13">
        <v>2.5696963715891377E-2</v>
      </c>
      <c r="O45" s="13">
        <v>2.8170766501396925E-3</v>
      </c>
      <c r="P45" s="225">
        <v>0</v>
      </c>
      <c r="Q45" s="60">
        <v>0.37</v>
      </c>
      <c r="R45" s="60">
        <v>1.4899999999999998</v>
      </c>
      <c r="S45" s="60">
        <v>0.15999999999999998</v>
      </c>
      <c r="T45" s="60">
        <v>0.5</v>
      </c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0"/>
      <c r="CG45" s="32">
        <v>128.45156137800797</v>
      </c>
      <c r="CH45" s="32">
        <v>41.302963014669771</v>
      </c>
      <c r="CI45" s="32">
        <v>7.65</v>
      </c>
      <c r="CJ45" s="13">
        <v>206.80701381859285</v>
      </c>
      <c r="CK45" s="13">
        <v>16.521185205867909</v>
      </c>
      <c r="CL45" s="47">
        <v>9.18</v>
      </c>
      <c r="CM45" s="47">
        <v>0.4346180834769805</v>
      </c>
      <c r="CN45" s="47">
        <v>7.4215972546243639E-2</v>
      </c>
      <c r="CO45" s="47">
        <v>0.68971921446979989</v>
      </c>
      <c r="CP45" s="47">
        <v>2.9686389018497454E-2</v>
      </c>
      <c r="CQ45" s="236">
        <f t="shared" si="18"/>
        <v>3.1933364986891943</v>
      </c>
      <c r="CR45" s="238">
        <f t="shared" si="19"/>
        <v>0.42198672053916414</v>
      </c>
      <c r="CS45" s="238">
        <f t="shared" si="20"/>
        <v>0.15137271871408267</v>
      </c>
      <c r="CT45" s="238">
        <f t="shared" si="21"/>
        <v>7.2316942900013975E-2</v>
      </c>
      <c r="CU45" s="238">
        <f t="shared" si="22"/>
        <v>8.447936994833212E-2</v>
      </c>
      <c r="CV45" s="238">
        <f t="shared" si="23"/>
        <v>1.8131506035698675E-2</v>
      </c>
      <c r="CW45" s="238">
        <f t="shared" si="24"/>
        <v>0.25171274186270831</v>
      </c>
      <c r="CX45" s="238">
        <f t="shared" si="25"/>
        <v>1</v>
      </c>
      <c r="CY45" s="237"/>
      <c r="CZ45" s="240">
        <f>F53/[1]EU28!F53</f>
        <v>9.7239543704709924E-3</v>
      </c>
      <c r="DA45" s="240">
        <f>F61/[1]EU28!F61</f>
        <v>3.5037984022578501E-3</v>
      </c>
      <c r="DB45" s="240">
        <f>H69/[1]EU28!F69</f>
        <v>3.3025847051992275E-3</v>
      </c>
      <c r="DC45" s="240">
        <f>F77/[1]EU28!F77</f>
        <v>1.224673394962212E-2</v>
      </c>
      <c r="DD45" s="240">
        <f>F85/[1]EU28!F85</f>
        <v>1.4244944151946071E-3</v>
      </c>
      <c r="DE45" s="240">
        <f>F93/[1]EU28!F93</f>
        <v>1.0757829248311224E-2</v>
      </c>
      <c r="DF45" s="237"/>
      <c r="DG45" s="27"/>
    </row>
    <row r="46" spans="1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4"/>
      <c r="I46" s="236">
        <v>0.49274630000035952</v>
      </c>
      <c r="J46" s="236">
        <v>4.6526611943972521E-2</v>
      </c>
      <c r="K46" s="236">
        <v>0.24065729292017554</v>
      </c>
      <c r="L46" s="236">
        <v>0.252089007080184</v>
      </c>
      <c r="M46" s="236">
        <v>0</v>
      </c>
      <c r="N46" s="14"/>
      <c r="O46" s="14"/>
      <c r="P46" s="317"/>
      <c r="Q46" s="7"/>
      <c r="R46" s="7"/>
      <c r="S46" s="7"/>
      <c r="T46" s="7"/>
      <c r="U46" s="249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0"/>
      <c r="CG46" s="7"/>
      <c r="CH46" s="7"/>
      <c r="CI46" s="7"/>
      <c r="CJ46" s="13"/>
      <c r="CK46" s="13"/>
      <c r="CL46" s="47"/>
      <c r="CM46" s="7"/>
      <c r="CN46" s="47"/>
      <c r="CO46" s="7"/>
      <c r="CP46" s="7"/>
      <c r="CQ46" s="121"/>
      <c r="CR46" s="121"/>
      <c r="CS46" s="121"/>
      <c r="CT46" s="121"/>
      <c r="CU46" s="121"/>
      <c r="CV46" s="121"/>
      <c r="CW46" s="121"/>
      <c r="CX46" s="121"/>
      <c r="CY46" s="121"/>
      <c r="CZ46" s="237"/>
      <c r="DA46" s="237"/>
      <c r="DB46" s="237"/>
      <c r="DC46" s="237"/>
      <c r="DD46" s="237"/>
      <c r="DE46" s="237"/>
      <c r="DF46" s="237"/>
    </row>
    <row r="47" spans="1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60">
        <v>9.2220965239343595</v>
      </c>
      <c r="G47" s="17">
        <v>9.2220965239343595</v>
      </c>
      <c r="H47" s="36">
        <v>3.9579659999999999</v>
      </c>
      <c r="I47" s="53">
        <v>0.13662365220643496</v>
      </c>
      <c r="J47" s="13">
        <v>1.2831209950361289E-2</v>
      </c>
      <c r="K47" s="225">
        <v>6.6726991737622823E-2</v>
      </c>
      <c r="L47" s="319">
        <v>6.9896660468812141E-2</v>
      </c>
      <c r="M47" s="318">
        <v>0</v>
      </c>
      <c r="N47" s="17">
        <v>0.12248310420306895</v>
      </c>
      <c r="O47" s="103">
        <v>1.4140548003366019E-2</v>
      </c>
      <c r="P47" s="225">
        <v>0</v>
      </c>
      <c r="Q47" s="7">
        <v>0.8</v>
      </c>
      <c r="R47" s="7">
        <v>2.8</v>
      </c>
      <c r="S47" s="7">
        <v>0.8</v>
      </c>
      <c r="T47" s="7">
        <v>1.5</v>
      </c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0"/>
      <c r="CG47" s="58">
        <v>226.06120652531487</v>
      </c>
      <c r="CH47" s="7">
        <v>49.329915573797109</v>
      </c>
      <c r="CI47" s="13">
        <v>3.67671260975367</v>
      </c>
      <c r="CJ47" s="13">
        <v>363.95854250575695</v>
      </c>
      <c r="CK47" s="13">
        <v>19.731966229518846</v>
      </c>
      <c r="CL47" s="47">
        <v>4.4120551317044034</v>
      </c>
      <c r="CM47" s="47">
        <v>2.1186652654714289</v>
      </c>
      <c r="CN47" s="47">
        <v>0.19524612862395943</v>
      </c>
      <c r="CO47" s="94">
        <v>3.5471492079920548</v>
      </c>
      <c r="CP47" s="94">
        <v>5.8098451449583782E-2</v>
      </c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</row>
    <row r="48" spans="1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7">
        <v>2.6874815127682301</v>
      </c>
      <c r="G48" s="17">
        <v>2.6874815127682301</v>
      </c>
      <c r="H48" s="7">
        <v>1.234335</v>
      </c>
      <c r="I48" s="75">
        <v>3.9814540929899708E-2</v>
      </c>
      <c r="J48" s="28">
        <v>3.6734165934320102E-3</v>
      </c>
      <c r="K48" s="225">
        <v>1.9445421790163016E-2</v>
      </c>
      <c r="L48" s="319">
        <v>2.0369119139736692E-2</v>
      </c>
      <c r="M48" s="318">
        <v>0</v>
      </c>
      <c r="N48" s="17">
        <v>3.5693735943655089E-2</v>
      </c>
      <c r="O48" s="162">
        <v>4.1208049862446194E-3</v>
      </c>
      <c r="P48" s="225">
        <v>0</v>
      </c>
      <c r="Q48" s="190">
        <v>0.75</v>
      </c>
      <c r="R48" s="190">
        <v>2.4</v>
      </c>
      <c r="S48" s="7">
        <v>0.6</v>
      </c>
      <c r="T48" s="7">
        <v>1</v>
      </c>
      <c r="U48" s="249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0"/>
      <c r="CG48" s="7">
        <v>224.75557249422809</v>
      </c>
      <c r="CH48" s="7">
        <v>45.876821483631311</v>
      </c>
      <c r="CI48" s="7">
        <v>3.67671260975367</v>
      </c>
      <c r="CJ48" s="13">
        <v>361.85647171570724</v>
      </c>
      <c r="CK48" s="13">
        <v>18.350728593452526</v>
      </c>
      <c r="CL48" s="47">
        <v>4.4120551317044034</v>
      </c>
      <c r="CM48" s="47">
        <v>0.61390754313635254</v>
      </c>
      <c r="CN48" s="47">
        <v>5.6627366445998049E-2</v>
      </c>
      <c r="CO48" s="94">
        <v>0.98433989461127291</v>
      </c>
      <c r="CP48" s="94">
        <v>2.2650946578399226E-2</v>
      </c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7">
        <v>0.87177124963588704</v>
      </c>
      <c r="G49" s="17">
        <v>0.87177124963588704</v>
      </c>
      <c r="H49" s="7">
        <v>0.47754599999999997</v>
      </c>
      <c r="I49" s="75">
        <v>1.2915129624235364E-2</v>
      </c>
      <c r="J49" s="28">
        <v>1.1889557671757823E-3</v>
      </c>
      <c r="K49" s="225">
        <v>6.3077493084765512E-3</v>
      </c>
      <c r="L49" s="319">
        <v>6.6073803157588127E-3</v>
      </c>
      <c r="M49" s="225">
        <v>0</v>
      </c>
      <c r="N49" s="17">
        <v>1.1578413708127004E-2</v>
      </c>
      <c r="O49" s="162">
        <v>1.33671591610836E-3</v>
      </c>
      <c r="P49" s="225">
        <v>0</v>
      </c>
      <c r="Q49" s="190">
        <v>0.72</v>
      </c>
      <c r="R49" s="190">
        <v>2.2000000000000002</v>
      </c>
      <c r="S49" s="7">
        <v>0.5</v>
      </c>
      <c r="T49" s="7">
        <v>0.8</v>
      </c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0"/>
      <c r="CG49" s="226">
        <v>214.14729599164778</v>
      </c>
      <c r="CH49" s="7">
        <v>46.336333025962567</v>
      </c>
      <c r="CI49" s="7">
        <v>3.67671260975367</v>
      </c>
      <c r="CJ49" s="13">
        <v>344.77714654655296</v>
      </c>
      <c r="CK49" s="13">
        <v>18.534533210385028</v>
      </c>
      <c r="CL49" s="47">
        <v>4.4120551317044034</v>
      </c>
      <c r="CM49" s="47">
        <v>0.18989270817914194</v>
      </c>
      <c r="CN49" s="47">
        <v>2.2127730491216319E-2</v>
      </c>
      <c r="CO49" s="94">
        <v>0.3044131067064122</v>
      </c>
      <c r="CP49" s="94">
        <v>8.8510921964865281E-3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60">
        <v>8.5618382464316891</v>
      </c>
      <c r="G50" s="17">
        <v>8.5618382464316891</v>
      </c>
      <c r="H50" s="7">
        <v>3.6827700000000001</v>
      </c>
      <c r="I50" s="75">
        <v>0.12684204809528429</v>
      </c>
      <c r="J50" s="13">
        <v>1.2246185312191469E-2</v>
      </c>
      <c r="K50" s="225">
        <v>6.1949656289736837E-2</v>
      </c>
      <c r="L50" s="319">
        <v>6.4892391805547456E-2</v>
      </c>
      <c r="M50" s="225">
        <v>0</v>
      </c>
      <c r="N50" s="17">
        <v>0.11371389611742237</v>
      </c>
      <c r="O50" s="103">
        <v>1.3128151977861924E-2</v>
      </c>
      <c r="P50" s="225">
        <v>0</v>
      </c>
      <c r="Q50" s="7">
        <v>0.7</v>
      </c>
      <c r="R50" s="190">
        <v>2.1</v>
      </c>
      <c r="S50" s="190">
        <v>0.42</v>
      </c>
      <c r="T50" s="190">
        <v>0.7</v>
      </c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0"/>
      <c r="CG50" s="7">
        <v>203.53901948906753</v>
      </c>
      <c r="CH50" s="226">
        <v>42.629831835246449</v>
      </c>
      <c r="CI50" s="7">
        <v>3.67671260975367</v>
      </c>
      <c r="CJ50" s="13">
        <v>327.69782137739872</v>
      </c>
      <c r="CK50" s="13">
        <v>17.051932734098582</v>
      </c>
      <c r="CL50" s="47">
        <v>4.4120551317044034</v>
      </c>
      <c r="CM50" s="47">
        <v>1.77414758034603</v>
      </c>
      <c r="CN50" s="47">
        <v>0.15699586578789057</v>
      </c>
      <c r="CO50" s="47">
        <v>2.8434710427133445</v>
      </c>
      <c r="CP50" s="47">
        <v>6.2798346315156239E-2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60">
        <v>4.7750628313428498</v>
      </c>
      <c r="G51" s="59">
        <v>4.7750628313428498</v>
      </c>
      <c r="H51" s="60">
        <v>2.1044400000000003</v>
      </c>
      <c r="I51" s="75">
        <v>7.0741671575449624E-2</v>
      </c>
      <c r="J51" s="13">
        <v>6.5223525300779715E-3</v>
      </c>
      <c r="K51" s="225">
        <v>3.4550232397449594E-2</v>
      </c>
      <c r="L51" s="319">
        <v>3.619143917800003E-2</v>
      </c>
      <c r="M51" s="225">
        <v>0</v>
      </c>
      <c r="N51" s="17">
        <v>6.341990856739059E-2</v>
      </c>
      <c r="O51" s="103">
        <v>7.3217630080590354E-3</v>
      </c>
      <c r="P51" s="225">
        <v>0</v>
      </c>
      <c r="Q51" s="7">
        <v>0.5</v>
      </c>
      <c r="R51" s="190">
        <v>1.8</v>
      </c>
      <c r="S51" s="190">
        <v>0.35</v>
      </c>
      <c r="T51" s="7">
        <v>0.6</v>
      </c>
      <c r="U51" s="249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0"/>
      <c r="CG51" s="7">
        <v>169.84899850834557</v>
      </c>
      <c r="CH51" s="7">
        <v>38.923330644530324</v>
      </c>
      <c r="CI51" s="7">
        <v>3.67671260975367</v>
      </c>
      <c r="CJ51" s="13">
        <v>273.45688759843637</v>
      </c>
      <c r="CK51" s="13">
        <v>15.56933225781213</v>
      </c>
      <c r="CL51" s="47">
        <v>4.4120551317044034</v>
      </c>
      <c r="CM51" s="47">
        <v>0.82859617344237235</v>
      </c>
      <c r="CN51" s="47">
        <v>8.1911813941575401E-2</v>
      </c>
      <c r="CO51" s="47">
        <v>1.32684166041523</v>
      </c>
      <c r="CP51" s="47">
        <v>3.2764725576630162E-2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60">
        <v>5.7945792892513799</v>
      </c>
      <c r="G52" s="59">
        <v>5.7945792892513799</v>
      </c>
      <c r="H52" s="60">
        <v>2.5293749999999999</v>
      </c>
      <c r="I52" s="75">
        <v>8.5845619100020448E-2</v>
      </c>
      <c r="J52" s="13">
        <v>8.1710693977485576E-3</v>
      </c>
      <c r="K52" s="225">
        <v>4.1927000368449985E-2</v>
      </c>
      <c r="L52" s="319">
        <v>4.3918618731570463E-2</v>
      </c>
      <c r="M52" s="225">
        <v>0</v>
      </c>
      <c r="N52" s="17">
        <v>7.6960597523168334E-2</v>
      </c>
      <c r="O52" s="103">
        <v>8.8850215768521163E-3</v>
      </c>
      <c r="P52" s="225">
        <v>0</v>
      </c>
      <c r="Q52" s="7">
        <v>0.4</v>
      </c>
      <c r="R52" s="7">
        <v>1.5</v>
      </c>
      <c r="S52" s="7">
        <v>0.2</v>
      </c>
      <c r="T52" s="7">
        <v>0.4</v>
      </c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0"/>
      <c r="CG52" s="7">
        <v>167.83226022818471</v>
      </c>
      <c r="CH52" s="7">
        <v>35.420230886522596</v>
      </c>
      <c r="CI52" s="7">
        <v>3.67671260975367</v>
      </c>
      <c r="CJ52" s="13">
        <v>270.20993896737741</v>
      </c>
      <c r="CK52" s="13">
        <v>14.168092354609039</v>
      </c>
      <c r="CL52" s="47">
        <v>4.4120551317044034</v>
      </c>
      <c r="CM52" s="47">
        <v>0.99382234192749519</v>
      </c>
      <c r="CN52" s="47">
        <v>8.9591046498598087E-2</v>
      </c>
      <c r="CO52" s="47">
        <v>1.5913189193794541</v>
      </c>
      <c r="CP52" s="47">
        <v>3.5836418599439236E-2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53">
        <v>1.3475455966598699</v>
      </c>
      <c r="G53" s="32">
        <v>1.3475455966598699</v>
      </c>
      <c r="H53" s="60">
        <v>0.67989599999999994</v>
      </c>
      <c r="I53" s="75">
        <v>1.9963638469035112E-2</v>
      </c>
      <c r="J53" s="28">
        <v>1.893422392985439E-3</v>
      </c>
      <c r="K53" s="225">
        <v>9.750241028276747E-3</v>
      </c>
      <c r="L53" s="319">
        <v>1.0213397440758365E-2</v>
      </c>
      <c r="M53" s="225">
        <v>0</v>
      </c>
      <c r="N53" s="17">
        <v>1.7897401887489978E-2</v>
      </c>
      <c r="O53" s="162">
        <v>2.066236581545134E-3</v>
      </c>
      <c r="P53" s="225">
        <v>0</v>
      </c>
      <c r="Q53" s="226">
        <v>0.37</v>
      </c>
      <c r="R53" s="226">
        <v>1.49</v>
      </c>
      <c r="S53" s="226">
        <v>0.16</v>
      </c>
      <c r="T53" s="7">
        <v>0.5</v>
      </c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0"/>
      <c r="CG53" s="58">
        <v>153.37702631258085</v>
      </c>
      <c r="CH53" s="53">
        <v>34.625546219196771</v>
      </c>
      <c r="CI53" s="53">
        <v>3.67671260975367</v>
      </c>
      <c r="CJ53" s="13">
        <v>246.93701236325518</v>
      </c>
      <c r="CK53" s="13">
        <v>13.85021848767871</v>
      </c>
      <c r="CL53" s="47">
        <v>4.4120551317044034</v>
      </c>
      <c r="CM53" s="47">
        <v>0.21163707432376072</v>
      </c>
      <c r="CN53" s="47">
        <v>2.3541770372247004E-2</v>
      </c>
      <c r="CO53" s="47">
        <v>0.33870432912739729</v>
      </c>
      <c r="CP53" s="47">
        <v>9.4167081488988023E-3</v>
      </c>
    </row>
    <row r="54" spans="2:94" ht="25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66"/>
      <c r="I54" s="236">
        <v>0.16707642194675482</v>
      </c>
      <c r="J54" s="236">
        <v>2.6322089249829324E-2</v>
      </c>
      <c r="K54" s="236">
        <v>7.4349007766305902E-2</v>
      </c>
      <c r="L54" s="236">
        <v>9.2727414180448914E-2</v>
      </c>
      <c r="M54" s="236">
        <v>0</v>
      </c>
      <c r="N54" s="14"/>
      <c r="O54" s="14"/>
      <c r="P54" s="317"/>
      <c r="Q54" s="7"/>
      <c r="R54" s="7"/>
      <c r="S54" s="7"/>
      <c r="T54" s="7"/>
      <c r="U54" s="249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0"/>
      <c r="CG54" s="7"/>
      <c r="CH54" s="7"/>
      <c r="CI54" s="7"/>
      <c r="CJ54" s="7"/>
      <c r="CK54" s="7"/>
      <c r="CL54" s="7"/>
      <c r="CM54" s="7"/>
      <c r="CN54" s="47"/>
      <c r="CO54" s="7"/>
      <c r="CP54" s="7"/>
    </row>
    <row r="55" spans="2:94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53">
        <v>4.51290145645208</v>
      </c>
      <c r="G55" s="17">
        <v>4.51290145645208</v>
      </c>
      <c r="H55" s="7">
        <v>1.9951709999999998</v>
      </c>
      <c r="I55" s="75">
        <v>6.6857799354845635E-2</v>
      </c>
      <c r="J55" s="13">
        <v>1.1051795974978709E-2</v>
      </c>
      <c r="K55" s="319">
        <v>2.9751720712906309E-2</v>
      </c>
      <c r="L55" s="225">
        <v>3.7106078641939322E-2</v>
      </c>
      <c r="M55" s="318">
        <v>0</v>
      </c>
      <c r="N55" s="73">
        <v>6.1843464403232212E-2</v>
      </c>
      <c r="O55" s="151">
        <v>5.0143349516134222E-3</v>
      </c>
      <c r="P55" s="225">
        <v>0</v>
      </c>
      <c r="Q55" s="226">
        <v>0.8</v>
      </c>
      <c r="R55" s="226">
        <v>2.8</v>
      </c>
      <c r="S55" s="226">
        <v>0.8</v>
      </c>
      <c r="T55" s="226">
        <v>1.5</v>
      </c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0"/>
      <c r="CG55" s="58">
        <v>245.72731911855982</v>
      </c>
      <c r="CH55" s="7">
        <v>49.329915573797109</v>
      </c>
      <c r="CI55" s="13">
        <v>4.3269745697095523</v>
      </c>
      <c r="CJ55" s="13">
        <v>395.62098378088132</v>
      </c>
      <c r="CK55" s="13">
        <v>19.731966229518846</v>
      </c>
      <c r="CL55" s="47">
        <v>5.1923694836514622</v>
      </c>
      <c r="CM55" s="47">
        <v>1.1284703861778869</v>
      </c>
      <c r="CN55" s="47">
        <v>9.842161698528834E-2</v>
      </c>
      <c r="CO55" s="94">
        <v>1.8088311657129521</v>
      </c>
      <c r="CP55" s="94">
        <v>3.9368646794115343E-2</v>
      </c>
    </row>
    <row r="56" spans="2:94" ht="26.25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1.9980941936110299</v>
      </c>
      <c r="G56" s="17">
        <v>1.9980941936110299</v>
      </c>
      <c r="H56" s="7">
        <v>0.94699800000000001</v>
      </c>
      <c r="I56" s="75">
        <v>2.9601395460904147E-2</v>
      </c>
      <c r="J56" s="28">
        <v>4.9716111838694083E-3</v>
      </c>
      <c r="K56" s="319">
        <v>1.3172620980102346E-2</v>
      </c>
      <c r="L56" s="225">
        <v>1.6428774480801801E-2</v>
      </c>
      <c r="M56" s="318">
        <v>0</v>
      </c>
      <c r="N56" s="73">
        <v>2.7381290801336337E-2</v>
      </c>
      <c r="O56" s="151">
        <v>2.220104659567811E-3</v>
      </c>
      <c r="P56" s="225">
        <v>0</v>
      </c>
      <c r="Q56" s="190">
        <v>0.75</v>
      </c>
      <c r="R56" s="190">
        <v>2.4</v>
      </c>
      <c r="S56" s="226">
        <v>0.6</v>
      </c>
      <c r="T56" s="226">
        <v>1</v>
      </c>
      <c r="U56" s="249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0"/>
      <c r="CG56" s="7">
        <v>238.27821067334139</v>
      </c>
      <c r="CH56" s="7">
        <v>61.662394467246394</v>
      </c>
      <c r="CI56" s="7">
        <v>4.3269745697095523</v>
      </c>
      <c r="CJ56" s="13">
        <v>383.62791918407964</v>
      </c>
      <c r="CK56" s="13">
        <v>24.664957786898558</v>
      </c>
      <c r="CL56" s="47">
        <v>5.1923694836514622</v>
      </c>
      <c r="CM56" s="47">
        <v>0.48474801197406842</v>
      </c>
      <c r="CN56" s="47">
        <v>5.8394164235693401E-2</v>
      </c>
      <c r="CO56" s="94">
        <v>0.77689956114515801</v>
      </c>
      <c r="CP56" s="94">
        <v>2.3357665694277361E-2</v>
      </c>
    </row>
    <row r="57" spans="2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0.62902923584814097</v>
      </c>
      <c r="G57" s="17">
        <v>0.62902923584814097</v>
      </c>
      <c r="H57" s="7">
        <v>0.37637100000000001</v>
      </c>
      <c r="I57" s="75">
        <v>9.3189516421946818E-3</v>
      </c>
      <c r="J57" s="28">
        <v>1.5592133385016803E-3</v>
      </c>
      <c r="K57" s="320">
        <v>4.1469334807766331E-3</v>
      </c>
      <c r="L57" s="321">
        <v>5.1720181614180486E-3</v>
      </c>
      <c r="M57" s="225">
        <v>0</v>
      </c>
      <c r="N57" s="151">
        <v>8.6200302690300802E-3</v>
      </c>
      <c r="O57" s="151">
        <v>6.9892137316460113E-4</v>
      </c>
      <c r="P57" s="225">
        <v>0</v>
      </c>
      <c r="Q57" s="190">
        <v>0.72</v>
      </c>
      <c r="R57" s="190">
        <v>2.2000000000000002</v>
      </c>
      <c r="S57" s="226">
        <v>0.5</v>
      </c>
      <c r="T57" s="226">
        <v>0.8</v>
      </c>
      <c r="U57" s="249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0"/>
      <c r="CG57" s="226">
        <v>225.629880997188</v>
      </c>
      <c r="CH57" s="7">
        <v>62.27732903124852</v>
      </c>
      <c r="CI57" s="7">
        <v>4.3269745697095523</v>
      </c>
      <c r="CJ57" s="13">
        <v>363.26410840547271</v>
      </c>
      <c r="CK57" s="13">
        <v>24.910931612499411</v>
      </c>
      <c r="CL57" s="47">
        <v>5.1923694836514622</v>
      </c>
      <c r="CM57" s="47">
        <v>0.14464958513528689</v>
      </c>
      <c r="CN57" s="47">
        <v>2.3439380604820037E-2</v>
      </c>
      <c r="CO57" s="94">
        <v>0.23176989672989323</v>
      </c>
      <c r="CP57" s="94">
        <v>9.3757522419280152E-3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0.22122265268472702</v>
      </c>
      <c r="G58" s="17">
        <v>0.22122265268472702</v>
      </c>
      <c r="H58" s="7">
        <v>0.206397</v>
      </c>
      <c r="I58" s="75">
        <v>3.2773726323663262E-3</v>
      </c>
      <c r="J58" s="28">
        <v>3.7252739808614098E-5</v>
      </c>
      <c r="K58" s="319">
        <v>1.4584308214030152E-3</v>
      </c>
      <c r="L58" s="225">
        <v>1.818941810963311E-3</v>
      </c>
      <c r="M58" s="225">
        <v>0</v>
      </c>
      <c r="N58" s="151">
        <v>3.0315696849388517E-3</v>
      </c>
      <c r="O58" s="152">
        <v>2.4580294742747446E-4</v>
      </c>
      <c r="P58" s="225">
        <v>0</v>
      </c>
      <c r="Q58" s="226">
        <v>0.7</v>
      </c>
      <c r="R58" s="190">
        <v>2.1</v>
      </c>
      <c r="S58" s="190">
        <v>0.42</v>
      </c>
      <c r="T58" s="190">
        <v>0.7</v>
      </c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0"/>
      <c r="CG58" s="7">
        <v>212.98155132103457</v>
      </c>
      <c r="CH58" s="226">
        <v>67.261002008738302</v>
      </c>
      <c r="CI58" s="7">
        <v>4.3269745697095523</v>
      </c>
      <c r="CJ58" s="13">
        <v>342.90029762686567</v>
      </c>
      <c r="CK58" s="13">
        <v>26.904400803495321</v>
      </c>
      <c r="CL58" s="47">
        <v>5.1923694836514622</v>
      </c>
      <c r="CM58" s="47">
        <v>4.8073568548558092E-2</v>
      </c>
      <c r="CN58" s="47">
        <v>1.3882469031597559E-2</v>
      </c>
      <c r="CO58" s="47">
        <v>7.7005983198290232E-2</v>
      </c>
      <c r="CP58" s="47">
        <v>5.5529876126390243E-3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1.66796505485969</v>
      </c>
      <c r="G59" s="59">
        <v>1.66796505485969</v>
      </c>
      <c r="H59" s="60">
        <v>0.80940000000000001</v>
      </c>
      <c r="I59" s="75">
        <v>2.4710593405328742E-2</v>
      </c>
      <c r="J59" s="28">
        <v>3.822045899791088E-3</v>
      </c>
      <c r="K59" s="319">
        <v>1.0996214065371291E-2</v>
      </c>
      <c r="L59" s="225">
        <v>1.3714379339957452E-2</v>
      </c>
      <c r="M59" s="225">
        <v>0</v>
      </c>
      <c r="N59" s="73">
        <v>2.2857298899929088E-2</v>
      </c>
      <c r="O59" s="151">
        <v>1.8532945053996556E-3</v>
      </c>
      <c r="P59" s="225">
        <v>0</v>
      </c>
      <c r="Q59" s="226">
        <v>0.5</v>
      </c>
      <c r="R59" s="190">
        <v>1.8</v>
      </c>
      <c r="S59" s="190">
        <v>0.35</v>
      </c>
      <c r="T59" s="226">
        <v>0.6</v>
      </c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0"/>
      <c r="CG59" s="7">
        <v>188.03461536991176</v>
      </c>
      <c r="CH59" s="7">
        <v>72.244674986228063</v>
      </c>
      <c r="CI59" s="7">
        <v>4.3269745697095523</v>
      </c>
      <c r="CJ59" s="13">
        <v>302.73573074555793</v>
      </c>
      <c r="CK59" s="13">
        <v>28.897869994491227</v>
      </c>
      <c r="CL59" s="47">
        <v>5.1923694836514622</v>
      </c>
      <c r="CM59" s="47">
        <v>0.32085240991653768</v>
      </c>
      <c r="CN59" s="47">
        <v>5.8474839933852996E-2</v>
      </c>
      <c r="CO59" s="47">
        <v>0.51361331059165327</v>
      </c>
      <c r="CP59" s="47">
        <v>2.33899359735412E-2</v>
      </c>
    </row>
    <row r="60" spans="2:94" ht="14.2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1.7650618603747901</v>
      </c>
      <c r="G60" s="59">
        <v>1.7650618603747901</v>
      </c>
      <c r="H60" s="60">
        <v>0.84987000000000001</v>
      </c>
      <c r="I60" s="75">
        <v>2.6149064598145037E-2</v>
      </c>
      <c r="J60" s="28">
        <v>3.7150666127495008E-3</v>
      </c>
      <c r="K60" s="319">
        <v>1.1636333746174541E-2</v>
      </c>
      <c r="L60" s="225">
        <v>1.4512730851970496E-2</v>
      </c>
      <c r="M60" s="225">
        <v>0</v>
      </c>
      <c r="N60" s="73">
        <v>2.4187884753284157E-2</v>
      </c>
      <c r="O60" s="151">
        <v>1.9611798448608778E-3</v>
      </c>
      <c r="P60" s="225">
        <v>0</v>
      </c>
      <c r="Q60" s="226">
        <v>0.4</v>
      </c>
      <c r="R60" s="226">
        <v>1.5</v>
      </c>
      <c r="S60" s="226">
        <v>0.2</v>
      </c>
      <c r="T60" s="226">
        <v>0.4</v>
      </c>
      <c r="U60" s="249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0"/>
      <c r="CG60" s="7">
        <v>200.27493441135056</v>
      </c>
      <c r="CH60" s="7">
        <v>72.967121736090348</v>
      </c>
      <c r="CI60" s="7">
        <v>4.3269745697095523</v>
      </c>
      <c r="CJ60" s="13">
        <v>322.44264440227442</v>
      </c>
      <c r="CK60" s="13">
        <v>29.18684869443614</v>
      </c>
      <c r="CL60" s="47">
        <v>5.1923694836514622</v>
      </c>
      <c r="CM60" s="47">
        <v>0.36113502610234344</v>
      </c>
      <c r="CN60" s="47">
        <v>6.2012567749851109E-2</v>
      </c>
      <c r="CO60" s="47">
        <v>0.57829606713341253</v>
      </c>
      <c r="CP60" s="47">
        <v>2.4805027099940442E-2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2">
        <v>0.48338402757549304</v>
      </c>
      <c r="G61" s="32">
        <v>0.48338402757549304</v>
      </c>
      <c r="H61" s="60">
        <v>0.315666</v>
      </c>
      <c r="I61" s="75">
        <v>7.1612448529702671E-3</v>
      </c>
      <c r="J61" s="28">
        <v>1.1651035001303213E-3</v>
      </c>
      <c r="K61" s="322">
        <v>3.1867539595717689E-3</v>
      </c>
      <c r="L61" s="323">
        <v>3.9744908933984982E-3</v>
      </c>
      <c r="M61" s="225">
        <v>0</v>
      </c>
      <c r="N61" s="73">
        <v>6.624151488997497E-3</v>
      </c>
      <c r="O61" s="151">
        <v>5.3709336397276999E-4</v>
      </c>
      <c r="P61" s="225">
        <v>0</v>
      </c>
      <c r="Q61" s="226">
        <v>0.37</v>
      </c>
      <c r="R61" s="226">
        <v>1.49</v>
      </c>
      <c r="S61" s="226">
        <v>0.16</v>
      </c>
      <c r="T61" s="226">
        <v>0.5</v>
      </c>
      <c r="U61" s="249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58">
        <v>182.38075371743767</v>
      </c>
      <c r="CH61" s="53">
        <v>49.329915573797109</v>
      </c>
      <c r="CI61" s="53">
        <v>4.3269745697095523</v>
      </c>
      <c r="CJ61" s="13">
        <v>293.63301348507468</v>
      </c>
      <c r="CK61" s="13">
        <v>19.731966229518846</v>
      </c>
      <c r="CL61" s="47">
        <v>5.1923694836514622</v>
      </c>
      <c r="CM61" s="47">
        <v>9.0251533678912046E-2</v>
      </c>
      <c r="CN61" s="47">
        <v>1.5571777129518238E-2</v>
      </c>
      <c r="CO61" s="47">
        <v>0.14444741716121201</v>
      </c>
      <c r="CP61" s="47">
        <v>6.2287108518072959E-3</v>
      </c>
    </row>
    <row r="62" spans="2:94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60"/>
      <c r="H62" s="66"/>
      <c r="I62" s="231">
        <v>1.2859106492221103E-2</v>
      </c>
      <c r="J62" s="231">
        <v>1.2859106492221103E-2</v>
      </c>
      <c r="K62" s="231">
        <v>9.757490006297373E-3</v>
      </c>
      <c r="L62" s="231">
        <v>0</v>
      </c>
      <c r="M62" s="231">
        <v>0</v>
      </c>
      <c r="N62" s="14"/>
      <c r="O62" s="14"/>
      <c r="P62" s="317"/>
      <c r="Q62" s="7"/>
      <c r="R62" s="7"/>
      <c r="S62" s="7"/>
      <c r="T62" s="7"/>
      <c r="U62" s="249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0"/>
      <c r="CG62" s="7"/>
      <c r="CH62" s="7"/>
      <c r="CI62" s="7"/>
      <c r="CJ62" s="7"/>
      <c r="CK62" s="7"/>
      <c r="CL62" s="7"/>
      <c r="CM62" s="7"/>
      <c r="CN62" s="7"/>
      <c r="CO62" s="7"/>
      <c r="CP62" s="7"/>
    </row>
    <row r="63" spans="2:94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53">
        <v>4.2313207204582994</v>
      </c>
      <c r="G63" s="59">
        <v>4.2313207204582994</v>
      </c>
      <c r="H63" s="60">
        <v>1.8778079999999999</v>
      </c>
      <c r="I63" s="133">
        <v>3.6998678299081634E-3</v>
      </c>
      <c r="J63" s="106">
        <v>3.6998678299081634E-3</v>
      </c>
      <c r="K63" s="315">
        <v>2.8074597093343144E-3</v>
      </c>
      <c r="L63" s="191">
        <v>0</v>
      </c>
      <c r="M63" s="318">
        <v>0</v>
      </c>
      <c r="N63" s="151">
        <v>3.4223777426650513E-3</v>
      </c>
      <c r="O63" s="152">
        <v>2.7749008724311223E-4</v>
      </c>
      <c r="P63" s="225">
        <v>0</v>
      </c>
      <c r="Q63" s="226">
        <v>0.8</v>
      </c>
      <c r="R63" s="226">
        <v>2.8</v>
      </c>
      <c r="S63" s="226">
        <v>0.8</v>
      </c>
      <c r="T63" s="226">
        <v>1.5</v>
      </c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0"/>
      <c r="CG63" s="58">
        <v>230.81744478141678</v>
      </c>
      <c r="CH63" s="7">
        <v>49.329915573797109</v>
      </c>
      <c r="CI63" s="13">
        <v>3.1219943097904372</v>
      </c>
      <c r="CJ63" s="13">
        <v>371.61608609808104</v>
      </c>
      <c r="CK63" s="13">
        <v>19.731966229518846</v>
      </c>
      <c r="CL63" s="47">
        <v>3.7463931717485246</v>
      </c>
      <c r="CM63" s="47">
        <v>0.98987279595901734</v>
      </c>
      <c r="CN63" s="47">
        <v>9.2632110103800805E-2</v>
      </c>
      <c r="CO63" s="94">
        <v>1.5882790362170287</v>
      </c>
      <c r="CP63" s="94">
        <v>3.7052844041520323E-2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7">
        <v>1.6970940965142201</v>
      </c>
      <c r="G64" s="59">
        <v>1.6970940965142201</v>
      </c>
      <c r="H64" s="60">
        <v>0.82154099999999997</v>
      </c>
      <c r="I64" s="133">
        <v>1.9048987021922574E-3</v>
      </c>
      <c r="J64" s="106">
        <v>1.9048987021922574E-3</v>
      </c>
      <c r="K64" s="315">
        <v>1.4454371352234849E-3</v>
      </c>
      <c r="L64" s="191">
        <v>0</v>
      </c>
      <c r="M64" s="318">
        <v>0</v>
      </c>
      <c r="N64" s="151">
        <v>1.7620312995278381E-3</v>
      </c>
      <c r="O64" s="152">
        <v>1.428674026644193E-4</v>
      </c>
      <c r="P64" s="225">
        <v>0</v>
      </c>
      <c r="Q64" s="190">
        <v>0.75</v>
      </c>
      <c r="R64" s="190">
        <v>2.4</v>
      </c>
      <c r="S64" s="226">
        <v>0.6</v>
      </c>
      <c r="T64" s="226">
        <v>1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0"/>
      <c r="CG64" s="7">
        <v>112.02806284593007</v>
      </c>
      <c r="CH64" s="7">
        <v>53.769607975438859</v>
      </c>
      <c r="CI64" s="7">
        <v>3.1219943097904368</v>
      </c>
      <c r="CJ64" s="13">
        <v>180.36518118194741</v>
      </c>
      <c r="CK64" s="13">
        <v>21.507843190175546</v>
      </c>
      <c r="CL64" s="47">
        <v>3.7463931717485242</v>
      </c>
      <c r="CM64" s="47">
        <v>0.19542048221224828</v>
      </c>
      <c r="CN64" s="47">
        <v>4.4173937505750008E-2</v>
      </c>
      <c r="CO64" s="94">
        <v>0.31245466593559629</v>
      </c>
      <c r="CP64" s="94">
        <v>1.7669575002300007E-2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7">
        <v>0.51251306923002204</v>
      </c>
      <c r="G65" s="59">
        <v>0.51251306923002204</v>
      </c>
      <c r="H65" s="60">
        <v>0.32780700000000002</v>
      </c>
      <c r="I65" s="134">
        <v>5.6494180115556139E-4</v>
      </c>
      <c r="J65" s="106">
        <v>5.6494180115556139E-4</v>
      </c>
      <c r="K65" s="314">
        <v>4.2867783871683999E-4</v>
      </c>
      <c r="L65" s="191">
        <v>0</v>
      </c>
      <c r="M65" s="225">
        <v>0</v>
      </c>
      <c r="N65" s="152">
        <v>5.2257116606889431E-4</v>
      </c>
      <c r="O65" s="154">
        <v>4.2370635086667103E-5</v>
      </c>
      <c r="P65" s="225">
        <v>0</v>
      </c>
      <c r="Q65" s="190">
        <v>0.72</v>
      </c>
      <c r="R65" s="190">
        <v>2.2000000000000002</v>
      </c>
      <c r="S65" s="226">
        <v>0.5</v>
      </c>
      <c r="T65" s="226">
        <v>0.8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0"/>
      <c r="CG65" s="226">
        <v>106.43248842698664</v>
      </c>
      <c r="CH65" s="7">
        <v>54.310209789946221</v>
      </c>
      <c r="CI65" s="7">
        <v>3.1219943097904368</v>
      </c>
      <c r="CJ65" s="13">
        <v>171.3563063674485</v>
      </c>
      <c r="CK65" s="13">
        <v>21.72408391597849</v>
      </c>
      <c r="CL65" s="47">
        <v>3.7463931717485242</v>
      </c>
      <c r="CM65" s="47">
        <v>5.614810419533308E-2</v>
      </c>
      <c r="CN65" s="47">
        <v>1.7803266940612902E-2</v>
      </c>
      <c r="CO65" s="94">
        <v>8.9742421971296227E-2</v>
      </c>
      <c r="CP65" s="94">
        <v>7.121306776245161E-3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60">
        <v>2.0078038741625401</v>
      </c>
      <c r="G66" s="59">
        <v>2.0078038741625401</v>
      </c>
      <c r="H66" s="60">
        <v>0.95104500000000003</v>
      </c>
      <c r="I66" s="133">
        <v>2.1089013879250786E-3</v>
      </c>
      <c r="J66" s="106">
        <v>2.1089013879250786E-3</v>
      </c>
      <c r="K66" s="315">
        <v>1.6002343731575496E-3</v>
      </c>
      <c r="L66" s="191">
        <v>0</v>
      </c>
      <c r="M66" s="225">
        <v>0</v>
      </c>
      <c r="N66" s="151">
        <v>1.9507337838306977E-3</v>
      </c>
      <c r="O66" s="152">
        <v>1.581676040943809E-4</v>
      </c>
      <c r="P66" s="225">
        <v>0</v>
      </c>
      <c r="Q66" s="226">
        <v>0.7</v>
      </c>
      <c r="R66" s="190">
        <v>2.1</v>
      </c>
      <c r="S66" s="190">
        <v>0.42</v>
      </c>
      <c r="T66" s="190">
        <v>0.7</v>
      </c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0"/>
      <c r="CG66" s="7">
        <v>100.83691400804319</v>
      </c>
      <c r="CH66" s="226">
        <v>46.94451006728336</v>
      </c>
      <c r="CI66" s="7">
        <v>3.1219943097904368</v>
      </c>
      <c r="CJ66" s="13">
        <v>162.34743155294956</v>
      </c>
      <c r="CK66" s="13">
        <v>18.777804026913344</v>
      </c>
      <c r="CL66" s="47">
        <v>3.7463931717485242</v>
      </c>
      <c r="CM66" s="47">
        <v>0.2087290988742547</v>
      </c>
      <c r="CN66" s="47">
        <v>4.4646341576939502E-2</v>
      </c>
      <c r="CO66" s="47">
        <v>0.33348382475672272</v>
      </c>
      <c r="CP66" s="47">
        <v>1.7858536630775801E-2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7">
        <v>3.5516430818526099</v>
      </c>
      <c r="G67" s="59">
        <v>3.5516430818526099</v>
      </c>
      <c r="H67" s="60">
        <v>1.5945180000000001</v>
      </c>
      <c r="I67" s="133">
        <v>4.0906010600055068E-3</v>
      </c>
      <c r="J67" s="106">
        <v>4.0906010600055068E-3</v>
      </c>
      <c r="K67" s="315">
        <v>3.1039480843321789E-3</v>
      </c>
      <c r="L67" s="191">
        <v>0</v>
      </c>
      <c r="M67" s="225">
        <v>0</v>
      </c>
      <c r="N67" s="151">
        <v>3.7838059805050937E-3</v>
      </c>
      <c r="O67" s="152">
        <v>3.0679507950041299E-4</v>
      </c>
      <c r="P67" s="225">
        <v>0</v>
      </c>
      <c r="Q67" s="226">
        <v>0.5</v>
      </c>
      <c r="R67" s="190">
        <v>1.8</v>
      </c>
      <c r="S67" s="190">
        <v>0.35</v>
      </c>
      <c r="T67" s="226">
        <v>0.6</v>
      </c>
      <c r="U67" s="249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0"/>
      <c r="CG67" s="7">
        <v>83.817041817090256</v>
      </c>
      <c r="CH67" s="7">
        <v>39.5788103446205</v>
      </c>
      <c r="CI67" s="7">
        <v>3.1219943097904368</v>
      </c>
      <c r="CJ67" s="13">
        <v>134.94543732551531</v>
      </c>
      <c r="CK67" s="13">
        <v>15.8315241378482</v>
      </c>
      <c r="CL67" s="47">
        <v>3.7463931717485242</v>
      </c>
      <c r="CM67" s="47">
        <v>0.30877642620296991</v>
      </c>
      <c r="CN67" s="47">
        <v>6.3109125513083592E-2</v>
      </c>
      <c r="CO67" s="47">
        <v>0.49258388029508188</v>
      </c>
      <c r="CP67" s="47">
        <v>2.5243650205233441E-2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7">
        <v>0.59990019419361096</v>
      </c>
      <c r="G68" s="59">
        <v>0.59990019419361096</v>
      </c>
      <c r="H68" s="60">
        <v>0.36423</v>
      </c>
      <c r="I68" s="134">
        <v>3.0469390129303606E-4</v>
      </c>
      <c r="J68" s="106">
        <v>3.0469390129303606E-4</v>
      </c>
      <c r="K68" s="315">
        <v>2.3120173230115577E-4</v>
      </c>
      <c r="L68" s="191">
        <v>0</v>
      </c>
      <c r="M68" s="225">
        <v>0</v>
      </c>
      <c r="N68" s="152">
        <v>2.8184185869605834E-4</v>
      </c>
      <c r="O68" s="154">
        <v>2.2852042596977704E-5</v>
      </c>
      <c r="P68" s="225">
        <v>0</v>
      </c>
      <c r="Q68" s="226">
        <v>0.4</v>
      </c>
      <c r="R68" s="226">
        <v>1.5</v>
      </c>
      <c r="S68" s="226">
        <v>0.2</v>
      </c>
      <c r="T68" s="226">
        <v>0.4</v>
      </c>
      <c r="U68" s="249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7">
        <v>77.405446128717557</v>
      </c>
      <c r="CH68" s="7">
        <v>45.119843792867378</v>
      </c>
      <c r="CI68" s="7">
        <v>3.1219943097904368</v>
      </c>
      <c r="CJ68" s="13">
        <v>124.62276826723527</v>
      </c>
      <c r="CK68" s="13">
        <v>18.047937517146952</v>
      </c>
      <c r="CL68" s="47">
        <v>3.7463931717485242</v>
      </c>
      <c r="CM68" s="47">
        <v>4.8308427156975385E-2</v>
      </c>
      <c r="CN68" s="47">
        <v>1.6434000704676086E-2</v>
      </c>
      <c r="CO68" s="47">
        <v>7.7008684875717368E-2</v>
      </c>
      <c r="CP68" s="47">
        <v>6.5736002818704347E-3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3">
        <v>0.23093233323623702</v>
      </c>
      <c r="G69" s="32">
        <v>0.23093233323623702</v>
      </c>
      <c r="H69" s="60">
        <v>0.21044400000000002</v>
      </c>
      <c r="I69" s="134">
        <v>1.8520180974149919E-4</v>
      </c>
      <c r="J69" s="305">
        <v>1.8520180974149919E-4</v>
      </c>
      <c r="K69" s="316">
        <v>1.405311332318496E-4</v>
      </c>
      <c r="L69" s="191">
        <v>0</v>
      </c>
      <c r="M69" s="225">
        <v>0</v>
      </c>
      <c r="N69" s="152">
        <v>1.7131167401088674E-4</v>
      </c>
      <c r="O69" s="154">
        <v>1.3890135730612438E-5</v>
      </c>
      <c r="P69" s="225">
        <v>0</v>
      </c>
      <c r="Q69" s="226">
        <v>0.37</v>
      </c>
      <c r="R69" s="226">
        <v>1.49</v>
      </c>
      <c r="S69" s="226">
        <v>0.16</v>
      </c>
      <c r="T69" s="226">
        <v>0.5</v>
      </c>
      <c r="U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0"/>
      <c r="CG69" s="58">
        <v>72.649207872615634</v>
      </c>
      <c r="CH69" s="53">
        <v>40.984375062339652</v>
      </c>
      <c r="CI69" s="53">
        <v>3.1219943097904368</v>
      </c>
      <c r="CJ69" s="13">
        <v>116.96522467491118</v>
      </c>
      <c r="CK69" s="13">
        <v>16.393750024935862</v>
      </c>
      <c r="CL69" s="47">
        <v>3.7463931717485242</v>
      </c>
      <c r="CM69" s="47">
        <v>1.7498020512097687E-2</v>
      </c>
      <c r="CN69" s="47">
        <v>8.6249158256190058E-3</v>
      </c>
      <c r="CO69" s="47">
        <v>2.7876215558050116E-2</v>
      </c>
      <c r="CP69" s="47">
        <v>3.4499663302476028E-3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63"/>
      <c r="H70" s="63"/>
      <c r="I70" s="513">
        <v>9.1794778642624343E-3</v>
      </c>
      <c r="J70" s="513">
        <v>9.1794778642624343E-3</v>
      </c>
      <c r="K70" s="513">
        <v>4.8118822964463674E-3</v>
      </c>
      <c r="L70" s="513">
        <v>4.3675955678160669E-3</v>
      </c>
      <c r="M70" s="513">
        <v>0</v>
      </c>
      <c r="N70" s="14"/>
      <c r="O70" s="14"/>
      <c r="P70" s="241"/>
      <c r="Q70" s="15"/>
      <c r="R70" s="15"/>
      <c r="S70" s="15"/>
      <c r="T70" s="15"/>
      <c r="U70" s="249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0"/>
      <c r="CG70" s="10"/>
      <c r="CH70" s="15"/>
      <c r="CI70" s="7"/>
      <c r="CJ70" s="15"/>
      <c r="CK70" s="15"/>
      <c r="CL70" s="15"/>
      <c r="CM70" s="15"/>
      <c r="CN70" s="47"/>
      <c r="CO70" s="15"/>
      <c r="CP70" s="15"/>
    </row>
    <row r="71" spans="2:94" ht="15" customHeight="1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53">
        <v>1.2116100689387299</v>
      </c>
      <c r="G71" s="59">
        <v>1.2116100689387299</v>
      </c>
      <c r="H71" s="60">
        <v>0.61919100000000005</v>
      </c>
      <c r="I71" s="133">
        <v>2.0371923843115211E-3</v>
      </c>
      <c r="J71" s="106">
        <v>2.0371923843115211E-3</v>
      </c>
      <c r="K71" s="315">
        <v>1.0678962478560994E-3</v>
      </c>
      <c r="L71" s="315">
        <v>9.6929613645542175E-4</v>
      </c>
      <c r="M71" s="318">
        <v>0</v>
      </c>
      <c r="N71" s="133">
        <v>1.6990184485158088E-3</v>
      </c>
      <c r="O71" s="134">
        <v>3.381739357957125E-4</v>
      </c>
      <c r="P71" s="225">
        <v>0</v>
      </c>
      <c r="Q71" s="226">
        <v>0.8</v>
      </c>
      <c r="R71" s="226">
        <v>2.8</v>
      </c>
      <c r="S71" s="226">
        <v>0.8</v>
      </c>
      <c r="T71" s="226">
        <v>1.5</v>
      </c>
      <c r="U71" s="249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0"/>
      <c r="CG71" s="58">
        <v>114.24297772009518</v>
      </c>
      <c r="CH71" s="7">
        <v>49.329915573797109</v>
      </c>
      <c r="CI71" s="13">
        <v>23.990061538389668</v>
      </c>
      <c r="CJ71" s="13">
        <v>183.93119412935326</v>
      </c>
      <c r="CK71" s="13">
        <v>19.731966229518846</v>
      </c>
      <c r="CL71" s="47">
        <v>28.788073846067601</v>
      </c>
      <c r="CM71" s="47">
        <v>0.16748454222558301</v>
      </c>
      <c r="CN71" s="47">
        <v>3.0544639754055008E-2</v>
      </c>
      <c r="CO71" s="94">
        <v>0.2577328069362958</v>
      </c>
      <c r="CP71" s="94">
        <v>1.2217855901622006E-2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7">
        <v>0.40570658316341401</v>
      </c>
      <c r="G72" s="59">
        <v>0.40570658316341401</v>
      </c>
      <c r="H72" s="60">
        <v>0.28328999999999999</v>
      </c>
      <c r="I72" s="134">
        <v>3.1414973996150158E-4</v>
      </c>
      <c r="J72" s="106">
        <v>3.1414973996150158E-4</v>
      </c>
      <c r="K72" s="315">
        <v>1.6467729368781914E-4</v>
      </c>
      <c r="L72" s="315">
        <v>1.4947244627368245E-4</v>
      </c>
      <c r="M72" s="318">
        <v>0</v>
      </c>
      <c r="N72" s="134">
        <v>2.6200088312789229E-4</v>
      </c>
      <c r="O72" s="134">
        <v>5.2148856833609268E-5</v>
      </c>
      <c r="P72" s="225">
        <v>0</v>
      </c>
      <c r="Q72" s="190">
        <v>0.75</v>
      </c>
      <c r="R72" s="190">
        <v>2.4</v>
      </c>
      <c r="S72" s="226">
        <v>0.6</v>
      </c>
      <c r="T72" s="226">
        <v>1</v>
      </c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0"/>
      <c r="CG72" s="7">
        <v>228.71910437431299</v>
      </c>
      <c r="CH72" s="7">
        <v>45.876821483631311</v>
      </c>
      <c r="CI72" s="7">
        <v>23.990061538389668</v>
      </c>
      <c r="CJ72" s="13">
        <v>368.23775804264392</v>
      </c>
      <c r="CK72" s="13">
        <v>18.350728593452526</v>
      </c>
      <c r="CL72" s="47">
        <v>28.788073846067601</v>
      </c>
      <c r="CM72" s="47">
        <v>0.10252577223651889</v>
      </c>
      <c r="CN72" s="47">
        <v>1.2996444758097914E-2</v>
      </c>
      <c r="CO72" s="94">
        <v>0.16107599368318118</v>
      </c>
      <c r="CP72" s="94">
        <v>5.198577903239166E-3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7">
        <v>0.26977105544227603</v>
      </c>
      <c r="G73" s="59">
        <v>0.26977105544227603</v>
      </c>
      <c r="H73" s="60">
        <v>0.11331600000000001</v>
      </c>
      <c r="I73" s="134">
        <v>4.3763393901495828E-4</v>
      </c>
      <c r="J73" s="305">
        <v>4.3763393901495828E-4</v>
      </c>
      <c r="K73" s="314">
        <v>2.2940771083164113E-4</v>
      </c>
      <c r="L73" s="314">
        <v>2.0822622818331715E-4</v>
      </c>
      <c r="M73" s="225">
        <v>0</v>
      </c>
      <c r="N73" s="134">
        <v>3.649867051384752E-4</v>
      </c>
      <c r="O73" s="135">
        <v>7.2647233876483078E-5</v>
      </c>
      <c r="P73" s="225">
        <v>0</v>
      </c>
      <c r="Q73" s="190">
        <v>0.72</v>
      </c>
      <c r="R73" s="190">
        <v>2.2000000000000002</v>
      </c>
      <c r="S73" s="226">
        <v>0.5</v>
      </c>
      <c r="T73" s="226">
        <v>0.8</v>
      </c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0"/>
      <c r="CG73" s="226">
        <v>225.04700866188139</v>
      </c>
      <c r="CH73" s="7">
        <v>46.335589698467622</v>
      </c>
      <c r="CI73" s="7">
        <v>23.990061538389668</v>
      </c>
      <c r="CJ73" s="13">
        <v>362.32568394562907</v>
      </c>
      <c r="CK73" s="13">
        <v>18.534235879387051</v>
      </c>
      <c r="CL73" s="47">
        <v>28.788073846067601</v>
      </c>
      <c r="CM73" s="47">
        <v>6.7182993272179317E-2</v>
      </c>
      <c r="CN73" s="47">
        <v>5.2505636822715576E-3</v>
      </c>
      <c r="CO73" s="94">
        <v>0.10551117123746072</v>
      </c>
      <c r="CP73" s="101">
        <v>2.1002254729086236E-3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60">
        <v>1.6970940965142201</v>
      </c>
      <c r="G74" s="59">
        <v>1.6970940965142201</v>
      </c>
      <c r="H74" s="60">
        <v>0.82154099999999997</v>
      </c>
      <c r="I74" s="133">
        <v>3.0860183180509331E-3</v>
      </c>
      <c r="J74" s="106">
        <v>3.0860183180509331E-3</v>
      </c>
      <c r="K74" s="315">
        <v>1.6176908023222991E-3</v>
      </c>
      <c r="L74" s="315">
        <v>1.468327515728634E-3</v>
      </c>
      <c r="M74" s="225">
        <v>0</v>
      </c>
      <c r="N74" s="133">
        <v>2.5737392772544783E-3</v>
      </c>
      <c r="O74" s="134">
        <v>5.122790407964549E-4</v>
      </c>
      <c r="P74" s="225">
        <v>0</v>
      </c>
      <c r="Q74" s="226">
        <v>0.7</v>
      </c>
      <c r="R74" s="190">
        <v>2.1</v>
      </c>
      <c r="S74" s="190">
        <v>0.42</v>
      </c>
      <c r="T74" s="190">
        <v>0.7</v>
      </c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0"/>
      <c r="CG74" s="7">
        <v>221.37491294944977</v>
      </c>
      <c r="CH74" s="226">
        <v>41.006996883143849</v>
      </c>
      <c r="CI74" s="7">
        <v>23.990061538389668</v>
      </c>
      <c r="CJ74" s="13">
        <v>356.41360984861416</v>
      </c>
      <c r="CK74" s="13">
        <v>16.402798753257539</v>
      </c>
      <c r="CL74" s="47">
        <v>28.788073846067601</v>
      </c>
      <c r="CM74" s="47">
        <v>0.41640744969467447</v>
      </c>
      <c r="CN74" s="47">
        <v>3.3688929226374884E-2</v>
      </c>
      <c r="CO74" s="47">
        <v>0.65372350336558227</v>
      </c>
      <c r="CP74" s="47">
        <v>1.3475571690549953E-2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7">
        <v>1.2601584716962799</v>
      </c>
      <c r="G75" s="59">
        <v>1.2601584716962799</v>
      </c>
      <c r="H75" s="60">
        <v>0.63942600000000005</v>
      </c>
      <c r="I75" s="133">
        <v>1.880199817506395E-3</v>
      </c>
      <c r="J75" s="106">
        <v>1.880199817506395E-3</v>
      </c>
      <c r="K75" s="315">
        <v>9.8560074433685224E-4</v>
      </c>
      <c r="L75" s="315">
        <v>8.9459907316954274E-4</v>
      </c>
      <c r="M75" s="225">
        <v>0</v>
      </c>
      <c r="N75" s="133">
        <v>1.5680866478003333E-3</v>
      </c>
      <c r="O75" s="134">
        <v>3.1211316970606158E-4</v>
      </c>
      <c r="P75" s="225">
        <v>0</v>
      </c>
      <c r="Q75" s="226">
        <v>0.5</v>
      </c>
      <c r="R75" s="190">
        <v>1.8</v>
      </c>
      <c r="S75" s="190">
        <v>0.35</v>
      </c>
      <c r="T75" s="226">
        <v>0.6</v>
      </c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0"/>
      <c r="CG75" s="7">
        <v>190.59925364526086</v>
      </c>
      <c r="CH75" s="7">
        <v>35.678404067820075</v>
      </c>
      <c r="CI75" s="7">
        <v>23.990061538389668</v>
      </c>
      <c r="CJ75" s="13">
        <v>306.86479836887003</v>
      </c>
      <c r="CK75" s="13">
        <v>14.27136162712803</v>
      </c>
      <c r="CL75" s="47">
        <v>28.788073846067601</v>
      </c>
      <c r="CM75" s="47">
        <v>0.27041654346418037</v>
      </c>
      <c r="CN75" s="47">
        <v>2.2813699199469923E-2</v>
      </c>
      <c r="CO75" s="47">
        <v>0.42297581047084254</v>
      </c>
      <c r="CP75" s="47">
        <v>9.1254796797879678E-3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7">
        <v>0.153254888824158</v>
      </c>
      <c r="G76" s="59">
        <v>0.153254888824158</v>
      </c>
      <c r="H76" s="60">
        <v>0.178068</v>
      </c>
      <c r="I76" s="134">
        <v>1E-3</v>
      </c>
      <c r="J76" s="305">
        <v>1E-3</v>
      </c>
      <c r="K76" s="315">
        <v>5.2420000000000006E-4</v>
      </c>
      <c r="L76" s="315">
        <v>4.7579999999999996E-4</v>
      </c>
      <c r="M76" s="225">
        <v>0</v>
      </c>
      <c r="N76" s="134">
        <v>8.34E-4</v>
      </c>
      <c r="O76" s="135">
        <v>1.6600000000000002E-4</v>
      </c>
      <c r="P76" s="225">
        <v>0</v>
      </c>
      <c r="Q76" s="226">
        <v>0.4</v>
      </c>
      <c r="R76" s="226">
        <v>1.5</v>
      </c>
      <c r="S76" s="226">
        <v>0.2</v>
      </c>
      <c r="T76" s="226">
        <v>0.4</v>
      </c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0"/>
      <c r="CG76" s="7">
        <v>186.16942389693062</v>
      </c>
      <c r="CH76" s="226">
        <v>36.425768168941403</v>
      </c>
      <c r="CI76" s="7">
        <v>23.990061538389668</v>
      </c>
      <c r="CJ76" s="13">
        <v>299.73277247405832</v>
      </c>
      <c r="CK76" s="13">
        <v>14.570307267576561</v>
      </c>
      <c r="CL76" s="47">
        <v>28.788073846067601</v>
      </c>
      <c r="CM76" s="47">
        <v>3.2207968575732257E-2</v>
      </c>
      <c r="CN76" s="47">
        <v>6.4862636863070571E-3</v>
      </c>
      <c r="CO76" s="47">
        <v>5.0347425779209191E-2</v>
      </c>
      <c r="CP76" s="69">
        <v>2.5945054745228229E-3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3">
        <v>0.26977105544227603</v>
      </c>
      <c r="G77" s="32">
        <v>0.26977105544227603</v>
      </c>
      <c r="H77" s="60">
        <v>0.11331600000000001</v>
      </c>
      <c r="I77" s="134">
        <v>4.2428366541712528E-4</v>
      </c>
      <c r="J77" s="305">
        <v>4.2428366541712528E-4</v>
      </c>
      <c r="K77" s="316">
        <v>2.2240949741165707E-4</v>
      </c>
      <c r="L77" s="316">
        <v>2.0187416800546821E-4</v>
      </c>
      <c r="M77" s="225">
        <v>0</v>
      </c>
      <c r="N77" s="134">
        <v>3.538525769578825E-4</v>
      </c>
      <c r="O77" s="135">
        <v>7.0431088459242796E-5</v>
      </c>
      <c r="P77" s="225">
        <v>0</v>
      </c>
      <c r="Q77" s="226">
        <v>0.37</v>
      </c>
      <c r="R77" s="226">
        <v>1.49</v>
      </c>
      <c r="S77" s="226">
        <v>0.16</v>
      </c>
      <c r="T77" s="226">
        <v>0.5</v>
      </c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0"/>
      <c r="CG77" s="58">
        <v>177.01832823261688</v>
      </c>
      <c r="CH77" s="53">
        <v>37.17313227006273</v>
      </c>
      <c r="CI77" s="53">
        <v>23.990061538389668</v>
      </c>
      <c r="CJ77" s="13">
        <v>284.9995084545132</v>
      </c>
      <c r="CK77" s="13">
        <v>14.869252908025093</v>
      </c>
      <c r="CL77" s="47">
        <v>28.788073846067601</v>
      </c>
      <c r="CM77" s="47">
        <v>5.4226245461276842E-2</v>
      </c>
      <c r="CN77" s="47">
        <v>4.2123106563144294E-3</v>
      </c>
      <c r="CO77" s="47">
        <v>8.465080726190774E-2</v>
      </c>
      <c r="CP77" s="69">
        <v>1.6849242625257717E-3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15"/>
      <c r="H78" s="15"/>
      <c r="I78" s="513">
        <v>3.5505590653468048E-3</v>
      </c>
      <c r="J78" s="513">
        <v>3.5505590653468048E-3</v>
      </c>
      <c r="K78" s="513">
        <v>1.698232400955377E-3</v>
      </c>
      <c r="L78" s="513">
        <v>1.8523266643914282E-3</v>
      </c>
      <c r="M78" s="513">
        <v>0</v>
      </c>
      <c r="N78" s="14"/>
      <c r="O78" s="14"/>
      <c r="P78" s="241"/>
      <c r="Q78" s="15"/>
      <c r="R78" s="15"/>
      <c r="S78" s="15"/>
      <c r="T78" s="15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0"/>
      <c r="CG78" s="10"/>
      <c r="CH78" s="15"/>
      <c r="CI78" s="7"/>
      <c r="CJ78" s="15"/>
      <c r="CK78" s="15"/>
      <c r="CL78" s="15"/>
      <c r="CM78" s="15"/>
      <c r="CN78" s="47"/>
      <c r="CO78" s="7"/>
      <c r="CP78" s="7"/>
    </row>
    <row r="79" spans="2:94" ht="22.5" customHeight="1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53">
        <v>0.57077115253908106</v>
      </c>
      <c r="G79" s="17">
        <v>0.57077115253908106</v>
      </c>
      <c r="H79" s="7">
        <v>0.23877299999999999</v>
      </c>
      <c r="I79" s="133">
        <v>1.7337580223514958E-3</v>
      </c>
      <c r="J79" s="106">
        <v>1.7337580223514958E-3</v>
      </c>
      <c r="K79" s="320">
        <v>8.2925646209072051E-4</v>
      </c>
      <c r="L79" s="321">
        <v>9.0450156026077532E-4</v>
      </c>
      <c r="M79" s="318">
        <v>0</v>
      </c>
      <c r="N79" s="133">
        <v>1.4459541906411476E-3</v>
      </c>
      <c r="O79" s="134">
        <v>2.8780383171034832E-4</v>
      </c>
      <c r="P79" s="225">
        <v>0</v>
      </c>
      <c r="Q79" s="226">
        <v>0.8</v>
      </c>
      <c r="R79" s="226">
        <v>2.8</v>
      </c>
      <c r="S79" s="226">
        <v>0.8</v>
      </c>
      <c r="T79" s="226">
        <v>1.5</v>
      </c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0"/>
      <c r="CG79" s="58">
        <v>227.89142565817764</v>
      </c>
      <c r="CH79" s="7">
        <v>49.329915573797109</v>
      </c>
      <c r="CI79" s="13">
        <v>7.5037407094963129</v>
      </c>
      <c r="CJ79" s="13">
        <v>366.905195309666</v>
      </c>
      <c r="CK79" s="13">
        <v>19.731966229518846</v>
      </c>
      <c r="CL79" s="47">
        <v>9.0044888513955748</v>
      </c>
      <c r="CM79" s="47">
        <v>0.13435677040980598</v>
      </c>
      <c r="CN79" s="47">
        <v>1.1778651931302257E-2</v>
      </c>
      <c r="CO79" s="94">
        <v>0.21455840367921106</v>
      </c>
      <c r="CP79" s="94">
        <v>4.7114607725209029E-3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7">
        <v>0.23093233323623702</v>
      </c>
      <c r="G80" s="17">
        <v>0.23093233323623702</v>
      </c>
      <c r="H80" s="7">
        <v>9.7127999999999992E-2</v>
      </c>
      <c r="I80" s="134">
        <v>7.014734076653613E-4</v>
      </c>
      <c r="J80" s="106">
        <v>7.014734076653613E-4</v>
      </c>
      <c r="K80" s="320">
        <v>3.3551473088634231E-4</v>
      </c>
      <c r="L80" s="321">
        <v>3.65958676779019E-4</v>
      </c>
      <c r="M80" s="318">
        <v>0</v>
      </c>
      <c r="N80" s="134">
        <v>5.8502882199291126E-4</v>
      </c>
      <c r="O80" s="135">
        <v>1.1644458567244999E-4</v>
      </c>
      <c r="P80" s="225">
        <v>0</v>
      </c>
      <c r="Q80" s="190">
        <v>0.75</v>
      </c>
      <c r="R80" s="190">
        <v>2.4</v>
      </c>
      <c r="S80" s="226">
        <v>0.6</v>
      </c>
      <c r="T80" s="226">
        <v>1</v>
      </c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0"/>
      <c r="CG80" s="226">
        <v>201.49313759214135</v>
      </c>
      <c r="CH80" s="7">
        <v>47.8500181065832</v>
      </c>
      <c r="CI80" s="7">
        <v>7.5037407094963111</v>
      </c>
      <c r="CJ80" s="13">
        <v>324.40395152334759</v>
      </c>
      <c r="CK80" s="13">
        <v>19.140007242633281</v>
      </c>
      <c r="CL80" s="47">
        <v>9.004488851395573</v>
      </c>
      <c r="CM80" s="47">
        <v>4.826413674528706E-2</v>
      </c>
      <c r="CN80" s="47">
        <v>4.6475765586562129E-3</v>
      </c>
      <c r="CO80" s="94">
        <v>7.6994789056394244E-2</v>
      </c>
      <c r="CP80" s="101">
        <v>1.8590306234624852E-3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7">
        <v>7.5577444412078795E-2</v>
      </c>
      <c r="G81" s="17">
        <v>7.5577444412078795E-2</v>
      </c>
      <c r="H81" s="7">
        <v>3.2376000000000002E-2</v>
      </c>
      <c r="I81" s="134">
        <v>2.2957186952312546E-4</v>
      </c>
      <c r="J81" s="305">
        <v>2.2957186952312546E-4</v>
      </c>
      <c r="K81" s="320">
        <v>1.098042251929109E-4</v>
      </c>
      <c r="L81" s="321">
        <v>1.1976764433021456E-4</v>
      </c>
      <c r="M81" s="225">
        <v>0</v>
      </c>
      <c r="N81" s="134">
        <v>1.9146293918228662E-4</v>
      </c>
      <c r="O81" s="135">
        <v>3.8108930340838827E-5</v>
      </c>
      <c r="P81" s="225">
        <v>0</v>
      </c>
      <c r="Q81" s="190">
        <v>0.72</v>
      </c>
      <c r="R81" s="190">
        <v>2.2000000000000002</v>
      </c>
      <c r="S81" s="226">
        <v>0.5</v>
      </c>
      <c r="T81" s="226">
        <v>0.8</v>
      </c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0"/>
      <c r="CG81" s="7">
        <v>175.09484952610507</v>
      </c>
      <c r="CH81" s="7">
        <v>48.32851828764904</v>
      </c>
      <c r="CI81" s="7">
        <v>7.5037407094963111</v>
      </c>
      <c r="CJ81" s="13">
        <v>281.90270773702917</v>
      </c>
      <c r="CK81" s="13">
        <v>19.331407315059618</v>
      </c>
      <c r="CL81" s="47">
        <v>9.004488851395573</v>
      </c>
      <c r="CM81" s="47">
        <v>1.3800334803255116E-2</v>
      </c>
      <c r="CN81" s="69">
        <v>1.5646841080809255E-3</v>
      </c>
      <c r="CO81" s="94">
        <v>2.1986022479235354E-2</v>
      </c>
      <c r="CP81" s="101">
        <v>6.2587364323237024E-4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60">
        <v>0.1779</v>
      </c>
      <c r="G82" s="17">
        <v>0.1779</v>
      </c>
      <c r="H82" s="7">
        <v>8.0940000000000012E-2</v>
      </c>
      <c r="I82" s="134">
        <v>5.4038391885128138E-4</v>
      </c>
      <c r="J82" s="305">
        <v>5.4038391885128138E-4</v>
      </c>
      <c r="K82" s="320">
        <v>2.5846562838656786E-4</v>
      </c>
      <c r="L82" s="321">
        <v>2.8191829046471351E-4</v>
      </c>
      <c r="M82" s="225">
        <v>0</v>
      </c>
      <c r="N82" s="134">
        <v>4.5068018832196866E-4</v>
      </c>
      <c r="O82" s="135">
        <v>8.9703730529312707E-5</v>
      </c>
      <c r="P82" s="225">
        <v>0</v>
      </c>
      <c r="Q82" s="226">
        <v>0.7</v>
      </c>
      <c r="R82" s="190">
        <v>2.1</v>
      </c>
      <c r="S82" s="190">
        <v>0.42</v>
      </c>
      <c r="T82" s="190">
        <v>0.7</v>
      </c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0"/>
      <c r="CG82" s="7">
        <v>167.16778576593518</v>
      </c>
      <c r="CH82" s="226">
        <v>42.770738684569395</v>
      </c>
      <c r="CI82" s="7">
        <v>7.5037407094963111</v>
      </c>
      <c r="CJ82" s="13">
        <v>269.14013508315566</v>
      </c>
      <c r="CK82" s="13">
        <v>17.108295473827759</v>
      </c>
      <c r="CL82" s="47">
        <v>9.004488851395573</v>
      </c>
      <c r="CM82" s="47">
        <v>3.1074064559979263E-2</v>
      </c>
      <c r="CN82" s="47">
        <v>3.4618635891290475E-3</v>
      </c>
      <c r="CO82" s="47">
        <v>4.9481928597956665E-2</v>
      </c>
      <c r="CP82" s="69">
        <v>1.3847454356516191E-3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7">
        <v>2.7899999999999998E-2</v>
      </c>
      <c r="G83" s="59">
        <v>2.7899999999999998E-2</v>
      </c>
      <c r="H83" s="60">
        <v>8.0940000000000005E-3</v>
      </c>
      <c r="I83" s="135">
        <v>8.4748236851887288E-5</v>
      </c>
      <c r="J83" s="306">
        <v>8.4748236851887288E-5</v>
      </c>
      <c r="K83" s="320">
        <v>4.053508168625769E-5</v>
      </c>
      <c r="L83" s="321">
        <v>4.4213155165629597E-5</v>
      </c>
      <c r="M83" s="225">
        <v>0</v>
      </c>
      <c r="N83" s="134">
        <v>7.0680029534473995E-5</v>
      </c>
      <c r="O83" s="146">
        <v>1.4068207317413291E-5</v>
      </c>
      <c r="P83" s="225">
        <v>0</v>
      </c>
      <c r="Q83" s="226">
        <v>0.5</v>
      </c>
      <c r="R83" s="190">
        <v>1.8</v>
      </c>
      <c r="S83" s="190">
        <v>0.35</v>
      </c>
      <c r="T83" s="226">
        <v>0.6</v>
      </c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0"/>
      <c r="CG83" s="7">
        <v>131.14627544398684</v>
      </c>
      <c r="CH83" s="7">
        <v>37.212959081489757</v>
      </c>
      <c r="CI83" s="7">
        <v>7.5037407094963111</v>
      </c>
      <c r="CJ83" s="13">
        <v>211.14550346481883</v>
      </c>
      <c r="CK83" s="13">
        <v>14.885183632595904</v>
      </c>
      <c r="CL83" s="47">
        <v>9.004488851395573</v>
      </c>
      <c r="CM83" s="69">
        <v>3.8683354506821796E-3</v>
      </c>
      <c r="CN83" s="69">
        <v>3.0120169080557812E-4</v>
      </c>
      <c r="CO83" s="69">
        <v>6.1421847856223816E-3</v>
      </c>
      <c r="CP83" s="77">
        <v>1.2048067632223125E-4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7">
        <v>2.7899999999999998E-2</v>
      </c>
      <c r="G84" s="59">
        <v>2.7899999999999998E-2</v>
      </c>
      <c r="H84" s="60">
        <v>8.0940000000000005E-3</v>
      </c>
      <c r="I84" s="135">
        <v>8.4748236851887288E-5</v>
      </c>
      <c r="J84" s="306">
        <v>8.4748236851887288E-5</v>
      </c>
      <c r="K84" s="320">
        <v>4.053508168625769E-5</v>
      </c>
      <c r="L84" s="321">
        <v>4.4213155165629597E-5</v>
      </c>
      <c r="M84" s="225">
        <v>0</v>
      </c>
      <c r="N84" s="134">
        <v>7.0680029534473995E-5</v>
      </c>
      <c r="O84" s="146">
        <v>1.4068207317413291E-5</v>
      </c>
      <c r="P84" s="225">
        <v>0</v>
      </c>
      <c r="Q84" s="226">
        <v>0.4</v>
      </c>
      <c r="R84" s="226">
        <v>1.5</v>
      </c>
      <c r="S84" s="226">
        <v>0.2</v>
      </c>
      <c r="T84" s="226">
        <v>0.4</v>
      </c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0"/>
      <c r="CG84" s="7">
        <v>125.31755209092074</v>
      </c>
      <c r="CH84" s="7">
        <v>42.050643762083425</v>
      </c>
      <c r="CI84" s="7">
        <v>7.5037407094963111</v>
      </c>
      <c r="CJ84" s="13">
        <v>201.76125886638241</v>
      </c>
      <c r="CK84" s="13">
        <v>16.820257504833371</v>
      </c>
      <c r="CL84" s="47">
        <v>9.004488851395573</v>
      </c>
      <c r="CM84" s="69">
        <v>3.7057140691316355E-3</v>
      </c>
      <c r="CN84" s="69">
        <v>3.4035791061030326E-4</v>
      </c>
      <c r="CO84" s="69">
        <v>5.8803643613260046E-3</v>
      </c>
      <c r="CP84" s="77">
        <v>1.3614316424412132E-4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3">
        <v>5.79E-2</v>
      </c>
      <c r="G85" s="32">
        <v>5.79E-2</v>
      </c>
      <c r="H85" s="60">
        <v>2.8329000000000003E-2</v>
      </c>
      <c r="I85" s="134">
        <v>1.7587537325176612E-4</v>
      </c>
      <c r="J85" s="305">
        <v>1.7587537325176612E-4</v>
      </c>
      <c r="K85" s="324">
        <v>8.4121191026319738E-5</v>
      </c>
      <c r="L85" s="325">
        <v>9.1754182225446378E-5</v>
      </c>
      <c r="M85" s="225">
        <v>0</v>
      </c>
      <c r="N85" s="134">
        <v>1.4668006129197293E-4</v>
      </c>
      <c r="O85" s="135">
        <v>2.9195311959793177E-5</v>
      </c>
      <c r="P85" s="225">
        <v>0</v>
      </c>
      <c r="Q85" s="226">
        <v>0.37</v>
      </c>
      <c r="R85" s="226">
        <v>1.49</v>
      </c>
      <c r="S85" s="226">
        <v>0.16</v>
      </c>
      <c r="T85" s="226">
        <v>0.5</v>
      </c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0"/>
      <c r="CG85" s="58">
        <v>117.16899684333436</v>
      </c>
      <c r="CH85" s="53">
        <v>38.774665145540794</v>
      </c>
      <c r="CI85" s="53">
        <v>7.5037407094963111</v>
      </c>
      <c r="CJ85" s="13">
        <v>188.64208491776833</v>
      </c>
      <c r="CK85" s="13">
        <v>15.509866058216318</v>
      </c>
      <c r="CL85" s="47">
        <v>9.004488851395573</v>
      </c>
      <c r="CM85" s="69">
        <v>7.218551504308896E-3</v>
      </c>
      <c r="CN85" s="69">
        <v>1.0984474889080254E-3</v>
      </c>
      <c r="CO85" s="69">
        <v>1.1443736621234589E-2</v>
      </c>
      <c r="CP85" s="69">
        <v>4.3937899556321014E-4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63"/>
      <c r="H86" s="63"/>
      <c r="I86" s="513">
        <v>1.5939000000000002E-2</v>
      </c>
      <c r="J86" s="513">
        <v>1.5939000000000002E-2</v>
      </c>
      <c r="K86" s="513">
        <v>6.3756000000000004E-3</v>
      </c>
      <c r="L86" s="513">
        <v>9.5633999999999979E-3</v>
      </c>
      <c r="M86" s="513">
        <v>0</v>
      </c>
      <c r="N86" s="15"/>
      <c r="O86" s="15"/>
      <c r="P86" s="241"/>
      <c r="Q86" s="15"/>
      <c r="R86" s="15"/>
      <c r="S86" s="15"/>
      <c r="T86" s="15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0"/>
      <c r="CG86" s="7"/>
      <c r="CH86" s="15"/>
      <c r="CI86" s="7"/>
      <c r="CJ86" s="15"/>
      <c r="CK86" s="15"/>
      <c r="CL86" s="15"/>
      <c r="CM86" s="15"/>
      <c r="CN86" s="47"/>
      <c r="CO86" s="15"/>
      <c r="CP86" s="15"/>
    </row>
    <row r="87" spans="2:94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53">
        <v>5.4547404699485398</v>
      </c>
      <c r="G87" s="17">
        <v>5.4547404699485398</v>
      </c>
      <c r="H87" s="7">
        <v>2.3877300000000004</v>
      </c>
      <c r="I87" s="133">
        <v>4.7654675388944861E-3</v>
      </c>
      <c r="J87" s="133">
        <v>4.7654675388944861E-3</v>
      </c>
      <c r="K87" s="320">
        <v>1.9061870155577946E-3</v>
      </c>
      <c r="L87" s="321">
        <v>2.8592805233366913E-3</v>
      </c>
      <c r="M87" s="318">
        <v>0</v>
      </c>
      <c r="N87" s="133">
        <v>3.9743999274380014E-3</v>
      </c>
      <c r="O87" s="134">
        <v>7.9106761145648474E-4</v>
      </c>
      <c r="P87" s="225">
        <v>0</v>
      </c>
      <c r="Q87" s="226">
        <v>0.8</v>
      </c>
      <c r="R87" s="226">
        <v>2.8</v>
      </c>
      <c r="S87" s="226">
        <v>0.8</v>
      </c>
      <c r="T87" s="226">
        <v>1.5</v>
      </c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0"/>
      <c r="CG87" s="58">
        <v>150.1012837881577</v>
      </c>
      <c r="CH87" s="7">
        <v>49.329915573797109</v>
      </c>
      <c r="CI87" s="13">
        <v>3.6697126097536712</v>
      </c>
      <c r="CJ87" s="13">
        <v>241.66306689893392</v>
      </c>
      <c r="CK87" s="13">
        <v>19.731966229518846</v>
      </c>
      <c r="CL87" s="47">
        <v>4.4036551317044053</v>
      </c>
      <c r="CM87" s="47">
        <v>0.83878087715599825</v>
      </c>
      <c r="CN87" s="47">
        <v>0.1177865193130226</v>
      </c>
      <c r="CO87" s="94">
        <v>1.3422301069681006</v>
      </c>
      <c r="CP87" s="94">
        <v>4.7114607725209041E-2</v>
      </c>
    </row>
    <row r="88" spans="2:94" ht="60" customHeight="1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7">
        <v>2.0660619574716002</v>
      </c>
      <c r="G88" s="17">
        <v>2.0660619574716002</v>
      </c>
      <c r="H88" s="7">
        <v>0.97532700000000006</v>
      </c>
      <c r="I88" s="133">
        <v>1.7178622586868483E-3</v>
      </c>
      <c r="J88" s="133">
        <v>1.7178622586868483E-3</v>
      </c>
      <c r="K88" s="320">
        <v>6.8714490347473935E-4</v>
      </c>
      <c r="L88" s="321">
        <v>1.0307173552121089E-3</v>
      </c>
      <c r="M88" s="318">
        <v>0</v>
      </c>
      <c r="N88" s="133">
        <v>1.4326971237448314E-3</v>
      </c>
      <c r="O88" s="134">
        <v>2.8516513494201685E-4</v>
      </c>
      <c r="P88" s="225">
        <v>0</v>
      </c>
      <c r="Q88" s="190">
        <v>0.75</v>
      </c>
      <c r="R88" s="190">
        <v>2.4</v>
      </c>
      <c r="S88" s="226">
        <v>0.6</v>
      </c>
      <c r="T88" s="226">
        <v>1</v>
      </c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0"/>
      <c r="CG88" s="7">
        <v>120.88772234259051</v>
      </c>
      <c r="CH88" s="7">
        <v>49.329915573797109</v>
      </c>
      <c r="CI88" s="7">
        <v>3.6697126097536712</v>
      </c>
      <c r="CJ88" s="13">
        <v>194.62923297157073</v>
      </c>
      <c r="CK88" s="13">
        <v>19.731966229518846</v>
      </c>
      <c r="CL88" s="47">
        <v>4.4036551317044053</v>
      </c>
      <c r="CM88" s="47">
        <v>0.25734337787528172</v>
      </c>
      <c r="CN88" s="47">
        <v>4.8112798566844819E-2</v>
      </c>
      <c r="CO88" s="94">
        <v>0.4112142783958786</v>
      </c>
      <c r="CP88" s="94">
        <v>1.9245119426737928E-2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7">
        <v>0.65815827750266997</v>
      </c>
      <c r="G89" s="17">
        <v>0.65815827750266997</v>
      </c>
      <c r="H89" s="7">
        <v>0.38851199999999997</v>
      </c>
      <c r="I89" s="134">
        <v>5.7042051162072005E-4</v>
      </c>
      <c r="J89" s="134">
        <v>5.7042051162072005E-4</v>
      </c>
      <c r="K89" s="322">
        <v>2.2816820464828804E-4</v>
      </c>
      <c r="L89" s="323">
        <v>3.4225230697243199E-4</v>
      </c>
      <c r="M89" s="225">
        <v>0</v>
      </c>
      <c r="N89" s="133">
        <v>4.7573070669168049E-4</v>
      </c>
      <c r="O89" s="134">
        <v>9.4689804929039533E-5</v>
      </c>
      <c r="P89" s="225">
        <v>0</v>
      </c>
      <c r="Q89" s="190">
        <v>0.72</v>
      </c>
      <c r="R89" s="190">
        <v>2.2000000000000002</v>
      </c>
      <c r="S89" s="226">
        <v>0.5</v>
      </c>
      <c r="T89" s="226">
        <v>0.8</v>
      </c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0"/>
      <c r="CG89" s="226">
        <v>107.88966926525318</v>
      </c>
      <c r="CH89" s="7">
        <v>49.329915573797109</v>
      </c>
      <c r="CI89" s="7">
        <v>3.6697126097536712</v>
      </c>
      <c r="CJ89" s="13">
        <v>173.70236751705761</v>
      </c>
      <c r="CK89" s="13">
        <v>19.731966229518846</v>
      </c>
      <c r="CL89" s="47">
        <v>4.4036551317044053</v>
      </c>
      <c r="CM89" s="47">
        <v>7.3423730614117097E-2</v>
      </c>
      <c r="CN89" s="47">
        <v>1.9165264159407062E-2</v>
      </c>
      <c r="CO89" s="94">
        <v>0.11722195307936073</v>
      </c>
      <c r="CP89" s="94">
        <v>7.6661056637628254E-3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60">
        <v>1.9107070686474401</v>
      </c>
      <c r="G90" s="17">
        <v>1.9107070686474401</v>
      </c>
      <c r="H90" s="7">
        <v>0.91057500000000002</v>
      </c>
      <c r="I90" s="133">
        <v>2.7561376830718617E-3</v>
      </c>
      <c r="J90" s="133">
        <v>2.7561376830718617E-3</v>
      </c>
      <c r="K90" s="320">
        <v>1.1024550732287447E-3</v>
      </c>
      <c r="L90" s="321">
        <v>1.653682609843117E-3</v>
      </c>
      <c r="M90" s="225">
        <v>0</v>
      </c>
      <c r="N90" s="133">
        <v>2.2986188276819326E-3</v>
      </c>
      <c r="O90" s="134">
        <v>4.5751885538992905E-4</v>
      </c>
      <c r="P90" s="225">
        <v>0</v>
      </c>
      <c r="Q90" s="226">
        <v>0.7</v>
      </c>
      <c r="R90" s="190">
        <v>2.1</v>
      </c>
      <c r="S90" s="190">
        <v>0.42</v>
      </c>
      <c r="T90" s="190">
        <v>0.7</v>
      </c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0"/>
      <c r="CG90" s="7">
        <v>94.891616187915801</v>
      </c>
      <c r="CH90" s="7">
        <v>56.729402909866671</v>
      </c>
      <c r="CI90" s="7">
        <v>3.6697126097536712</v>
      </c>
      <c r="CJ90" s="13">
        <v>152.77550206254446</v>
      </c>
      <c r="CK90" s="13">
        <v>22.691761163946669</v>
      </c>
      <c r="CL90" s="47">
        <v>4.4036551317044053</v>
      </c>
      <c r="CM90" s="47">
        <v>0.18832182762899158</v>
      </c>
      <c r="CN90" s="47">
        <v>5.1656376054651842E-2</v>
      </c>
      <c r="CO90" s="47">
        <v>0.30032332669509842</v>
      </c>
      <c r="CP90" s="47">
        <v>2.0662550421860739E-2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7">
        <v>4.9789661229245592</v>
      </c>
      <c r="G91" s="17">
        <v>4.9789661229245592</v>
      </c>
      <c r="H91" s="7">
        <v>2.1894270000000002</v>
      </c>
      <c r="I91" s="133">
        <v>3.0747620612573789E-3</v>
      </c>
      <c r="J91" s="133">
        <v>3.0747620612573789E-3</v>
      </c>
      <c r="K91" s="320">
        <v>1.2299048245029516E-3</v>
      </c>
      <c r="L91" s="321">
        <v>1.8448572367544274E-3</v>
      </c>
      <c r="M91" s="225">
        <v>0</v>
      </c>
      <c r="N91" s="133">
        <v>2.5643515590886541E-3</v>
      </c>
      <c r="O91" s="134">
        <v>5.1041050216872488E-4</v>
      </c>
      <c r="P91" s="225">
        <v>0</v>
      </c>
      <c r="Q91" s="226">
        <v>0.5</v>
      </c>
      <c r="R91" s="190">
        <v>1.8</v>
      </c>
      <c r="S91" s="190">
        <v>0.35</v>
      </c>
      <c r="T91" s="226">
        <v>0.6</v>
      </c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0"/>
      <c r="CG91" s="7">
        <v>73.675063182755267</v>
      </c>
      <c r="CH91" s="226">
        <v>57.863990968064002</v>
      </c>
      <c r="CI91" s="7">
        <v>3.6697126097536712</v>
      </c>
      <c r="CJ91" s="13">
        <v>118.61685172423599</v>
      </c>
      <c r="CK91" s="13">
        <v>23.145596387225602</v>
      </c>
      <c r="CL91" s="47">
        <v>4.4036551317044053</v>
      </c>
      <c r="CM91" s="47">
        <v>0.38509701845609756</v>
      </c>
      <c r="CN91" s="47">
        <v>0.12668898415323548</v>
      </c>
      <c r="CO91" s="47">
        <v>0.6125149360607357</v>
      </c>
      <c r="CP91" s="47">
        <v>5.0675593661294191E-2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7">
        <v>4.6197079425186898</v>
      </c>
      <c r="G92" s="59">
        <v>4.6197079425186898</v>
      </c>
      <c r="H92" s="60">
        <v>2.0396879999999999</v>
      </c>
      <c r="I92" s="133">
        <v>2.4505537508534032E-3</v>
      </c>
      <c r="J92" s="133">
        <v>2.4505537508534032E-3</v>
      </c>
      <c r="K92" s="320">
        <v>9.8022150034136131E-4</v>
      </c>
      <c r="L92" s="321">
        <v>1.4703322505120419E-3</v>
      </c>
      <c r="M92" s="225">
        <v>0</v>
      </c>
      <c r="N92" s="133">
        <v>2.0437618282117382E-3</v>
      </c>
      <c r="O92" s="134">
        <v>4.0679192264166493E-4</v>
      </c>
      <c r="P92" s="225">
        <v>0</v>
      </c>
      <c r="Q92" s="226">
        <v>0.4</v>
      </c>
      <c r="R92" s="226">
        <v>1.5</v>
      </c>
      <c r="S92" s="226">
        <v>0.2</v>
      </c>
      <c r="T92" s="226">
        <v>0.4</v>
      </c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0"/>
      <c r="CG92" s="7">
        <v>67.146893027321255</v>
      </c>
      <c r="CH92" s="7">
        <v>58.998579026261339</v>
      </c>
      <c r="CI92" s="7">
        <v>3.6697126097536712</v>
      </c>
      <c r="CJ92" s="13">
        <v>108.10649777398723</v>
      </c>
      <c r="CK92" s="13">
        <v>23.599431610504539</v>
      </c>
      <c r="CL92" s="47">
        <v>4.4036551317044053</v>
      </c>
      <c r="CM92" s="47">
        <v>0.32715203552380889</v>
      </c>
      <c r="CN92" s="47">
        <v>0.12033869365691693</v>
      </c>
      <c r="CO92" s="47">
        <v>0.51976404699241585</v>
      </c>
      <c r="CP92" s="47">
        <v>4.8135477462766779E-2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3">
        <v>0.80380348577531802</v>
      </c>
      <c r="G93" s="32">
        <v>0.80380348577531802</v>
      </c>
      <c r="H93" s="60">
        <v>0.44921700000000003</v>
      </c>
      <c r="I93" s="134">
        <v>6.0379619561530258E-4</v>
      </c>
      <c r="J93" s="134">
        <v>6.0379619561530258E-4</v>
      </c>
      <c r="K93" s="322">
        <v>2.4151847824612104E-4</v>
      </c>
      <c r="L93" s="323">
        <v>3.6227771736918157E-4</v>
      </c>
      <c r="M93" s="225">
        <v>0</v>
      </c>
      <c r="N93" s="133">
        <v>5.0356602714316239E-4</v>
      </c>
      <c r="O93" s="134">
        <v>1.0023016847214023E-4</v>
      </c>
      <c r="P93" s="225">
        <v>0</v>
      </c>
      <c r="Q93" s="226">
        <v>0.37</v>
      </c>
      <c r="R93" s="226">
        <v>1.49</v>
      </c>
      <c r="S93" s="226">
        <v>0.16</v>
      </c>
      <c r="T93" s="226">
        <v>0.5</v>
      </c>
      <c r="U93" s="259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2"/>
      <c r="CG93" s="58">
        <v>54.778342072115024</v>
      </c>
      <c r="CH93" s="53">
        <v>49.329915573797109</v>
      </c>
      <c r="CI93" s="53">
        <v>3.6697126097536712</v>
      </c>
      <c r="CJ93" s="13">
        <v>88.193130736105189</v>
      </c>
      <c r="CK93" s="13">
        <v>19.731966229518846</v>
      </c>
      <c r="CL93" s="7">
        <v>4.4036551317044053</v>
      </c>
      <c r="CM93" s="7">
        <v>4.6980750090072451E-2</v>
      </c>
      <c r="CN93" s="36">
        <v>2.2159836684314416E-2</v>
      </c>
      <c r="CO93" s="7">
        <v>7.4429619252136064E-2</v>
      </c>
      <c r="CP93" s="7">
        <v>8.8639346737257683E-3</v>
      </c>
    </row>
    <row r="94" spans="2:94" x14ac:dyDescent="0.2">
      <c r="B94" s="21"/>
      <c r="C94" s="21"/>
      <c r="D94" s="21"/>
      <c r="E94" s="21"/>
      <c r="J94" s="132">
        <f>SUM(J87:J93)</f>
        <v>1.5939000000000002E-2</v>
      </c>
      <c r="K94" s="23"/>
      <c r="L94" s="23"/>
      <c r="R94" s="23"/>
      <c r="S94" s="23"/>
      <c r="T94" s="23"/>
      <c r="CG94" s="22"/>
      <c r="CH94" s="23"/>
      <c r="CI94" s="24"/>
      <c r="CJ94" s="23"/>
      <c r="CK94" s="23"/>
      <c r="CL94" s="23"/>
      <c r="CM94" s="23"/>
      <c r="CN94" s="23"/>
      <c r="CO94" s="23"/>
      <c r="CP94" s="23"/>
    </row>
    <row r="95" spans="2:94" x14ac:dyDescent="0.2">
      <c r="J95" s="147">
        <f>J94/J38</f>
        <v>0.13935512955934068</v>
      </c>
      <c r="CG95" s="25"/>
      <c r="CI95" s="26"/>
    </row>
    <row r="96" spans="2:94" x14ac:dyDescent="0.2">
      <c r="B96" s="208"/>
      <c r="C96" s="18" t="s">
        <v>114</v>
      </c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R3:BR4"/>
    <mergeCell ref="BP3:BP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F3:J3"/>
    <mergeCell ref="K3:M3"/>
    <mergeCell ref="BT3:BT4"/>
    <mergeCell ref="BU3:BU4"/>
    <mergeCell ref="U4:U5"/>
    <mergeCell ref="V4:V5"/>
    <mergeCell ref="W4:W5"/>
    <mergeCell ref="X4:X5"/>
    <mergeCell ref="Y4:Z4"/>
    <mergeCell ref="AA4:AB4"/>
    <mergeCell ref="AC4:AD4"/>
    <mergeCell ref="AE4:AE5"/>
    <mergeCell ref="AF4:AF5"/>
    <mergeCell ref="AG4:AG5"/>
    <mergeCell ref="AH4:AH5"/>
    <mergeCell ref="Q3:T3"/>
    <mergeCell ref="CG3:CI3"/>
    <mergeCell ref="CJ3:CL3"/>
    <mergeCell ref="CM3:CN3"/>
    <mergeCell ref="CO3:CP3"/>
    <mergeCell ref="BV3:BV4"/>
    <mergeCell ref="BW3:BX3"/>
    <mergeCell ref="BY3:BY4"/>
    <mergeCell ref="BZ3:BZ4"/>
    <mergeCell ref="CA3:CA4"/>
    <mergeCell ref="AP4:AP5"/>
    <mergeCell ref="AI4:AI5"/>
    <mergeCell ref="AJ4:AK4"/>
    <mergeCell ref="AL4:AM4"/>
    <mergeCell ref="AN4:AN5"/>
    <mergeCell ref="AO4:AO5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2:DG96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8.33203125" customWidth="1"/>
    <col min="2" max="2" width="19.6640625" customWidth="1"/>
    <col min="3" max="3" width="30.33203125" customWidth="1"/>
    <col min="4" max="4" width="31.6640625" customWidth="1"/>
    <col min="5" max="7" width="11.33203125"/>
    <col min="8" max="8" width="12.5" customWidth="1"/>
    <col min="9" max="9" width="14.6640625" customWidth="1"/>
    <col min="10" max="10" width="11.6640625"/>
    <col min="11" max="12" width="14.6640625"/>
    <col min="13" max="13" width="15.6640625"/>
    <col min="14" max="14" width="9.33203125" customWidth="1"/>
    <col min="15" max="15" width="9.5" customWidth="1"/>
    <col min="16" max="16" width="10.5" customWidth="1"/>
    <col min="17" max="17" width="12.5" customWidth="1"/>
    <col min="18" max="18" width="17.33203125"/>
    <col min="19" max="19" width="16.33203125"/>
    <col min="20" max="20" width="15.6640625"/>
    <col min="21" max="55" width="34.6640625" style="136" customWidth="1"/>
    <col min="56" max="84" width="34.6640625" style="21" customWidth="1"/>
    <col min="85" max="85" width="14.6640625"/>
    <col min="86" max="87" width="13"/>
    <col min="88" max="88" width="13.6640625"/>
    <col min="89" max="89" width="13"/>
    <col min="90" max="91" width="15.33203125"/>
    <col min="92" max="93" width="17"/>
    <col min="94" max="94" width="18.6640625"/>
    <col min="95" max="95" width="9.33203125" customWidth="1"/>
    <col min="96" max="96" width="8.6640625" customWidth="1"/>
    <col min="97" max="97" width="7.5"/>
    <col min="98" max="98" width="8.33203125" customWidth="1"/>
    <col min="99" max="99" width="10.6640625" customWidth="1"/>
    <col min="100" max="100" width="7.33203125"/>
    <col min="101" max="101" width="7"/>
    <col min="102" max="102" width="8.5"/>
    <col min="103" max="103" width="8"/>
    <col min="104" max="104" width="12.6640625"/>
    <col min="105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94" t="s">
        <v>11</v>
      </c>
      <c r="R3" s="595"/>
      <c r="S3" s="595"/>
      <c r="T3" s="59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48</v>
      </c>
      <c r="R4" s="4" t="s">
        <v>49</v>
      </c>
      <c r="S4" s="4" t="s">
        <v>112</v>
      </c>
      <c r="T4" s="4" t="s">
        <v>51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22.5" customHeight="1" x14ac:dyDescent="0.2">
      <c r="A5" s="2"/>
      <c r="B5" s="3"/>
      <c r="C5" s="3"/>
      <c r="D5" s="3"/>
      <c r="E5" s="3"/>
      <c r="F5" s="96">
        <v>90.910403762210564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v>301.92929133858269</v>
      </c>
      <c r="G6" s="7"/>
      <c r="H6" s="95"/>
      <c r="I6" s="115">
        <v>3.3211742423707946</v>
      </c>
      <c r="J6" s="115">
        <v>1.248</v>
      </c>
      <c r="K6" s="115">
        <v>2.1023032954207128</v>
      </c>
      <c r="L6" s="115">
        <v>1.2155497727077109</v>
      </c>
      <c r="M6" s="115">
        <v>3.321174242370795E-3</v>
      </c>
      <c r="N6" s="98">
        <v>0.74931034482758618</v>
      </c>
      <c r="O6" s="98"/>
      <c r="P6" s="98"/>
      <c r="Q6" s="99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  <c r="CQ6" s="121"/>
      <c r="CR6" s="121"/>
      <c r="CS6" s="121"/>
      <c r="CT6" s="121"/>
      <c r="CU6" s="121"/>
      <c r="CV6" s="121"/>
    </row>
    <row r="7" spans="1:108" ht="27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62.307086614173222</v>
      </c>
      <c r="G7" s="13">
        <v>61.009875590551175</v>
      </c>
      <c r="H7" s="13">
        <v>0.90614700000000004</v>
      </c>
      <c r="I7" s="372">
        <v>0.7120962860035287</v>
      </c>
      <c r="J7" s="372">
        <v>0.24999999999999997</v>
      </c>
      <c r="K7" s="372">
        <v>0.45075694904023372</v>
      </c>
      <c r="L7" s="372">
        <v>0.26062724067729148</v>
      </c>
      <c r="M7" s="372">
        <v>7.1209628600352876E-4</v>
      </c>
      <c r="N7" s="13">
        <v>0.56191250008313165</v>
      </c>
      <c r="O7" s="190">
        <v>8.4027361748416393E-2</v>
      </c>
      <c r="P7" s="190">
        <v>6.6156424171980671E-2</v>
      </c>
      <c r="Q7" s="13">
        <v>1.1468697080753192</v>
      </c>
      <c r="R7" s="13">
        <v>2.6912254096634229</v>
      </c>
      <c r="S7" s="13">
        <v>0.75896541556089137</v>
      </c>
      <c r="T7" s="35">
        <v>0.92640717806141792</v>
      </c>
      <c r="U7" s="272">
        <v>1</v>
      </c>
      <c r="V7" s="272"/>
      <c r="W7" s="272"/>
      <c r="X7" s="272"/>
      <c r="Y7" s="272">
        <v>0.10185770251484899</v>
      </c>
      <c r="Z7" s="272">
        <v>3.3949172248199169E-2</v>
      </c>
      <c r="AA7" s="272">
        <v>0.89814229748515106</v>
      </c>
      <c r="AB7" s="272">
        <v>0.291166434980412</v>
      </c>
      <c r="AC7" s="272"/>
      <c r="AD7" s="272"/>
      <c r="AE7" s="272"/>
      <c r="AF7" s="272">
        <v>1</v>
      </c>
      <c r="AG7" s="272"/>
      <c r="AH7" s="272"/>
      <c r="AI7" s="272">
        <v>0.31580942752432706</v>
      </c>
      <c r="AJ7" s="272">
        <v>0.68419057247567294</v>
      </c>
      <c r="AK7" s="272"/>
      <c r="AL7" s="272"/>
      <c r="AM7" s="272"/>
      <c r="AN7" s="272">
        <v>1</v>
      </c>
      <c r="AO7" s="272"/>
      <c r="AP7" s="272"/>
      <c r="AQ7" s="272">
        <v>1</v>
      </c>
      <c r="AR7" s="272">
        <v>0.5169694932389739</v>
      </c>
      <c r="AS7" s="272"/>
      <c r="AT7" s="272"/>
      <c r="AU7" s="272">
        <v>1</v>
      </c>
      <c r="AV7" s="272"/>
      <c r="AW7" s="272"/>
      <c r="AX7" s="272"/>
      <c r="AY7" s="272"/>
      <c r="AZ7" s="272"/>
      <c r="BA7" s="272">
        <v>0.55092885125742452</v>
      </c>
      <c r="BB7" s="272">
        <v>3.3949172248199169E-2</v>
      </c>
      <c r="BC7" s="272">
        <v>0.44907114874257553</v>
      </c>
      <c r="BD7" s="272"/>
      <c r="BE7" s="273" t="s">
        <v>96</v>
      </c>
      <c r="BF7" s="273" t="s">
        <v>96</v>
      </c>
      <c r="BG7" s="273" t="s">
        <v>96</v>
      </c>
      <c r="BH7" s="272"/>
      <c r="BI7" s="272"/>
      <c r="BJ7" s="272"/>
      <c r="BK7" s="272"/>
      <c r="BL7" s="272" t="s">
        <v>85</v>
      </c>
      <c r="BM7" s="272"/>
      <c r="BN7" s="272"/>
      <c r="BO7" s="273" t="s">
        <v>87</v>
      </c>
      <c r="BP7" s="272"/>
      <c r="BQ7" s="272"/>
      <c r="BR7" s="273" t="s">
        <v>85</v>
      </c>
      <c r="BS7" s="272"/>
      <c r="BT7" s="272"/>
      <c r="BU7" s="273" t="s">
        <v>96</v>
      </c>
      <c r="BV7" s="273" t="s">
        <v>96</v>
      </c>
      <c r="BW7" s="273" t="s">
        <v>96</v>
      </c>
      <c r="BX7" s="272"/>
      <c r="BY7" s="272"/>
      <c r="BZ7" s="272"/>
      <c r="CA7" s="272" t="s">
        <v>85</v>
      </c>
      <c r="CB7" s="272"/>
      <c r="CC7" s="272"/>
      <c r="CD7" s="273" t="s">
        <v>86</v>
      </c>
      <c r="CE7" s="273" t="s">
        <v>87</v>
      </c>
      <c r="CF7" s="272"/>
      <c r="CG7" s="30">
        <v>195.80033822159831</v>
      </c>
      <c r="CH7" s="13">
        <v>19.259175049546368</v>
      </c>
      <c r="CI7" s="13">
        <v>20.161700164309103</v>
      </c>
      <c r="CJ7" s="13">
        <v>236.19394799671403</v>
      </c>
      <c r="CK7" s="13">
        <v>4.6973127945843594</v>
      </c>
      <c r="CL7" s="47">
        <v>22.08109401995133</v>
      </c>
      <c r="CM7" s="47">
        <v>13.201971073914153</v>
      </c>
      <c r="CN7" s="47">
        <v>1.7451643693621292E-2</v>
      </c>
      <c r="CO7" s="94">
        <v>15.785972020157446</v>
      </c>
      <c r="CP7" s="101">
        <v>4.256455896874233E-3</v>
      </c>
      <c r="CQ7" s="236">
        <v>62.307086614173222</v>
      </c>
      <c r="CR7" s="238">
        <v>0.58233286996082401</v>
      </c>
      <c r="CS7" s="238">
        <v>0.31580942752432706</v>
      </c>
      <c r="CT7" s="238">
        <v>0.10185770251484899</v>
      </c>
      <c r="CU7" s="238">
        <v>1</v>
      </c>
      <c r="CV7" s="237"/>
      <c r="CW7" s="240">
        <v>1.2420671915847557E-2</v>
      </c>
      <c r="CX7" s="240">
        <v>1.1786987852893747E-2</v>
      </c>
      <c r="CY7" s="240">
        <v>1.5720932321404476E-2</v>
      </c>
      <c r="CZ7" s="240">
        <v>9.2448712063097748E-3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55.149606299212593</v>
      </c>
      <c r="G8" s="13">
        <v>53.994829133858261</v>
      </c>
      <c r="H8" s="13">
        <v>0.81001800000000013</v>
      </c>
      <c r="I8" s="372">
        <v>0.61240915534383533</v>
      </c>
      <c r="J8" s="372">
        <v>0.22000000000000003</v>
      </c>
      <c r="K8" s="372">
        <v>0.38765499533264769</v>
      </c>
      <c r="L8" s="372">
        <v>0.2241417508558437</v>
      </c>
      <c r="M8" s="372">
        <v>6.1240915534383519E-4</v>
      </c>
      <c r="N8" s="13">
        <v>0.46593359745961344</v>
      </c>
      <c r="O8" s="190">
        <v>7.2264280330572556E-2</v>
      </c>
      <c r="P8" s="190">
        <v>7.4211277553649202E-2</v>
      </c>
      <c r="Q8" s="13">
        <v>0.8983796402055968</v>
      </c>
      <c r="R8" s="13">
        <v>2.6707952598515132</v>
      </c>
      <c r="S8" s="13">
        <v>0.50068103940605369</v>
      </c>
      <c r="T8" s="35">
        <v>0.7078155339805825</v>
      </c>
      <c r="U8" s="272">
        <v>0.97310522558537993</v>
      </c>
      <c r="V8" s="272"/>
      <c r="W8" s="272">
        <v>2.6886707595659622E-2</v>
      </c>
      <c r="X8" s="272"/>
      <c r="Y8" s="272">
        <v>2.6886707595659622E-2</v>
      </c>
      <c r="Z8" s="272"/>
      <c r="AA8" s="272">
        <v>0.94621851798972023</v>
      </c>
      <c r="AB8" s="272">
        <v>0.74620562535693891</v>
      </c>
      <c r="AC8" s="272"/>
      <c r="AD8" s="272"/>
      <c r="AE8" s="272">
        <v>2.6886707595659622E-2</v>
      </c>
      <c r="AF8" s="272">
        <v>1</v>
      </c>
      <c r="AG8" s="272"/>
      <c r="AH8" s="272"/>
      <c r="AI8" s="272"/>
      <c r="AJ8" s="272">
        <v>1</v>
      </c>
      <c r="AK8" s="272"/>
      <c r="AL8" s="272"/>
      <c r="AM8" s="272"/>
      <c r="AN8" s="272">
        <v>0.97310522558537993</v>
      </c>
      <c r="AO8" s="272">
        <v>2.6886707595659622E-2</v>
      </c>
      <c r="AP8" s="272"/>
      <c r="AQ8" s="272">
        <v>0.97310522558537993</v>
      </c>
      <c r="AR8" s="272">
        <v>0.65316067961165047</v>
      </c>
      <c r="AS8" s="272">
        <v>2.6886707595659622E-2</v>
      </c>
      <c r="AT8" s="272">
        <v>8.0668189605939467E-2</v>
      </c>
      <c r="AU8" s="272">
        <v>0.63971329240434027</v>
      </c>
      <c r="AV8" s="272">
        <v>0.36018670759565957</v>
      </c>
      <c r="AW8" s="272"/>
      <c r="AX8" s="272"/>
      <c r="AY8" s="272">
        <v>0.36018670759565957</v>
      </c>
      <c r="AZ8" s="272"/>
      <c r="BA8" s="272">
        <v>0.63971329240434027</v>
      </c>
      <c r="BB8" s="272">
        <v>0.45966590519703032</v>
      </c>
      <c r="BC8" s="272"/>
      <c r="BD8" s="272"/>
      <c r="BE8" s="273" t="s">
        <v>96</v>
      </c>
      <c r="BF8" s="273" t="s">
        <v>96</v>
      </c>
      <c r="BG8" s="273" t="s">
        <v>96</v>
      </c>
      <c r="BH8" s="272"/>
      <c r="BI8" s="272"/>
      <c r="BJ8" s="272"/>
      <c r="BK8" s="272"/>
      <c r="BL8" s="272" t="s">
        <v>85</v>
      </c>
      <c r="BM8" s="272"/>
      <c r="BN8" s="272"/>
      <c r="BO8" s="273" t="s">
        <v>87</v>
      </c>
      <c r="BP8" s="272"/>
      <c r="BQ8" s="272"/>
      <c r="BR8" s="273" t="s">
        <v>85</v>
      </c>
      <c r="BS8" s="272"/>
      <c r="BT8" s="272"/>
      <c r="BU8" s="273" t="s">
        <v>96</v>
      </c>
      <c r="BV8" s="273" t="s">
        <v>96</v>
      </c>
      <c r="BW8" s="273" t="s">
        <v>96</v>
      </c>
      <c r="BX8" s="272"/>
      <c r="BY8" s="272"/>
      <c r="BZ8" s="272"/>
      <c r="CA8" s="272" t="s">
        <v>85</v>
      </c>
      <c r="CB8" s="272"/>
      <c r="CC8" s="272"/>
      <c r="CD8" s="273" t="s">
        <v>86</v>
      </c>
      <c r="CE8" s="273" t="s">
        <v>87</v>
      </c>
      <c r="CF8" s="272"/>
      <c r="CG8" s="30">
        <v>175.28491027732824</v>
      </c>
      <c r="CH8" s="13">
        <v>20.229279678866735</v>
      </c>
      <c r="CI8" s="13">
        <v>20.435706679483051</v>
      </c>
      <c r="CJ8" s="13">
        <v>211.44618726754103</v>
      </c>
      <c r="CK8" s="13">
        <v>4.9339213136755973</v>
      </c>
      <c r="CL8" s="47">
        <v>22.381185955369837</v>
      </c>
      <c r="CM8" s="47">
        <v>10.591499957987693</v>
      </c>
      <c r="CN8" s="47">
        <v>1.638608066691628E-2</v>
      </c>
      <c r="CO8" s="94">
        <v>12.651314346464787</v>
      </c>
      <c r="CP8" s="101">
        <v>3.9965650746608804E-3</v>
      </c>
      <c r="CQ8" s="236">
        <v>55.149606299212593</v>
      </c>
      <c r="CR8" s="238">
        <v>0.51927470017133071</v>
      </c>
      <c r="CS8" s="238">
        <v>0.40005711022272988</v>
      </c>
      <c r="CT8" s="238">
        <v>8.0668189605939467E-2</v>
      </c>
      <c r="CU8" s="238">
        <v>1</v>
      </c>
      <c r="CV8" s="237"/>
      <c r="CW8" s="240">
        <v>1.1741530825349837E-2</v>
      </c>
      <c r="CX8" s="240">
        <v>1.1244972072151844E-2</v>
      </c>
      <c r="CY8" s="240">
        <v>1.5720932321404476E-2</v>
      </c>
      <c r="CZ8" s="240">
        <v>5.5259237884236661E-3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60.5511811023622</v>
      </c>
      <c r="G9" s="13">
        <v>59.288912598425192</v>
      </c>
      <c r="H9" s="13">
        <v>0.87793200000000005</v>
      </c>
      <c r="I9" s="372">
        <v>0.66813221907593812</v>
      </c>
      <c r="J9" s="372">
        <v>0.24000000000000002</v>
      </c>
      <c r="K9" s="372">
        <v>0.42292769467506885</v>
      </c>
      <c r="L9" s="372">
        <v>0.24453639218179338</v>
      </c>
      <c r="M9" s="372">
        <v>6.6813221907593816E-4</v>
      </c>
      <c r="N9" s="13">
        <v>0.51269397804439132</v>
      </c>
      <c r="O9" s="190">
        <v>7.88396018509607E-2</v>
      </c>
      <c r="P9" s="190">
        <v>7.6598639180586181E-2</v>
      </c>
      <c r="Q9" s="13">
        <v>0.39517555266579973</v>
      </c>
      <c r="R9" s="13">
        <v>2.4947139141742527</v>
      </c>
      <c r="S9" s="13">
        <v>0.40410273081924575</v>
      </c>
      <c r="T9" s="35">
        <v>0.33184720416124841</v>
      </c>
      <c r="U9" s="272">
        <v>0.68088426527958401</v>
      </c>
      <c r="V9" s="272">
        <v>0.28107932379713912</v>
      </c>
      <c r="W9" s="272">
        <v>3.8036410923276982E-2</v>
      </c>
      <c r="X9" s="272"/>
      <c r="Y9" s="272">
        <v>0.56215864759427825</v>
      </c>
      <c r="Z9" s="272">
        <v>0.56215864759427825</v>
      </c>
      <c r="AA9" s="272">
        <v>0.39980494148244478</v>
      </c>
      <c r="AB9" s="272">
        <v>0.43784135240572175</v>
      </c>
      <c r="AC9" s="272"/>
      <c r="AD9" s="272"/>
      <c r="AE9" s="272">
        <v>3.8036410923276982E-2</v>
      </c>
      <c r="AF9" s="272">
        <v>1</v>
      </c>
      <c r="AG9" s="272"/>
      <c r="AH9" s="272"/>
      <c r="AI9" s="272"/>
      <c r="AJ9" s="272">
        <v>1</v>
      </c>
      <c r="AK9" s="272"/>
      <c r="AL9" s="272"/>
      <c r="AM9" s="272"/>
      <c r="AN9" s="272">
        <v>0.92392717815344605</v>
      </c>
      <c r="AO9" s="272">
        <v>7.6072821846553965E-2</v>
      </c>
      <c r="AP9" s="272"/>
      <c r="AQ9" s="272">
        <v>0.92392717815344605</v>
      </c>
      <c r="AR9" s="272">
        <v>0.92392717815344605</v>
      </c>
      <c r="AS9" s="272">
        <v>7.6072821846553965E-2</v>
      </c>
      <c r="AT9" s="272">
        <v>7.6072821846553965E-2</v>
      </c>
      <c r="AU9" s="272">
        <v>0.5</v>
      </c>
      <c r="AV9" s="272">
        <v>0.5</v>
      </c>
      <c r="AW9" s="272"/>
      <c r="AX9" s="272"/>
      <c r="AY9" s="272">
        <v>0.5</v>
      </c>
      <c r="AZ9" s="272">
        <v>7.6072821846553965E-2</v>
      </c>
      <c r="BA9" s="272">
        <v>0.5</v>
      </c>
      <c r="BB9" s="272">
        <v>1</v>
      </c>
      <c r="BC9" s="272"/>
      <c r="BD9" s="272"/>
      <c r="BE9" s="273" t="s">
        <v>96</v>
      </c>
      <c r="BF9" s="273" t="s">
        <v>96</v>
      </c>
      <c r="BG9" s="273" t="s">
        <v>96</v>
      </c>
      <c r="BH9" s="272"/>
      <c r="BI9" s="272"/>
      <c r="BJ9" s="272"/>
      <c r="BK9" s="272"/>
      <c r="BL9" s="272" t="s">
        <v>85</v>
      </c>
      <c r="BM9" s="272"/>
      <c r="BN9" s="272"/>
      <c r="BO9" s="273" t="s">
        <v>87</v>
      </c>
      <c r="BP9" s="272"/>
      <c r="BQ9" s="272"/>
      <c r="BR9" s="273" t="s">
        <v>85</v>
      </c>
      <c r="BS9" s="272"/>
      <c r="BT9" s="272"/>
      <c r="BU9" s="273" t="s">
        <v>96</v>
      </c>
      <c r="BV9" s="273" t="s">
        <v>96</v>
      </c>
      <c r="BW9" s="273" t="s">
        <v>96</v>
      </c>
      <c r="BX9" s="272"/>
      <c r="BY9" s="272"/>
      <c r="BZ9" s="272"/>
      <c r="CA9" s="272" t="s">
        <v>85</v>
      </c>
      <c r="CB9" s="272"/>
      <c r="CC9" s="272"/>
      <c r="CD9" s="273" t="s">
        <v>86</v>
      </c>
      <c r="CE9" s="273" t="s">
        <v>87</v>
      </c>
      <c r="CF9" s="272"/>
      <c r="CG9" s="30">
        <v>133.94155420674707</v>
      </c>
      <c r="CH9" s="13">
        <v>10.947801065600215</v>
      </c>
      <c r="CI9" s="13">
        <v>20.249363164764954</v>
      </c>
      <c r="CJ9" s="13">
        <v>161.57369683959899</v>
      </c>
      <c r="CK9" s="13">
        <v>2.6701686798998927</v>
      </c>
      <c r="CL9" s="47">
        <v>22.177102538050576</v>
      </c>
      <c r="CM9" s="47">
        <v>9.1673719568582417</v>
      </c>
      <c r="CN9" s="47">
        <v>9.6114248851245278E-3</v>
      </c>
      <c r="CO9" s="94">
        <v>10.92237854223459</v>
      </c>
      <c r="CP9" s="101">
        <v>2.3442265294818729E-3</v>
      </c>
      <c r="CQ9" s="236">
        <v>60.5511811023622</v>
      </c>
      <c r="CR9" s="238">
        <v>0.56215864759427825</v>
      </c>
      <c r="CS9" s="238">
        <v>0.3617685305591678</v>
      </c>
      <c r="CT9" s="238">
        <v>7.6072821846553965E-2</v>
      </c>
      <c r="CU9" s="238">
        <v>1</v>
      </c>
      <c r="CV9" s="237"/>
      <c r="CW9" s="240">
        <v>1.7068286784009113E-2</v>
      </c>
      <c r="CX9" s="240">
        <v>1.9532883494144129E-2</v>
      </c>
      <c r="CY9" s="240">
        <v>1.6401668777418228E-2</v>
      </c>
      <c r="CZ9" s="240">
        <v>6.6891798573324671E-3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30.496062992125985</v>
      </c>
      <c r="G10" s="13">
        <v>29.831891338582675</v>
      </c>
      <c r="H10" s="13">
        <v>0.50004900000000008</v>
      </c>
      <c r="I10" s="372">
        <v>0.32557668065739309</v>
      </c>
      <c r="J10" s="372">
        <v>0.124</v>
      </c>
      <c r="K10" s="372">
        <v>0.20609003885612984</v>
      </c>
      <c r="L10" s="372">
        <v>0.11916106512060588</v>
      </c>
      <c r="M10" s="372">
        <v>3.2557668065739313E-4</v>
      </c>
      <c r="N10" s="13">
        <v>0.22455465728379695</v>
      </c>
      <c r="O10" s="190">
        <v>3.8418048317572388E-2</v>
      </c>
      <c r="P10" s="190">
        <v>6.2603975056023803E-2</v>
      </c>
      <c r="Q10" s="13">
        <v>0.39553317841466568</v>
      </c>
      <c r="R10" s="13">
        <v>2.3831396849987088</v>
      </c>
      <c r="S10" s="13">
        <v>0.20307513555383425</v>
      </c>
      <c r="T10" s="35">
        <v>0.24749289956106377</v>
      </c>
      <c r="U10" s="272">
        <v>1</v>
      </c>
      <c r="V10" s="272"/>
      <c r="W10" s="272"/>
      <c r="X10" s="272"/>
      <c r="Y10" s="272">
        <v>1</v>
      </c>
      <c r="Z10" s="272">
        <v>1</v>
      </c>
      <c r="AA10" s="272"/>
      <c r="AB10" s="272"/>
      <c r="AC10" s="272"/>
      <c r="AD10" s="272"/>
      <c r="AE10" s="272"/>
      <c r="AF10" s="272">
        <v>1</v>
      </c>
      <c r="AG10" s="272"/>
      <c r="AH10" s="272"/>
      <c r="AI10" s="272"/>
      <c r="AJ10" s="272">
        <v>1</v>
      </c>
      <c r="AK10" s="272">
        <v>0.94732765298218435</v>
      </c>
      <c r="AL10" s="272"/>
      <c r="AM10" s="272"/>
      <c r="AN10" s="272">
        <v>0.94732765298218435</v>
      </c>
      <c r="AO10" s="272">
        <v>5.2672347017815646E-2</v>
      </c>
      <c r="AP10" s="272"/>
      <c r="AQ10" s="272">
        <v>0.97366382649109218</v>
      </c>
      <c r="AR10" s="272">
        <v>1</v>
      </c>
      <c r="AS10" s="272">
        <v>2.6336173508907823E-2</v>
      </c>
      <c r="AT10" s="272">
        <v>5.2672347017815646E-2</v>
      </c>
      <c r="AU10" s="272"/>
      <c r="AV10" s="272">
        <v>1</v>
      </c>
      <c r="AW10" s="272"/>
      <c r="AX10" s="272"/>
      <c r="AY10" s="272">
        <v>1</v>
      </c>
      <c r="AZ10" s="272">
        <v>1</v>
      </c>
      <c r="BA10" s="272"/>
      <c r="BB10" s="272"/>
      <c r="BC10" s="272"/>
      <c r="BD10" s="272"/>
      <c r="BE10" s="273" t="s">
        <v>96</v>
      </c>
      <c r="BF10" s="273" t="s">
        <v>96</v>
      </c>
      <c r="BG10" s="273" t="s">
        <v>96</v>
      </c>
      <c r="BH10" s="272"/>
      <c r="BI10" s="272"/>
      <c r="BJ10" s="272"/>
      <c r="BK10" s="272"/>
      <c r="BL10" s="272" t="s">
        <v>85</v>
      </c>
      <c r="BM10" s="272"/>
      <c r="BN10" s="272"/>
      <c r="BO10" s="273" t="s">
        <v>87</v>
      </c>
      <c r="BP10" s="272"/>
      <c r="BQ10" s="272"/>
      <c r="BR10" s="273" t="s">
        <v>85</v>
      </c>
      <c r="BS10" s="272"/>
      <c r="BT10" s="272"/>
      <c r="BU10" s="273" t="s">
        <v>96</v>
      </c>
      <c r="BV10" s="273" t="s">
        <v>96</v>
      </c>
      <c r="BW10" s="273" t="s">
        <v>96</v>
      </c>
      <c r="BX10" s="272"/>
      <c r="BY10" s="272"/>
      <c r="BZ10" s="272"/>
      <c r="CA10" s="272" t="s">
        <v>85</v>
      </c>
      <c r="CB10" s="272"/>
      <c r="CC10" s="272"/>
      <c r="CD10" s="273" t="s">
        <v>86</v>
      </c>
      <c r="CE10" s="273" t="s">
        <v>87</v>
      </c>
      <c r="CF10" s="272"/>
      <c r="CG10" s="30">
        <v>85.119515967727395</v>
      </c>
      <c r="CH10" s="13">
        <v>5.82221988113817</v>
      </c>
      <c r="CI10" s="13">
        <v>22.12440502311734</v>
      </c>
      <c r="CJ10" s="13">
        <v>102.67967211186955</v>
      </c>
      <c r="CK10" s="13">
        <v>1.4200394290095997</v>
      </c>
      <c r="CL10" s="47">
        <v>24.230648381318112</v>
      </c>
      <c r="CM10" s="47">
        <v>3.2139834003902914</v>
      </c>
      <c r="CN10" s="69">
        <v>2.9113952293432612E-3</v>
      </c>
      <c r="CO10" s="47">
        <v>3.8020682004993227</v>
      </c>
      <c r="CP10" s="69">
        <v>7.1008929643682139E-4</v>
      </c>
      <c r="CQ10" s="236">
        <v>30.496062992125985</v>
      </c>
      <c r="CR10" s="238">
        <v>0.13064807642654272</v>
      </c>
      <c r="CS10" s="238">
        <v>0.81667957655564161</v>
      </c>
      <c r="CT10" s="238">
        <v>5.2672347017815646E-2</v>
      </c>
      <c r="CU10" s="238">
        <v>1</v>
      </c>
      <c r="CV10" s="237"/>
      <c r="CW10" s="240">
        <v>9.4648042261697395E-3</v>
      </c>
      <c r="CX10" s="240">
        <v>2.5825983603766931E-3</v>
      </c>
      <c r="CY10" s="240">
        <v>1.9623415159829901E-2</v>
      </c>
      <c r="CZ10" s="240">
        <v>2.9688638913449744E-3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30.346456692913385</v>
      </c>
      <c r="G11" s="13">
        <v>29.685262204724406</v>
      </c>
      <c r="H11" s="13">
        <v>0.498168</v>
      </c>
      <c r="I11" s="372">
        <v>0.32422060103254063</v>
      </c>
      <c r="J11" s="372">
        <v>0.124</v>
      </c>
      <c r="K11" s="372">
        <v>0.20523164045359821</v>
      </c>
      <c r="L11" s="372">
        <v>0.11866473997790986</v>
      </c>
      <c r="M11" s="372">
        <v>3.2422060103254064E-4</v>
      </c>
      <c r="N11" s="13">
        <v>0.22327538553952117</v>
      </c>
      <c r="O11" s="190">
        <v>3.8258030921839797E-2</v>
      </c>
      <c r="P11" s="190">
        <v>6.2687184571179694E-2</v>
      </c>
      <c r="Q11" s="13">
        <v>0.3388946549039959</v>
      </c>
      <c r="R11" s="13">
        <v>2.0325739491437469</v>
      </c>
      <c r="S11" s="13">
        <v>0.15691489361702129</v>
      </c>
      <c r="T11" s="35">
        <v>0.21918137000518945</v>
      </c>
      <c r="U11" s="272">
        <v>1</v>
      </c>
      <c r="V11" s="272"/>
      <c r="W11" s="272"/>
      <c r="X11" s="272"/>
      <c r="Y11" s="272">
        <v>1</v>
      </c>
      <c r="Z11" s="272">
        <v>1</v>
      </c>
      <c r="AA11" s="272"/>
      <c r="AB11" s="272"/>
      <c r="AC11" s="272"/>
      <c r="AD11" s="272"/>
      <c r="AE11" s="272"/>
      <c r="AF11" s="272">
        <v>1</v>
      </c>
      <c r="AG11" s="272"/>
      <c r="AH11" s="272"/>
      <c r="AI11" s="272"/>
      <c r="AJ11" s="272">
        <v>1</v>
      </c>
      <c r="AK11" s="272">
        <v>0.94680851063829796</v>
      </c>
      <c r="AL11" s="272"/>
      <c r="AM11" s="272"/>
      <c r="AN11" s="272">
        <v>0.94680851063829796</v>
      </c>
      <c r="AO11" s="272">
        <v>5.3191489361702121E-2</v>
      </c>
      <c r="AP11" s="272"/>
      <c r="AQ11" s="272">
        <v>0.97340425531914898</v>
      </c>
      <c r="AR11" s="272">
        <v>1</v>
      </c>
      <c r="AS11" s="272">
        <v>2.6595744680851061E-2</v>
      </c>
      <c r="AT11" s="272">
        <v>5.3191489361702121E-2</v>
      </c>
      <c r="AU11" s="272"/>
      <c r="AV11" s="272">
        <v>1</v>
      </c>
      <c r="AW11" s="272"/>
      <c r="AX11" s="272"/>
      <c r="AY11" s="272">
        <v>1</v>
      </c>
      <c r="AZ11" s="272">
        <v>1</v>
      </c>
      <c r="BA11" s="272"/>
      <c r="BB11" s="272"/>
      <c r="BC11" s="272"/>
      <c r="BD11" s="272"/>
      <c r="BE11" s="273" t="s">
        <v>96</v>
      </c>
      <c r="BF11" s="273" t="s">
        <v>96</v>
      </c>
      <c r="BG11" s="273" t="s">
        <v>96</v>
      </c>
      <c r="BH11" s="272"/>
      <c r="BI11" s="272"/>
      <c r="BJ11" s="272"/>
      <c r="BK11" s="272"/>
      <c r="BL11" s="272" t="s">
        <v>85</v>
      </c>
      <c r="BM11" s="272"/>
      <c r="BN11" s="272"/>
      <c r="BO11" s="273" t="s">
        <v>87</v>
      </c>
      <c r="BP11" s="272"/>
      <c r="BQ11" s="272"/>
      <c r="BR11" s="273" t="s">
        <v>85</v>
      </c>
      <c r="BS11" s="272"/>
      <c r="BT11" s="272"/>
      <c r="BU11" s="273" t="s">
        <v>96</v>
      </c>
      <c r="BV11" s="273" t="s">
        <v>96</v>
      </c>
      <c r="BW11" s="273" t="s">
        <v>96</v>
      </c>
      <c r="BX11" s="272"/>
      <c r="BY11" s="272"/>
      <c r="BZ11" s="272"/>
      <c r="CA11" s="272" t="s">
        <v>85</v>
      </c>
      <c r="CB11" s="272"/>
      <c r="CC11" s="272"/>
      <c r="CD11" s="273" t="s">
        <v>86</v>
      </c>
      <c r="CE11" s="273" t="s">
        <v>87</v>
      </c>
      <c r="CF11" s="272"/>
      <c r="CG11" s="30">
        <v>72.551838151639302</v>
      </c>
      <c r="CH11" s="13">
        <v>23.592631392810858</v>
      </c>
      <c r="CI11" s="13">
        <v>22.143028340206541</v>
      </c>
      <c r="CJ11" s="13">
        <v>87.519282362322485</v>
      </c>
      <c r="CK11" s="13">
        <v>5.7542427967065688</v>
      </c>
      <c r="CL11" s="47">
        <v>24.251044638194202</v>
      </c>
      <c r="CM11" s="47">
        <v>2.8256827895421721</v>
      </c>
      <c r="CN11" s="69">
        <v>1.1753093995693799E-2</v>
      </c>
      <c r="CO11" s="47">
        <v>3.3339661207657247</v>
      </c>
      <c r="CP11" s="69">
        <v>2.8665796255497181E-3</v>
      </c>
      <c r="CQ11" s="236">
        <v>30.346456692913385</v>
      </c>
      <c r="CR11" s="238">
        <v>0.1263622210690192</v>
      </c>
      <c r="CS11" s="238">
        <v>0.82044628956927879</v>
      </c>
      <c r="CT11" s="238">
        <v>5.3191489361702121E-2</v>
      </c>
      <c r="CU11" s="238">
        <v>1</v>
      </c>
      <c r="CV11" s="237"/>
      <c r="CW11" s="240">
        <v>1.0480543868325991E-2</v>
      </c>
      <c r="CX11" s="240">
        <v>3.0280610479491293E-3</v>
      </c>
      <c r="CY11" s="240">
        <v>2.1880133729799116E-2</v>
      </c>
      <c r="CZ11" s="240">
        <v>3.8908075614708499E-3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32.181102362204726</v>
      </c>
      <c r="G12" s="13">
        <v>31.48339842519685</v>
      </c>
      <c r="H12" s="13">
        <v>0.52123500000000011</v>
      </c>
      <c r="I12" s="372">
        <v>0.34546165374940935</v>
      </c>
      <c r="J12" s="372">
        <v>0.14500000000000002</v>
      </c>
      <c r="K12" s="372">
        <v>0.21867722682337615</v>
      </c>
      <c r="L12" s="372">
        <v>0.12643896527228382</v>
      </c>
      <c r="M12" s="372">
        <v>3.454616537494094E-4</v>
      </c>
      <c r="N12" s="13">
        <v>0.23936923490070808</v>
      </c>
      <c r="O12" s="190">
        <v>4.0764475142430305E-2</v>
      </c>
      <c r="P12" s="190">
        <v>6.5327943706270986E-2</v>
      </c>
      <c r="Q12" s="13">
        <v>0.27704673354538778</v>
      </c>
      <c r="R12" s="13">
        <v>1.6767310986053336</v>
      </c>
      <c r="S12" s="13">
        <v>0.11125275263029118</v>
      </c>
      <c r="T12" s="35">
        <v>0.1874186444825055</v>
      </c>
      <c r="U12" s="272">
        <v>0.50941634450697326</v>
      </c>
      <c r="V12" s="272">
        <v>1.8838341081477857E-2</v>
      </c>
      <c r="W12" s="272">
        <v>0.4717396623440176</v>
      </c>
      <c r="X12" s="272"/>
      <c r="Y12" s="272">
        <v>0.5</v>
      </c>
      <c r="Z12" s="272">
        <v>1</v>
      </c>
      <c r="AA12" s="272">
        <v>2.8260337655982383E-2</v>
      </c>
      <c r="AB12" s="272">
        <v>5.6520675311964766E-2</v>
      </c>
      <c r="AC12" s="272"/>
      <c r="AD12" s="272"/>
      <c r="AE12" s="272">
        <v>0.4717396623440176</v>
      </c>
      <c r="AF12" s="272">
        <v>1</v>
      </c>
      <c r="AG12" s="272"/>
      <c r="AH12" s="272"/>
      <c r="AI12" s="272"/>
      <c r="AJ12" s="272">
        <v>1</v>
      </c>
      <c r="AK12" s="272">
        <v>1</v>
      </c>
      <c r="AL12" s="272"/>
      <c r="AM12" s="272"/>
      <c r="AN12" s="272">
        <v>0.94347932468803519</v>
      </c>
      <c r="AO12" s="272">
        <v>5.6520675311964766E-2</v>
      </c>
      <c r="AP12" s="272"/>
      <c r="AQ12" s="272">
        <v>0.97173966234401754</v>
      </c>
      <c r="AR12" s="272">
        <v>1</v>
      </c>
      <c r="AS12" s="272">
        <v>2.8260337655982383E-2</v>
      </c>
      <c r="AT12" s="272">
        <v>5.6520675311964766E-2</v>
      </c>
      <c r="AU12" s="272">
        <v>0.4717396623440176</v>
      </c>
      <c r="AV12" s="272">
        <v>0.52826033765598235</v>
      </c>
      <c r="AW12" s="272"/>
      <c r="AX12" s="272"/>
      <c r="AY12" s="272">
        <v>0.52826033765598235</v>
      </c>
      <c r="AZ12" s="272">
        <v>1</v>
      </c>
      <c r="BA12" s="272">
        <v>0.4717396623440176</v>
      </c>
      <c r="BB12" s="272">
        <v>0.94347932468803519</v>
      </c>
      <c r="BC12" s="272"/>
      <c r="BD12" s="272"/>
      <c r="BE12" s="273" t="s">
        <v>96</v>
      </c>
      <c r="BF12" s="273" t="s">
        <v>96</v>
      </c>
      <c r="BG12" s="273" t="s">
        <v>96</v>
      </c>
      <c r="BH12" s="272"/>
      <c r="BI12" s="272"/>
      <c r="BJ12" s="272"/>
      <c r="BK12" s="272"/>
      <c r="BL12" s="272" t="s">
        <v>85</v>
      </c>
      <c r="BM12" s="272"/>
      <c r="BN12" s="272"/>
      <c r="BO12" s="273" t="s">
        <v>87</v>
      </c>
      <c r="BP12" s="272"/>
      <c r="BQ12" s="272"/>
      <c r="BR12" s="273" t="s">
        <v>85</v>
      </c>
      <c r="BS12" s="272"/>
      <c r="BT12" s="272"/>
      <c r="BU12" s="273" t="s">
        <v>96</v>
      </c>
      <c r="BV12" s="273" t="s">
        <v>96</v>
      </c>
      <c r="BW12" s="273" t="s">
        <v>96</v>
      </c>
      <c r="BX12" s="272"/>
      <c r="BY12" s="272"/>
      <c r="BZ12" s="272"/>
      <c r="CA12" s="272" t="s">
        <v>85</v>
      </c>
      <c r="CB12" s="272"/>
      <c r="CC12" s="272"/>
      <c r="CD12" s="273" t="s">
        <v>86</v>
      </c>
      <c r="CE12" s="273" t="s">
        <v>87</v>
      </c>
      <c r="CF12" s="272"/>
      <c r="CG12" s="30">
        <v>60.831458829215606</v>
      </c>
      <c r="CH12" s="13">
        <v>43.100826173064561</v>
      </c>
      <c r="CI12" s="13">
        <v>21.926605936034754</v>
      </c>
      <c r="CJ12" s="13">
        <v>73.380988785682774</v>
      </c>
      <c r="CK12" s="13">
        <v>10.512291503610447</v>
      </c>
      <c r="CL12" s="47">
        <v>24.01401882114526</v>
      </c>
      <c r="CM12" s="47">
        <v>2.6208034051894136</v>
      </c>
      <c r="CN12" s="47">
        <v>2.2465659130317311E-2</v>
      </c>
      <c r="CO12" s="47">
        <v>3.0830805045857397</v>
      </c>
      <c r="CP12" s="69">
        <v>5.4793742618843922E-3</v>
      </c>
      <c r="CQ12" s="236">
        <v>32.181102362204726</v>
      </c>
      <c r="CR12" s="238">
        <v>0.17616833863469536</v>
      </c>
      <c r="CS12" s="238">
        <v>0.76731098605333981</v>
      </c>
      <c r="CT12" s="238">
        <v>5.6520675311964766E-2</v>
      </c>
      <c r="CU12" s="238">
        <v>1</v>
      </c>
      <c r="CV12" s="237"/>
      <c r="CW12" s="240">
        <v>9.7177906980393455E-3</v>
      </c>
      <c r="CX12" s="240">
        <v>3.5296956975803787E-3</v>
      </c>
      <c r="CY12" s="240">
        <v>2.0504277178640062E-2</v>
      </c>
      <c r="CZ12" s="240">
        <v>3.8727681105443748E-3</v>
      </c>
      <c r="DA12" s="27"/>
      <c r="DB12" s="27"/>
      <c r="DC12" s="27"/>
      <c r="DD12" s="27"/>
    </row>
    <row r="13" spans="1:108" ht="22.5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30.89779527559055</v>
      </c>
      <c r="G13" s="13">
        <v>30.225629149606295</v>
      </c>
      <c r="H13" s="13">
        <v>0.51440400000000008</v>
      </c>
      <c r="I13" s="372">
        <v>0.33327764650814967</v>
      </c>
      <c r="J13" s="372">
        <v>0.14500000000000002</v>
      </c>
      <c r="K13" s="372">
        <v>0.21096475023965874</v>
      </c>
      <c r="L13" s="372">
        <v>0.12197961862198277</v>
      </c>
      <c r="M13" s="372">
        <v>3.3327764650814968E-4</v>
      </c>
      <c r="N13" s="13">
        <v>0.23479788173807867</v>
      </c>
      <c r="O13" s="190">
        <v>3.9326762287961656E-2</v>
      </c>
      <c r="P13" s="190">
        <v>5.9153002482109321E-2</v>
      </c>
      <c r="Q13" s="13">
        <v>0.18903420471863039</v>
      </c>
      <c r="R13" s="13">
        <v>1.5300109071819206</v>
      </c>
      <c r="S13" s="13">
        <v>4.8293739583386425E-2</v>
      </c>
      <c r="T13" s="35">
        <v>7.308606989770694E-2</v>
      </c>
      <c r="U13" s="272">
        <v>0.5</v>
      </c>
      <c r="V13" s="272">
        <v>0.5</v>
      </c>
      <c r="W13" s="272"/>
      <c r="X13" s="272"/>
      <c r="Y13" s="272">
        <v>0.94011243571643366</v>
      </c>
      <c r="Z13" s="272">
        <v>0.94011243571643366</v>
      </c>
      <c r="AA13" s="272">
        <v>5.9887564283566348E-2</v>
      </c>
      <c r="AB13" s="272">
        <v>5.9887564283566348E-2</v>
      </c>
      <c r="AC13" s="272"/>
      <c r="AD13" s="272"/>
      <c r="AE13" s="272"/>
      <c r="AF13" s="272">
        <v>1</v>
      </c>
      <c r="AG13" s="272"/>
      <c r="AH13" s="272"/>
      <c r="AI13" s="272"/>
      <c r="AJ13" s="272">
        <v>0.94011243571643366</v>
      </c>
      <c r="AK13" s="272">
        <v>0.94011243571643366</v>
      </c>
      <c r="AL13" s="272">
        <v>5.9887564283566348E-2</v>
      </c>
      <c r="AM13" s="272">
        <v>5.9887564283566348E-2</v>
      </c>
      <c r="AN13" s="272">
        <v>0.94011243571643366</v>
      </c>
      <c r="AO13" s="272">
        <v>5.9887564283566348E-2</v>
      </c>
      <c r="AP13" s="272"/>
      <c r="AQ13" s="272">
        <v>0.94011243571643366</v>
      </c>
      <c r="AR13" s="272">
        <v>0.94011243571643366</v>
      </c>
      <c r="AS13" s="272">
        <v>5.9887564283566348E-2</v>
      </c>
      <c r="AT13" s="272">
        <v>5.9887564283566348E-2</v>
      </c>
      <c r="AU13" s="272"/>
      <c r="AV13" s="272">
        <v>1</v>
      </c>
      <c r="AW13" s="272"/>
      <c r="AX13" s="272"/>
      <c r="AY13" s="272">
        <v>1</v>
      </c>
      <c r="AZ13" s="272">
        <v>1</v>
      </c>
      <c r="BA13" s="272"/>
      <c r="BB13" s="272"/>
      <c r="BC13" s="272"/>
      <c r="BD13" s="272"/>
      <c r="BE13" s="273" t="s">
        <v>96</v>
      </c>
      <c r="BF13" s="273" t="s">
        <v>96</v>
      </c>
      <c r="BG13" s="273" t="s">
        <v>96</v>
      </c>
      <c r="BH13" s="272"/>
      <c r="BI13" s="272"/>
      <c r="BJ13" s="272"/>
      <c r="BK13" s="272"/>
      <c r="BL13" s="272" t="s">
        <v>85</v>
      </c>
      <c r="BM13" s="272"/>
      <c r="BN13" s="272"/>
      <c r="BO13" s="273" t="s">
        <v>87</v>
      </c>
      <c r="BP13" s="272"/>
      <c r="BQ13" s="272"/>
      <c r="BR13" s="273" t="s">
        <v>85</v>
      </c>
      <c r="BS13" s="272"/>
      <c r="BT13" s="272"/>
      <c r="BU13" s="273" t="s">
        <v>96</v>
      </c>
      <c r="BV13" s="273" t="s">
        <v>96</v>
      </c>
      <c r="BW13" s="273" t="s">
        <v>96</v>
      </c>
      <c r="BX13" s="272"/>
      <c r="BY13" s="272"/>
      <c r="BZ13" s="272"/>
      <c r="CA13" s="272" t="s">
        <v>85</v>
      </c>
      <c r="CB13" s="272"/>
      <c r="CC13" s="272"/>
      <c r="CD13" s="273" t="s">
        <v>86</v>
      </c>
      <c r="CE13" s="273" t="s">
        <v>87</v>
      </c>
      <c r="CF13" s="272"/>
      <c r="CG13" s="30">
        <v>42.209646366598861</v>
      </c>
      <c r="CH13" s="13">
        <v>30.115049671213512</v>
      </c>
      <c r="CI13" s="13">
        <v>21.971219295879386</v>
      </c>
      <c r="CJ13" s="13">
        <v>50.9174964120282</v>
      </c>
      <c r="CK13" s="13">
        <v>7.3450606148089754</v>
      </c>
      <c r="CL13" s="47">
        <v>24.062879372847103</v>
      </c>
      <c r="CM13" s="47">
        <v>1.95467535337203</v>
      </c>
      <c r="CN13" s="47">
        <v>1.5491302011070917E-2</v>
      </c>
      <c r="CO13" s="47">
        <v>2.2825032843798341</v>
      </c>
      <c r="CP13" s="69">
        <v>3.7783285605001967E-3</v>
      </c>
      <c r="CQ13" s="236">
        <v>30.89779527559055</v>
      </c>
      <c r="CR13" s="238">
        <v>0.16590129510043272</v>
      </c>
      <c r="CS13" s="238">
        <v>0.77421114061600094</v>
      </c>
      <c r="CT13" s="238">
        <v>5.9887564283566348E-2</v>
      </c>
      <c r="CU13" s="238">
        <v>1</v>
      </c>
      <c r="CV13" s="237"/>
      <c r="CW13" s="240">
        <v>1.3091511369371122E-2</v>
      </c>
      <c r="CX13" s="240">
        <v>5.5298275585709397E-3</v>
      </c>
      <c r="CY13" s="240">
        <v>1.9982413991810985E-2</v>
      </c>
      <c r="CZ13" s="240">
        <v>8.7518517497531881E-3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230"/>
      <c r="H14" s="229"/>
      <c r="I14" s="229">
        <v>1.2644116135331793</v>
      </c>
      <c r="J14" s="229">
        <v>0.64000000000000012</v>
      </c>
      <c r="K14" s="229">
        <v>0.80037255136650265</v>
      </c>
      <c r="L14" s="229">
        <v>0.46277465055314371</v>
      </c>
      <c r="M14" s="229">
        <v>1.2644116135331793E-3</v>
      </c>
      <c r="N14" s="99"/>
      <c r="O14" s="114"/>
      <c r="P14" s="114"/>
      <c r="Q14" s="99"/>
      <c r="R14" s="10"/>
      <c r="S14" s="10"/>
      <c r="T14" s="284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7"/>
      <c r="AO14" s="277"/>
      <c r="AP14" s="277"/>
      <c r="AQ14" s="278"/>
      <c r="AR14" s="278"/>
      <c r="AS14" s="278"/>
      <c r="AT14" s="278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48"/>
      <c r="CH14" s="15"/>
      <c r="CI14" s="15"/>
      <c r="CJ14" s="15"/>
      <c r="CK14" s="15"/>
      <c r="CL14" s="15"/>
      <c r="CM14" s="15"/>
      <c r="CN14" s="15"/>
      <c r="CO14" s="15"/>
      <c r="CP14" s="15"/>
      <c r="CQ14" s="121"/>
      <c r="CR14" s="121"/>
      <c r="CS14" s="121"/>
      <c r="CT14" s="121"/>
      <c r="CU14" s="121"/>
      <c r="CV14" s="121"/>
    </row>
    <row r="15" spans="1:108" ht="24.75" customHeight="1" x14ac:dyDescent="0.2">
      <c r="A15" s="211"/>
      <c r="B15" s="37" t="s">
        <v>82</v>
      </c>
      <c r="C15" s="37" t="s">
        <v>97</v>
      </c>
      <c r="D15" s="37" t="s">
        <v>97</v>
      </c>
      <c r="E15" s="38" t="s">
        <v>84</v>
      </c>
      <c r="F15" s="71">
        <v>36.283464566929133</v>
      </c>
      <c r="G15" s="13">
        <v>35.542323622047242</v>
      </c>
      <c r="H15" s="13">
        <v>0.57281400000000005</v>
      </c>
      <c r="I15" s="13">
        <v>0.39872605529467114</v>
      </c>
      <c r="J15" s="13">
        <v>0.18</v>
      </c>
      <c r="K15" s="13">
        <v>0.25239359300152686</v>
      </c>
      <c r="L15" s="13">
        <v>0.14593373623784964</v>
      </c>
      <c r="M15" s="82">
        <v>3.9872605529467115E-4</v>
      </c>
      <c r="N15" s="13">
        <v>0.33191250008313167</v>
      </c>
      <c r="O15" s="58">
        <v>4.7049674524771191E-2</v>
      </c>
      <c r="P15" s="58">
        <v>1.9763880686768286E-2</v>
      </c>
      <c r="Q15" s="7">
        <v>1.1875</v>
      </c>
      <c r="R15" s="7">
        <v>2.7333333333333329</v>
      </c>
      <c r="S15" s="7">
        <v>0.83333333333333337</v>
      </c>
      <c r="T15" s="36">
        <v>0.97333333333333327</v>
      </c>
      <c r="U15" s="273">
        <v>1</v>
      </c>
      <c r="V15" s="274"/>
      <c r="W15" s="274"/>
      <c r="X15" s="274"/>
      <c r="Y15" s="273"/>
      <c r="Z15" s="273"/>
      <c r="AA15" s="274">
        <v>1</v>
      </c>
      <c r="AB15" s="274">
        <v>0.5</v>
      </c>
      <c r="AC15" s="273"/>
      <c r="AD15" s="273"/>
      <c r="AE15" s="274"/>
      <c r="AF15" s="273">
        <v>1</v>
      </c>
      <c r="AG15" s="273"/>
      <c r="AH15" s="273"/>
      <c r="AI15" s="273"/>
      <c r="AJ15" s="273">
        <v>1</v>
      </c>
      <c r="AK15" s="273"/>
      <c r="AL15" s="274"/>
      <c r="AM15" s="274"/>
      <c r="AN15" s="274">
        <v>1</v>
      </c>
      <c r="AO15" s="274"/>
      <c r="AP15" s="274"/>
      <c r="AQ15" s="274">
        <v>1</v>
      </c>
      <c r="AR15" s="274">
        <v>0.5</v>
      </c>
      <c r="AS15" s="274"/>
      <c r="AT15" s="274"/>
      <c r="AU15" s="274">
        <v>1</v>
      </c>
      <c r="AV15" s="273"/>
      <c r="AW15" s="274"/>
      <c r="AX15" s="274"/>
      <c r="AY15" s="273"/>
      <c r="AZ15" s="273"/>
      <c r="BA15" s="274">
        <v>0.5</v>
      </c>
      <c r="BB15" s="274"/>
      <c r="BC15" s="274">
        <v>0.5</v>
      </c>
      <c r="BD15" s="273"/>
      <c r="BE15" s="273" t="s">
        <v>96</v>
      </c>
      <c r="BF15" s="273" t="s">
        <v>96</v>
      </c>
      <c r="BG15" s="273" t="s">
        <v>96</v>
      </c>
      <c r="BH15" s="273"/>
      <c r="BI15" s="273"/>
      <c r="BJ15" s="273"/>
      <c r="BK15" s="273"/>
      <c r="BL15" s="291" t="s">
        <v>85</v>
      </c>
      <c r="BM15" s="273"/>
      <c r="BN15" s="273"/>
      <c r="BO15" s="273" t="s">
        <v>87</v>
      </c>
      <c r="BP15" s="273"/>
      <c r="BQ15" s="273"/>
      <c r="BR15" s="273" t="s">
        <v>85</v>
      </c>
      <c r="BS15" s="273"/>
      <c r="BT15" s="273"/>
      <c r="BU15" s="273" t="s">
        <v>96</v>
      </c>
      <c r="BV15" s="273" t="s">
        <v>96</v>
      </c>
      <c r="BW15" s="273" t="s">
        <v>96</v>
      </c>
      <c r="BX15" s="273"/>
      <c r="BY15" s="273"/>
      <c r="BZ15" s="273"/>
      <c r="CA15" s="291" t="s">
        <v>85</v>
      </c>
      <c r="CB15" s="273"/>
      <c r="CC15" s="273"/>
      <c r="CD15" s="273" t="s">
        <v>86</v>
      </c>
      <c r="CE15" s="273" t="s">
        <v>87</v>
      </c>
      <c r="CF15" s="273"/>
      <c r="CG15" s="61">
        <v>226.35</v>
      </c>
      <c r="CH15" s="53">
        <v>23.449618689335626</v>
      </c>
      <c r="CI15" s="7">
        <v>18.346812177759769</v>
      </c>
      <c r="CJ15" s="13">
        <v>273.04600499999998</v>
      </c>
      <c r="CK15" s="13">
        <v>5.7193619983289592</v>
      </c>
      <c r="CL15" s="47">
        <v>20.093428697082498</v>
      </c>
      <c r="CM15" s="47">
        <v>8.710690861418243</v>
      </c>
      <c r="CN15" s="47">
        <v>1.3432269879913099E-2</v>
      </c>
      <c r="CO15" s="94">
        <v>10.433748681575839</v>
      </c>
      <c r="CP15" s="101">
        <v>3.2761306237108047E-3</v>
      </c>
    </row>
    <row r="16" spans="1:108" ht="21.75" customHeight="1" x14ac:dyDescent="0.2">
      <c r="A16" s="211"/>
      <c r="B16" s="5" t="s">
        <v>82</v>
      </c>
      <c r="C16" s="5" t="s">
        <v>97</v>
      </c>
      <c r="D16" s="5" t="s">
        <v>97</v>
      </c>
      <c r="E16" s="12" t="s">
        <v>89</v>
      </c>
      <c r="F16" s="7">
        <v>28.637795275590548</v>
      </c>
      <c r="G16" s="13">
        <v>28.048803149606293</v>
      </c>
      <c r="H16" s="13">
        <v>0.47668500000000003</v>
      </c>
      <c r="I16" s="13">
        <v>0.30745269824693827</v>
      </c>
      <c r="J16" s="13">
        <v>0.14000000000000001</v>
      </c>
      <c r="K16" s="13">
        <v>0.19461755799031194</v>
      </c>
      <c r="L16" s="13">
        <v>0.1125276875583794</v>
      </c>
      <c r="M16" s="82">
        <v>3.0745269824693829E-4</v>
      </c>
      <c r="N16" s="13">
        <v>0.25593359745961347</v>
      </c>
      <c r="O16" s="58">
        <v>3.6279418393138717E-2</v>
      </c>
      <c r="P16" s="58">
        <v>1.5239682394186084E-2</v>
      </c>
      <c r="Q16" s="13">
        <v>1.0229999999999999</v>
      </c>
      <c r="R16" s="13">
        <v>2.75</v>
      </c>
      <c r="S16" s="13">
        <v>0.51</v>
      </c>
      <c r="T16" s="35">
        <v>0.67</v>
      </c>
      <c r="U16" s="273">
        <v>1</v>
      </c>
      <c r="V16" s="274"/>
      <c r="W16" s="274"/>
      <c r="X16" s="274"/>
      <c r="Y16" s="273"/>
      <c r="Z16" s="273"/>
      <c r="AA16" s="274">
        <v>1</v>
      </c>
      <c r="AB16" s="280">
        <v>0.66659999999999997</v>
      </c>
      <c r="AC16" s="273"/>
      <c r="AD16" s="273"/>
      <c r="AE16" s="274"/>
      <c r="AF16" s="273">
        <v>1</v>
      </c>
      <c r="AG16" s="273"/>
      <c r="AH16" s="273"/>
      <c r="AI16" s="273"/>
      <c r="AJ16" s="273">
        <v>1</v>
      </c>
      <c r="AK16" s="273"/>
      <c r="AL16" s="274"/>
      <c r="AM16" s="274"/>
      <c r="AN16" s="274">
        <v>1</v>
      </c>
      <c r="AO16" s="274"/>
      <c r="AP16" s="274"/>
      <c r="AQ16" s="274">
        <v>1</v>
      </c>
      <c r="AR16" s="280">
        <v>0.66659999999999997</v>
      </c>
      <c r="AS16" s="274"/>
      <c r="AT16" s="274"/>
      <c r="AU16" s="280">
        <v>0.66659999999999997</v>
      </c>
      <c r="AV16" s="279">
        <v>0.33329999999999999</v>
      </c>
      <c r="AW16" s="274"/>
      <c r="AX16" s="274"/>
      <c r="AY16" s="279">
        <v>0.33329999999999999</v>
      </c>
      <c r="AZ16" s="279"/>
      <c r="BA16" s="280">
        <v>0.66659999999999997</v>
      </c>
      <c r="BB16" s="274">
        <v>0.5</v>
      </c>
      <c r="BC16" s="274"/>
      <c r="BD16" s="273"/>
      <c r="BE16" s="273" t="s">
        <v>96</v>
      </c>
      <c r="BF16" s="273" t="s">
        <v>96</v>
      </c>
      <c r="BG16" s="273" t="s">
        <v>96</v>
      </c>
      <c r="BH16" s="273"/>
      <c r="BI16" s="273"/>
      <c r="BJ16" s="273"/>
      <c r="BK16" s="273"/>
      <c r="BL16" s="291" t="s">
        <v>85</v>
      </c>
      <c r="BM16" s="273"/>
      <c r="BN16" s="273"/>
      <c r="BO16" s="273" t="s">
        <v>87</v>
      </c>
      <c r="BP16" s="273"/>
      <c r="BQ16" s="273"/>
      <c r="BR16" s="273" t="s">
        <v>85</v>
      </c>
      <c r="BS16" s="273"/>
      <c r="BT16" s="273"/>
      <c r="BU16" s="273" t="s">
        <v>96</v>
      </c>
      <c r="BV16" s="273" t="s">
        <v>96</v>
      </c>
      <c r="BW16" s="273" t="s">
        <v>96</v>
      </c>
      <c r="BX16" s="273"/>
      <c r="BY16" s="273"/>
      <c r="BZ16" s="273"/>
      <c r="CA16" s="291" t="s">
        <v>85</v>
      </c>
      <c r="CB16" s="273"/>
      <c r="CC16" s="273"/>
      <c r="CD16" s="273" t="s">
        <v>86</v>
      </c>
      <c r="CE16" s="273" t="s">
        <v>87</v>
      </c>
      <c r="CF16" s="273"/>
      <c r="CG16" s="30">
        <v>202.5795659358929</v>
      </c>
      <c r="CH16" s="13">
        <v>24.62996862336259</v>
      </c>
      <c r="CI16" s="13">
        <v>18.346812177759769</v>
      </c>
      <c r="CJ16" s="13">
        <v>244.3717303884676</v>
      </c>
      <c r="CK16" s="13">
        <v>6.0072493472381359</v>
      </c>
      <c r="CL16" s="47">
        <v>20.093428697082498</v>
      </c>
      <c r="CM16" s="47">
        <v>6.2075266181749447</v>
      </c>
      <c r="CN16" s="47">
        <v>1.1740736593227597E-2</v>
      </c>
      <c r="CO16" s="94">
        <v>7.4297660584065142</v>
      </c>
      <c r="CP16" s="101">
        <v>2.8635656550882113E-3</v>
      </c>
    </row>
    <row r="17" spans="1:94" ht="21.75" customHeight="1" x14ac:dyDescent="0.2">
      <c r="A17" s="211"/>
      <c r="B17" s="5" t="s">
        <v>82</v>
      </c>
      <c r="C17" s="5" t="s">
        <v>97</v>
      </c>
      <c r="D17" s="5" t="s">
        <v>97</v>
      </c>
      <c r="E17" s="12" t="s">
        <v>91</v>
      </c>
      <c r="F17" s="7">
        <v>34.039370078740156</v>
      </c>
      <c r="G17" s="13">
        <v>33.342886614173224</v>
      </c>
      <c r="H17" s="13">
        <v>0.54459900000000006</v>
      </c>
      <c r="I17" s="13">
        <v>0.36362588271566482</v>
      </c>
      <c r="J17" s="13">
        <v>0.16</v>
      </c>
      <c r="K17" s="13">
        <v>0.23017518375901583</v>
      </c>
      <c r="L17" s="13">
        <v>0.13308707307393333</v>
      </c>
      <c r="M17" s="82">
        <v>3.6362588271566485E-4</v>
      </c>
      <c r="N17" s="13">
        <v>0.30269397804439124</v>
      </c>
      <c r="O17" s="58">
        <v>4.2907854160448448E-2</v>
      </c>
      <c r="P17" s="58">
        <v>1.8024050510825125E-2</v>
      </c>
      <c r="Q17" s="13">
        <v>0.3</v>
      </c>
      <c r="R17" s="190">
        <v>2.4500000000000002</v>
      </c>
      <c r="S17" s="13">
        <v>0.45</v>
      </c>
      <c r="T17" s="35">
        <v>0.33500000000000002</v>
      </c>
      <c r="U17" s="273">
        <v>0.5</v>
      </c>
      <c r="V17" s="274">
        <v>0.5</v>
      </c>
      <c r="W17" s="274"/>
      <c r="X17" s="274"/>
      <c r="Y17" s="273">
        <v>1</v>
      </c>
      <c r="Z17" s="273">
        <v>1</v>
      </c>
      <c r="AA17" s="274"/>
      <c r="AB17" s="274"/>
      <c r="AC17" s="273"/>
      <c r="AD17" s="273"/>
      <c r="AE17" s="274"/>
      <c r="AF17" s="273">
        <v>1</v>
      </c>
      <c r="AG17" s="273"/>
      <c r="AH17" s="273"/>
      <c r="AI17" s="273"/>
      <c r="AJ17" s="273">
        <v>1</v>
      </c>
      <c r="AK17" s="273"/>
      <c r="AL17" s="274"/>
      <c r="AM17" s="274"/>
      <c r="AN17" s="274">
        <v>1</v>
      </c>
      <c r="AO17" s="274"/>
      <c r="AP17" s="274"/>
      <c r="AQ17" s="274">
        <v>1</v>
      </c>
      <c r="AR17" s="274">
        <v>1</v>
      </c>
      <c r="AS17" s="274"/>
      <c r="AT17" s="274"/>
      <c r="AU17" s="274">
        <v>0.5</v>
      </c>
      <c r="AV17" s="273">
        <v>0.5</v>
      </c>
      <c r="AW17" s="274"/>
      <c r="AX17" s="274"/>
      <c r="AY17" s="273">
        <v>0.5</v>
      </c>
      <c r="AZ17" s="273"/>
      <c r="BA17" s="274">
        <v>0.5</v>
      </c>
      <c r="BB17" s="274">
        <v>1</v>
      </c>
      <c r="BC17" s="274"/>
      <c r="BD17" s="273"/>
      <c r="BE17" s="273" t="s">
        <v>96</v>
      </c>
      <c r="BF17" s="273" t="s">
        <v>96</v>
      </c>
      <c r="BG17" s="273" t="s">
        <v>96</v>
      </c>
      <c r="BH17" s="273"/>
      <c r="BI17" s="273"/>
      <c r="BJ17" s="273"/>
      <c r="BK17" s="273"/>
      <c r="BL17" s="291" t="s">
        <v>85</v>
      </c>
      <c r="BM17" s="273"/>
      <c r="BN17" s="273"/>
      <c r="BO17" s="273" t="s">
        <v>87</v>
      </c>
      <c r="BP17" s="273"/>
      <c r="BQ17" s="273"/>
      <c r="BR17" s="273" t="s">
        <v>85</v>
      </c>
      <c r="BS17" s="273"/>
      <c r="BT17" s="273"/>
      <c r="BU17" s="273" t="s">
        <v>96</v>
      </c>
      <c r="BV17" s="273" t="s">
        <v>96</v>
      </c>
      <c r="BW17" s="273" t="s">
        <v>96</v>
      </c>
      <c r="BX17" s="273"/>
      <c r="BY17" s="273"/>
      <c r="BZ17" s="273"/>
      <c r="CA17" s="291" t="s">
        <v>85</v>
      </c>
      <c r="CB17" s="273"/>
      <c r="CC17" s="273"/>
      <c r="CD17" s="273" t="s">
        <v>86</v>
      </c>
      <c r="CE17" s="273" t="s">
        <v>87</v>
      </c>
      <c r="CF17" s="273"/>
      <c r="CG17" s="30">
        <v>168.44708338047312</v>
      </c>
      <c r="CH17" s="13">
        <v>15.082249157011169</v>
      </c>
      <c r="CI17" s="13">
        <v>18.346812177759769</v>
      </c>
      <c r="CJ17" s="13">
        <v>203.1977166818647</v>
      </c>
      <c r="CK17" s="13">
        <v>3.6785605693950245</v>
      </c>
      <c r="CL17" s="47">
        <v>20.093428697082498</v>
      </c>
      <c r="CM17" s="47">
        <v>6.2410259311271998</v>
      </c>
      <c r="CN17" s="47">
        <v>8.2137778086591277E-3</v>
      </c>
      <c r="CO17" s="94">
        <v>7.4591660831530788</v>
      </c>
      <c r="CP17" s="101">
        <v>2.003340407531961E-3</v>
      </c>
    </row>
    <row r="18" spans="1:94" ht="21.75" customHeight="1" x14ac:dyDescent="0.2">
      <c r="A18" s="211"/>
      <c r="B18" s="5" t="s">
        <v>82</v>
      </c>
      <c r="C18" s="5" t="s">
        <v>97</v>
      </c>
      <c r="D18" s="5" t="s">
        <v>97</v>
      </c>
      <c r="E18" s="12" t="s">
        <v>92</v>
      </c>
      <c r="F18" s="7">
        <v>3.9842519685039366</v>
      </c>
      <c r="G18" s="13">
        <v>3.8858653543307082</v>
      </c>
      <c r="H18" s="13">
        <v>0.166716</v>
      </c>
      <c r="I18" s="13">
        <v>4.1510464918846968E-2</v>
      </c>
      <c r="J18" s="13">
        <v>0.03</v>
      </c>
      <c r="K18" s="13">
        <v>2.6276124293630132E-2</v>
      </c>
      <c r="L18" s="13">
        <v>1.5192830160297989E-2</v>
      </c>
      <c r="M18" s="82">
        <v>4.1510464918846965E-5</v>
      </c>
      <c r="N18" s="13">
        <v>3.455465728379694E-2</v>
      </c>
      <c r="O18" s="58">
        <v>4.8982348604239417E-3</v>
      </c>
      <c r="P18" s="58">
        <v>2.0575727746260861E-3</v>
      </c>
      <c r="Q18" s="13">
        <v>0.39</v>
      </c>
      <c r="R18" s="13">
        <v>2.15</v>
      </c>
      <c r="S18" s="13">
        <v>0.155</v>
      </c>
      <c r="T18" s="35">
        <v>0.255</v>
      </c>
      <c r="U18" s="273">
        <v>1</v>
      </c>
      <c r="V18" s="274"/>
      <c r="W18" s="274"/>
      <c r="X18" s="274"/>
      <c r="Y18" s="273">
        <v>1</v>
      </c>
      <c r="Z18" s="273">
        <v>1</v>
      </c>
      <c r="AA18" s="274"/>
      <c r="AB18" s="274"/>
      <c r="AC18" s="273"/>
      <c r="AD18" s="273"/>
      <c r="AE18" s="274"/>
      <c r="AF18" s="273">
        <v>1</v>
      </c>
      <c r="AG18" s="273"/>
      <c r="AH18" s="273"/>
      <c r="AI18" s="273"/>
      <c r="AJ18" s="273">
        <v>1</v>
      </c>
      <c r="AK18" s="273">
        <v>1</v>
      </c>
      <c r="AL18" s="274"/>
      <c r="AM18" s="274"/>
      <c r="AN18" s="274">
        <v>1</v>
      </c>
      <c r="AO18" s="274"/>
      <c r="AP18" s="274"/>
      <c r="AQ18" s="274">
        <v>1</v>
      </c>
      <c r="AR18" s="274">
        <v>1</v>
      </c>
      <c r="AS18" s="274"/>
      <c r="AT18" s="274"/>
      <c r="AU18" s="274"/>
      <c r="AV18" s="273">
        <v>1</v>
      </c>
      <c r="AW18" s="274"/>
      <c r="AX18" s="274"/>
      <c r="AY18" s="273">
        <v>1</v>
      </c>
      <c r="AZ18" s="273">
        <v>1</v>
      </c>
      <c r="BA18" s="274"/>
      <c r="BB18" s="274"/>
      <c r="BC18" s="274"/>
      <c r="BD18" s="273"/>
      <c r="BE18" s="273" t="s">
        <v>96</v>
      </c>
      <c r="BF18" s="273" t="s">
        <v>96</v>
      </c>
      <c r="BG18" s="273" t="s">
        <v>96</v>
      </c>
      <c r="BH18" s="273"/>
      <c r="BI18" s="273"/>
      <c r="BJ18" s="273"/>
      <c r="BK18" s="273"/>
      <c r="BL18" s="291" t="s">
        <v>85</v>
      </c>
      <c r="BM18" s="273"/>
      <c r="BN18" s="273"/>
      <c r="BO18" s="273" t="s">
        <v>87</v>
      </c>
      <c r="BP18" s="273"/>
      <c r="BQ18" s="273"/>
      <c r="BR18" s="273" t="s">
        <v>85</v>
      </c>
      <c r="BS18" s="273"/>
      <c r="BT18" s="273"/>
      <c r="BU18" s="273" t="s">
        <v>96</v>
      </c>
      <c r="BV18" s="273" t="s">
        <v>96</v>
      </c>
      <c r="BW18" s="273" t="s">
        <v>96</v>
      </c>
      <c r="BX18" s="273"/>
      <c r="BY18" s="273"/>
      <c r="BZ18" s="273"/>
      <c r="CA18" s="291" t="s">
        <v>85</v>
      </c>
      <c r="CB18" s="273"/>
      <c r="CC18" s="273"/>
      <c r="CD18" s="273" t="s">
        <v>86</v>
      </c>
      <c r="CE18" s="273" t="s">
        <v>87</v>
      </c>
      <c r="CF18" s="273"/>
      <c r="CG18" s="30">
        <v>149.22704963382148</v>
      </c>
      <c r="CH18" s="13">
        <v>14.019934216386904</v>
      </c>
      <c r="CI18" s="13">
        <v>18.346812177759769</v>
      </c>
      <c r="CJ18" s="13">
        <v>180.01258997327884</v>
      </c>
      <c r="CK18" s="13">
        <v>3.4194619553767658</v>
      </c>
      <c r="CL18" s="47">
        <v>20.093428697082498</v>
      </c>
      <c r="CM18" s="47">
        <v>0.65297454463606719</v>
      </c>
      <c r="CN18" s="69">
        <v>2.3373473528191589E-3</v>
      </c>
      <c r="CO18" s="47">
        <v>0.77956196956084811</v>
      </c>
      <c r="CP18" s="77">
        <v>5.7007901935259291E-4</v>
      </c>
    </row>
    <row r="19" spans="1:94" ht="21.75" customHeight="1" x14ac:dyDescent="0.2">
      <c r="A19" s="211"/>
      <c r="B19" s="5" t="s">
        <v>82</v>
      </c>
      <c r="C19" s="5" t="s">
        <v>97</v>
      </c>
      <c r="D19" s="5" t="s">
        <v>97</v>
      </c>
      <c r="E19" s="12" t="s">
        <v>93</v>
      </c>
      <c r="F19" s="7">
        <v>3.8346456692913384</v>
      </c>
      <c r="G19" s="13">
        <v>3.7392362204724408</v>
      </c>
      <c r="H19" s="13">
        <v>0.16483500000000001</v>
      </c>
      <c r="I19" s="13">
        <v>3.9973677433840359E-2</v>
      </c>
      <c r="J19" s="13">
        <v>0.03</v>
      </c>
      <c r="K19" s="13">
        <v>2.5303337815620948E-2</v>
      </c>
      <c r="L19" s="13">
        <v>1.463036594078557E-2</v>
      </c>
      <c r="M19" s="82">
        <v>3.9973677433840359E-5</v>
      </c>
      <c r="N19" s="13">
        <v>3.3275385539521161E-2</v>
      </c>
      <c r="O19" s="58">
        <v>4.7168939371931623E-3</v>
      </c>
      <c r="P19" s="58">
        <v>1.9813979571260349E-3</v>
      </c>
      <c r="Q19" s="190">
        <v>0.3</v>
      </c>
      <c r="R19" s="190">
        <v>1.87</v>
      </c>
      <c r="S19" s="190">
        <v>0.15</v>
      </c>
      <c r="T19" s="190">
        <v>0.2</v>
      </c>
      <c r="U19" s="273">
        <v>1</v>
      </c>
      <c r="V19" s="274"/>
      <c r="W19" s="274"/>
      <c r="X19" s="274"/>
      <c r="Y19" s="273">
        <v>1</v>
      </c>
      <c r="Z19" s="273">
        <v>1</v>
      </c>
      <c r="AA19" s="274"/>
      <c r="AB19" s="274"/>
      <c r="AC19" s="273"/>
      <c r="AD19" s="273"/>
      <c r="AE19" s="274"/>
      <c r="AF19" s="273">
        <v>1</v>
      </c>
      <c r="AG19" s="273"/>
      <c r="AH19" s="273"/>
      <c r="AI19" s="273"/>
      <c r="AJ19" s="273">
        <v>1</v>
      </c>
      <c r="AK19" s="273">
        <v>1</v>
      </c>
      <c r="AL19" s="274"/>
      <c r="AM19" s="274"/>
      <c r="AN19" s="274">
        <v>1</v>
      </c>
      <c r="AO19" s="274"/>
      <c r="AP19" s="274"/>
      <c r="AQ19" s="274">
        <v>1</v>
      </c>
      <c r="AR19" s="274">
        <v>1</v>
      </c>
      <c r="AS19" s="274"/>
      <c r="AT19" s="274"/>
      <c r="AU19" s="274"/>
      <c r="AV19" s="273">
        <v>1</v>
      </c>
      <c r="AW19" s="274"/>
      <c r="AX19" s="274"/>
      <c r="AY19" s="273">
        <v>1</v>
      </c>
      <c r="AZ19" s="273">
        <v>1</v>
      </c>
      <c r="BA19" s="274"/>
      <c r="BB19" s="274"/>
      <c r="BC19" s="274"/>
      <c r="BD19" s="273"/>
      <c r="BE19" s="273" t="s">
        <v>96</v>
      </c>
      <c r="BF19" s="273" t="s">
        <v>96</v>
      </c>
      <c r="BG19" s="273" t="s">
        <v>96</v>
      </c>
      <c r="BH19" s="273"/>
      <c r="BI19" s="273"/>
      <c r="BJ19" s="273"/>
      <c r="BK19" s="273"/>
      <c r="BL19" s="291" t="s">
        <v>85</v>
      </c>
      <c r="BM19" s="273"/>
      <c r="BN19" s="273"/>
      <c r="BO19" s="273" t="s">
        <v>87</v>
      </c>
      <c r="BP19" s="273"/>
      <c r="BQ19" s="273"/>
      <c r="BR19" s="273" t="s">
        <v>85</v>
      </c>
      <c r="BS19" s="273"/>
      <c r="BT19" s="273"/>
      <c r="BU19" s="273" t="s">
        <v>96</v>
      </c>
      <c r="BV19" s="273" t="s">
        <v>96</v>
      </c>
      <c r="BW19" s="273" t="s">
        <v>96</v>
      </c>
      <c r="BX19" s="273"/>
      <c r="BY19" s="273"/>
      <c r="BZ19" s="273"/>
      <c r="CA19" s="291" t="s">
        <v>85</v>
      </c>
      <c r="CB19" s="273"/>
      <c r="CC19" s="273"/>
      <c r="CD19" s="273" t="s">
        <v>86</v>
      </c>
      <c r="CE19" s="273" t="s">
        <v>87</v>
      </c>
      <c r="CF19" s="273"/>
      <c r="CG19" s="226">
        <v>109.42291357685507</v>
      </c>
      <c r="CH19" s="226">
        <v>24.984073603570678</v>
      </c>
      <c r="CI19" s="13">
        <v>18.346812177759769</v>
      </c>
      <c r="CJ19" s="13">
        <v>131.99686064776026</v>
      </c>
      <c r="CK19" s="13">
        <v>6.0936155519108883</v>
      </c>
      <c r="CL19" s="47">
        <v>20.093428697082498</v>
      </c>
      <c r="CM19" s="47">
        <v>0.47951164565895016</v>
      </c>
      <c r="CN19" s="69">
        <v>4.1182497724445728E-3</v>
      </c>
      <c r="CO19" s="47">
        <v>0.5706186216572402</v>
      </c>
      <c r="CP19" s="77">
        <v>1.0044411194992313E-3</v>
      </c>
    </row>
    <row r="20" spans="1:94" ht="21.75" customHeight="1" x14ac:dyDescent="0.2">
      <c r="A20" s="211"/>
      <c r="B20" s="5" t="s">
        <v>82</v>
      </c>
      <c r="C20" s="5" t="s">
        <v>97</v>
      </c>
      <c r="D20" s="5" t="s">
        <v>97</v>
      </c>
      <c r="E20" s="12" t="s">
        <v>94</v>
      </c>
      <c r="F20" s="7">
        <v>5.6692913385826769</v>
      </c>
      <c r="G20" s="13">
        <v>5.5373724409448819</v>
      </c>
      <c r="H20" s="13">
        <v>0.18790200000000001</v>
      </c>
      <c r="I20" s="13">
        <v>5.9307197770331138E-2</v>
      </c>
      <c r="J20" s="13">
        <v>0.05</v>
      </c>
      <c r="K20" s="13">
        <v>3.7541456188619614E-2</v>
      </c>
      <c r="L20" s="13">
        <v>2.1706434383941195E-2</v>
      </c>
      <c r="M20" s="82">
        <v>5.9307197770331138E-5</v>
      </c>
      <c r="N20" s="13">
        <v>4.9369234900708082E-2</v>
      </c>
      <c r="O20" s="58">
        <v>6.9982493368990735E-3</v>
      </c>
      <c r="P20" s="58">
        <v>2.9397135327239822E-3</v>
      </c>
      <c r="Q20" s="13">
        <v>0.20499999999999999</v>
      </c>
      <c r="R20" s="13">
        <v>1.6</v>
      </c>
      <c r="S20" s="13">
        <v>0.13500000000000001</v>
      </c>
      <c r="T20" s="35">
        <v>0.13500000000000001</v>
      </c>
      <c r="U20" s="273">
        <v>0.5</v>
      </c>
      <c r="V20" s="274"/>
      <c r="W20" s="274">
        <v>0.5</v>
      </c>
      <c r="X20" s="274"/>
      <c r="Y20" s="273">
        <v>0.5</v>
      </c>
      <c r="Z20" s="273">
        <v>1</v>
      </c>
      <c r="AA20" s="274"/>
      <c r="AB20" s="274"/>
      <c r="AC20" s="273"/>
      <c r="AD20" s="273"/>
      <c r="AE20" s="274">
        <v>0.5</v>
      </c>
      <c r="AF20" s="273">
        <v>1</v>
      </c>
      <c r="AG20" s="273"/>
      <c r="AH20" s="273"/>
      <c r="AI20" s="273"/>
      <c r="AJ20" s="273">
        <v>1</v>
      </c>
      <c r="AK20" s="273">
        <v>1</v>
      </c>
      <c r="AL20" s="274"/>
      <c r="AM20" s="274"/>
      <c r="AN20" s="274">
        <v>1</v>
      </c>
      <c r="AO20" s="274"/>
      <c r="AP20" s="274"/>
      <c r="AQ20" s="274">
        <v>1</v>
      </c>
      <c r="AR20" s="274">
        <v>1</v>
      </c>
      <c r="AS20" s="274"/>
      <c r="AT20" s="274"/>
      <c r="AU20" s="274">
        <v>0.5</v>
      </c>
      <c r="AV20" s="273">
        <v>0.5</v>
      </c>
      <c r="AW20" s="274"/>
      <c r="AX20" s="274"/>
      <c r="AY20" s="273">
        <v>0.5</v>
      </c>
      <c r="AZ20" s="273">
        <v>1</v>
      </c>
      <c r="BA20" s="274">
        <v>0.5</v>
      </c>
      <c r="BB20" s="274">
        <v>1</v>
      </c>
      <c r="BC20" s="274"/>
      <c r="BD20" s="273"/>
      <c r="BE20" s="273" t="s">
        <v>96</v>
      </c>
      <c r="BF20" s="273" t="s">
        <v>96</v>
      </c>
      <c r="BG20" s="273" t="s">
        <v>96</v>
      </c>
      <c r="BH20" s="273"/>
      <c r="BI20" s="273"/>
      <c r="BJ20" s="273"/>
      <c r="BK20" s="273"/>
      <c r="BL20" s="291" t="s">
        <v>85</v>
      </c>
      <c r="BM20" s="273"/>
      <c r="BN20" s="273"/>
      <c r="BO20" s="273" t="s">
        <v>87</v>
      </c>
      <c r="BP20" s="273"/>
      <c r="BQ20" s="273"/>
      <c r="BR20" s="273" t="s">
        <v>85</v>
      </c>
      <c r="BS20" s="273"/>
      <c r="BT20" s="273"/>
      <c r="BU20" s="273" t="s">
        <v>96</v>
      </c>
      <c r="BV20" s="273" t="s">
        <v>96</v>
      </c>
      <c r="BW20" s="273" t="s">
        <v>96</v>
      </c>
      <c r="BX20" s="273"/>
      <c r="BY20" s="273"/>
      <c r="BZ20" s="273"/>
      <c r="CA20" s="291" t="s">
        <v>85</v>
      </c>
      <c r="CB20" s="273"/>
      <c r="CC20" s="273"/>
      <c r="CD20" s="273" t="s">
        <v>86</v>
      </c>
      <c r="CE20" s="273" t="s">
        <v>87</v>
      </c>
      <c r="CF20" s="273"/>
      <c r="CG20" s="30">
        <v>69.618777519888667</v>
      </c>
      <c r="CH20" s="32">
        <v>35.948212990754449</v>
      </c>
      <c r="CI20" s="13">
        <v>18.346812177759769</v>
      </c>
      <c r="CJ20" s="13">
        <v>83.981131322241694</v>
      </c>
      <c r="CK20" s="13">
        <v>8.7677691484450104</v>
      </c>
      <c r="CL20" s="47">
        <v>20.093428697082498</v>
      </c>
      <c r="CM20" s="47">
        <v>0.4895185233808812</v>
      </c>
      <c r="CN20" s="47">
        <v>6.7547411173887436E-3</v>
      </c>
      <c r="CO20" s="47">
        <v>0.57895030341795262</v>
      </c>
      <c r="CP20" s="69">
        <v>1.6474813585311146E-3</v>
      </c>
    </row>
    <row r="21" spans="1:94" ht="25.5" customHeight="1" x14ac:dyDescent="0.2">
      <c r="A21" s="211"/>
      <c r="B21" s="5" t="s">
        <v>82</v>
      </c>
      <c r="C21" s="5" t="s">
        <v>97</v>
      </c>
      <c r="D21" s="5" t="s">
        <v>97</v>
      </c>
      <c r="E21" s="10" t="s">
        <v>95</v>
      </c>
      <c r="F21" s="53">
        <v>5.1259842519685037</v>
      </c>
      <c r="G21" s="13">
        <v>5.0048771653543307</v>
      </c>
      <c r="H21" s="13">
        <v>0.18107100000000001</v>
      </c>
      <c r="I21" s="13">
        <v>5.3815637152886724E-2</v>
      </c>
      <c r="J21" s="13">
        <v>0.05</v>
      </c>
      <c r="K21" s="13">
        <v>3.4065298317777298E-2</v>
      </c>
      <c r="L21" s="13">
        <v>1.9696523197956541E-2</v>
      </c>
      <c r="M21" s="82">
        <v>5.3815637152886724E-5</v>
      </c>
      <c r="N21" s="13">
        <v>4.4797881738078679E-2</v>
      </c>
      <c r="O21" s="58">
        <v>6.3502451840406334E-3</v>
      </c>
      <c r="P21" s="58">
        <v>2.6675102307674109E-3</v>
      </c>
      <c r="Q21" s="13">
        <v>0.17</v>
      </c>
      <c r="R21" s="13">
        <v>1.05</v>
      </c>
      <c r="S21" s="13">
        <v>0.115</v>
      </c>
      <c r="T21" s="35">
        <v>0.11</v>
      </c>
      <c r="U21" s="273">
        <v>0.5</v>
      </c>
      <c r="V21" s="274">
        <v>0.5</v>
      </c>
      <c r="W21" s="274"/>
      <c r="X21" s="274"/>
      <c r="Y21" s="273">
        <v>1</v>
      </c>
      <c r="Z21" s="273">
        <v>1</v>
      </c>
      <c r="AA21" s="274"/>
      <c r="AB21" s="274"/>
      <c r="AC21" s="273"/>
      <c r="AD21" s="273"/>
      <c r="AE21" s="274"/>
      <c r="AF21" s="273">
        <v>1</v>
      </c>
      <c r="AG21" s="273"/>
      <c r="AH21" s="273"/>
      <c r="AI21" s="273"/>
      <c r="AJ21" s="273">
        <v>1</v>
      </c>
      <c r="AK21" s="273">
        <v>1</v>
      </c>
      <c r="AL21" s="274"/>
      <c r="AM21" s="274"/>
      <c r="AN21" s="274">
        <v>1</v>
      </c>
      <c r="AO21" s="274"/>
      <c r="AP21" s="274"/>
      <c r="AQ21" s="274">
        <v>1</v>
      </c>
      <c r="AR21" s="274">
        <v>1</v>
      </c>
      <c r="AS21" s="274"/>
      <c r="AT21" s="274"/>
      <c r="AU21" s="274"/>
      <c r="AV21" s="273">
        <v>1</v>
      </c>
      <c r="AW21" s="274"/>
      <c r="AX21" s="274"/>
      <c r="AY21" s="273">
        <v>1</v>
      </c>
      <c r="AZ21" s="273">
        <v>1</v>
      </c>
      <c r="BA21" s="274"/>
      <c r="BB21" s="274"/>
      <c r="BC21" s="274"/>
      <c r="BD21" s="273"/>
      <c r="BE21" s="273" t="s">
        <v>96</v>
      </c>
      <c r="BF21" s="273" t="s">
        <v>96</v>
      </c>
      <c r="BG21" s="273" t="s">
        <v>96</v>
      </c>
      <c r="BH21" s="273"/>
      <c r="BI21" s="273"/>
      <c r="BJ21" s="273"/>
      <c r="BK21" s="273"/>
      <c r="BL21" s="291" t="s">
        <v>85</v>
      </c>
      <c r="BM21" s="273"/>
      <c r="BN21" s="273"/>
      <c r="BO21" s="273" t="s">
        <v>87</v>
      </c>
      <c r="BP21" s="273"/>
      <c r="BQ21" s="273"/>
      <c r="BR21" s="273" t="s">
        <v>85</v>
      </c>
      <c r="BS21" s="273"/>
      <c r="BT21" s="273"/>
      <c r="BU21" s="273" t="s">
        <v>96</v>
      </c>
      <c r="BV21" s="273" t="s">
        <v>96</v>
      </c>
      <c r="BW21" s="273" t="s">
        <v>96</v>
      </c>
      <c r="BX21" s="273"/>
      <c r="BY21" s="273"/>
      <c r="BZ21" s="273"/>
      <c r="CA21" s="291" t="s">
        <v>85</v>
      </c>
      <c r="CB21" s="273"/>
      <c r="CC21" s="273"/>
      <c r="CD21" s="273" t="s">
        <v>86</v>
      </c>
      <c r="CE21" s="273" t="s">
        <v>87</v>
      </c>
      <c r="CF21" s="273"/>
      <c r="CG21" s="247">
        <v>54.767865638804579</v>
      </c>
      <c r="CH21" s="58">
        <v>26.833288500212916</v>
      </c>
      <c r="CI21" s="58">
        <v>18.346812177759769</v>
      </c>
      <c r="CJ21" s="13">
        <v>66.066476320089961</v>
      </c>
      <c r="CK21" s="13">
        <v>6.5446390652019302</v>
      </c>
      <c r="CL21" s="47">
        <v>20.093428697082498</v>
      </c>
      <c r="CM21" s="47">
        <v>0.3681519104278676</v>
      </c>
      <c r="CN21" s="69">
        <v>4.8587303820220532E-3</v>
      </c>
      <c r="CO21" s="47">
        <v>0.43365319779913775</v>
      </c>
      <c r="CP21" s="69">
        <v>1.1850443401751787E-3</v>
      </c>
    </row>
    <row r="22" spans="1:94" ht="27.75" customHeight="1" x14ac:dyDescent="0.2">
      <c r="A22" s="211"/>
      <c r="B22" s="5" t="s">
        <v>82</v>
      </c>
      <c r="C22" s="10" t="s">
        <v>98</v>
      </c>
      <c r="D22" s="10" t="s">
        <v>98</v>
      </c>
      <c r="E22" s="15"/>
      <c r="F22" s="67"/>
      <c r="G22" s="7"/>
      <c r="H22" s="14"/>
      <c r="I22" s="96">
        <v>1.7155883864668204</v>
      </c>
      <c r="J22" s="96">
        <v>0.54999999999999993</v>
      </c>
      <c r="K22" s="96">
        <v>1.0859674486334971</v>
      </c>
      <c r="L22" s="96">
        <v>0.62790534944685616</v>
      </c>
      <c r="M22" s="96">
        <v>1.7155883864668202E-3</v>
      </c>
      <c r="N22" s="97">
        <v>0.74931034482758618</v>
      </c>
      <c r="O22" s="116">
        <v>3.9515412801618632E-2</v>
      </c>
      <c r="P22" s="116"/>
      <c r="Q22" s="96"/>
      <c r="R22" s="7"/>
      <c r="S22" s="7"/>
      <c r="T22" s="36"/>
      <c r="U22" s="273"/>
      <c r="V22" s="274"/>
      <c r="W22" s="274"/>
      <c r="X22" s="274"/>
      <c r="Y22" s="273"/>
      <c r="Z22" s="273"/>
      <c r="AA22" s="274"/>
      <c r="AB22" s="274"/>
      <c r="AC22" s="273"/>
      <c r="AD22" s="273"/>
      <c r="AE22" s="274"/>
      <c r="AF22" s="273"/>
      <c r="AG22" s="273"/>
      <c r="AH22" s="273"/>
      <c r="AI22" s="273"/>
      <c r="AJ22" s="273"/>
      <c r="AK22" s="273"/>
      <c r="AL22" s="274"/>
      <c r="AM22" s="274"/>
      <c r="AN22" s="274"/>
      <c r="AO22" s="274"/>
      <c r="AP22" s="274"/>
      <c r="AQ22" s="274"/>
      <c r="AR22" s="274"/>
      <c r="AS22" s="274"/>
      <c r="AT22" s="274"/>
      <c r="AU22" s="274"/>
      <c r="AV22" s="273"/>
      <c r="AW22" s="274"/>
      <c r="AX22" s="274"/>
      <c r="AY22" s="273"/>
      <c r="AZ22" s="273"/>
      <c r="BA22" s="274"/>
      <c r="BB22" s="274"/>
      <c r="BC22" s="274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34"/>
      <c r="CE22" s="7"/>
      <c r="CF22" s="273"/>
      <c r="CG22" s="34"/>
      <c r="CH22" s="7"/>
      <c r="CI22" s="7"/>
      <c r="CJ22" s="7"/>
      <c r="CK22" s="7"/>
      <c r="CL22" s="7"/>
      <c r="CM22" s="7"/>
      <c r="CN22" s="7"/>
      <c r="CO22" s="7"/>
      <c r="CP22" s="7"/>
    </row>
    <row r="23" spans="1:94" ht="30" customHeight="1" x14ac:dyDescent="0.2">
      <c r="A23" s="211"/>
      <c r="B23" s="37" t="s">
        <v>82</v>
      </c>
      <c r="C23" s="38" t="s">
        <v>98</v>
      </c>
      <c r="D23" s="38" t="s">
        <v>98</v>
      </c>
      <c r="E23" s="38" t="s">
        <v>84</v>
      </c>
      <c r="F23" s="65">
        <v>19.677165354330707</v>
      </c>
      <c r="G23" s="13">
        <v>19.266489763779525</v>
      </c>
      <c r="H23" s="13">
        <v>0.25353900000000001</v>
      </c>
      <c r="I23" s="13">
        <v>0.21623620056019599</v>
      </c>
      <c r="J23" s="13">
        <v>0.05</v>
      </c>
      <c r="K23" s="13">
        <v>0.13687751495460407</v>
      </c>
      <c r="L23" s="13">
        <v>7.9142449405031734E-2</v>
      </c>
      <c r="M23" s="82">
        <v>2.16236200560196E-4</v>
      </c>
      <c r="N23" s="13">
        <v>0.15</v>
      </c>
      <c r="O23" s="58">
        <v>2.5515871666103127E-2</v>
      </c>
      <c r="P23" s="58">
        <v>4.0720328894092869E-2</v>
      </c>
      <c r="Q23" s="7">
        <v>0.9</v>
      </c>
      <c r="R23" s="7">
        <v>2.6</v>
      </c>
      <c r="S23" s="7">
        <v>0.6</v>
      </c>
      <c r="T23" s="36">
        <v>0.9</v>
      </c>
      <c r="U23" s="273">
        <v>1</v>
      </c>
      <c r="V23" s="273"/>
      <c r="W23" s="274"/>
      <c r="X23" s="274"/>
      <c r="Y23" s="273"/>
      <c r="Z23" s="273"/>
      <c r="AA23" s="274">
        <v>1</v>
      </c>
      <c r="AB23" s="274"/>
      <c r="AC23" s="273"/>
      <c r="AD23" s="273"/>
      <c r="AE23" s="273"/>
      <c r="AF23" s="273">
        <v>1</v>
      </c>
      <c r="AG23" s="273"/>
      <c r="AH23" s="273"/>
      <c r="AI23" s="273">
        <v>1</v>
      </c>
      <c r="AJ23" s="273"/>
      <c r="AK23" s="273"/>
      <c r="AL23" s="274"/>
      <c r="AM23" s="274"/>
      <c r="AN23" s="274">
        <v>1</v>
      </c>
      <c r="AO23" s="274"/>
      <c r="AP23" s="274"/>
      <c r="AQ23" s="274">
        <v>1</v>
      </c>
      <c r="AR23" s="274">
        <v>0.5</v>
      </c>
      <c r="AS23" s="274"/>
      <c r="AT23" s="274"/>
      <c r="AU23" s="274">
        <v>1</v>
      </c>
      <c r="AV23" s="273"/>
      <c r="AW23" s="274"/>
      <c r="AX23" s="274"/>
      <c r="AY23" s="273"/>
      <c r="AZ23" s="273"/>
      <c r="BA23" s="274">
        <v>0.5</v>
      </c>
      <c r="BB23" s="274"/>
      <c r="BC23" s="274">
        <v>0.5</v>
      </c>
      <c r="BD23" s="273"/>
      <c r="BE23" s="273" t="s">
        <v>96</v>
      </c>
      <c r="BF23" s="273" t="s">
        <v>96</v>
      </c>
      <c r="BG23" s="273" t="s">
        <v>96</v>
      </c>
      <c r="BH23" s="273"/>
      <c r="BI23" s="273"/>
      <c r="BJ23" s="273"/>
      <c r="BK23" s="273"/>
      <c r="BL23" s="291" t="s">
        <v>85</v>
      </c>
      <c r="BM23" s="273"/>
      <c r="BN23" s="273"/>
      <c r="BO23" s="273" t="s">
        <v>87</v>
      </c>
      <c r="BP23" s="273"/>
      <c r="BQ23" s="273"/>
      <c r="BR23" s="273" t="s">
        <v>85</v>
      </c>
      <c r="BS23" s="273"/>
      <c r="BT23" s="273"/>
      <c r="BU23" s="273" t="s">
        <v>96</v>
      </c>
      <c r="BV23" s="273" t="s">
        <v>96</v>
      </c>
      <c r="BW23" s="273" t="s">
        <v>96</v>
      </c>
      <c r="BX23" s="273"/>
      <c r="BY23" s="273"/>
      <c r="BZ23" s="273"/>
      <c r="CA23" s="291" t="s">
        <v>85</v>
      </c>
      <c r="CB23" s="273"/>
      <c r="CC23" s="273"/>
      <c r="CD23" s="273" t="s">
        <v>86</v>
      </c>
      <c r="CE23" s="273" t="s">
        <v>87</v>
      </c>
      <c r="CF23" s="273"/>
      <c r="CG23" s="61">
        <v>153.20643762405669</v>
      </c>
      <c r="CH23" s="53">
        <v>13.416644250106458</v>
      </c>
      <c r="CI23" s="7">
        <v>22.69210979880814</v>
      </c>
      <c r="CJ23" s="13">
        <v>184.81292570589957</v>
      </c>
      <c r="CK23" s="13">
        <v>3.2723195326009651</v>
      </c>
      <c r="CL23" s="47">
        <v>24.852398651654674</v>
      </c>
      <c r="CM23" s="47">
        <v>3.3982666589787907</v>
      </c>
      <c r="CN23" s="69">
        <v>3.4016425665277412E-3</v>
      </c>
      <c r="CO23" s="94">
        <v>4.0497210990472148</v>
      </c>
      <c r="CP23" s="101">
        <v>8.2966062197611609E-4</v>
      </c>
    </row>
    <row r="24" spans="1:94" ht="23.25" customHeight="1" x14ac:dyDescent="0.2">
      <c r="A24" s="211"/>
      <c r="B24" s="5" t="s">
        <v>82</v>
      </c>
      <c r="C24" s="10" t="s">
        <v>98</v>
      </c>
      <c r="D24" s="10" t="s">
        <v>98</v>
      </c>
      <c r="E24" s="12" t="s">
        <v>89</v>
      </c>
      <c r="F24" s="65">
        <v>22.062992125984252</v>
      </c>
      <c r="G24" s="13">
        <v>21.604838582677164</v>
      </c>
      <c r="H24" s="13">
        <v>0.27739800000000003</v>
      </c>
      <c r="I24" s="13">
        <v>0.23686622504479549</v>
      </c>
      <c r="J24" s="13">
        <v>7.0000000000000007E-2</v>
      </c>
      <c r="K24" s="13">
        <v>0.14993632045335553</v>
      </c>
      <c r="L24" s="13">
        <v>8.669303836639515E-2</v>
      </c>
      <c r="M24" s="82">
        <v>2.3686622504479548E-4</v>
      </c>
      <c r="N24" s="13">
        <v>0.16</v>
      </c>
      <c r="O24" s="58">
        <v>2.7950214555285867E-2</v>
      </c>
      <c r="P24" s="58">
        <v>4.8916010489509616E-2</v>
      </c>
      <c r="Q24" s="190">
        <v>0.7</v>
      </c>
      <c r="R24" s="190">
        <v>2.5499999999999998</v>
      </c>
      <c r="S24" s="7">
        <v>0.4</v>
      </c>
      <c r="T24" s="36">
        <v>0.7</v>
      </c>
      <c r="U24" s="273">
        <v>1</v>
      </c>
      <c r="V24" s="273"/>
      <c r="W24" s="274"/>
      <c r="X24" s="274"/>
      <c r="Y24" s="273"/>
      <c r="Z24" s="273"/>
      <c r="AA24" s="274">
        <v>1</v>
      </c>
      <c r="AB24" s="274">
        <v>1</v>
      </c>
      <c r="AC24" s="273"/>
      <c r="AD24" s="273"/>
      <c r="AE24" s="273"/>
      <c r="AF24" s="273">
        <v>1</v>
      </c>
      <c r="AG24" s="273"/>
      <c r="AH24" s="273"/>
      <c r="AI24" s="273"/>
      <c r="AJ24" s="273">
        <v>1</v>
      </c>
      <c r="AK24" s="273"/>
      <c r="AL24" s="274"/>
      <c r="AM24" s="274"/>
      <c r="AN24" s="274">
        <v>1</v>
      </c>
      <c r="AO24" s="274"/>
      <c r="AP24" s="274"/>
      <c r="AQ24" s="274">
        <v>1</v>
      </c>
      <c r="AR24" s="280">
        <v>0.66659999999999997</v>
      </c>
      <c r="AS24" s="274"/>
      <c r="AT24" s="274"/>
      <c r="AU24" s="280">
        <v>0.66659999999999997</v>
      </c>
      <c r="AV24" s="279">
        <v>0.33329999999999999</v>
      </c>
      <c r="AW24" s="274"/>
      <c r="AX24" s="274"/>
      <c r="AY24" s="279">
        <v>0.33329999999999999</v>
      </c>
      <c r="AZ24" s="279"/>
      <c r="BA24" s="280">
        <v>0.66659999999999997</v>
      </c>
      <c r="BB24" s="274">
        <v>0.5</v>
      </c>
      <c r="BC24" s="274"/>
      <c r="BD24" s="273"/>
      <c r="BE24" s="273" t="s">
        <v>96</v>
      </c>
      <c r="BF24" s="273" t="s">
        <v>96</v>
      </c>
      <c r="BG24" s="273" t="s">
        <v>96</v>
      </c>
      <c r="BH24" s="273"/>
      <c r="BI24" s="273"/>
      <c r="BJ24" s="273"/>
      <c r="BK24" s="273"/>
      <c r="BL24" s="291" t="s">
        <v>85</v>
      </c>
      <c r="BM24" s="273"/>
      <c r="BN24" s="273"/>
      <c r="BO24" s="273" t="s">
        <v>87</v>
      </c>
      <c r="BP24" s="273"/>
      <c r="BQ24" s="273"/>
      <c r="BR24" s="273" t="s">
        <v>85</v>
      </c>
      <c r="BS24" s="273"/>
      <c r="BT24" s="273"/>
      <c r="BU24" s="273" t="s">
        <v>96</v>
      </c>
      <c r="BV24" s="273" t="s">
        <v>96</v>
      </c>
      <c r="BW24" s="273" t="s">
        <v>96</v>
      </c>
      <c r="BX24" s="273"/>
      <c r="BY24" s="273"/>
      <c r="BZ24" s="273"/>
      <c r="CA24" s="291" t="s">
        <v>85</v>
      </c>
      <c r="CB24" s="273"/>
      <c r="CC24" s="273"/>
      <c r="CD24" s="273" t="s">
        <v>86</v>
      </c>
      <c r="CE24" s="273" t="s">
        <v>87</v>
      </c>
      <c r="CF24" s="273"/>
      <c r="CG24" s="34">
        <v>145.80149399274265</v>
      </c>
      <c r="CH24" s="13">
        <v>15.475699135020157</v>
      </c>
      <c r="CI24" s="7">
        <v>22.69210979880814</v>
      </c>
      <c r="CJ24" s="13">
        <v>175.88034220344545</v>
      </c>
      <c r="CK24" s="13">
        <v>3.7745230190314163</v>
      </c>
      <c r="CL24" s="47">
        <v>24.852398651654674</v>
      </c>
      <c r="CM24" s="47">
        <v>3.6506735826394534</v>
      </c>
      <c r="CN24" s="69">
        <v>4.2929279886563219E-3</v>
      </c>
      <c r="CO24" s="94">
        <v>4.3481846789347403</v>
      </c>
      <c r="CP24" s="101">
        <v>1.0470451364332769E-3</v>
      </c>
    </row>
    <row r="25" spans="1:94" ht="23.25" customHeight="1" x14ac:dyDescent="0.2">
      <c r="A25" s="211"/>
      <c r="B25" s="5" t="s">
        <v>82</v>
      </c>
      <c r="C25" s="10" t="s">
        <v>98</v>
      </c>
      <c r="D25" s="10" t="s">
        <v>98</v>
      </c>
      <c r="E25" s="12" t="s">
        <v>91</v>
      </c>
      <c r="F25" s="65">
        <v>21.905511811023622</v>
      </c>
      <c r="G25" s="13">
        <v>21.450492125984251</v>
      </c>
      <c r="H25" s="13">
        <v>0.27541800000000005</v>
      </c>
      <c r="I25" s="13">
        <v>0.2340058306072125</v>
      </c>
      <c r="J25" s="13">
        <v>7.0000000000000007E-2</v>
      </c>
      <c r="K25" s="13">
        <v>0.14812569077436552</v>
      </c>
      <c r="L25" s="13">
        <v>8.5646134002239777E-2</v>
      </c>
      <c r="M25" s="82">
        <v>2.3400583060721251E-4</v>
      </c>
      <c r="N25" s="13">
        <v>0.16</v>
      </c>
      <c r="O25" s="58">
        <v>2.7612688011651072E-2</v>
      </c>
      <c r="P25" s="58">
        <v>4.6393142595561425E-2</v>
      </c>
      <c r="Q25" s="7">
        <v>0.5</v>
      </c>
      <c r="R25" s="7">
        <v>2.5</v>
      </c>
      <c r="S25" s="7">
        <v>0.3</v>
      </c>
      <c r="T25" s="36">
        <v>0.3</v>
      </c>
      <c r="U25" s="273">
        <v>1</v>
      </c>
      <c r="V25" s="273"/>
      <c r="W25" s="274"/>
      <c r="X25" s="274"/>
      <c r="Y25" s="273"/>
      <c r="Z25" s="273"/>
      <c r="AA25" s="274">
        <v>1</v>
      </c>
      <c r="AB25" s="274">
        <v>1</v>
      </c>
      <c r="AC25" s="273"/>
      <c r="AD25" s="273"/>
      <c r="AE25" s="273"/>
      <c r="AF25" s="273">
        <v>1</v>
      </c>
      <c r="AG25" s="273"/>
      <c r="AH25" s="273"/>
      <c r="AI25" s="273"/>
      <c r="AJ25" s="273">
        <v>1</v>
      </c>
      <c r="AK25" s="273"/>
      <c r="AL25" s="274"/>
      <c r="AM25" s="274"/>
      <c r="AN25" s="274">
        <v>1</v>
      </c>
      <c r="AO25" s="274"/>
      <c r="AP25" s="274"/>
      <c r="AQ25" s="274">
        <v>1</v>
      </c>
      <c r="AR25" s="274">
        <v>1</v>
      </c>
      <c r="AS25" s="274"/>
      <c r="AT25" s="274"/>
      <c r="AU25" s="274">
        <v>0.5</v>
      </c>
      <c r="AV25" s="273">
        <v>0.5</v>
      </c>
      <c r="AW25" s="274"/>
      <c r="AX25" s="274"/>
      <c r="AY25" s="273">
        <v>0.5</v>
      </c>
      <c r="AZ25" s="273"/>
      <c r="BA25" s="274">
        <v>0.5</v>
      </c>
      <c r="BB25" s="274">
        <v>1</v>
      </c>
      <c r="BC25" s="274"/>
      <c r="BD25" s="273"/>
      <c r="BE25" s="273" t="s">
        <v>96</v>
      </c>
      <c r="BF25" s="273" t="s">
        <v>96</v>
      </c>
      <c r="BG25" s="273" t="s">
        <v>96</v>
      </c>
      <c r="BH25" s="273"/>
      <c r="BI25" s="273"/>
      <c r="BJ25" s="273"/>
      <c r="BK25" s="273"/>
      <c r="BL25" s="291" t="s">
        <v>85</v>
      </c>
      <c r="BM25" s="273"/>
      <c r="BN25" s="273"/>
      <c r="BO25" s="273" t="s">
        <v>87</v>
      </c>
      <c r="BP25" s="273"/>
      <c r="BQ25" s="273"/>
      <c r="BR25" s="273" t="s">
        <v>85</v>
      </c>
      <c r="BS25" s="273"/>
      <c r="BT25" s="273"/>
      <c r="BU25" s="273" t="s">
        <v>96</v>
      </c>
      <c r="BV25" s="273" t="s">
        <v>96</v>
      </c>
      <c r="BW25" s="273" t="s">
        <v>96</v>
      </c>
      <c r="BX25" s="273"/>
      <c r="BY25" s="273"/>
      <c r="BZ25" s="273"/>
      <c r="CA25" s="291" t="s">
        <v>85</v>
      </c>
      <c r="CB25" s="273"/>
      <c r="CC25" s="273"/>
      <c r="CD25" s="273" t="s">
        <v>86</v>
      </c>
      <c r="CE25" s="273" t="s">
        <v>87</v>
      </c>
      <c r="CF25" s="273"/>
      <c r="CG25" s="34">
        <v>89.638791326432965</v>
      </c>
      <c r="CH25" s="32">
        <v>5.6394496847954807</v>
      </c>
      <c r="CI25" s="7">
        <v>22.69210979880814</v>
      </c>
      <c r="CJ25" s="13">
        <v>108.13127397707608</v>
      </c>
      <c r="CK25" s="13">
        <v>1.3754617781216179</v>
      </c>
      <c r="CL25" s="47">
        <v>24.852398651654674</v>
      </c>
      <c r="CM25" s="47">
        <v>2.4198784667452324</v>
      </c>
      <c r="CN25" s="69">
        <v>1.5532059532870018E-3</v>
      </c>
      <c r="CO25" s="94">
        <v>2.8638735532140047</v>
      </c>
      <c r="CP25" s="102">
        <v>3.7882693200669981E-4</v>
      </c>
    </row>
    <row r="26" spans="1:94" ht="23.25" customHeight="1" x14ac:dyDescent="0.2">
      <c r="A26" s="211"/>
      <c r="B26" s="5" t="s">
        <v>82</v>
      </c>
      <c r="C26" s="10" t="s">
        <v>98</v>
      </c>
      <c r="D26" s="10" t="s">
        <v>98</v>
      </c>
      <c r="E26" s="12" t="s">
        <v>92</v>
      </c>
      <c r="F26" s="65">
        <v>24.905511811023622</v>
      </c>
      <c r="G26" s="13">
        <v>24.390792125984248</v>
      </c>
      <c r="H26" s="13">
        <v>0.31313700000000005</v>
      </c>
      <c r="I26" s="13">
        <v>0.25948142398876084</v>
      </c>
      <c r="J26" s="13">
        <v>0.09</v>
      </c>
      <c r="K26" s="13">
        <v>0.1642517413848856</v>
      </c>
      <c r="L26" s="13">
        <v>9.4970201179886471E-2</v>
      </c>
      <c r="M26" s="82">
        <v>2.5948142398876087E-4</v>
      </c>
      <c r="N26" s="13">
        <v>0.18</v>
      </c>
      <c r="O26" s="58">
        <v>3.0618808030673777E-2</v>
      </c>
      <c r="P26" s="58">
        <v>4.8862615958087066E-2</v>
      </c>
      <c r="Q26" s="7">
        <v>0.4</v>
      </c>
      <c r="R26" s="7">
        <v>2.4</v>
      </c>
      <c r="S26" s="7">
        <v>0.2</v>
      </c>
      <c r="T26" s="190">
        <v>0.25</v>
      </c>
      <c r="U26" s="273">
        <v>1</v>
      </c>
      <c r="V26" s="274"/>
      <c r="W26" s="274"/>
      <c r="X26" s="274"/>
      <c r="Y26" s="273">
        <v>1</v>
      </c>
      <c r="Z26" s="273">
        <v>1</v>
      </c>
      <c r="AA26" s="274"/>
      <c r="AB26" s="274"/>
      <c r="AC26" s="273"/>
      <c r="AD26" s="273"/>
      <c r="AE26" s="274"/>
      <c r="AF26" s="273">
        <v>1</v>
      </c>
      <c r="AG26" s="273"/>
      <c r="AH26" s="273"/>
      <c r="AI26" s="273"/>
      <c r="AJ26" s="273">
        <v>1</v>
      </c>
      <c r="AK26" s="273">
        <v>1</v>
      </c>
      <c r="AL26" s="274"/>
      <c r="AM26" s="274"/>
      <c r="AN26" s="274">
        <v>1</v>
      </c>
      <c r="AO26" s="274"/>
      <c r="AP26" s="274"/>
      <c r="AQ26" s="274">
        <v>1</v>
      </c>
      <c r="AR26" s="274">
        <v>1</v>
      </c>
      <c r="AS26" s="274"/>
      <c r="AT26" s="274"/>
      <c r="AU26" s="274"/>
      <c r="AV26" s="273">
        <v>1</v>
      </c>
      <c r="AW26" s="274"/>
      <c r="AX26" s="274"/>
      <c r="AY26" s="273">
        <v>1</v>
      </c>
      <c r="AZ26" s="273">
        <v>1</v>
      </c>
      <c r="BA26" s="274"/>
      <c r="BB26" s="274"/>
      <c r="BC26" s="274"/>
      <c r="BD26" s="273"/>
      <c r="BE26" s="273" t="s">
        <v>96</v>
      </c>
      <c r="BF26" s="273" t="s">
        <v>96</v>
      </c>
      <c r="BG26" s="273" t="s">
        <v>96</v>
      </c>
      <c r="BH26" s="273"/>
      <c r="BI26" s="273"/>
      <c r="BJ26" s="273"/>
      <c r="BK26" s="273"/>
      <c r="BL26" s="291" t="s">
        <v>85</v>
      </c>
      <c r="BM26" s="273"/>
      <c r="BN26" s="273"/>
      <c r="BO26" s="273" t="s">
        <v>87</v>
      </c>
      <c r="BP26" s="273"/>
      <c r="BQ26" s="273"/>
      <c r="BR26" s="273" t="s">
        <v>85</v>
      </c>
      <c r="BS26" s="273"/>
      <c r="BT26" s="273"/>
      <c r="BU26" s="273" t="s">
        <v>96</v>
      </c>
      <c r="BV26" s="273" t="s">
        <v>96</v>
      </c>
      <c r="BW26" s="273" t="s">
        <v>96</v>
      </c>
      <c r="BX26" s="273"/>
      <c r="BY26" s="273"/>
      <c r="BZ26" s="273"/>
      <c r="CA26" s="291" t="s">
        <v>85</v>
      </c>
      <c r="CB26" s="273"/>
      <c r="CC26" s="273"/>
      <c r="CD26" s="273" t="s">
        <v>86</v>
      </c>
      <c r="CE26" s="273" t="s">
        <v>87</v>
      </c>
      <c r="CF26" s="273"/>
      <c r="CG26" s="34">
        <v>75.48529795910143</v>
      </c>
      <c r="CH26" s="32">
        <v>4.5902497434381822</v>
      </c>
      <c r="CI26" s="7">
        <v>22.69210979880814</v>
      </c>
      <c r="CJ26" s="13">
        <v>91.057914928064051</v>
      </c>
      <c r="CK26" s="13">
        <v>1.1195619124245726</v>
      </c>
      <c r="CL26" s="47">
        <v>24.852398651654674</v>
      </c>
      <c r="CM26" s="47">
        <v>2.4063048196996868</v>
      </c>
      <c r="CN26" s="69">
        <v>1.4373770339110024E-3</v>
      </c>
      <c r="CO26" s="47">
        <v>2.8399363825870214</v>
      </c>
      <c r="CP26" s="77">
        <v>3.505762585708935E-4</v>
      </c>
    </row>
    <row r="27" spans="1:94" ht="22.5" customHeight="1" x14ac:dyDescent="0.2">
      <c r="A27" s="211"/>
      <c r="B27" s="5" t="s">
        <v>82</v>
      </c>
      <c r="C27" s="10" t="s">
        <v>98</v>
      </c>
      <c r="D27" s="10" t="s">
        <v>98</v>
      </c>
      <c r="E27" s="12" t="s">
        <v>93</v>
      </c>
      <c r="F27" s="65">
        <v>24.897637795275593</v>
      </c>
      <c r="G27" s="13">
        <v>24.383074803149604</v>
      </c>
      <c r="H27" s="13">
        <v>0.31303800000000004</v>
      </c>
      <c r="I27" s="13">
        <v>0.25954161816386701</v>
      </c>
      <c r="J27" s="13">
        <v>0.09</v>
      </c>
      <c r="K27" s="13">
        <v>0.16428984429772781</v>
      </c>
      <c r="L27" s="13">
        <v>9.4992232247975317E-2</v>
      </c>
      <c r="M27" s="82">
        <v>2.5954161816386701E-4</v>
      </c>
      <c r="N27" s="13">
        <v>0.18</v>
      </c>
      <c r="O27" s="58">
        <v>3.0625910943336304E-2</v>
      </c>
      <c r="P27" s="58">
        <v>4.8915707220530708E-2</v>
      </c>
      <c r="Q27" s="190">
        <v>0.35</v>
      </c>
      <c r="R27" s="190">
        <v>2.0499999999999998</v>
      </c>
      <c r="S27" s="190">
        <v>0.15</v>
      </c>
      <c r="T27" s="190">
        <v>0.22500000000000001</v>
      </c>
      <c r="U27" s="273">
        <v>1</v>
      </c>
      <c r="V27" s="274"/>
      <c r="W27" s="274"/>
      <c r="X27" s="274"/>
      <c r="Y27" s="273">
        <v>1</v>
      </c>
      <c r="Z27" s="273">
        <v>1</v>
      </c>
      <c r="AA27" s="274"/>
      <c r="AB27" s="274"/>
      <c r="AC27" s="273"/>
      <c r="AD27" s="273"/>
      <c r="AE27" s="274"/>
      <c r="AF27" s="273">
        <v>1</v>
      </c>
      <c r="AG27" s="273"/>
      <c r="AH27" s="273"/>
      <c r="AI27" s="273"/>
      <c r="AJ27" s="273">
        <v>1</v>
      </c>
      <c r="AK27" s="273">
        <v>1</v>
      </c>
      <c r="AL27" s="274"/>
      <c r="AM27" s="274"/>
      <c r="AN27" s="274">
        <v>1</v>
      </c>
      <c r="AO27" s="274"/>
      <c r="AP27" s="274"/>
      <c r="AQ27" s="274">
        <v>1</v>
      </c>
      <c r="AR27" s="274">
        <v>1</v>
      </c>
      <c r="AS27" s="274"/>
      <c r="AT27" s="274"/>
      <c r="AU27" s="274"/>
      <c r="AV27" s="273">
        <v>1</v>
      </c>
      <c r="AW27" s="274"/>
      <c r="AX27" s="274"/>
      <c r="AY27" s="273">
        <v>1</v>
      </c>
      <c r="AZ27" s="273">
        <v>1</v>
      </c>
      <c r="BA27" s="274"/>
      <c r="BB27" s="274"/>
      <c r="BC27" s="274"/>
      <c r="BD27" s="273"/>
      <c r="BE27" s="273" t="s">
        <v>96</v>
      </c>
      <c r="BF27" s="273" t="s">
        <v>96</v>
      </c>
      <c r="BG27" s="273" t="s">
        <v>96</v>
      </c>
      <c r="BH27" s="273"/>
      <c r="BI27" s="273"/>
      <c r="BJ27" s="273"/>
      <c r="BK27" s="273"/>
      <c r="BL27" s="291" t="s">
        <v>85</v>
      </c>
      <c r="BM27" s="273"/>
      <c r="BN27" s="273"/>
      <c r="BO27" s="273" t="s">
        <v>87</v>
      </c>
      <c r="BP27" s="273"/>
      <c r="BQ27" s="273"/>
      <c r="BR27" s="273" t="s">
        <v>85</v>
      </c>
      <c r="BS27" s="273"/>
      <c r="BT27" s="273"/>
      <c r="BU27" s="273" t="s">
        <v>96</v>
      </c>
      <c r="BV27" s="273" t="s">
        <v>96</v>
      </c>
      <c r="BW27" s="273" t="s">
        <v>96</v>
      </c>
      <c r="BX27" s="273"/>
      <c r="BY27" s="273"/>
      <c r="BZ27" s="273"/>
      <c r="CA27" s="291" t="s">
        <v>85</v>
      </c>
      <c r="CB27" s="273"/>
      <c r="CC27" s="273"/>
      <c r="CD27" s="273" t="s">
        <v>86</v>
      </c>
      <c r="CE27" s="273" t="s">
        <v>87</v>
      </c>
      <c r="CF27" s="273"/>
      <c r="CG27" s="226">
        <v>67.218837340210698</v>
      </c>
      <c r="CH27" s="226">
        <v>24.610296124462138</v>
      </c>
      <c r="CI27" s="7">
        <v>22.69210979880814</v>
      </c>
      <c r="CJ27" s="13">
        <v>81.086083483496154</v>
      </c>
      <c r="CK27" s="13">
        <v>6.0024512247563155</v>
      </c>
      <c r="CL27" s="47">
        <v>24.852398651654674</v>
      </c>
      <c r="CM27" s="47">
        <v>2.2039818696284526</v>
      </c>
      <c r="CN27" s="69">
        <v>7.7039578782093802E-3</v>
      </c>
      <c r="CO27" s="47">
        <v>2.595894059045214</v>
      </c>
      <c r="CP27" s="77">
        <v>1.8789953264952677E-3</v>
      </c>
    </row>
    <row r="28" spans="1:94" ht="23.25" customHeight="1" x14ac:dyDescent="0.2">
      <c r="A28" s="211"/>
      <c r="B28" s="5" t="s">
        <v>82</v>
      </c>
      <c r="C28" s="10" t="s">
        <v>98</v>
      </c>
      <c r="D28" s="10" t="s">
        <v>98</v>
      </c>
      <c r="E28" s="12" t="s">
        <v>94</v>
      </c>
      <c r="F28" s="65">
        <v>24.69291338582677</v>
      </c>
      <c r="G28" s="13">
        <v>24.182424409448814</v>
      </c>
      <c r="H28" s="13">
        <v>0.31046400000000007</v>
      </c>
      <c r="I28" s="13">
        <v>0.25831579473299782</v>
      </c>
      <c r="J28" s="13">
        <v>0.09</v>
      </c>
      <c r="K28" s="13">
        <v>0.16351389806598762</v>
      </c>
      <c r="L28" s="13">
        <v>9.4543580872277197E-2</v>
      </c>
      <c r="M28" s="82">
        <v>2.5831579473299784E-4</v>
      </c>
      <c r="N28" s="13">
        <v>0.17</v>
      </c>
      <c r="O28" s="58">
        <v>3.048126377849374E-2</v>
      </c>
      <c r="P28" s="58">
        <v>5.7834530954504068E-2</v>
      </c>
      <c r="Q28" s="7">
        <v>0.3</v>
      </c>
      <c r="R28" s="7">
        <v>1.7</v>
      </c>
      <c r="S28" s="7">
        <v>0.1</v>
      </c>
      <c r="T28" s="36">
        <v>0.2</v>
      </c>
      <c r="U28" s="273">
        <v>0.5</v>
      </c>
      <c r="V28" s="274"/>
      <c r="W28" s="274">
        <v>0.5</v>
      </c>
      <c r="X28" s="274"/>
      <c r="Y28" s="273">
        <v>0.5</v>
      </c>
      <c r="Z28" s="273">
        <v>1</v>
      </c>
      <c r="AA28" s="274"/>
      <c r="AB28" s="274"/>
      <c r="AC28" s="273"/>
      <c r="AD28" s="273"/>
      <c r="AE28" s="274">
        <v>0.5</v>
      </c>
      <c r="AF28" s="273">
        <v>1</v>
      </c>
      <c r="AG28" s="273"/>
      <c r="AH28" s="273"/>
      <c r="AI28" s="273"/>
      <c r="AJ28" s="273">
        <v>1</v>
      </c>
      <c r="AK28" s="273">
        <v>1</v>
      </c>
      <c r="AL28" s="274"/>
      <c r="AM28" s="274"/>
      <c r="AN28" s="274">
        <v>1</v>
      </c>
      <c r="AO28" s="274"/>
      <c r="AP28" s="274"/>
      <c r="AQ28" s="274">
        <v>1</v>
      </c>
      <c r="AR28" s="274">
        <v>1</v>
      </c>
      <c r="AS28" s="274"/>
      <c r="AT28" s="274"/>
      <c r="AU28" s="274">
        <v>0.5</v>
      </c>
      <c r="AV28" s="273">
        <v>0.5</v>
      </c>
      <c r="AW28" s="274"/>
      <c r="AX28" s="274"/>
      <c r="AY28" s="273">
        <v>0.5</v>
      </c>
      <c r="AZ28" s="273">
        <v>1</v>
      </c>
      <c r="BA28" s="274">
        <v>0.5</v>
      </c>
      <c r="BB28" s="274">
        <v>1</v>
      </c>
      <c r="BC28" s="274"/>
      <c r="BD28" s="273"/>
      <c r="BE28" s="273" t="s">
        <v>96</v>
      </c>
      <c r="BF28" s="273" t="s">
        <v>96</v>
      </c>
      <c r="BG28" s="273" t="s">
        <v>96</v>
      </c>
      <c r="BH28" s="273"/>
      <c r="BI28" s="273"/>
      <c r="BJ28" s="273"/>
      <c r="BK28" s="273"/>
      <c r="BL28" s="291" t="s">
        <v>85</v>
      </c>
      <c r="BM28" s="273"/>
      <c r="BN28" s="273"/>
      <c r="BO28" s="273" t="s">
        <v>87</v>
      </c>
      <c r="BP28" s="273"/>
      <c r="BQ28" s="273"/>
      <c r="BR28" s="273" t="s">
        <v>85</v>
      </c>
      <c r="BS28" s="273"/>
      <c r="BT28" s="273"/>
      <c r="BU28" s="273" t="s">
        <v>96</v>
      </c>
      <c r="BV28" s="273" t="s">
        <v>96</v>
      </c>
      <c r="BW28" s="273" t="s">
        <v>96</v>
      </c>
      <c r="BX28" s="273"/>
      <c r="BY28" s="273"/>
      <c r="BZ28" s="273"/>
      <c r="CA28" s="291" t="s">
        <v>85</v>
      </c>
      <c r="CB28" s="273"/>
      <c r="CC28" s="273"/>
      <c r="CD28" s="273" t="s">
        <v>86</v>
      </c>
      <c r="CE28" s="273" t="s">
        <v>87</v>
      </c>
      <c r="CF28" s="273"/>
      <c r="CG28" s="34">
        <v>58.952376721319979</v>
      </c>
      <c r="CH28" s="32">
        <v>44.630342505486098</v>
      </c>
      <c r="CI28" s="7">
        <v>22.69210979880814</v>
      </c>
      <c r="CJ28" s="13">
        <v>71.114252038928285</v>
      </c>
      <c r="CK28" s="13">
        <v>10.885340537088059</v>
      </c>
      <c r="CL28" s="47">
        <v>24.852398651654674</v>
      </c>
      <c r="CM28" s="47">
        <v>1.9859456956243104</v>
      </c>
      <c r="CN28" s="47">
        <v>1.3856114655623239E-2</v>
      </c>
      <c r="CO28" s="47">
        <v>2.333393151701221</v>
      </c>
      <c r="CP28" s="69">
        <v>3.3795063645065079E-3</v>
      </c>
    </row>
    <row r="29" spans="1:94" ht="25.5" customHeight="1" x14ac:dyDescent="0.2">
      <c r="A29" s="211"/>
      <c r="B29" s="5" t="s">
        <v>82</v>
      </c>
      <c r="C29" s="10" t="s">
        <v>98</v>
      </c>
      <c r="D29" s="10" t="s">
        <v>98</v>
      </c>
      <c r="E29" s="10" t="s">
        <v>95</v>
      </c>
      <c r="F29" s="71">
        <v>23.921417322834646</v>
      </c>
      <c r="G29" s="13">
        <v>23.426281118110236</v>
      </c>
      <c r="H29" s="13">
        <v>0.31006800000000001</v>
      </c>
      <c r="I29" s="13">
        <v>0.25114129336899066</v>
      </c>
      <c r="J29" s="13">
        <v>0.09</v>
      </c>
      <c r="K29" s="13">
        <v>0.15897243870257108</v>
      </c>
      <c r="L29" s="13">
        <v>9.1917713373050575E-2</v>
      </c>
      <c r="M29" s="82">
        <v>2.5114129336899064E-4</v>
      </c>
      <c r="N29" s="13">
        <v>0.17</v>
      </c>
      <c r="O29" s="58">
        <v>2.9634672617540898E-2</v>
      </c>
      <c r="P29" s="58">
        <v>5.1506620751449753E-2</v>
      </c>
      <c r="Q29" s="226">
        <v>0.2</v>
      </c>
      <c r="R29" s="226">
        <v>1.67</v>
      </c>
      <c r="S29" s="226">
        <v>0.03</v>
      </c>
      <c r="T29" s="226">
        <v>0.06</v>
      </c>
      <c r="U29" s="273">
        <v>0.5</v>
      </c>
      <c r="V29" s="274">
        <v>0.5</v>
      </c>
      <c r="W29" s="274"/>
      <c r="X29" s="274"/>
      <c r="Y29" s="273">
        <v>1</v>
      </c>
      <c r="Z29" s="273">
        <v>1</v>
      </c>
      <c r="AA29" s="274"/>
      <c r="AB29" s="274"/>
      <c r="AC29" s="273"/>
      <c r="AD29" s="273"/>
      <c r="AE29" s="274"/>
      <c r="AF29" s="273">
        <v>1</v>
      </c>
      <c r="AG29" s="273"/>
      <c r="AH29" s="273"/>
      <c r="AI29" s="273"/>
      <c r="AJ29" s="273">
        <v>1</v>
      </c>
      <c r="AK29" s="273">
        <v>1</v>
      </c>
      <c r="AL29" s="274"/>
      <c r="AM29" s="274"/>
      <c r="AN29" s="274">
        <v>1</v>
      </c>
      <c r="AO29" s="274"/>
      <c r="AP29" s="274"/>
      <c r="AQ29" s="274">
        <v>1</v>
      </c>
      <c r="AR29" s="274">
        <v>1</v>
      </c>
      <c r="AS29" s="274"/>
      <c r="AT29" s="274"/>
      <c r="AU29" s="274"/>
      <c r="AV29" s="273">
        <v>1</v>
      </c>
      <c r="AW29" s="274"/>
      <c r="AX29" s="274"/>
      <c r="AY29" s="273">
        <v>1</v>
      </c>
      <c r="AZ29" s="273">
        <v>1</v>
      </c>
      <c r="BA29" s="274"/>
      <c r="BB29" s="274"/>
      <c r="BC29" s="274"/>
      <c r="BD29" s="273"/>
      <c r="BE29" s="273" t="s">
        <v>96</v>
      </c>
      <c r="BF29" s="273" t="s">
        <v>96</v>
      </c>
      <c r="BG29" s="273" t="s">
        <v>96</v>
      </c>
      <c r="BH29" s="273"/>
      <c r="BI29" s="273"/>
      <c r="BJ29" s="273"/>
      <c r="BK29" s="273"/>
      <c r="BL29" s="291" t="s">
        <v>85</v>
      </c>
      <c r="BM29" s="273"/>
      <c r="BN29" s="273"/>
      <c r="BO29" s="273" t="s">
        <v>87</v>
      </c>
      <c r="BP29" s="273"/>
      <c r="BQ29" s="273"/>
      <c r="BR29" s="273" t="s">
        <v>85</v>
      </c>
      <c r="BS29" s="273"/>
      <c r="BT29" s="273"/>
      <c r="BU29" s="273" t="s">
        <v>96</v>
      </c>
      <c r="BV29" s="273" t="s">
        <v>96</v>
      </c>
      <c r="BW29" s="273" t="s">
        <v>96</v>
      </c>
      <c r="BX29" s="273"/>
      <c r="BY29" s="273"/>
      <c r="BZ29" s="273"/>
      <c r="CA29" s="291" t="s">
        <v>85</v>
      </c>
      <c r="CB29" s="273"/>
      <c r="CC29" s="273"/>
      <c r="CD29" s="273" t="s">
        <v>86</v>
      </c>
      <c r="CE29" s="273" t="s">
        <v>87</v>
      </c>
      <c r="CF29" s="273"/>
      <c r="CG29" s="245">
        <v>39.711830665440317</v>
      </c>
      <c r="CH29" s="58">
        <v>30.767788280302788</v>
      </c>
      <c r="CI29" s="53">
        <v>22.69210979880814</v>
      </c>
      <c r="CJ29" s="13">
        <v>47.90438133172065</v>
      </c>
      <c r="CK29" s="13">
        <v>7.5042635615658506</v>
      </c>
      <c r="CL29" s="47">
        <v>24.852398651654674</v>
      </c>
      <c r="CM29" s="47">
        <v>1.4731279373162705</v>
      </c>
      <c r="CN29" s="47">
        <v>9.5401065764969244E-3</v>
      </c>
      <c r="CO29" s="47">
        <v>1.7167261034857244</v>
      </c>
      <c r="CP29" s="69">
        <v>2.3268319940076003E-3</v>
      </c>
    </row>
    <row r="30" spans="1:94" ht="25.5" customHeight="1" x14ac:dyDescent="0.2">
      <c r="A30" s="211"/>
      <c r="B30" s="5" t="s">
        <v>82</v>
      </c>
      <c r="C30" s="10" t="s">
        <v>99</v>
      </c>
      <c r="D30" s="10" t="s">
        <v>99</v>
      </c>
      <c r="E30" s="15"/>
      <c r="F30" s="115">
        <v>-54.15</v>
      </c>
      <c r="G30" s="115"/>
      <c r="H30" s="118"/>
      <c r="I30" s="115">
        <v>0.34117424237079513</v>
      </c>
      <c r="J30" s="115">
        <v>5.7999999999999996E-2</v>
      </c>
      <c r="K30" s="115">
        <v>0.21596329542071332</v>
      </c>
      <c r="L30" s="115">
        <v>0.12486977270771103</v>
      </c>
      <c r="M30" s="115">
        <v>3.4117424237079522E-4</v>
      </c>
      <c r="N30" s="113">
        <v>0.31068965517241381</v>
      </c>
      <c r="O30" s="113">
        <v>3.0484587198381319E-2</v>
      </c>
      <c r="P30" s="113"/>
      <c r="Q30" s="7"/>
      <c r="R30" s="7"/>
      <c r="S30" s="7"/>
      <c r="T30" s="36"/>
      <c r="U30" s="273"/>
      <c r="V30" s="273"/>
      <c r="W30" s="274"/>
      <c r="X30" s="274"/>
      <c r="Y30" s="273"/>
      <c r="Z30" s="273"/>
      <c r="AA30" s="274"/>
      <c r="AB30" s="274"/>
      <c r="AC30" s="273"/>
      <c r="AD30" s="273"/>
      <c r="AE30" s="273"/>
      <c r="AF30" s="273"/>
      <c r="AG30" s="273"/>
      <c r="AH30" s="273"/>
      <c r="AI30" s="273"/>
      <c r="AJ30" s="273"/>
      <c r="AK30" s="273"/>
      <c r="AL30" s="274"/>
      <c r="AM30" s="274"/>
      <c r="AN30" s="273"/>
      <c r="AO30" s="273"/>
      <c r="AP30" s="273"/>
      <c r="AQ30" s="273"/>
      <c r="AR30" s="273"/>
      <c r="AS30" s="273"/>
      <c r="AT30" s="273"/>
      <c r="AU30" s="274"/>
      <c r="AV30" s="273"/>
      <c r="AW30" s="274"/>
      <c r="AX30" s="274"/>
      <c r="AY30" s="273"/>
      <c r="AZ30" s="273"/>
      <c r="BA30" s="274"/>
      <c r="BB30" s="274"/>
      <c r="BC30" s="274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3"/>
      <c r="CA30" s="273"/>
      <c r="CB30" s="273"/>
      <c r="CC30" s="273"/>
      <c r="CD30" s="34"/>
      <c r="CE30" s="7"/>
      <c r="CF30" s="273"/>
      <c r="CG30" s="34"/>
      <c r="CH30" s="47"/>
      <c r="CI30" s="47"/>
      <c r="CJ30" s="7"/>
      <c r="CK30" s="7"/>
      <c r="CL30" s="7"/>
      <c r="CM30" s="7"/>
      <c r="CN30" s="47"/>
      <c r="CO30" s="7"/>
      <c r="CP30" s="7"/>
    </row>
    <row r="31" spans="1:94" ht="25.5" customHeight="1" x14ac:dyDescent="0.2">
      <c r="A31" s="211"/>
      <c r="B31" s="37" t="s">
        <v>82</v>
      </c>
      <c r="C31" s="10" t="s">
        <v>99</v>
      </c>
      <c r="D31" s="10" t="s">
        <v>99</v>
      </c>
      <c r="E31" s="38" t="s">
        <v>84</v>
      </c>
      <c r="F31" s="65">
        <v>6.3464566929133861</v>
      </c>
      <c r="G31" s="13">
        <v>6.2010622047244093</v>
      </c>
      <c r="H31" s="13">
        <v>7.9794000000000018E-2</v>
      </c>
      <c r="I31" s="13">
        <v>9.7134030148661579E-2</v>
      </c>
      <c r="J31" s="13">
        <v>0.02</v>
      </c>
      <c r="K31" s="13">
        <v>6.148584108410278E-2</v>
      </c>
      <c r="L31" s="13">
        <v>3.5551055034410139E-2</v>
      </c>
      <c r="M31" s="82">
        <v>9.7134030148661584E-5</v>
      </c>
      <c r="N31" s="13">
        <v>0.08</v>
      </c>
      <c r="O31" s="58">
        <v>1.1461815557542067E-2</v>
      </c>
      <c r="P31" s="58">
        <v>5.6722145911195111E-3</v>
      </c>
      <c r="Q31" s="7">
        <v>1.6800000000000002</v>
      </c>
      <c r="R31" s="7">
        <v>2.7333333333333329</v>
      </c>
      <c r="S31" s="7">
        <v>0.82666666666666666</v>
      </c>
      <c r="T31" s="36">
        <v>0.74</v>
      </c>
      <c r="U31" s="273">
        <v>1</v>
      </c>
      <c r="V31" s="273"/>
      <c r="W31" s="274"/>
      <c r="X31" s="274"/>
      <c r="Y31" s="273">
        <v>1</v>
      </c>
      <c r="Z31" s="279">
        <v>0.33329999999999999</v>
      </c>
      <c r="AA31" s="274"/>
      <c r="AB31" s="274"/>
      <c r="AC31" s="273"/>
      <c r="AD31" s="273"/>
      <c r="AE31" s="273"/>
      <c r="AF31" s="273">
        <v>1</v>
      </c>
      <c r="AG31" s="273"/>
      <c r="AH31" s="273"/>
      <c r="AI31" s="273"/>
      <c r="AJ31" s="273">
        <v>1</v>
      </c>
      <c r="AK31" s="273"/>
      <c r="AL31" s="274"/>
      <c r="AM31" s="274"/>
      <c r="AN31" s="273">
        <v>1</v>
      </c>
      <c r="AO31" s="273"/>
      <c r="AP31" s="273"/>
      <c r="AQ31" s="273">
        <v>1</v>
      </c>
      <c r="AR31" s="279">
        <v>0.66659999999999997</v>
      </c>
      <c r="AS31" s="273"/>
      <c r="AT31" s="273"/>
      <c r="AU31" s="274">
        <v>1</v>
      </c>
      <c r="AV31" s="273"/>
      <c r="AW31" s="274"/>
      <c r="AX31" s="274"/>
      <c r="AY31" s="273"/>
      <c r="AZ31" s="273"/>
      <c r="BA31" s="274">
        <v>1</v>
      </c>
      <c r="BB31" s="280">
        <v>0.33329999999999999</v>
      </c>
      <c r="BC31" s="274"/>
      <c r="BD31" s="273"/>
      <c r="BE31" s="273"/>
      <c r="BF31" s="273" t="s">
        <v>85</v>
      </c>
      <c r="BG31" s="273" t="s">
        <v>96</v>
      </c>
      <c r="BH31" s="273"/>
      <c r="BI31" s="273"/>
      <c r="BJ31" s="273"/>
      <c r="BK31" s="273"/>
      <c r="BL31" s="291" t="s">
        <v>85</v>
      </c>
      <c r="BM31" s="277"/>
      <c r="BN31" s="277"/>
      <c r="BO31" s="291" t="s">
        <v>87</v>
      </c>
      <c r="BP31" s="277"/>
      <c r="BQ31" s="277"/>
      <c r="BR31" s="273" t="s">
        <v>85</v>
      </c>
      <c r="BS31" s="273"/>
      <c r="BT31" s="273"/>
      <c r="BU31" s="273"/>
      <c r="BV31" s="273" t="s">
        <v>85</v>
      </c>
      <c r="BW31" s="273" t="s">
        <v>96</v>
      </c>
      <c r="BX31" s="273"/>
      <c r="BY31" s="273"/>
      <c r="BZ31" s="273"/>
      <c r="CA31" s="291" t="s">
        <v>85</v>
      </c>
      <c r="CB31" s="273"/>
      <c r="CC31" s="273"/>
      <c r="CD31" s="273" t="s">
        <v>86</v>
      </c>
      <c r="CE31" s="273" t="s">
        <v>87</v>
      </c>
      <c r="CF31" s="273"/>
      <c r="CG31" s="276">
        <v>153.20643762405669</v>
      </c>
      <c r="CH31" s="71">
        <v>13.416644250106458</v>
      </c>
      <c r="CI31" s="73">
        <v>22.69210979880814</v>
      </c>
      <c r="CJ31" s="13">
        <v>184.81292570589957</v>
      </c>
      <c r="CK31" s="13">
        <v>3.2723195326009651</v>
      </c>
      <c r="CL31" s="47">
        <v>24.852398651654674</v>
      </c>
      <c r="CM31" s="47">
        <v>1.0940571419799772</v>
      </c>
      <c r="CN31" s="69">
        <v>1.0705677112929949E-3</v>
      </c>
      <c r="CO31" s="94">
        <v>1.3037611202971395</v>
      </c>
      <c r="CP31" s="102">
        <v>2.6111146478436146E-4</v>
      </c>
    </row>
    <row r="32" spans="1:94" ht="25.5" customHeight="1" x14ac:dyDescent="0.2">
      <c r="A32" s="211"/>
      <c r="B32" s="5" t="s">
        <v>82</v>
      </c>
      <c r="C32" s="10" t="s">
        <v>99</v>
      </c>
      <c r="D32" s="10" t="s">
        <v>99</v>
      </c>
      <c r="E32" s="12" t="s">
        <v>89</v>
      </c>
      <c r="F32" s="65">
        <v>4.4488188976377954</v>
      </c>
      <c r="G32" s="13">
        <v>4.3411874015748033</v>
      </c>
      <c r="H32" s="13">
        <v>5.5935000000000006E-2</v>
      </c>
      <c r="I32" s="13">
        <v>6.8090232052101476E-2</v>
      </c>
      <c r="J32" s="13">
        <v>0.01</v>
      </c>
      <c r="K32" s="13">
        <v>4.3101116888980238E-2</v>
      </c>
      <c r="L32" s="13">
        <v>2.4921024931069138E-2</v>
      </c>
      <c r="M32" s="82">
        <v>6.8090232052101473E-5</v>
      </c>
      <c r="N32" s="13">
        <v>0.05</v>
      </c>
      <c r="O32" s="58">
        <v>8.0346473821479737E-3</v>
      </c>
      <c r="P32" s="58">
        <v>1.00555846699535E-2</v>
      </c>
      <c r="Q32" s="7">
        <v>1.08</v>
      </c>
      <c r="R32" s="7">
        <v>2.76</v>
      </c>
      <c r="S32" s="7">
        <v>0.94</v>
      </c>
      <c r="T32" s="36">
        <v>0.99</v>
      </c>
      <c r="U32" s="279">
        <v>0.66659999999999997</v>
      </c>
      <c r="V32" s="279"/>
      <c r="W32" s="280">
        <v>0.33329999999999999</v>
      </c>
      <c r="X32" s="274"/>
      <c r="Y32" s="279">
        <v>0.33329999999999999</v>
      </c>
      <c r="Z32" s="279"/>
      <c r="AA32" s="280">
        <v>0.33329999999999999</v>
      </c>
      <c r="AB32" s="280"/>
      <c r="AC32" s="279"/>
      <c r="AD32" s="279"/>
      <c r="AE32" s="279">
        <v>0.33329999999999999</v>
      </c>
      <c r="AF32" s="273">
        <v>1</v>
      </c>
      <c r="AG32" s="273"/>
      <c r="AH32" s="273"/>
      <c r="AI32" s="273"/>
      <c r="AJ32" s="273">
        <v>1</v>
      </c>
      <c r="AK32" s="273"/>
      <c r="AL32" s="274"/>
      <c r="AM32" s="274"/>
      <c r="AN32" s="279">
        <v>0.66659999999999997</v>
      </c>
      <c r="AO32" s="279">
        <v>0.33329999999999999</v>
      </c>
      <c r="AP32" s="273"/>
      <c r="AQ32" s="279">
        <v>0.66659999999999997</v>
      </c>
      <c r="AR32" s="273">
        <v>0.5</v>
      </c>
      <c r="AS32" s="279">
        <v>0.33329999999999999</v>
      </c>
      <c r="AT32" s="273">
        <v>1</v>
      </c>
      <c r="AU32" s="280">
        <v>0.33329999999999999</v>
      </c>
      <c r="AV32" s="279">
        <v>0.66659999999999997</v>
      </c>
      <c r="AW32" s="274"/>
      <c r="AX32" s="274"/>
      <c r="AY32" s="279">
        <v>0.66659999999999997</v>
      </c>
      <c r="AZ32" s="279"/>
      <c r="BA32" s="280">
        <v>0.33329999999999999</v>
      </c>
      <c r="BB32" s="274"/>
      <c r="BC32" s="274"/>
      <c r="BD32" s="273"/>
      <c r="BE32" s="273"/>
      <c r="BF32" s="273" t="s">
        <v>85</v>
      </c>
      <c r="BG32" s="273" t="s">
        <v>96</v>
      </c>
      <c r="BH32" s="273"/>
      <c r="BI32" s="273"/>
      <c r="BJ32" s="273"/>
      <c r="BK32" s="273"/>
      <c r="BL32" s="291" t="s">
        <v>85</v>
      </c>
      <c r="BM32" s="277"/>
      <c r="BN32" s="277"/>
      <c r="BO32" s="291" t="s">
        <v>87</v>
      </c>
      <c r="BP32" s="277"/>
      <c r="BQ32" s="277"/>
      <c r="BR32" s="273" t="s">
        <v>85</v>
      </c>
      <c r="BS32" s="273"/>
      <c r="BT32" s="273"/>
      <c r="BU32" s="273"/>
      <c r="BV32" s="273" t="s">
        <v>85</v>
      </c>
      <c r="BW32" s="273" t="s">
        <v>96</v>
      </c>
      <c r="BX32" s="273"/>
      <c r="BY32" s="273"/>
      <c r="BZ32" s="273"/>
      <c r="CA32" s="291" t="s">
        <v>85</v>
      </c>
      <c r="CB32" s="273"/>
      <c r="CC32" s="273"/>
      <c r="CD32" s="273" t="s">
        <v>86</v>
      </c>
      <c r="CE32" s="273" t="s">
        <v>87</v>
      </c>
      <c r="CF32" s="273"/>
      <c r="CG32" s="276">
        <v>145.80149399274265</v>
      </c>
      <c r="CH32" s="71">
        <v>15.475699135020157</v>
      </c>
      <c r="CI32" s="73">
        <v>22.69210979880814</v>
      </c>
      <c r="CJ32" s="13">
        <v>175.88034220344545</v>
      </c>
      <c r="CK32" s="13">
        <v>3.7745230190314163</v>
      </c>
      <c r="CL32" s="47">
        <v>24.852398651654674</v>
      </c>
      <c r="CM32" s="47">
        <v>0.73390469575228812</v>
      </c>
      <c r="CN32" s="69">
        <v>8.6563323111735256E-4</v>
      </c>
      <c r="CO32" s="94">
        <v>0.87409334653137194</v>
      </c>
      <c r="CP32" s="102">
        <v>2.1112794506952229E-4</v>
      </c>
    </row>
    <row r="33" spans="1:111" ht="25.5" customHeight="1" x14ac:dyDescent="0.2">
      <c r="A33" s="211"/>
      <c r="B33" s="5" t="s">
        <v>82</v>
      </c>
      <c r="C33" s="10" t="s">
        <v>99</v>
      </c>
      <c r="D33" s="10" t="s">
        <v>99</v>
      </c>
      <c r="E33" s="12" t="s">
        <v>91</v>
      </c>
      <c r="F33" s="65">
        <v>4.606299212598425</v>
      </c>
      <c r="G33" s="13">
        <v>4.4955338582677165</v>
      </c>
      <c r="H33" s="13">
        <v>5.7915000000000001E-2</v>
      </c>
      <c r="I33" s="13">
        <v>7.0500505753060813E-2</v>
      </c>
      <c r="J33" s="13">
        <v>0.01</v>
      </c>
      <c r="K33" s="13">
        <v>4.4626820141687493E-2</v>
      </c>
      <c r="L33" s="13">
        <v>2.5803185105620258E-2</v>
      </c>
      <c r="M33" s="90">
        <v>7.0500505753060816E-5</v>
      </c>
      <c r="N33" s="13">
        <v>0.05</v>
      </c>
      <c r="O33" s="58">
        <v>8.3190596788611758E-3</v>
      </c>
      <c r="P33" s="58">
        <v>1.2181446074199635E-2</v>
      </c>
      <c r="Q33" s="7">
        <v>0.6</v>
      </c>
      <c r="R33" s="7">
        <v>2.8</v>
      </c>
      <c r="S33" s="190">
        <v>0.56000000000000005</v>
      </c>
      <c r="T33" s="36">
        <v>0.46</v>
      </c>
      <c r="U33" s="273">
        <v>0.5</v>
      </c>
      <c r="V33" s="273"/>
      <c r="W33" s="274">
        <v>0.5</v>
      </c>
      <c r="X33" s="274"/>
      <c r="Y33" s="273"/>
      <c r="Z33" s="273"/>
      <c r="AA33" s="274">
        <v>0.5</v>
      </c>
      <c r="AB33" s="274">
        <v>1</v>
      </c>
      <c r="AC33" s="273"/>
      <c r="AD33" s="273"/>
      <c r="AE33" s="273">
        <v>0.5</v>
      </c>
      <c r="AF33" s="273">
        <v>1</v>
      </c>
      <c r="AG33" s="273"/>
      <c r="AH33" s="273"/>
      <c r="AI33" s="273"/>
      <c r="AJ33" s="273">
        <v>1</v>
      </c>
      <c r="AK33" s="273"/>
      <c r="AL33" s="274"/>
      <c r="AM33" s="274"/>
      <c r="AN33" s="273"/>
      <c r="AO33" s="273">
        <v>1</v>
      </c>
      <c r="AP33" s="273"/>
      <c r="AQ33" s="273"/>
      <c r="AR33" s="273"/>
      <c r="AS33" s="273">
        <v>1</v>
      </c>
      <c r="AT33" s="273">
        <v>1</v>
      </c>
      <c r="AU33" s="274">
        <v>0.5</v>
      </c>
      <c r="AV33" s="273">
        <v>0.5</v>
      </c>
      <c r="AW33" s="274"/>
      <c r="AX33" s="274"/>
      <c r="AY33" s="273">
        <v>0.5</v>
      </c>
      <c r="AZ33" s="273">
        <v>1</v>
      </c>
      <c r="BA33" s="274">
        <v>0.5</v>
      </c>
      <c r="BB33" s="274">
        <v>1</v>
      </c>
      <c r="BC33" s="274"/>
      <c r="BD33" s="273"/>
      <c r="BE33" s="273"/>
      <c r="BF33" s="273" t="s">
        <v>85</v>
      </c>
      <c r="BG33" s="273" t="s">
        <v>96</v>
      </c>
      <c r="BH33" s="273"/>
      <c r="BI33" s="273"/>
      <c r="BJ33" s="273"/>
      <c r="BK33" s="273"/>
      <c r="BL33" s="291" t="s">
        <v>85</v>
      </c>
      <c r="BM33" s="277"/>
      <c r="BN33" s="277"/>
      <c r="BO33" s="291" t="s">
        <v>87</v>
      </c>
      <c r="BP33" s="277"/>
      <c r="BQ33" s="277"/>
      <c r="BR33" s="273" t="s">
        <v>85</v>
      </c>
      <c r="BS33" s="273"/>
      <c r="BT33" s="273"/>
      <c r="BU33" s="273"/>
      <c r="BV33" s="273" t="s">
        <v>85</v>
      </c>
      <c r="BW33" s="273" t="s">
        <v>96</v>
      </c>
      <c r="BX33" s="273"/>
      <c r="BY33" s="273"/>
      <c r="BZ33" s="273"/>
      <c r="CA33" s="291" t="s">
        <v>85</v>
      </c>
      <c r="CB33" s="273"/>
      <c r="CC33" s="273"/>
      <c r="CD33" s="273" t="s">
        <v>86</v>
      </c>
      <c r="CE33" s="273" t="s">
        <v>87</v>
      </c>
      <c r="CF33" s="273"/>
      <c r="CG33" s="276">
        <v>89.638791326432965</v>
      </c>
      <c r="CH33" s="71">
        <v>5.6394496847954807</v>
      </c>
      <c r="CI33" s="73">
        <v>22.69210979880814</v>
      </c>
      <c r="CJ33" s="13">
        <v>108.13127397707608</v>
      </c>
      <c r="CK33" s="13">
        <v>1.3754617781216179</v>
      </c>
      <c r="CL33" s="47">
        <v>24.852398651654674</v>
      </c>
      <c r="CM33" s="47">
        <v>0.50750086892062085</v>
      </c>
      <c r="CN33" s="77">
        <v>3.2660872849493027E-4</v>
      </c>
      <c r="CO33" s="94">
        <v>0.60058538764186742</v>
      </c>
      <c r="CP33" s="102">
        <v>7.9659868879913498E-5</v>
      </c>
    </row>
    <row r="34" spans="1:111" ht="25.5" customHeight="1" x14ac:dyDescent="0.2">
      <c r="A34" s="212"/>
      <c r="B34" s="5" t="s">
        <v>82</v>
      </c>
      <c r="C34" s="10" t="s">
        <v>99</v>
      </c>
      <c r="D34" s="10" t="s">
        <v>99</v>
      </c>
      <c r="E34" s="12" t="s">
        <v>92</v>
      </c>
      <c r="F34" s="65">
        <v>1.6062992125984252</v>
      </c>
      <c r="G34" s="13">
        <v>1.5552338582677165</v>
      </c>
      <c r="H34" s="13">
        <v>2.0196000000000002E-2</v>
      </c>
      <c r="I34" s="13">
        <v>2.4584791749785312E-2</v>
      </c>
      <c r="J34" s="13">
        <v>4.0000000000000001E-3</v>
      </c>
      <c r="K34" s="13">
        <v>1.5562173177614103E-2</v>
      </c>
      <c r="L34" s="13">
        <v>8.9980337804214244E-3</v>
      </c>
      <c r="M34" s="90">
        <v>2.4584791749785312E-5</v>
      </c>
      <c r="N34" s="13">
        <v>0.01</v>
      </c>
      <c r="O34" s="149">
        <v>2.9010054264746667E-3</v>
      </c>
      <c r="P34" s="58">
        <v>1.1683786323310645E-2</v>
      </c>
      <c r="Q34" s="7">
        <v>0.34</v>
      </c>
      <c r="R34" s="7">
        <v>2.7</v>
      </c>
      <c r="S34" s="190">
        <v>0.37</v>
      </c>
      <c r="T34" s="36">
        <v>0.19</v>
      </c>
      <c r="U34" s="273">
        <v>1</v>
      </c>
      <c r="V34" s="273"/>
      <c r="W34" s="274"/>
      <c r="X34" s="274"/>
      <c r="Y34" s="273">
        <v>1</v>
      </c>
      <c r="Z34" s="273">
        <v>1</v>
      </c>
      <c r="AA34" s="274"/>
      <c r="AB34" s="274"/>
      <c r="AC34" s="273"/>
      <c r="AD34" s="273"/>
      <c r="AE34" s="273"/>
      <c r="AF34" s="273">
        <v>1</v>
      </c>
      <c r="AG34" s="273"/>
      <c r="AH34" s="273"/>
      <c r="AI34" s="273"/>
      <c r="AJ34" s="273">
        <v>1</v>
      </c>
      <c r="AK34" s="273"/>
      <c r="AL34" s="274"/>
      <c r="AM34" s="274"/>
      <c r="AN34" s="273"/>
      <c r="AO34" s="273">
        <v>1</v>
      </c>
      <c r="AP34" s="273"/>
      <c r="AQ34" s="273">
        <v>0.5</v>
      </c>
      <c r="AR34" s="273">
        <v>1</v>
      </c>
      <c r="AS34" s="273">
        <v>0.5</v>
      </c>
      <c r="AT34" s="273">
        <v>1</v>
      </c>
      <c r="AU34" s="274"/>
      <c r="AV34" s="273">
        <v>1</v>
      </c>
      <c r="AW34" s="274"/>
      <c r="AX34" s="274"/>
      <c r="AY34" s="273">
        <v>1</v>
      </c>
      <c r="AZ34" s="273">
        <v>1</v>
      </c>
      <c r="BA34" s="274"/>
      <c r="BB34" s="274"/>
      <c r="BC34" s="274"/>
      <c r="BD34" s="273"/>
      <c r="BE34" s="273"/>
      <c r="BF34" s="273" t="s">
        <v>85</v>
      </c>
      <c r="BG34" s="273" t="s">
        <v>96</v>
      </c>
      <c r="BH34" s="273"/>
      <c r="BI34" s="273"/>
      <c r="BJ34" s="273"/>
      <c r="BK34" s="273"/>
      <c r="BL34" s="291" t="s">
        <v>85</v>
      </c>
      <c r="BM34" s="277"/>
      <c r="BN34" s="277"/>
      <c r="BO34" s="291" t="s">
        <v>87</v>
      </c>
      <c r="BP34" s="277"/>
      <c r="BQ34" s="277"/>
      <c r="BR34" s="273" t="s">
        <v>85</v>
      </c>
      <c r="BS34" s="273"/>
      <c r="BT34" s="273"/>
      <c r="BU34" s="273"/>
      <c r="BV34" s="273" t="s">
        <v>85</v>
      </c>
      <c r="BW34" s="273" t="s">
        <v>96</v>
      </c>
      <c r="BX34" s="273"/>
      <c r="BY34" s="273"/>
      <c r="BZ34" s="273"/>
      <c r="CA34" s="291" t="s">
        <v>85</v>
      </c>
      <c r="CB34" s="273"/>
      <c r="CC34" s="273"/>
      <c r="CD34" s="273" t="s">
        <v>86</v>
      </c>
      <c r="CE34" s="273" t="s">
        <v>87</v>
      </c>
      <c r="CF34" s="273"/>
      <c r="CG34" s="276">
        <v>75.48529795910143</v>
      </c>
      <c r="CH34" s="71">
        <v>4.5902497434381822</v>
      </c>
      <c r="CI34" s="73">
        <v>22.69210979880814</v>
      </c>
      <c r="CJ34" s="13">
        <v>91.057914928064051</v>
      </c>
      <c r="CK34" s="13">
        <v>1.1195619124245726</v>
      </c>
      <c r="CL34" s="47">
        <v>24.852398651654674</v>
      </c>
      <c r="CM34" s="47">
        <v>0.15384760928944402</v>
      </c>
      <c r="CN34" s="77">
        <v>9.2704683818477536E-5</v>
      </c>
      <c r="CO34" s="47">
        <v>0.18153674074472162</v>
      </c>
      <c r="CP34" s="78">
        <v>2.2610672383326671E-5</v>
      </c>
    </row>
    <row r="35" spans="1:111" ht="25.5" customHeight="1" x14ac:dyDescent="0.2">
      <c r="A35" s="212"/>
      <c r="B35" s="5" t="s">
        <v>82</v>
      </c>
      <c r="C35" s="10" t="s">
        <v>99</v>
      </c>
      <c r="D35" s="10" t="s">
        <v>99</v>
      </c>
      <c r="E35" s="12" t="s">
        <v>93</v>
      </c>
      <c r="F35" s="65">
        <v>1.6141732283464565</v>
      </c>
      <c r="G35" s="13">
        <v>1.562951181102362</v>
      </c>
      <c r="H35" s="13">
        <v>2.0295000000000001E-2</v>
      </c>
      <c r="I35" s="13">
        <v>2.4705305434833277E-2</v>
      </c>
      <c r="J35" s="13">
        <v>4.0000000000000001E-3</v>
      </c>
      <c r="K35" s="13">
        <v>1.5638458340249465E-2</v>
      </c>
      <c r="L35" s="13">
        <v>9.0421417891489789E-3</v>
      </c>
      <c r="M35" s="90">
        <v>2.4705305434833277E-5</v>
      </c>
      <c r="N35" s="13">
        <v>0.01</v>
      </c>
      <c r="O35" s="149">
        <v>2.9152260413103266E-3</v>
      </c>
      <c r="P35" s="58">
        <v>1.1790079393522951E-2</v>
      </c>
      <c r="Q35" s="190">
        <v>0.26</v>
      </c>
      <c r="R35" s="190">
        <v>2.15</v>
      </c>
      <c r="S35" s="190">
        <v>0.28000000000000003</v>
      </c>
      <c r="T35" s="190">
        <v>0.17499999999999999</v>
      </c>
      <c r="U35" s="273">
        <v>1</v>
      </c>
      <c r="V35" s="273"/>
      <c r="W35" s="274"/>
      <c r="X35" s="274"/>
      <c r="Y35" s="273">
        <v>1</v>
      </c>
      <c r="Z35" s="273">
        <v>1</v>
      </c>
      <c r="AA35" s="274"/>
      <c r="AB35" s="274"/>
      <c r="AC35" s="273"/>
      <c r="AD35" s="273"/>
      <c r="AE35" s="273"/>
      <c r="AF35" s="273">
        <v>1</v>
      </c>
      <c r="AG35" s="273"/>
      <c r="AH35" s="273"/>
      <c r="AI35" s="273"/>
      <c r="AJ35" s="273">
        <v>1</v>
      </c>
      <c r="AK35" s="273"/>
      <c r="AL35" s="274"/>
      <c r="AM35" s="274"/>
      <c r="AN35" s="273"/>
      <c r="AO35" s="273">
        <v>1</v>
      </c>
      <c r="AP35" s="273"/>
      <c r="AQ35" s="273">
        <v>0.5</v>
      </c>
      <c r="AR35" s="273">
        <v>1</v>
      </c>
      <c r="AS35" s="273">
        <v>0.5</v>
      </c>
      <c r="AT35" s="273">
        <v>1</v>
      </c>
      <c r="AU35" s="274"/>
      <c r="AV35" s="273">
        <v>1</v>
      </c>
      <c r="AW35" s="274"/>
      <c r="AX35" s="274"/>
      <c r="AY35" s="273">
        <v>1</v>
      </c>
      <c r="AZ35" s="273">
        <v>1</v>
      </c>
      <c r="BA35" s="274"/>
      <c r="BB35" s="274"/>
      <c r="BC35" s="274"/>
      <c r="BD35" s="273"/>
      <c r="BE35" s="273"/>
      <c r="BF35" s="273" t="s">
        <v>85</v>
      </c>
      <c r="BG35" s="273" t="s">
        <v>96</v>
      </c>
      <c r="BH35" s="273"/>
      <c r="BI35" s="273"/>
      <c r="BJ35" s="273"/>
      <c r="BK35" s="273"/>
      <c r="BL35" s="291" t="s">
        <v>85</v>
      </c>
      <c r="BM35" s="277"/>
      <c r="BN35" s="277"/>
      <c r="BO35" s="291" t="s">
        <v>87</v>
      </c>
      <c r="BP35" s="277"/>
      <c r="BQ35" s="277"/>
      <c r="BR35" s="273" t="s">
        <v>85</v>
      </c>
      <c r="BS35" s="273"/>
      <c r="BT35" s="273"/>
      <c r="BU35" s="273"/>
      <c r="BV35" s="273" t="s">
        <v>85</v>
      </c>
      <c r="BW35" s="273" t="s">
        <v>96</v>
      </c>
      <c r="BX35" s="273"/>
      <c r="BY35" s="273"/>
      <c r="BZ35" s="273"/>
      <c r="CA35" s="291" t="s">
        <v>85</v>
      </c>
      <c r="CB35" s="273"/>
      <c r="CC35" s="273"/>
      <c r="CD35" s="273" t="s">
        <v>86</v>
      </c>
      <c r="CE35" s="273" t="s">
        <v>87</v>
      </c>
      <c r="CF35" s="273"/>
      <c r="CG35" s="276">
        <v>67.218837340210698</v>
      </c>
      <c r="CH35" s="71">
        <v>4.5902497434381822</v>
      </c>
      <c r="CI35" s="73">
        <v>22.69210979880814</v>
      </c>
      <c r="CJ35" s="13">
        <v>81.086083483496154</v>
      </c>
      <c r="CK35" s="13">
        <v>1.1195619124245726</v>
      </c>
      <c r="CL35" s="47">
        <v>24.852398651654674</v>
      </c>
      <c r="CM35" s="47">
        <v>0.14168875734514427</v>
      </c>
      <c r="CN35" s="77">
        <v>9.3159118543077922E-5</v>
      </c>
      <c r="CO35" s="47">
        <v>0.16684966651518959</v>
      </c>
      <c r="CP35" s="78">
        <v>2.2721509012656702E-5</v>
      </c>
    </row>
    <row r="36" spans="1:111" ht="25.5" customHeight="1" x14ac:dyDescent="0.2">
      <c r="A36" s="211"/>
      <c r="B36" s="5" t="s">
        <v>82</v>
      </c>
      <c r="C36" s="10" t="s">
        <v>99</v>
      </c>
      <c r="D36" s="10" t="s">
        <v>99</v>
      </c>
      <c r="E36" s="12" t="s">
        <v>94</v>
      </c>
      <c r="F36" s="65">
        <v>1.8188976377952757</v>
      </c>
      <c r="G36" s="13">
        <v>1.7636015748031497</v>
      </c>
      <c r="H36" s="13">
        <v>2.2869000000000004E-2</v>
      </c>
      <c r="I36" s="13">
        <v>2.7838661246080428E-2</v>
      </c>
      <c r="J36" s="13">
        <v>5.0000000000000001E-3</v>
      </c>
      <c r="K36" s="13">
        <v>1.7621872568768911E-2</v>
      </c>
      <c r="L36" s="13">
        <v>1.0188950016065436E-2</v>
      </c>
      <c r="M36" s="90">
        <v>2.7838661246080427E-5</v>
      </c>
      <c r="N36" s="13">
        <v>0.02</v>
      </c>
      <c r="O36" s="149">
        <v>3.2849620270374901E-3</v>
      </c>
      <c r="P36" s="58">
        <v>4.553699219042937E-3</v>
      </c>
      <c r="Q36" s="7">
        <v>0.19</v>
      </c>
      <c r="R36" s="7">
        <v>1.6</v>
      </c>
      <c r="S36" s="7">
        <v>0.19</v>
      </c>
      <c r="T36" s="36">
        <v>0.18</v>
      </c>
      <c r="U36" s="279">
        <v>0.66659999999999997</v>
      </c>
      <c r="V36" s="279">
        <v>0.33329999999999999</v>
      </c>
      <c r="W36" s="274"/>
      <c r="X36" s="274"/>
      <c r="Y36" s="273">
        <v>0.5</v>
      </c>
      <c r="Z36" s="273">
        <v>1</v>
      </c>
      <c r="AA36" s="274">
        <v>0.5</v>
      </c>
      <c r="AB36" s="274">
        <v>1</v>
      </c>
      <c r="AC36" s="273"/>
      <c r="AD36" s="273"/>
      <c r="AE36" s="273"/>
      <c r="AF36" s="273">
        <v>1</v>
      </c>
      <c r="AG36" s="273"/>
      <c r="AH36" s="273"/>
      <c r="AI36" s="273"/>
      <c r="AJ36" s="273">
        <v>1</v>
      </c>
      <c r="AK36" s="273">
        <v>1</v>
      </c>
      <c r="AL36" s="274"/>
      <c r="AM36" s="274"/>
      <c r="AN36" s="273"/>
      <c r="AO36" s="273">
        <v>1</v>
      </c>
      <c r="AP36" s="273"/>
      <c r="AQ36" s="273">
        <v>0.5</v>
      </c>
      <c r="AR36" s="273">
        <v>1</v>
      </c>
      <c r="AS36" s="273">
        <v>0.5</v>
      </c>
      <c r="AT36" s="273">
        <v>1</v>
      </c>
      <c r="AU36" s="274"/>
      <c r="AV36" s="273">
        <v>1</v>
      </c>
      <c r="AW36" s="274"/>
      <c r="AX36" s="274"/>
      <c r="AY36" s="273">
        <v>1</v>
      </c>
      <c r="AZ36" s="273">
        <v>1</v>
      </c>
      <c r="BA36" s="274"/>
      <c r="BB36" s="274"/>
      <c r="BC36" s="274"/>
      <c r="BD36" s="273"/>
      <c r="BE36" s="273"/>
      <c r="BF36" s="273" t="s">
        <v>85</v>
      </c>
      <c r="BG36" s="273" t="s">
        <v>96</v>
      </c>
      <c r="BH36" s="273"/>
      <c r="BI36" s="273"/>
      <c r="BJ36" s="273"/>
      <c r="BK36" s="273"/>
      <c r="BL36" s="291" t="s">
        <v>85</v>
      </c>
      <c r="BM36" s="277"/>
      <c r="BN36" s="277"/>
      <c r="BO36" s="291" t="s">
        <v>87</v>
      </c>
      <c r="BP36" s="277"/>
      <c r="BQ36" s="277"/>
      <c r="BR36" s="273" t="s">
        <v>85</v>
      </c>
      <c r="BS36" s="273"/>
      <c r="BT36" s="273"/>
      <c r="BU36" s="273"/>
      <c r="BV36" s="273" t="s">
        <v>85</v>
      </c>
      <c r="BW36" s="273" t="s">
        <v>96</v>
      </c>
      <c r="BX36" s="273"/>
      <c r="BY36" s="273"/>
      <c r="BZ36" s="273"/>
      <c r="CA36" s="291" t="s">
        <v>85</v>
      </c>
      <c r="CB36" s="273"/>
      <c r="CC36" s="273"/>
      <c r="CD36" s="273" t="s">
        <v>86</v>
      </c>
      <c r="CE36" s="273" t="s">
        <v>87</v>
      </c>
      <c r="CF36" s="273"/>
      <c r="CG36" s="276">
        <v>58.952376721319979</v>
      </c>
      <c r="CH36" s="71">
        <v>44.630342505486098</v>
      </c>
      <c r="CI36" s="73">
        <v>22.69210979880814</v>
      </c>
      <c r="CJ36" s="13">
        <v>71.114252038928285</v>
      </c>
      <c r="CK36" s="13">
        <v>10.885340537088059</v>
      </c>
      <c r="CL36" s="47">
        <v>24.852398651654674</v>
      </c>
      <c r="CM36" s="47">
        <v>0.14524312933375161</v>
      </c>
      <c r="CN36" s="69">
        <v>1.0206513027579617E-3</v>
      </c>
      <c r="CO36" s="47">
        <v>0.17062117608784319</v>
      </c>
      <c r="CP36" s="77">
        <v>2.4893685274266685E-4</v>
      </c>
    </row>
    <row r="37" spans="1:111" ht="25.5" customHeight="1" x14ac:dyDescent="0.2">
      <c r="A37" s="211"/>
      <c r="B37" s="5" t="s">
        <v>82</v>
      </c>
      <c r="C37" s="10" t="s">
        <v>99</v>
      </c>
      <c r="D37" s="10" t="s">
        <v>99</v>
      </c>
      <c r="E37" s="10" t="s">
        <v>95</v>
      </c>
      <c r="F37" s="65">
        <v>1.8503937007874016</v>
      </c>
      <c r="G37" s="13">
        <v>1.7944708661417323</v>
      </c>
      <c r="H37" s="13">
        <v>2.3265000000000004E-2</v>
      </c>
      <c r="I37" s="13">
        <v>2.8320715986272293E-2</v>
      </c>
      <c r="J37" s="13">
        <v>5.0000000000000001E-3</v>
      </c>
      <c r="K37" s="13">
        <v>1.792701321931036E-2</v>
      </c>
      <c r="L37" s="13">
        <v>1.0365382050975659E-2</v>
      </c>
      <c r="M37" s="90">
        <v>2.8320715986272295E-5</v>
      </c>
      <c r="N37" s="13">
        <v>0.02</v>
      </c>
      <c r="O37" s="149">
        <v>3.3418444863801302E-3</v>
      </c>
      <c r="P37" s="149">
        <v>4.9788714998921617E-3</v>
      </c>
      <c r="Q37" s="7">
        <v>0.1</v>
      </c>
      <c r="R37" s="7">
        <v>1.05</v>
      </c>
      <c r="S37" s="7">
        <v>0.1</v>
      </c>
      <c r="T37" s="36">
        <v>0.14000000000000001</v>
      </c>
      <c r="U37" s="273">
        <v>0.5</v>
      </c>
      <c r="V37" s="273">
        <v>0.5</v>
      </c>
      <c r="W37" s="274"/>
      <c r="X37" s="274"/>
      <c r="Y37" s="273"/>
      <c r="Z37" s="273"/>
      <c r="AA37" s="274">
        <v>1</v>
      </c>
      <c r="AB37" s="274">
        <v>1</v>
      </c>
      <c r="AC37" s="273"/>
      <c r="AD37" s="273"/>
      <c r="AE37" s="273"/>
      <c r="AF37" s="273">
        <v>1</v>
      </c>
      <c r="AG37" s="273"/>
      <c r="AH37" s="273"/>
      <c r="AI37" s="273"/>
      <c r="AJ37" s="273"/>
      <c r="AK37" s="273"/>
      <c r="AL37" s="274">
        <v>1</v>
      </c>
      <c r="AM37" s="274">
        <v>1</v>
      </c>
      <c r="AN37" s="273"/>
      <c r="AO37" s="273">
        <v>1</v>
      </c>
      <c r="AP37" s="273"/>
      <c r="AQ37" s="273"/>
      <c r="AR37" s="273"/>
      <c r="AS37" s="273">
        <v>1</v>
      </c>
      <c r="AT37" s="273">
        <v>1</v>
      </c>
      <c r="AU37" s="274"/>
      <c r="AV37" s="273">
        <v>1</v>
      </c>
      <c r="AW37" s="274"/>
      <c r="AX37" s="274"/>
      <c r="AY37" s="273">
        <v>1</v>
      </c>
      <c r="AZ37" s="273">
        <v>1</v>
      </c>
      <c r="BA37" s="274"/>
      <c r="BB37" s="274"/>
      <c r="BC37" s="274"/>
      <c r="BD37" s="273"/>
      <c r="BE37" s="273"/>
      <c r="BF37" s="273" t="s">
        <v>85</v>
      </c>
      <c r="BG37" s="273" t="s">
        <v>96</v>
      </c>
      <c r="BH37" s="273"/>
      <c r="BI37" s="273"/>
      <c r="BJ37" s="273"/>
      <c r="BK37" s="273"/>
      <c r="BL37" s="291" t="s">
        <v>85</v>
      </c>
      <c r="BM37" s="277"/>
      <c r="BN37" s="277"/>
      <c r="BO37" s="291" t="s">
        <v>87</v>
      </c>
      <c r="BP37" s="277"/>
      <c r="BQ37" s="277"/>
      <c r="BR37" s="273" t="s">
        <v>85</v>
      </c>
      <c r="BS37" s="273"/>
      <c r="BT37" s="273"/>
      <c r="BU37" s="273"/>
      <c r="BV37" s="273" t="s">
        <v>85</v>
      </c>
      <c r="BW37" s="273" t="s">
        <v>96</v>
      </c>
      <c r="BX37" s="273"/>
      <c r="BY37" s="273"/>
      <c r="BZ37" s="273"/>
      <c r="CA37" s="291" t="s">
        <v>85</v>
      </c>
      <c r="CB37" s="273"/>
      <c r="CC37" s="273"/>
      <c r="CD37" s="273" t="s">
        <v>86</v>
      </c>
      <c r="CE37" s="273" t="s">
        <v>87</v>
      </c>
      <c r="CF37" s="273"/>
      <c r="CG37" s="276">
        <v>39.711830665440317</v>
      </c>
      <c r="CH37" s="58">
        <v>30.767788280302788</v>
      </c>
      <c r="CI37" s="73">
        <v>22.69210979880814</v>
      </c>
      <c r="CJ37" s="13">
        <v>47.90438133172065</v>
      </c>
      <c r="CK37" s="13">
        <v>7.5042635615658506</v>
      </c>
      <c r="CL37" s="47">
        <v>24.852398651654674</v>
      </c>
      <c r="CM37" s="47">
        <v>0.11325106019957713</v>
      </c>
      <c r="CN37" s="69">
        <v>7.1581259434124454E-4</v>
      </c>
      <c r="CO37" s="47">
        <v>0.13194973857479569</v>
      </c>
      <c r="CP37" s="77">
        <v>1.7458669175982955E-4</v>
      </c>
    </row>
    <row r="38" spans="1:111" ht="25.5" customHeight="1" x14ac:dyDescent="0.2"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0">
        <v>0.75812203433690606</v>
      </c>
      <c r="J38" s="500">
        <v>0.1602127659574468</v>
      </c>
      <c r="K38" s="500">
        <v>0.36517085643622627</v>
      </c>
      <c r="L38" s="500">
        <v>0.38860957790067985</v>
      </c>
      <c r="M38" s="500">
        <v>0</v>
      </c>
      <c r="N38" s="14"/>
      <c r="O38" s="14"/>
      <c r="P38" s="14"/>
      <c r="Q38" s="7"/>
      <c r="R38" s="7"/>
      <c r="S38" s="7"/>
      <c r="T38" s="7"/>
      <c r="U38" s="249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69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8"/>
      <c r="CG38" s="7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121"/>
      <c r="CW38" s="121"/>
      <c r="CX38" s="121"/>
    </row>
    <row r="39" spans="1:111" ht="29.25" customHeight="1" x14ac:dyDescent="0.2">
      <c r="A39" s="121"/>
      <c r="B39" s="37" t="s">
        <v>100</v>
      </c>
      <c r="C39" s="37" t="s">
        <v>83</v>
      </c>
      <c r="D39" s="37" t="s">
        <v>83</v>
      </c>
      <c r="E39" s="38" t="s">
        <v>84</v>
      </c>
      <c r="F39" s="60">
        <v>15.188359577436715</v>
      </c>
      <c r="G39" s="17">
        <v>15.188359577436715</v>
      </c>
      <c r="H39" s="191">
        <v>1.4247189999999998</v>
      </c>
      <c r="I39" s="60">
        <v>5.9821078216808349E-2</v>
      </c>
      <c r="J39" s="60">
        <v>1.7698498159117185E-2</v>
      </c>
      <c r="K39" s="60">
        <v>2.9175421846718189E-2</v>
      </c>
      <c r="L39" s="60">
        <v>2.9745693852342873E-2</v>
      </c>
      <c r="M39" s="60">
        <v>0</v>
      </c>
      <c r="N39" s="13">
        <v>5.352808851240716E-2</v>
      </c>
      <c r="O39" s="13">
        <v>6.292989704401176E-3</v>
      </c>
      <c r="P39" s="225">
        <v>1.3010426069826053E-17</v>
      </c>
      <c r="Q39" s="60">
        <v>1.1999999999999997</v>
      </c>
      <c r="R39" s="60">
        <v>2.5999999999999996</v>
      </c>
      <c r="S39" s="60">
        <v>0.49999999999999994</v>
      </c>
      <c r="T39" s="60">
        <v>0.79999999999999993</v>
      </c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8"/>
      <c r="CG39" s="32">
        <v>194.32930696561772</v>
      </c>
      <c r="CH39" s="32">
        <v>46.699559045755834</v>
      </c>
      <c r="CI39" s="32">
        <v>1.2460593632117034</v>
      </c>
      <c r="CJ39" s="13">
        <v>219.15918617458627</v>
      </c>
      <c r="CK39" s="13">
        <v>18.679823618302333</v>
      </c>
      <c r="CL39" s="47">
        <v>1.4952712358540441</v>
      </c>
      <c r="CM39" s="47">
        <v>2.7188600928800373</v>
      </c>
      <c r="CN39" s="47">
        <v>7.6533749064110188E-2</v>
      </c>
      <c r="CO39" s="94">
        <f>CO47+CO55+CO63+CO71+CO79+CO87</f>
        <v>2.8036432472691981</v>
      </c>
      <c r="CP39" s="94">
        <v>2.6613499625644077E-2</v>
      </c>
      <c r="CQ39" s="236">
        <v>15.188359577436715</v>
      </c>
      <c r="CR39" s="238">
        <v>0.25065616797900259</v>
      </c>
      <c r="CS39" s="238">
        <v>6.5616797900262466E-2</v>
      </c>
      <c r="CT39" s="238">
        <v>0.28740157480314954</v>
      </c>
      <c r="CU39" s="238">
        <v>2.7559055118110236E-2</v>
      </c>
      <c r="CV39" s="238">
        <v>5.905511811023628E-3</v>
      </c>
      <c r="CW39" s="238">
        <v>0.36286089238845143</v>
      </c>
      <c r="CX39" s="238">
        <v>0.99999999999999989</v>
      </c>
      <c r="CY39" s="237"/>
      <c r="CZ39" s="240">
        <v>9.0497042512861486E-3</v>
      </c>
      <c r="DA39" s="240">
        <v>2.4697602120757061E-3</v>
      </c>
      <c r="DB39" s="240">
        <v>1.1687496581963702E-3</v>
      </c>
      <c r="DC39" s="240">
        <v>3.7439509301360504E-3</v>
      </c>
      <c r="DD39" s="240">
        <v>5.8481214803950848E-4</v>
      </c>
      <c r="DE39" s="240">
        <v>2.1521640542741988E-2</v>
      </c>
      <c r="DF39" s="237"/>
      <c r="DG39" s="27"/>
    </row>
    <row r="40" spans="1:111" ht="26.25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21.397249352202508</v>
      </c>
      <c r="G40" s="17">
        <v>21.397249352202508</v>
      </c>
      <c r="H40" s="17">
        <v>1.8801319999999999</v>
      </c>
      <c r="I40" s="60">
        <v>0.13960589169537704</v>
      </c>
      <c r="J40" s="60">
        <v>2.470348665792237E-2</v>
      </c>
      <c r="K40" s="60">
        <v>6.7782776181259857E-2</v>
      </c>
      <c r="L40" s="60">
        <v>7.1077256167217009E-2</v>
      </c>
      <c r="M40" s="60">
        <v>0</v>
      </c>
      <c r="N40" s="13">
        <v>0.12532989757352639</v>
      </c>
      <c r="O40" s="13">
        <v>1.4275994121850653E-2</v>
      </c>
      <c r="P40" s="225">
        <v>0</v>
      </c>
      <c r="Q40" s="60">
        <v>0.99000000000000021</v>
      </c>
      <c r="R40" s="60">
        <v>2.5099999999999998</v>
      </c>
      <c r="S40" s="60">
        <v>0.57000000000000006</v>
      </c>
      <c r="T40" s="60">
        <v>0.84000000000000008</v>
      </c>
      <c r="U40" s="249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8"/>
      <c r="CG40" s="32">
        <v>166.7264245551722</v>
      </c>
      <c r="CH40" s="32">
        <v>46.925124640268692</v>
      </c>
      <c r="CI40" s="32">
        <v>1.3078271151494478</v>
      </c>
      <c r="CJ40" s="13">
        <v>171.72821729182738</v>
      </c>
      <c r="CK40" s="13">
        <v>18.770049856107477</v>
      </c>
      <c r="CL40" s="47">
        <v>1.5693925381793374</v>
      </c>
      <c r="CM40" s="47">
        <v>3.5954707827006227</v>
      </c>
      <c r="CN40" s="47">
        <v>8.8225428440157655E-2</v>
      </c>
      <c r="CO40" s="94">
        <v>3.7080921696733538</v>
      </c>
      <c r="CP40" s="94">
        <v>3.5290171376063065E-2</v>
      </c>
      <c r="CQ40" s="236">
        <v>21.397249352202508</v>
      </c>
      <c r="CR40" s="238">
        <v>0.53143921751280865</v>
      </c>
      <c r="CS40" s="238">
        <v>8.1509082440614819E-2</v>
      </c>
      <c r="CT40" s="238">
        <v>0.16907312529110388</v>
      </c>
      <c r="CU40" s="238">
        <v>1.3041453190498372E-2</v>
      </c>
      <c r="CV40" s="238">
        <v>5.1234280391243602E-3</v>
      </c>
      <c r="CW40" s="238">
        <v>0.19981369352585004</v>
      </c>
      <c r="CX40" s="238">
        <v>1</v>
      </c>
      <c r="CY40" s="237"/>
      <c r="CZ40" s="240">
        <v>2.7044992276699216E-2</v>
      </c>
      <c r="DA40" s="240">
        <v>8.0676758324131122E-3</v>
      </c>
      <c r="DB40" s="240">
        <v>1.2717236261697651E-3</v>
      </c>
      <c r="DC40" s="240">
        <v>4.026713215471437E-3</v>
      </c>
      <c r="DD40" s="240">
        <v>9.1310400875570458E-4</v>
      </c>
      <c r="DE40" s="240">
        <v>2.5018804051478643E-2</v>
      </c>
      <c r="DF40" s="237"/>
      <c r="DG40" s="27"/>
    </row>
    <row r="41" spans="1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17.829380107634044</v>
      </c>
      <c r="G41" s="17">
        <v>17.829380107634044</v>
      </c>
      <c r="H41" s="17">
        <v>1.6184339999999999</v>
      </c>
      <c r="I41" s="60">
        <v>0.12031019065231936</v>
      </c>
      <c r="J41" s="60">
        <v>1.9840727593074731E-2</v>
      </c>
      <c r="K41" s="60">
        <v>5.8457168281823804E-2</v>
      </c>
      <c r="L41" s="60">
        <v>6.1064014135758203E-2</v>
      </c>
      <c r="M41" s="60">
        <v>0</v>
      </c>
      <c r="N41" s="13">
        <v>0.10829630108494734</v>
      </c>
      <c r="O41" s="13">
        <v>1.2013889567372E-2</v>
      </c>
      <c r="P41" s="225">
        <v>2.4286128663675299E-17</v>
      </c>
      <c r="Q41" s="60">
        <v>0.61999999999999988</v>
      </c>
      <c r="R41" s="60">
        <v>2.5099999999999993</v>
      </c>
      <c r="S41" s="60">
        <v>0.28000000000000003</v>
      </c>
      <c r="T41" s="60">
        <v>0.57999999999999996</v>
      </c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8"/>
      <c r="CG41" s="32">
        <v>139.12354214472668</v>
      </c>
      <c r="CH41" s="32">
        <v>48.138460862710154</v>
      </c>
      <c r="CI41" s="32">
        <v>1.2503254288199093</v>
      </c>
      <c r="CJ41" s="13">
        <v>143.29724840906849</v>
      </c>
      <c r="CK41" s="13">
        <v>19.255384345084064</v>
      </c>
      <c r="CL41" s="47">
        <v>1.5003905145838912</v>
      </c>
      <c r="CM41" s="47">
        <v>2.5027790421474467</v>
      </c>
      <c r="CN41" s="47">
        <v>7.7908921767879447E-2</v>
      </c>
      <c r="CO41" s="94">
        <v>2.5816521430577444</v>
      </c>
      <c r="CP41" s="94">
        <v>3.1163568707151777E-2</v>
      </c>
      <c r="CQ41" s="236">
        <v>17.829380107634044</v>
      </c>
      <c r="CR41" s="238">
        <v>0.52543320290665174</v>
      </c>
      <c r="CS41" s="238">
        <v>0.11738401341531582</v>
      </c>
      <c r="CT41" s="238">
        <v>0.21464505310229176</v>
      </c>
      <c r="CU41" s="238">
        <v>5.5897149245388476E-4</v>
      </c>
      <c r="CV41" s="238">
        <v>3.912800447177199E-3</v>
      </c>
      <c r="CW41" s="238">
        <v>0.13806595863610957</v>
      </c>
      <c r="CX41" s="238">
        <v>1</v>
      </c>
      <c r="CY41" s="237"/>
      <c r="CZ41" s="240">
        <v>4.7211350581032582E-2</v>
      </c>
      <c r="DA41" s="240">
        <v>1.6680355413575192E-2</v>
      </c>
      <c r="DB41" s="240">
        <v>2.7315001476108138E-3</v>
      </c>
      <c r="DC41" s="240">
        <v>2.7504112621199968E-4</v>
      </c>
      <c r="DD41" s="240">
        <v>1.1090184636840118E-3</v>
      </c>
      <c r="DE41" s="240">
        <v>2.3902109531674338E-2</v>
      </c>
      <c r="DF41" s="237"/>
      <c r="DG41" s="27"/>
    </row>
    <row r="42" spans="1:111" ht="27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22.304165836157061</v>
      </c>
      <c r="G42" s="17">
        <v>22.304165836157061</v>
      </c>
      <c r="H42" s="17">
        <v>1.946653</v>
      </c>
      <c r="I42" s="60">
        <v>0.16591726644872765</v>
      </c>
      <c r="J42" s="60">
        <v>2.938898676975513E-2</v>
      </c>
      <c r="K42" s="60">
        <v>8.0210463700867152E-2</v>
      </c>
      <c r="L42" s="60">
        <v>8.5082171228693437E-2</v>
      </c>
      <c r="M42" s="60">
        <v>0</v>
      </c>
      <c r="N42" s="13">
        <v>0.14897648309141473</v>
      </c>
      <c r="O42" s="13">
        <v>1.6940783357312906E-2</v>
      </c>
      <c r="P42" s="225">
        <v>0</v>
      </c>
      <c r="Q42" s="60">
        <v>0.35</v>
      </c>
      <c r="R42" s="60">
        <v>2.4900000000000002</v>
      </c>
      <c r="S42" s="60">
        <v>0.23000000000000004</v>
      </c>
      <c r="T42" s="60">
        <v>0.40000000000000013</v>
      </c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8"/>
      <c r="CG42" s="32">
        <v>147.3098532903735</v>
      </c>
      <c r="CH42" s="32">
        <v>45.625755227719267</v>
      </c>
      <c r="CI42" s="32">
        <v>1.3353195100042097</v>
      </c>
      <c r="CJ42" s="13">
        <v>151.72914888908471</v>
      </c>
      <c r="CK42" s="13">
        <v>18.250302091087708</v>
      </c>
      <c r="CL42" s="47">
        <v>1.6023834120050515</v>
      </c>
      <c r="CM42" s="47">
        <v>3.3154065848838474</v>
      </c>
      <c r="CN42" s="47">
        <v>8.8817513291305383E-2</v>
      </c>
      <c r="CO42" s="94">
        <v>3.4199319243555792</v>
      </c>
      <c r="CP42" s="47">
        <v>3.5527005316522156E-2</v>
      </c>
      <c r="CQ42" s="236">
        <v>22.304165836157061</v>
      </c>
      <c r="CR42" s="238">
        <v>0.58042895442359255</v>
      </c>
      <c r="CS42" s="238">
        <v>0.11796246648793568</v>
      </c>
      <c r="CT42" s="238">
        <v>0.13583556747095624</v>
      </c>
      <c r="CU42" s="238">
        <v>5.8087578194816808E-3</v>
      </c>
      <c r="CV42" s="238">
        <v>2.4575513851653265E-2</v>
      </c>
      <c r="CW42" s="238">
        <v>0.1353887399463807</v>
      </c>
      <c r="CX42" s="238">
        <v>1.0000000000000002</v>
      </c>
      <c r="CY42" s="237"/>
      <c r="CZ42" s="240">
        <v>5.0359760592722062E-2</v>
      </c>
      <c r="DA42" s="240">
        <v>1.0912257538007702E-2</v>
      </c>
      <c r="DB42" s="240">
        <v>1.6739401968205905E-3</v>
      </c>
      <c r="DC42" s="240">
        <v>2.1842619524200199E-3</v>
      </c>
      <c r="DD42" s="240">
        <v>5.5975117330206731E-3</v>
      </c>
      <c r="DE42" s="240">
        <v>2.0591484109826537E-2</v>
      </c>
      <c r="DF42" s="237"/>
      <c r="DG42" s="27"/>
    </row>
    <row r="43" spans="1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17.081921467012158</v>
      </c>
      <c r="G43" s="17">
        <v>17.081921467012158</v>
      </c>
      <c r="H43" s="17">
        <v>1.5614159999999999</v>
      </c>
      <c r="I43" s="60">
        <v>8.6938787066791784E-2</v>
      </c>
      <c r="J43" s="60">
        <v>2.6649649064153395E-2</v>
      </c>
      <c r="K43" s="60">
        <v>4.1615094653933475E-2</v>
      </c>
      <c r="L43" s="60">
        <v>4.4822343430368956E-2</v>
      </c>
      <c r="M43" s="60">
        <v>0</v>
      </c>
      <c r="N43" s="13">
        <v>7.7345752644816926E-2</v>
      </c>
      <c r="O43" s="13">
        <v>9.5930344219748599E-3</v>
      </c>
      <c r="P43" s="225">
        <v>0</v>
      </c>
      <c r="Q43" s="60">
        <v>0.31</v>
      </c>
      <c r="R43" s="60">
        <v>2.0499999999999998</v>
      </c>
      <c r="S43" s="60">
        <v>0.2</v>
      </c>
      <c r="T43" s="60">
        <v>0.32</v>
      </c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8"/>
      <c r="CG43" s="32">
        <v>89.443319593102629</v>
      </c>
      <c r="CH43" s="32">
        <v>46.742544709297782</v>
      </c>
      <c r="CI43" s="32">
        <v>1.3547260771915099</v>
      </c>
      <c r="CJ43" s="13">
        <v>92.126619180895716</v>
      </c>
      <c r="CK43" s="13">
        <v>18.697017883719113</v>
      </c>
      <c r="CL43" s="47">
        <v>1.6256712926298118</v>
      </c>
      <c r="CM43" s="47">
        <v>1.5510050854981479</v>
      </c>
      <c r="CN43" s="47">
        <v>7.2984557189812907E-2</v>
      </c>
      <c r="CO43" s="94">
        <v>1.601469263221275</v>
      </c>
      <c r="CP43" s="47">
        <v>2.919382287592516E-2</v>
      </c>
      <c r="CQ43" s="236">
        <v>17.081921467012158</v>
      </c>
      <c r="CR43" s="238">
        <v>0.3249708284714119</v>
      </c>
      <c r="CS43" s="238">
        <v>7.7596266044340723E-2</v>
      </c>
      <c r="CT43" s="238">
        <v>0.14235705950991831</v>
      </c>
      <c r="CU43" s="238">
        <v>1.5752625437572929E-2</v>
      </c>
      <c r="CV43" s="238">
        <v>4.6091015169194866E-2</v>
      </c>
      <c r="CW43" s="238">
        <v>0.39323220536756126</v>
      </c>
      <c r="CX43" s="238">
        <v>1</v>
      </c>
      <c r="CY43" s="237"/>
      <c r="CZ43" s="240">
        <v>2.1737581434853496E-2</v>
      </c>
      <c r="DA43" s="240">
        <v>5.5843163241608134E-3</v>
      </c>
      <c r="DB43" s="240">
        <v>1.4992182159077831E-3</v>
      </c>
      <c r="DC43" s="240">
        <v>4.2308979657842572E-3</v>
      </c>
      <c r="DD43" s="240">
        <v>7.748480478841184E-3</v>
      </c>
      <c r="DE43" s="240">
        <v>4.5105233950582711E-2</v>
      </c>
      <c r="DF43" s="237"/>
      <c r="DG43" s="27"/>
    </row>
    <row r="44" spans="1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21.118198126370338</v>
      </c>
      <c r="G44" s="17">
        <v>21.118198126370338</v>
      </c>
      <c r="H44" s="17">
        <v>1.8596639999999998</v>
      </c>
      <c r="I44" s="60">
        <v>0.13778931191079524</v>
      </c>
      <c r="J44" s="60">
        <v>3.2519721819313854E-2</v>
      </c>
      <c r="K44" s="60">
        <v>6.5457062512991201E-2</v>
      </c>
      <c r="L44" s="60">
        <v>7.1865830467373396E-2</v>
      </c>
      <c r="M44" s="60">
        <v>0</v>
      </c>
      <c r="N44" s="13">
        <v>0.12357630877472593</v>
      </c>
      <c r="O44" s="13">
        <v>1.4213003136069323E-2</v>
      </c>
      <c r="P44" s="225">
        <v>0</v>
      </c>
      <c r="Q44" s="60">
        <v>0.27</v>
      </c>
      <c r="R44" s="60">
        <v>1.6100000000000003</v>
      </c>
      <c r="S44" s="60">
        <v>0.17</v>
      </c>
      <c r="T44" s="60">
        <v>0.25</v>
      </c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8"/>
      <c r="CG44" s="32">
        <v>105.85365160366592</v>
      </c>
      <c r="CH44" s="32">
        <v>47.220902215983351</v>
      </c>
      <c r="CI44" s="32">
        <v>1.3927376570009398</v>
      </c>
      <c r="CJ44" s="13">
        <v>109.0292611517759</v>
      </c>
      <c r="CK44" s="13">
        <v>18.88836088639334</v>
      </c>
      <c r="CL44" s="47">
        <v>1.6712851884011277</v>
      </c>
      <c r="CM44" s="47">
        <v>2.2648504967445993</v>
      </c>
      <c r="CN44" s="47">
        <v>8.7815011898584441E-2</v>
      </c>
      <c r="CO44" s="94">
        <v>2.3377960703092993</v>
      </c>
      <c r="CP44" s="47">
        <v>3.5126004759433775E-2</v>
      </c>
      <c r="CQ44" s="236">
        <v>21.118198126370338</v>
      </c>
      <c r="CR44" s="238">
        <v>0.38886267107126005</v>
      </c>
      <c r="CS44" s="238">
        <v>0.17885795186408684</v>
      </c>
      <c r="CT44" s="238">
        <v>0.10712600283152431</v>
      </c>
      <c r="CU44" s="238">
        <v>9.4384143463898083E-3</v>
      </c>
      <c r="CV44" s="238">
        <v>4.6720151014629542E-2</v>
      </c>
      <c r="CW44" s="238">
        <v>0.26899480887210947</v>
      </c>
      <c r="CX44" s="238">
        <v>1</v>
      </c>
      <c r="CY44" s="237"/>
      <c r="CZ44" s="240">
        <v>3.4585911942522106E-2</v>
      </c>
      <c r="DA44" s="240">
        <v>1.400243804983353E-2</v>
      </c>
      <c r="DB44" s="240">
        <v>1.5641042905771888E-3</v>
      </c>
      <c r="DC44" s="240">
        <v>3.2104744167808022E-3</v>
      </c>
      <c r="DD44" s="240">
        <v>9.5911869896071634E-3</v>
      </c>
      <c r="DE44" s="240">
        <v>3.7362853892873173E-2</v>
      </c>
      <c r="DF44" s="237"/>
      <c r="DG44" s="27"/>
    </row>
    <row r="45" spans="1:111" ht="27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8.2519433924656163</v>
      </c>
      <c r="G45" s="17">
        <v>8.2519433924656163</v>
      </c>
      <c r="H45" s="17">
        <v>0.88524099999999994</v>
      </c>
      <c r="I45" s="60">
        <v>4.7739508346086652E-2</v>
      </c>
      <c r="J45" s="60">
        <v>9.4116958941101465E-3</v>
      </c>
      <c r="K45" s="60">
        <v>2.2472869258632559E-2</v>
      </c>
      <c r="L45" s="60">
        <v>2.4952268618925938E-2</v>
      </c>
      <c r="M45" s="60">
        <v>0</v>
      </c>
      <c r="N45" s="13">
        <v>4.3249578183600014E-2</v>
      </c>
      <c r="O45" s="28">
        <v>4.4899301624866401E-3</v>
      </c>
      <c r="P45" s="225">
        <v>0</v>
      </c>
      <c r="Q45" s="60">
        <v>0.19</v>
      </c>
      <c r="R45" s="60">
        <v>1.4700000000000002</v>
      </c>
      <c r="S45" s="60">
        <v>0.11000000000000001</v>
      </c>
      <c r="T45" s="60">
        <v>0.11000000000000001</v>
      </c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8"/>
      <c r="CG45" s="32">
        <v>97.63138248900313</v>
      </c>
      <c r="CH45" s="32">
        <v>41.506243117369351</v>
      </c>
      <c r="CI45" s="32">
        <v>1.3387582937198286</v>
      </c>
      <c r="CJ45" s="13">
        <v>100.56032396367323</v>
      </c>
      <c r="CK45" s="13">
        <v>16.602497246947742</v>
      </c>
      <c r="CL45" s="47">
        <v>1.6065099524637942</v>
      </c>
      <c r="CM45" s="47">
        <v>0.81669599928338255</v>
      </c>
      <c r="CN45" s="47">
        <v>3.6743028163463157E-2</v>
      </c>
      <c r="CO45" s="94">
        <v>0.84307493006339884</v>
      </c>
      <c r="CP45" s="47">
        <v>1.4697211265385266E-2</v>
      </c>
      <c r="CQ45" s="236">
        <v>8.2519433924656163</v>
      </c>
      <c r="CR45" s="238">
        <v>0.26207729468599034</v>
      </c>
      <c r="CS45" s="238">
        <v>0.26570048309178745</v>
      </c>
      <c r="CT45" s="238">
        <v>0.18478260869565219</v>
      </c>
      <c r="CU45" s="238">
        <v>1.207729468599034E-2</v>
      </c>
      <c r="CV45" s="238">
        <v>4.830917874396135E-3</v>
      </c>
      <c r="CW45" s="238">
        <v>0.27053140096618361</v>
      </c>
      <c r="CX45" s="238">
        <v>1.0000000000000002</v>
      </c>
      <c r="CY45" s="237"/>
      <c r="CZ45" s="240">
        <v>1.5605765624183305E-2</v>
      </c>
      <c r="DA45" s="240">
        <v>1.5892616307800794E-2</v>
      </c>
      <c r="DB45" s="240">
        <v>2.4320396729492627E-3</v>
      </c>
      <c r="DC45" s="240">
        <v>4.5242941748192336E-3</v>
      </c>
      <c r="DD45" s="240">
        <v>9.8077205218637087E-4</v>
      </c>
      <c r="DE45" s="240">
        <v>2.9877804634189417E-2</v>
      </c>
      <c r="DF45" s="237"/>
      <c r="DG45" s="27"/>
    </row>
    <row r="46" spans="1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17"/>
      <c r="I46" s="236">
        <v>0.5272319366341035</v>
      </c>
      <c r="J46" s="236">
        <v>6.0000000000000005E-2</v>
      </c>
      <c r="K46" s="236">
        <v>0.25750007785209611</v>
      </c>
      <c r="L46" s="236">
        <v>0.26973185878200734</v>
      </c>
      <c r="M46" s="236">
        <v>0</v>
      </c>
      <c r="N46" s="14"/>
      <c r="O46" s="14"/>
      <c r="P46" s="317"/>
      <c r="Q46" s="338"/>
      <c r="R46" s="338"/>
      <c r="S46" s="338"/>
      <c r="T46" s="338"/>
      <c r="U46" s="249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8"/>
      <c r="CG46" s="7"/>
      <c r="CH46" s="7"/>
      <c r="CI46" s="7"/>
      <c r="CJ46" s="7"/>
      <c r="CK46" s="7"/>
      <c r="CL46" s="7"/>
      <c r="CM46" s="47"/>
      <c r="CN46" s="47"/>
      <c r="CO46" s="94"/>
      <c r="CP46" s="7"/>
      <c r="CQ46" s="121"/>
      <c r="CR46" s="121"/>
      <c r="CS46" s="121"/>
      <c r="CT46" s="121"/>
      <c r="CU46" s="121"/>
      <c r="CV46" s="121"/>
      <c r="CW46" s="121"/>
      <c r="CX46" s="121"/>
    </row>
    <row r="47" spans="1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65">
        <v>3.8070560095674701</v>
      </c>
      <c r="G47" s="17">
        <v>3.8070560095674701</v>
      </c>
      <c r="H47" s="36">
        <v>0.37427199999999999</v>
      </c>
      <c r="I47" s="53">
        <v>3.7575111901908112E-2</v>
      </c>
      <c r="J47" s="28">
        <v>4.2761194029850742E-3</v>
      </c>
      <c r="K47" s="225">
        <v>1.8351684652891921E-2</v>
      </c>
      <c r="L47" s="319">
        <v>1.9223427249016191E-2</v>
      </c>
      <c r="M47" s="318">
        <v>0</v>
      </c>
      <c r="N47" s="17">
        <v>3.368608782006062E-2</v>
      </c>
      <c r="O47" s="162">
        <v>3.8890240818474893E-3</v>
      </c>
      <c r="P47" s="225">
        <v>0</v>
      </c>
      <c r="Q47" s="7">
        <v>1.2</v>
      </c>
      <c r="R47" s="7">
        <v>2.6</v>
      </c>
      <c r="S47" s="7">
        <v>0.5</v>
      </c>
      <c r="T47" s="7">
        <v>0.8</v>
      </c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8"/>
      <c r="CG47" s="60">
        <v>224.86600912462691</v>
      </c>
      <c r="CH47" s="7">
        <v>46.699559045755841</v>
      </c>
      <c r="CI47" s="7">
        <v>1.3867014284028756</v>
      </c>
      <c r="CJ47" s="13">
        <v>231.61198939836572</v>
      </c>
      <c r="CK47" s="13">
        <v>18.679823618302336</v>
      </c>
      <c r="CL47" s="47">
        <v>1.6640417140834507</v>
      </c>
      <c r="CM47" s="47">
        <v>0.86135674139184149</v>
      </c>
      <c r="CN47" s="47">
        <v>1.7478337363173127E-2</v>
      </c>
      <c r="CO47" s="94">
        <v>0.88809491613469782</v>
      </c>
      <c r="CP47" s="94">
        <v>6.9913349452692519E-3</v>
      </c>
    </row>
    <row r="48" spans="1:111" ht="22.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7">
        <v>11.371337452660953</v>
      </c>
      <c r="G48" s="17">
        <v>11.371337452660953</v>
      </c>
      <c r="H48" s="7">
        <v>0.92910100000000007</v>
      </c>
      <c r="I48" s="75">
        <v>0.11223351486931195</v>
      </c>
      <c r="J48" s="13">
        <v>1.2772388059701495E-2</v>
      </c>
      <c r="K48" s="225">
        <v>5.4814848662171949E-2</v>
      </c>
      <c r="L48" s="319">
        <v>5.741866620714E-2</v>
      </c>
      <c r="M48" s="318">
        <v>0</v>
      </c>
      <c r="N48" s="17">
        <v>0.10061734608033816</v>
      </c>
      <c r="O48" s="103">
        <v>1.1616168788973785E-2</v>
      </c>
      <c r="P48" s="225">
        <v>0</v>
      </c>
      <c r="Q48" s="10">
        <v>0.99</v>
      </c>
      <c r="R48" s="10">
        <v>2.5099999999999998</v>
      </c>
      <c r="S48" s="10">
        <v>0.56999999999999995</v>
      </c>
      <c r="T48" s="10">
        <v>0.84</v>
      </c>
      <c r="U48" s="249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8"/>
      <c r="CG48" s="7">
        <v>193.72433647120664</v>
      </c>
      <c r="CH48" s="7">
        <v>43.430589912552925</v>
      </c>
      <c r="CI48" s="7">
        <v>1.3867014284028756</v>
      </c>
      <c r="CJ48" s="13">
        <v>199.53606656534285</v>
      </c>
      <c r="CK48" s="13">
        <v>17.372235965021172</v>
      </c>
      <c r="CL48" s="47">
        <v>1.6640417140834507</v>
      </c>
      <c r="CM48" s="47">
        <v>2.2186734526953802</v>
      </c>
      <c r="CN48" s="47">
        <v>4.0351404518342841E-2</v>
      </c>
      <c r="CO48" s="94">
        <v>2.2879143267572797</v>
      </c>
      <c r="CP48" s="94">
        <v>1.6140561807337136E-2</v>
      </c>
    </row>
    <row r="49" spans="2:94" ht="24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7">
        <v>9.368148295794299</v>
      </c>
      <c r="G49" s="17">
        <v>9.368148295794299</v>
      </c>
      <c r="H49" s="7">
        <v>0.78216999999999992</v>
      </c>
      <c r="I49" s="75">
        <v>9.2462317245533068E-2</v>
      </c>
      <c r="J49" s="13">
        <v>1.0522388059701493E-2</v>
      </c>
      <c r="K49" s="225">
        <v>4.5158595742718348E-2</v>
      </c>
      <c r="L49" s="319">
        <v>4.730372150281472E-2</v>
      </c>
      <c r="M49" s="225">
        <v>0</v>
      </c>
      <c r="N49" s="17">
        <v>8.2892467410620396E-2</v>
      </c>
      <c r="O49" s="103">
        <v>9.569849834912672E-3</v>
      </c>
      <c r="P49" s="225">
        <v>0</v>
      </c>
      <c r="Q49" s="10">
        <v>0.62</v>
      </c>
      <c r="R49" s="10">
        <v>2.5099999999999998</v>
      </c>
      <c r="S49" s="10">
        <v>0.28000000000000003</v>
      </c>
      <c r="T49" s="10">
        <v>0.57999999999999996</v>
      </c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8"/>
      <c r="CG49" s="7">
        <v>162.58266381778637</v>
      </c>
      <c r="CH49" s="7">
        <v>43.864895811678451</v>
      </c>
      <c r="CI49" s="7">
        <v>1.3867014284028756</v>
      </c>
      <c r="CJ49" s="13">
        <v>167.46014373231998</v>
      </c>
      <c r="CK49" s="13">
        <v>17.545958324671382</v>
      </c>
      <c r="CL49" s="47">
        <v>1.6640417140834507</v>
      </c>
      <c r="CM49" s="47">
        <v>1.5360893295935607</v>
      </c>
      <c r="CN49" s="47">
        <v>3.4309805557020533E-2</v>
      </c>
      <c r="CO49" s="94">
        <v>1.5843804496673233</v>
      </c>
      <c r="CP49" s="94">
        <v>1.3723922222808212E-2</v>
      </c>
    </row>
    <row r="50" spans="2:94" ht="22.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60">
        <v>12.945983655571057</v>
      </c>
      <c r="G50" s="17">
        <v>12.945983655571057</v>
      </c>
      <c r="H50" s="7">
        <v>1.0445989999999998</v>
      </c>
      <c r="I50" s="75">
        <v>0.1277750532999441</v>
      </c>
      <c r="J50" s="13">
        <v>1.4541044776119404E-2</v>
      </c>
      <c r="K50" s="225">
        <v>6.2405336031692696E-2</v>
      </c>
      <c r="L50" s="319">
        <v>6.5369717268251401E-2</v>
      </c>
      <c r="M50" s="225">
        <v>0</v>
      </c>
      <c r="N50" s="17">
        <v>0.11455033528339989</v>
      </c>
      <c r="O50" s="103">
        <v>1.3224718016544214E-2</v>
      </c>
      <c r="P50" s="225">
        <v>0</v>
      </c>
      <c r="Q50" s="18">
        <v>0.35</v>
      </c>
      <c r="R50" s="18">
        <v>2.4900000000000002</v>
      </c>
      <c r="S50" s="18">
        <v>0.23</v>
      </c>
      <c r="T50" s="17">
        <v>0.4</v>
      </c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8"/>
      <c r="CG50" s="7">
        <v>168.03845790563153</v>
      </c>
      <c r="CH50" s="226">
        <v>40.355704146744181</v>
      </c>
      <c r="CI50" s="7">
        <v>1.3867014284028756</v>
      </c>
      <c r="CJ50" s="13">
        <v>173.07961164280047</v>
      </c>
      <c r="CK50" s="13">
        <v>16.142281658697673</v>
      </c>
      <c r="CL50" s="47">
        <v>1.6640417140834507</v>
      </c>
      <c r="CM50" s="47">
        <v>2.1933753435809318</v>
      </c>
      <c r="CN50" s="47">
        <v>4.2155528195984816E-2</v>
      </c>
      <c r="CO50" s="94">
        <v>2.2622284802729937</v>
      </c>
      <c r="CP50" s="47">
        <v>1.6862211278393928E-2</v>
      </c>
    </row>
    <row r="51" spans="2:94" ht="23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60">
        <v>5.5511261710185371</v>
      </c>
      <c r="G51" s="59">
        <v>5.5511261710185371</v>
      </c>
      <c r="H51" s="60">
        <v>0.500004</v>
      </c>
      <c r="I51" s="75">
        <v>5.4788841176342466E-2</v>
      </c>
      <c r="J51" s="13">
        <v>6.2350746268656733E-3</v>
      </c>
      <c r="K51" s="225">
        <v>2.6758870030525659E-2</v>
      </c>
      <c r="L51" s="319">
        <v>2.8029971145816807E-2</v>
      </c>
      <c r="M51" s="225">
        <v>0</v>
      </c>
      <c r="N51" s="17">
        <v>4.911819611459102E-2</v>
      </c>
      <c r="O51" s="103">
        <v>5.6706450617514453E-3</v>
      </c>
      <c r="P51" s="225">
        <v>0</v>
      </c>
      <c r="Q51" s="190">
        <v>0.31</v>
      </c>
      <c r="R51" s="190">
        <v>2.0499999999999998</v>
      </c>
      <c r="S51" s="190">
        <v>0.2</v>
      </c>
      <c r="T51" s="190">
        <v>0.32</v>
      </c>
      <c r="U51" s="249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8"/>
      <c r="CG51" s="7">
        <v>147.30644037181986</v>
      </c>
      <c r="CH51" s="7">
        <v>36.846512481809903</v>
      </c>
      <c r="CI51" s="7">
        <v>1.3867014284028756</v>
      </c>
      <c r="CJ51" s="13">
        <v>151.72563358297447</v>
      </c>
      <c r="CK51" s="13">
        <v>14.738604992723962</v>
      </c>
      <c r="CL51" s="47">
        <v>1.6640417140834507</v>
      </c>
      <c r="CM51" s="47">
        <v>0.82541439089818691</v>
      </c>
      <c r="CN51" s="47">
        <v>1.8423403626954878E-2</v>
      </c>
      <c r="CO51" s="94">
        <v>0.8514854409055338</v>
      </c>
      <c r="CP51" s="47">
        <v>7.3693614507819522E-3</v>
      </c>
    </row>
    <row r="52" spans="2:94" ht="23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60">
        <v>8.2120789316324494</v>
      </c>
      <c r="G52" s="59">
        <v>8.2120789316324494</v>
      </c>
      <c r="H52" s="60">
        <v>0.69737399999999994</v>
      </c>
      <c r="I52" s="75">
        <v>8.1052073840765154E-2</v>
      </c>
      <c r="J52" s="13">
        <v>9.2238805970149256E-3</v>
      </c>
      <c r="K52" s="225">
        <v>3.9585832863829697E-2</v>
      </c>
      <c r="L52" s="319">
        <v>4.1466240976935458E-2</v>
      </c>
      <c r="M52" s="225">
        <v>0</v>
      </c>
      <c r="N52" s="17">
        <v>7.2663184198245967E-2</v>
      </c>
      <c r="O52" s="103">
        <v>8.3888896425191924E-3</v>
      </c>
      <c r="P52" s="225">
        <v>0</v>
      </c>
      <c r="Q52" s="18">
        <v>0.27</v>
      </c>
      <c r="R52" s="18">
        <v>1.61</v>
      </c>
      <c r="S52" s="18">
        <v>0.17</v>
      </c>
      <c r="T52" s="18">
        <v>0.25</v>
      </c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8"/>
      <c r="CG52" s="7">
        <v>143.88020168465309</v>
      </c>
      <c r="CH52" s="7">
        <v>33.530326358447013</v>
      </c>
      <c r="CI52" s="7">
        <v>1.3867014284028756</v>
      </c>
      <c r="CJ52" s="13">
        <v>148.19660773519269</v>
      </c>
      <c r="CK52" s="13">
        <v>13.412130543378806</v>
      </c>
      <c r="CL52" s="47">
        <v>1.6640417140834507</v>
      </c>
      <c r="CM52" s="47">
        <v>1.1929432745182191</v>
      </c>
      <c r="CN52" s="47">
        <v>2.3383177813895626E-2</v>
      </c>
      <c r="CO52" s="94">
        <v>1.2306674820231565</v>
      </c>
      <c r="CP52" s="47">
        <v>9.3532711255582511E-3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53">
        <v>2.1626470001993221</v>
      </c>
      <c r="G53" s="32">
        <v>2.1626470001993221</v>
      </c>
      <c r="H53" s="60">
        <v>0.25365700000000002</v>
      </c>
      <c r="I53" s="75">
        <v>2.1345024300298589E-2</v>
      </c>
      <c r="J53" s="28">
        <v>2.4291044776119405E-3</v>
      </c>
      <c r="K53" s="225">
        <v>1.042490986826583E-2</v>
      </c>
      <c r="L53" s="319">
        <v>1.0920114432032758E-2</v>
      </c>
      <c r="M53" s="225">
        <v>0</v>
      </c>
      <c r="N53" s="17">
        <v>1.9135814285217684E-2</v>
      </c>
      <c r="O53" s="162">
        <v>2.2092100150809036E-3</v>
      </c>
      <c r="P53" s="225">
        <v>0</v>
      </c>
      <c r="Q53" s="190">
        <v>0.19</v>
      </c>
      <c r="R53" s="190">
        <v>1.47</v>
      </c>
      <c r="S53" s="190">
        <v>0.11</v>
      </c>
      <c r="T53" s="190">
        <v>0.11</v>
      </c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8"/>
      <c r="CG53" s="58">
        <v>130.82994222652744</v>
      </c>
      <c r="CH53" s="53">
        <v>33.166622998879362</v>
      </c>
      <c r="CI53" s="53">
        <v>1.3867014284028756</v>
      </c>
      <c r="CJ53" s="13">
        <v>134.75484049332326</v>
      </c>
      <c r="CK53" s="13">
        <v>13.266649199551745</v>
      </c>
      <c r="CL53" s="47">
        <v>1.6640417140834507</v>
      </c>
      <c r="CM53" s="47">
        <v>0.28593792777675781</v>
      </c>
      <c r="CN53" s="47">
        <v>8.412946090026744E-3</v>
      </c>
      <c r="CO53" s="94">
        <v>0.29502588637639282</v>
      </c>
      <c r="CP53" s="69">
        <v>3.3651784360106971E-3</v>
      </c>
    </row>
    <row r="54" spans="2:94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118"/>
      <c r="I54" s="231">
        <v>0.14567733174535583</v>
      </c>
      <c r="J54" s="231">
        <v>1.5000000000000001E-2</v>
      </c>
      <c r="K54" s="231">
        <v>6.4826412626683344E-2</v>
      </c>
      <c r="L54" s="231">
        <v>8.0850919118672482E-2</v>
      </c>
      <c r="M54" s="231">
        <v>0</v>
      </c>
      <c r="N54" s="14"/>
      <c r="O54" s="14"/>
      <c r="P54" s="317"/>
      <c r="Q54" s="338"/>
      <c r="R54" s="338"/>
      <c r="S54" s="338"/>
      <c r="T54" s="338"/>
      <c r="U54" s="249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8"/>
      <c r="CG54" s="7"/>
      <c r="CH54" s="7"/>
      <c r="CI54" s="7"/>
      <c r="CJ54" s="7"/>
      <c r="CK54" s="7"/>
      <c r="CL54" s="7"/>
      <c r="CM54" s="47"/>
      <c r="CN54" s="47"/>
      <c r="CO54" s="94"/>
      <c r="CP54" s="7"/>
    </row>
    <row r="55" spans="2:94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71">
        <v>0.9966115208291807</v>
      </c>
      <c r="G55" s="59">
        <v>0.9966115208291807</v>
      </c>
      <c r="H55" s="60">
        <v>0.116229</v>
      </c>
      <c r="I55" s="75">
        <v>9.8364167282481985E-3</v>
      </c>
      <c r="J55" s="28">
        <v>1.012829169480081E-3</v>
      </c>
      <c r="K55" s="319">
        <v>4.3772054440704483E-3</v>
      </c>
      <c r="L55" s="225">
        <v>5.4592112841777502E-3</v>
      </c>
      <c r="M55" s="318">
        <v>0</v>
      </c>
      <c r="N55" s="73">
        <v>9.0986854736295839E-3</v>
      </c>
      <c r="O55" s="151">
        <v>7.3773125461861486E-4</v>
      </c>
      <c r="P55" s="225">
        <v>0</v>
      </c>
      <c r="Q55" s="226">
        <v>1.2</v>
      </c>
      <c r="R55" s="226">
        <v>2.6</v>
      </c>
      <c r="S55" s="226">
        <v>0.5</v>
      </c>
      <c r="T55" s="226">
        <v>0.8</v>
      </c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8"/>
      <c r="CG55" s="60">
        <v>268.38142276927999</v>
      </c>
      <c r="CH55" s="7">
        <v>46.699559045755841</v>
      </c>
      <c r="CI55" s="7">
        <v>1.635065863340704</v>
      </c>
      <c r="CJ55" s="13">
        <v>276.43286545235844</v>
      </c>
      <c r="CK55" s="13">
        <v>18.679823618302336</v>
      </c>
      <c r="CL55" s="47">
        <v>1.9620790360088447</v>
      </c>
      <c r="CM55" s="47">
        <v>0.26910154338511127</v>
      </c>
      <c r="CN55" s="47">
        <v>5.4278430483291557E-3</v>
      </c>
      <c r="CO55" s="94">
        <v>0.2774516090177071</v>
      </c>
      <c r="CP55" s="101">
        <v>2.1711372193316618E-3</v>
      </c>
    </row>
    <row r="56" spans="2:94" ht="24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1.7440701614510663</v>
      </c>
      <c r="G56" s="59">
        <v>1.7440701614510663</v>
      </c>
      <c r="H56" s="60">
        <v>0.17105399999999998</v>
      </c>
      <c r="I56" s="75">
        <v>1.7213729274434347E-2</v>
      </c>
      <c r="J56" s="28">
        <v>1.7724510465901419E-3</v>
      </c>
      <c r="K56" s="319">
        <v>7.6601095271232843E-3</v>
      </c>
      <c r="L56" s="225">
        <v>9.553619747311063E-3</v>
      </c>
      <c r="M56" s="318">
        <v>0</v>
      </c>
      <c r="N56" s="73">
        <v>1.5922699578851771E-2</v>
      </c>
      <c r="O56" s="151">
        <v>1.2910296955825761E-3</v>
      </c>
      <c r="P56" s="225">
        <v>0</v>
      </c>
      <c r="Q56" s="205">
        <v>0.99</v>
      </c>
      <c r="R56" s="205">
        <v>2.5099999999999998</v>
      </c>
      <c r="S56" s="205">
        <v>0.56999999999999995</v>
      </c>
      <c r="T56" s="205">
        <v>0.84</v>
      </c>
      <c r="U56" s="249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8"/>
      <c r="CG56" s="7">
        <v>238.39637846248294</v>
      </c>
      <c r="CH56" s="7">
        <v>58.374448807194796</v>
      </c>
      <c r="CI56" s="7">
        <v>1.635065863340704</v>
      </c>
      <c r="CJ56" s="13">
        <v>245.54826981635745</v>
      </c>
      <c r="CK56" s="13">
        <v>23.34977952287792</v>
      </c>
      <c r="CL56" s="47">
        <v>1.9620790360088447</v>
      </c>
      <c r="CM56" s="47">
        <v>0.41863167985867189</v>
      </c>
      <c r="CN56" s="47">
        <v>9.9851829662658976E-3</v>
      </c>
      <c r="CO56" s="94">
        <v>0.4316754140837562</v>
      </c>
      <c r="CP56" s="101">
        <v>3.9940731865063597E-3</v>
      </c>
    </row>
    <row r="57" spans="2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2.0928841937412797</v>
      </c>
      <c r="G57" s="59">
        <v>2.0928841937412797</v>
      </c>
      <c r="H57" s="60">
        <v>0.19663899999999998</v>
      </c>
      <c r="I57" s="75">
        <v>2.0656475129321217E-2</v>
      </c>
      <c r="J57" s="28">
        <v>2.1269412559081703E-3</v>
      </c>
      <c r="K57" s="320">
        <v>9.1921314325479411E-3</v>
      </c>
      <c r="L57" s="321">
        <v>1.1464343696773276E-2</v>
      </c>
      <c r="M57" s="225">
        <v>0</v>
      </c>
      <c r="N57" s="73">
        <v>1.9107239494622126E-2</v>
      </c>
      <c r="O57" s="151">
        <v>1.5492356346990912E-3</v>
      </c>
      <c r="P57" s="225">
        <v>0</v>
      </c>
      <c r="Q57" s="205">
        <v>0.62</v>
      </c>
      <c r="R57" s="205">
        <v>2.5099999999999998</v>
      </c>
      <c r="S57" s="205">
        <v>0.28000000000000003</v>
      </c>
      <c r="T57" s="205">
        <v>0.57999999999999996</v>
      </c>
      <c r="U57" s="249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8"/>
      <c r="CG57" s="7">
        <v>208.41133415568586</v>
      </c>
      <c r="CH57" s="7">
        <v>58.958193295266746</v>
      </c>
      <c r="CI57" s="7">
        <v>1.635065863340704</v>
      </c>
      <c r="CJ57" s="13">
        <v>214.66367418035645</v>
      </c>
      <c r="CK57" s="13">
        <v>23.583277318106699</v>
      </c>
      <c r="CL57" s="47">
        <v>1.9620790360088447</v>
      </c>
      <c r="CM57" s="47">
        <v>0.43960279055207874</v>
      </c>
      <c r="CN57" s="47">
        <v>1.1593480171387956E-2</v>
      </c>
      <c r="CO57" s="94">
        <v>0.45337261486383013</v>
      </c>
      <c r="CP57" s="101">
        <v>4.637392068555183E-3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2.6310544149890371</v>
      </c>
      <c r="G58" s="59">
        <v>2.6310544149890371</v>
      </c>
      <c r="H58" s="60">
        <v>0.23611299999999999</v>
      </c>
      <c r="I58" s="75">
        <v>2.5968140162575242E-2</v>
      </c>
      <c r="J58" s="28">
        <v>2.6738690074274143E-3</v>
      </c>
      <c r="K58" s="319">
        <v>1.1555822372345982E-2</v>
      </c>
      <c r="L58" s="225">
        <v>1.441231779022926E-2</v>
      </c>
      <c r="M58" s="225">
        <v>0</v>
      </c>
      <c r="N58" s="73">
        <v>2.4020529650382098E-2</v>
      </c>
      <c r="O58" s="151">
        <v>1.9476105121931432E-3</v>
      </c>
      <c r="P58" s="225">
        <v>0</v>
      </c>
      <c r="Q58" s="337">
        <v>0.35</v>
      </c>
      <c r="R58" s="337">
        <v>2.4900000000000002</v>
      </c>
      <c r="S58" s="337">
        <v>0.23</v>
      </c>
      <c r="T58" s="227">
        <v>0.4</v>
      </c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8"/>
      <c r="CG58" s="7">
        <v>228.27042463544231</v>
      </c>
      <c r="CH58" s="226">
        <v>63.674848758888075</v>
      </c>
      <c r="CI58" s="7">
        <v>1.635065863340704</v>
      </c>
      <c r="CJ58" s="13">
        <v>235.11853737450559</v>
      </c>
      <c r="CK58" s="13">
        <v>25.469939503555231</v>
      </c>
      <c r="CL58" s="47">
        <v>1.9620790360088447</v>
      </c>
      <c r="CM58" s="47">
        <v>0.60489385580704313</v>
      </c>
      <c r="CN58" s="47">
        <v>1.503445956500734E-2</v>
      </c>
      <c r="CO58" s="94">
        <v>0.62377200251520637</v>
      </c>
      <c r="CP58" s="47">
        <v>6.0137838260029362E-3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1.3254933227028105</v>
      </c>
      <c r="G59" s="59">
        <v>1.3254933227028105</v>
      </c>
      <c r="H59" s="60">
        <v>0.140352</v>
      </c>
      <c r="I59" s="75">
        <v>1.3082434248570106E-2</v>
      </c>
      <c r="J59" s="28">
        <v>1.3470627954085079E-3</v>
      </c>
      <c r="K59" s="319">
        <v>5.8216832406136976E-3</v>
      </c>
      <c r="L59" s="225">
        <v>7.2607510079564083E-3</v>
      </c>
      <c r="M59" s="225">
        <v>0</v>
      </c>
      <c r="N59" s="73">
        <v>1.2101251679927347E-2</v>
      </c>
      <c r="O59" s="151">
        <v>9.8118256864275781E-4</v>
      </c>
      <c r="P59" s="225">
        <v>0</v>
      </c>
      <c r="Q59" s="190">
        <v>0.31</v>
      </c>
      <c r="R59" s="190">
        <v>2.0499999999999998</v>
      </c>
      <c r="S59" s="190">
        <v>0.2</v>
      </c>
      <c r="T59" s="190">
        <v>0.32</v>
      </c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8"/>
      <c r="CG59" s="7">
        <v>203.17377183135446</v>
      </c>
      <c r="CH59" s="7">
        <v>68.391504222509411</v>
      </c>
      <c r="CI59" s="7">
        <v>1.635065863340704</v>
      </c>
      <c r="CJ59" s="13">
        <v>209.2689849862951</v>
      </c>
      <c r="CK59" s="13">
        <v>27.356601689003767</v>
      </c>
      <c r="CL59" s="47">
        <v>1.9620790360088447</v>
      </c>
      <c r="CM59" s="47">
        <v>0.27147274679484212</v>
      </c>
      <c r="CN59" s="47">
        <v>9.5988844006376396E-3</v>
      </c>
      <c r="CO59" s="94">
        <v>0.27998536490897374</v>
      </c>
      <c r="CP59" s="69">
        <v>3.8395537602550567E-3</v>
      </c>
    </row>
    <row r="60" spans="2:94" ht="18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3.777157663942595</v>
      </c>
      <c r="G60" s="59">
        <v>3.777157663942595</v>
      </c>
      <c r="H60" s="60">
        <v>0.32017799999999996</v>
      </c>
      <c r="I60" s="75">
        <v>3.728001940006067E-2</v>
      </c>
      <c r="J60" s="28">
        <v>3.8386225523295071E-3</v>
      </c>
      <c r="K60" s="319">
        <v>1.6589608633026998E-2</v>
      </c>
      <c r="L60" s="225">
        <v>2.0690410767033672E-2</v>
      </c>
      <c r="M60" s="225">
        <v>0</v>
      </c>
      <c r="N60" s="73">
        <v>3.4484017945056122E-2</v>
      </c>
      <c r="O60" s="151">
        <v>2.7960014550045503E-3</v>
      </c>
      <c r="P60" s="225">
        <v>0</v>
      </c>
      <c r="Q60" s="337">
        <v>0.27</v>
      </c>
      <c r="R60" s="337">
        <v>1.61</v>
      </c>
      <c r="S60" s="337">
        <v>0.17</v>
      </c>
      <c r="T60" s="337">
        <v>0.25</v>
      </c>
      <c r="U60" s="249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8"/>
      <c r="CG60" s="7">
        <v>187.67931662187416</v>
      </c>
      <c r="CH60" s="7">
        <v>69.075419264734521</v>
      </c>
      <c r="CI60" s="7">
        <v>1.635065863340704</v>
      </c>
      <c r="CJ60" s="13">
        <v>193.30969612053039</v>
      </c>
      <c r="CK60" s="13">
        <v>27.630167705893811</v>
      </c>
      <c r="CL60" s="47">
        <v>1.9620790360088447</v>
      </c>
      <c r="CM60" s="47">
        <v>0.71507027069858919</v>
      </c>
      <c r="CN60" s="47">
        <v>2.2116429589344167E-2</v>
      </c>
      <c r="CO60" s="94">
        <v>0.73757228208419734</v>
      </c>
      <c r="CP60" s="47">
        <v>8.8465718357376676E-3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3">
        <v>2.1925453458241977</v>
      </c>
      <c r="G61" s="32">
        <v>2.1925453458241977</v>
      </c>
      <c r="H61" s="60">
        <v>0.20394899999999999</v>
      </c>
      <c r="I61" s="75">
        <v>2.1640116802146038E-2</v>
      </c>
      <c r="J61" s="28">
        <v>2.2282241728561782E-3</v>
      </c>
      <c r="K61" s="322">
        <v>9.6298519769549874E-3</v>
      </c>
      <c r="L61" s="323">
        <v>1.2010264825191051E-2</v>
      </c>
      <c r="M61" s="225">
        <v>0</v>
      </c>
      <c r="N61" s="73">
        <v>2.0017108041985084E-2</v>
      </c>
      <c r="O61" s="151">
        <v>1.6230087601609528E-3</v>
      </c>
      <c r="P61" s="225">
        <v>0</v>
      </c>
      <c r="Q61" s="190">
        <v>0.19</v>
      </c>
      <c r="R61" s="190">
        <v>1.47</v>
      </c>
      <c r="S61" s="190">
        <v>0.11</v>
      </c>
      <c r="T61" s="190">
        <v>0.11</v>
      </c>
      <c r="U61" s="249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8"/>
      <c r="CG61" s="58">
        <v>182.37628476848863</v>
      </c>
      <c r="CH61" s="53">
        <v>46.699559045755841</v>
      </c>
      <c r="CI61" s="53">
        <v>1.635065863340704</v>
      </c>
      <c r="CJ61" s="13">
        <v>187.8475733115433</v>
      </c>
      <c r="CK61" s="13">
        <v>18.679823618302336</v>
      </c>
      <c r="CL61" s="47">
        <v>1.9620790360088447</v>
      </c>
      <c r="CM61" s="47">
        <v>0.40345323040664194</v>
      </c>
      <c r="CN61" s="47">
        <v>9.5243283678228575E-3</v>
      </c>
      <c r="CO61" s="94">
        <v>0.4161662698471344</v>
      </c>
      <c r="CP61" s="69">
        <v>3.8097313471291429E-3</v>
      </c>
    </row>
    <row r="62" spans="2:94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60"/>
      <c r="H62" s="118"/>
      <c r="I62" s="231">
        <v>1.7999999999999995E-2</v>
      </c>
      <c r="J62" s="231">
        <v>1.7999999999999995E-2</v>
      </c>
      <c r="K62" s="231">
        <v>1.3658399999999998E-2</v>
      </c>
      <c r="L62" s="231">
        <v>0</v>
      </c>
      <c r="M62" s="231">
        <v>0</v>
      </c>
      <c r="N62" s="14"/>
      <c r="O62" s="14"/>
      <c r="P62" s="317"/>
      <c r="Q62" s="7"/>
      <c r="R62" s="7"/>
      <c r="S62" s="7"/>
      <c r="T62" s="7"/>
      <c r="U62" s="249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8"/>
      <c r="CG62" s="7"/>
      <c r="CH62" s="7"/>
      <c r="CI62" s="7"/>
      <c r="CJ62" s="7"/>
      <c r="CK62" s="7"/>
      <c r="CL62" s="7"/>
      <c r="CM62" s="47"/>
      <c r="CN62" s="7"/>
      <c r="CO62" s="94"/>
      <c r="CP62" s="7"/>
    </row>
    <row r="63" spans="2:94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71">
        <v>4.3651584612318111</v>
      </c>
      <c r="G63" s="59">
        <v>4.3651584612318111</v>
      </c>
      <c r="H63" s="60">
        <v>0.36330699999999999</v>
      </c>
      <c r="I63" s="133">
        <v>3.7311878845243717E-3</v>
      </c>
      <c r="J63" s="106">
        <v>3.7311878845243717E-3</v>
      </c>
      <c r="K63" s="315">
        <v>2.8312253667770932E-3</v>
      </c>
      <c r="L63" s="191">
        <v>0</v>
      </c>
      <c r="M63" s="318">
        <v>0</v>
      </c>
      <c r="N63" s="151">
        <v>3.4513487931850436E-3</v>
      </c>
      <c r="O63" s="152">
        <v>2.7983909133932785E-4</v>
      </c>
      <c r="P63" s="225">
        <v>0</v>
      </c>
      <c r="Q63" s="226">
        <v>1.2</v>
      </c>
      <c r="R63" s="226">
        <v>2.6</v>
      </c>
      <c r="S63" s="226">
        <v>0.5</v>
      </c>
      <c r="T63" s="226">
        <v>0.8</v>
      </c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8"/>
      <c r="CG63" s="60">
        <v>165.76884756508798</v>
      </c>
      <c r="CH63" s="7">
        <v>46.699559045755841</v>
      </c>
      <c r="CI63" s="7">
        <v>0.60021405109975201</v>
      </c>
      <c r="CJ63" s="13">
        <v>170.74191299204062</v>
      </c>
      <c r="CK63" s="13">
        <v>18.679823618302336</v>
      </c>
      <c r="CL63" s="47">
        <v>0.72025686131970235</v>
      </c>
      <c r="CM63" s="47">
        <v>0.72622731700109844</v>
      </c>
      <c r="CN63" s="47">
        <v>1.6966276698236415E-2</v>
      </c>
      <c r="CO63" s="94">
        <v>0.7484595415165618</v>
      </c>
      <c r="CP63" s="94">
        <v>6.7865106792945667E-3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7">
        <v>3.6176998206099258</v>
      </c>
      <c r="G64" s="59">
        <v>3.6176998206099258</v>
      </c>
      <c r="H64" s="60">
        <v>0.30848199999999998</v>
      </c>
      <c r="I64" s="133">
        <v>3.0922858495030757E-3</v>
      </c>
      <c r="J64" s="106">
        <v>3.0922858495030757E-3</v>
      </c>
      <c r="K64" s="315">
        <v>2.3464265026029341E-3</v>
      </c>
      <c r="L64" s="191">
        <v>0</v>
      </c>
      <c r="M64" s="318">
        <v>0</v>
      </c>
      <c r="N64" s="151">
        <v>2.8603644107903451E-3</v>
      </c>
      <c r="O64" s="152">
        <v>2.3192143871273067E-4</v>
      </c>
      <c r="P64" s="225">
        <v>0</v>
      </c>
      <c r="Q64" s="205">
        <v>0.99</v>
      </c>
      <c r="R64" s="205">
        <v>2.5099999999999998</v>
      </c>
      <c r="S64" s="205">
        <v>0.56999999999999995</v>
      </c>
      <c r="T64" s="205">
        <v>0.84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8"/>
      <c r="CG64" s="7">
        <v>135.36916290761462</v>
      </c>
      <c r="CH64" s="7">
        <v>50.902519359873871</v>
      </c>
      <c r="CI64" s="7">
        <v>0.60021405109975201</v>
      </c>
      <c r="CJ64" s="13">
        <v>139.43023779484307</v>
      </c>
      <c r="CK64" s="13">
        <v>20.36100774394955</v>
      </c>
      <c r="CL64" s="47">
        <v>0.72025686131970235</v>
      </c>
      <c r="CM64" s="47">
        <v>0.49189639063198437</v>
      </c>
      <c r="CN64" s="47">
        <v>1.570251097717261E-2</v>
      </c>
      <c r="CO64" s="94">
        <v>0.50702241937599235</v>
      </c>
      <c r="CP64" s="94">
        <v>6.2810043908690452E-3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7">
        <v>3.826988239984054</v>
      </c>
      <c r="G65" s="59">
        <v>3.826988239984054</v>
      </c>
      <c r="H65" s="60">
        <v>0.32383299999999998</v>
      </c>
      <c r="I65" s="133">
        <v>3.2711784193090389E-3</v>
      </c>
      <c r="J65" s="106">
        <v>3.2711784193090389E-3</v>
      </c>
      <c r="K65" s="314">
        <v>2.4821701845716988E-3</v>
      </c>
      <c r="L65" s="191">
        <v>0</v>
      </c>
      <c r="M65" s="225">
        <v>0</v>
      </c>
      <c r="N65" s="151">
        <v>3.0258400378608608E-3</v>
      </c>
      <c r="O65" s="152">
        <v>2.453383814481779E-4</v>
      </c>
      <c r="P65" s="225">
        <v>0</v>
      </c>
      <c r="Q65" s="205">
        <v>0.62</v>
      </c>
      <c r="R65" s="205">
        <v>2.5099999999999998</v>
      </c>
      <c r="S65" s="205">
        <v>0.28000000000000003</v>
      </c>
      <c r="T65" s="205">
        <v>0.57999999999999996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8"/>
      <c r="CG65" s="7">
        <v>104.96947825014125</v>
      </c>
      <c r="CH65" s="7">
        <v>51.411544553472609</v>
      </c>
      <c r="CI65" s="7">
        <v>0.60021405109975201</v>
      </c>
      <c r="CJ65" s="13">
        <v>108.11856259764549</v>
      </c>
      <c r="CK65" s="13">
        <v>20.564617821389046</v>
      </c>
      <c r="CL65" s="47">
        <v>0.72025686131970235</v>
      </c>
      <c r="CM65" s="47">
        <v>0.40401397093558444</v>
      </c>
      <c r="CN65" s="47">
        <v>1.6648754707384694E-2</v>
      </c>
      <c r="CO65" s="94">
        <v>0.41652488212320743</v>
      </c>
      <c r="CP65" s="94">
        <v>6.6595018829538784E-3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7">
        <v>3.0296990233207093</v>
      </c>
      <c r="G66" s="59">
        <v>3.0296990233207093</v>
      </c>
      <c r="H66" s="60">
        <v>0.26535300000000001</v>
      </c>
      <c r="I66" s="133">
        <v>2.5896829152863223E-3</v>
      </c>
      <c r="J66" s="106">
        <v>2.5896829152863223E-3</v>
      </c>
      <c r="K66" s="315">
        <v>1.9650513961192613E-3</v>
      </c>
      <c r="L66" s="191">
        <v>0</v>
      </c>
      <c r="M66" s="225">
        <v>0</v>
      </c>
      <c r="N66" s="151">
        <v>2.395456696639848E-3</v>
      </c>
      <c r="O66" s="152">
        <v>1.9422621864647417E-4</v>
      </c>
      <c r="P66" s="225">
        <v>0</v>
      </c>
      <c r="Q66" s="337">
        <v>0.35</v>
      </c>
      <c r="R66" s="337">
        <v>2.4900000000000002</v>
      </c>
      <c r="S66" s="337">
        <v>0.23</v>
      </c>
      <c r="T66" s="227">
        <v>0.4</v>
      </c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8"/>
      <c r="CG66" s="7">
        <v>104.53301472311364</v>
      </c>
      <c r="CH66" s="226">
        <v>44.470986038753807</v>
      </c>
      <c r="CI66" s="7">
        <v>0.60021405109975201</v>
      </c>
      <c r="CJ66" s="13">
        <v>107.66900516480705</v>
      </c>
      <c r="CK66" s="13">
        <v>17.788394415501525</v>
      </c>
      <c r="CL66" s="47">
        <v>0.72025686131970235</v>
      </c>
      <c r="CM66" s="47">
        <v>0.31852204053578703</v>
      </c>
      <c r="CN66" s="47">
        <v>1.1800509558341438E-2</v>
      </c>
      <c r="CO66" s="94">
        <v>0.32838684129900864</v>
      </c>
      <c r="CP66" s="47">
        <v>4.7202038233365761E-3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7">
        <v>2.4317321108232011</v>
      </c>
      <c r="G67" s="59">
        <v>2.4317321108232011</v>
      </c>
      <c r="H67" s="60">
        <v>0.22149299999999997</v>
      </c>
      <c r="I67" s="133">
        <v>2.0785612872692852E-3</v>
      </c>
      <c r="J67" s="106">
        <v>2.0785612872692852E-3</v>
      </c>
      <c r="K67" s="315">
        <v>1.5772123047799336E-3</v>
      </c>
      <c r="L67" s="191">
        <v>0</v>
      </c>
      <c r="M67" s="225">
        <v>0</v>
      </c>
      <c r="N67" s="151">
        <v>1.9226691907240888E-3</v>
      </c>
      <c r="O67" s="152">
        <v>1.5589209654519638E-4</v>
      </c>
      <c r="P67" s="225">
        <v>0</v>
      </c>
      <c r="Q67" s="190">
        <v>0.31</v>
      </c>
      <c r="R67" s="190">
        <v>2.0499999999999998</v>
      </c>
      <c r="S67" s="190">
        <v>0.2</v>
      </c>
      <c r="T67" s="190">
        <v>0.32</v>
      </c>
      <c r="U67" s="249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8"/>
      <c r="CG67" s="7">
        <v>85.110387770384804</v>
      </c>
      <c r="CH67" s="7">
        <v>37.530427524035005</v>
      </c>
      <c r="CI67" s="7">
        <v>0.60021405109975201</v>
      </c>
      <c r="CJ67" s="13">
        <v>87.663699403496352</v>
      </c>
      <c r="CK67" s="13">
        <v>15.012171009614002</v>
      </c>
      <c r="CL67" s="47">
        <v>0.72025686131970235</v>
      </c>
      <c r="CM67" s="47">
        <v>0.20842522268728556</v>
      </c>
      <c r="CN67" s="47">
        <v>8.3127269835810841E-3</v>
      </c>
      <c r="CO67" s="94">
        <v>0.21492610453074665</v>
      </c>
      <c r="CP67" s="69">
        <v>3.3250907934324341E-3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7">
        <v>2.2623081522822401</v>
      </c>
      <c r="G68" s="59">
        <v>2.2623081522822401</v>
      </c>
      <c r="H68" s="60">
        <v>0.20906599999999997</v>
      </c>
      <c r="I68" s="133">
        <v>1.9337434926644578E-3</v>
      </c>
      <c r="J68" s="106">
        <v>1.9337434926644578E-3</v>
      </c>
      <c r="K68" s="315">
        <v>1.4673245622337907E-3</v>
      </c>
      <c r="L68" s="191">
        <v>0</v>
      </c>
      <c r="M68" s="225">
        <v>0</v>
      </c>
      <c r="N68" s="151">
        <v>1.7887127307146234E-3</v>
      </c>
      <c r="O68" s="152">
        <v>1.4503076194983432E-4</v>
      </c>
      <c r="P68" s="225">
        <v>0</v>
      </c>
      <c r="Q68" s="337">
        <v>0.27</v>
      </c>
      <c r="R68" s="337">
        <v>1.61</v>
      </c>
      <c r="S68" s="337">
        <v>0.17</v>
      </c>
      <c r="T68" s="337">
        <v>0.25</v>
      </c>
      <c r="U68" s="249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8"/>
      <c r="CG68" s="7">
        <v>67.215383162252621</v>
      </c>
      <c r="CH68" s="7">
        <v>42.784687377399912</v>
      </c>
      <c r="CI68" s="7">
        <v>0.60021405109975201</v>
      </c>
      <c r="CJ68" s="13">
        <v>69.231844657120206</v>
      </c>
      <c r="CK68" s="13">
        <v>17.113874950959964</v>
      </c>
      <c r="CL68" s="47">
        <v>0.72025686131970235</v>
      </c>
      <c r="CM68" s="47">
        <v>0.15341977842765583</v>
      </c>
      <c r="CN68" s="47">
        <v>8.9448234512434881E-3</v>
      </c>
      <c r="CO68" s="94">
        <v>0.15825320953444147</v>
      </c>
      <c r="CP68" s="69">
        <v>3.5779293804973954E-3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3">
        <v>1.5248156268686466</v>
      </c>
      <c r="G69" s="32">
        <v>1.5248156268686466</v>
      </c>
      <c r="H69" s="60">
        <v>0.154972</v>
      </c>
      <c r="I69" s="133">
        <v>1.3033601514434452E-3</v>
      </c>
      <c r="J69" s="106">
        <v>1.3033601514434452E-3</v>
      </c>
      <c r="K69" s="316">
        <v>9.8898968291528618E-4</v>
      </c>
      <c r="L69" s="191">
        <v>0</v>
      </c>
      <c r="M69" s="225">
        <v>0</v>
      </c>
      <c r="N69" s="151">
        <v>1.2056081400851869E-3</v>
      </c>
      <c r="O69" s="152">
        <v>9.7752011358258391E-5</v>
      </c>
      <c r="P69" s="225">
        <v>0</v>
      </c>
      <c r="Q69" s="190">
        <v>0.19</v>
      </c>
      <c r="R69" s="190">
        <v>1.47</v>
      </c>
      <c r="S69" s="190">
        <v>0.11</v>
      </c>
      <c r="T69" s="190">
        <v>0.11</v>
      </c>
      <c r="U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8"/>
      <c r="CG69" s="58">
        <v>56.914843924400913</v>
      </c>
      <c r="CH69" s="53">
        <v>38.800378313548201</v>
      </c>
      <c r="CI69" s="53">
        <v>0.60021405109975201</v>
      </c>
      <c r="CJ69" s="13">
        <v>58.622289242132943</v>
      </c>
      <c r="CK69" s="13">
        <v>15.520151325419281</v>
      </c>
      <c r="CL69" s="47">
        <v>0.72025686131970235</v>
      </c>
      <c r="CM69" s="47">
        <v>8.7699859181299605E-2</v>
      </c>
      <c r="CN69" s="47">
        <v>6.0129722280071914E-3</v>
      </c>
      <c r="CO69" s="94">
        <v>9.0486441636717721E-2</v>
      </c>
      <c r="CP69" s="69">
        <v>2.4051888912028766E-3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63"/>
      <c r="H70" s="112"/>
      <c r="I70" s="515">
        <v>2.0000000000000005E-3</v>
      </c>
      <c r="J70" s="515">
        <v>2.0000000000000005E-3</v>
      </c>
      <c r="K70" s="515">
        <v>1.0483999999999999E-3</v>
      </c>
      <c r="L70" s="515">
        <v>9.5160000000000004E-4</v>
      </c>
      <c r="M70" s="515">
        <v>0</v>
      </c>
      <c r="N70" s="14"/>
      <c r="O70" s="14"/>
      <c r="P70" s="241"/>
      <c r="Q70" s="15"/>
      <c r="R70" s="15"/>
      <c r="S70" s="15"/>
      <c r="T70" s="15"/>
      <c r="U70" s="249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8"/>
      <c r="CG70" s="10"/>
      <c r="CH70" s="15"/>
      <c r="CI70" s="7"/>
      <c r="CJ70" s="15"/>
      <c r="CK70" s="15"/>
      <c r="CL70" s="7"/>
      <c r="CM70" s="47"/>
      <c r="CN70" s="47"/>
      <c r="CO70" s="94"/>
      <c r="CP70" s="15"/>
    </row>
    <row r="71" spans="2:94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71">
        <v>0.41857683874825591</v>
      </c>
      <c r="G71" s="59">
        <v>0.41857683874825591</v>
      </c>
      <c r="H71" s="60">
        <v>7.3830999999999994E-2</v>
      </c>
      <c r="I71" s="134">
        <v>5.9574468085106394E-4</v>
      </c>
      <c r="J71" s="305">
        <v>5.9574468085106394E-4</v>
      </c>
      <c r="K71" s="315">
        <v>3.1228936170212771E-4</v>
      </c>
      <c r="L71" s="315">
        <v>2.8345531914893623E-4</v>
      </c>
      <c r="M71" s="318">
        <v>0</v>
      </c>
      <c r="N71" s="152">
        <v>5.5106382978723412E-4</v>
      </c>
      <c r="O71" s="154">
        <v>4.4680851063829794E-5</v>
      </c>
      <c r="P71" s="225">
        <v>0</v>
      </c>
      <c r="Q71" s="226">
        <v>1.2</v>
      </c>
      <c r="R71" s="226">
        <v>2.6</v>
      </c>
      <c r="S71" s="226">
        <v>0.5</v>
      </c>
      <c r="T71" s="226">
        <v>0.8</v>
      </c>
      <c r="U71" s="249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8"/>
      <c r="CG71" s="60">
        <v>250.96652804087833</v>
      </c>
      <c r="CH71" s="7">
        <v>46.699559045755841</v>
      </c>
      <c r="CI71" s="7">
        <v>3.7875576328018838</v>
      </c>
      <c r="CJ71" s="13">
        <v>258.49552388210464</v>
      </c>
      <c r="CK71" s="13">
        <v>18.679823618302336</v>
      </c>
      <c r="CL71" s="47">
        <v>4.5450691593622601</v>
      </c>
      <c r="CM71" s="47">
        <v>0.10663415983949141</v>
      </c>
      <c r="CN71" s="69">
        <v>3.4478751439071991E-3</v>
      </c>
      <c r="CO71" s="94">
        <v>0.1101026998977637</v>
      </c>
      <c r="CP71" s="101">
        <v>1.3791500575628796E-3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7">
        <v>0.27905122583217062</v>
      </c>
      <c r="G72" s="59">
        <v>0.27905122583217062</v>
      </c>
      <c r="H72" s="60">
        <v>6.3597000000000001E-2</v>
      </c>
      <c r="I72" s="134">
        <v>3.9716312056737598E-4</v>
      </c>
      <c r="J72" s="305">
        <v>3.9716312056737598E-4</v>
      </c>
      <c r="K72" s="315">
        <v>2.0819290780141848E-4</v>
      </c>
      <c r="L72" s="315">
        <v>1.889702127659575E-4</v>
      </c>
      <c r="M72" s="318">
        <v>0</v>
      </c>
      <c r="N72" s="152">
        <v>3.6737588652482276E-4</v>
      </c>
      <c r="O72" s="154">
        <v>2.9787234042553199E-5</v>
      </c>
      <c r="P72" s="225">
        <v>0</v>
      </c>
      <c r="Q72" s="205">
        <v>0.99</v>
      </c>
      <c r="R72" s="205">
        <v>2.5099999999999998</v>
      </c>
      <c r="S72" s="205">
        <v>0.56999999999999995</v>
      </c>
      <c r="T72" s="205">
        <v>0.84</v>
      </c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8"/>
      <c r="CG72" s="7">
        <v>230.2345105070666</v>
      </c>
      <c r="CH72" s="7">
        <v>43.430589912552925</v>
      </c>
      <c r="CI72" s="7">
        <v>3.7875576328018838</v>
      </c>
      <c r="CJ72" s="13">
        <v>237.1415458222786</v>
      </c>
      <c r="CK72" s="13">
        <v>17.372235965021172</v>
      </c>
      <c r="CL72" s="47">
        <v>4.5450691593622601</v>
      </c>
      <c r="CM72" s="47">
        <v>6.5304144986210066E-2</v>
      </c>
      <c r="CN72" s="69">
        <v>2.7620552266686286E-3</v>
      </c>
      <c r="CO72" s="94">
        <v>6.7442946177854735E-2</v>
      </c>
      <c r="CP72" s="101">
        <v>1.1048220906674515E-3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7">
        <v>9.9661152082918068E-3</v>
      </c>
      <c r="G73" s="59">
        <v>9.9661152082918068E-3</v>
      </c>
      <c r="H73" s="60">
        <v>4.3859999999999996E-2</v>
      </c>
      <c r="I73" s="134">
        <v>1.4184397163120569E-5</v>
      </c>
      <c r="J73" s="305">
        <v>1.4184397163120569E-5</v>
      </c>
      <c r="K73" s="314">
        <v>7.4354609929078026E-6</v>
      </c>
      <c r="L73" s="314">
        <v>6.7489361702127666E-6</v>
      </c>
      <c r="M73" s="225">
        <v>0</v>
      </c>
      <c r="N73" s="152">
        <v>1.3120567375886526E-5</v>
      </c>
      <c r="O73" s="154">
        <v>1.0638297872340427E-6</v>
      </c>
      <c r="P73" s="225">
        <v>0</v>
      </c>
      <c r="Q73" s="205">
        <v>0.62</v>
      </c>
      <c r="R73" s="205">
        <v>2.5099999999999998</v>
      </c>
      <c r="S73" s="205">
        <v>0.28000000000000003</v>
      </c>
      <c r="T73" s="205">
        <v>0.57999999999999996</v>
      </c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8"/>
      <c r="CG73" s="7">
        <v>209.50249297325487</v>
      </c>
      <c r="CH73" s="226">
        <v>43.647742862115692</v>
      </c>
      <c r="CI73" s="7">
        <v>3.7875576328018838</v>
      </c>
      <c r="CJ73" s="13">
        <v>215.78756776245254</v>
      </c>
      <c r="CK73" s="13">
        <v>17.459097144846279</v>
      </c>
      <c r="CL73" s="47">
        <v>4.5450691593622601</v>
      </c>
      <c r="CM73" s="47">
        <v>2.1256732171223511E-3</v>
      </c>
      <c r="CN73" s="69">
        <v>1.9143900019323941E-3</v>
      </c>
      <c r="CO73" s="94">
        <v>2.1958604437095348E-3</v>
      </c>
      <c r="CP73" s="101">
        <v>7.6575600077295768E-4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7">
        <v>0.12955949770779349</v>
      </c>
      <c r="G74" s="59">
        <v>0.12955949770779349</v>
      </c>
      <c r="H74" s="60">
        <v>5.2631999999999998E-2</v>
      </c>
      <c r="I74" s="134">
        <v>1.8439716312056739E-4</v>
      </c>
      <c r="J74" s="305">
        <v>1.8439716312056739E-4</v>
      </c>
      <c r="K74" s="315">
        <v>9.6660992907801428E-5</v>
      </c>
      <c r="L74" s="315">
        <v>8.7736170212765962E-5</v>
      </c>
      <c r="M74" s="225">
        <v>0</v>
      </c>
      <c r="N74" s="152">
        <v>1.7056737588652484E-4</v>
      </c>
      <c r="O74" s="154">
        <v>1.3829787234042554E-5</v>
      </c>
      <c r="P74" s="225">
        <v>0</v>
      </c>
      <c r="Q74" s="337">
        <v>0.35</v>
      </c>
      <c r="R74" s="337">
        <v>2.4900000000000002</v>
      </c>
      <c r="S74" s="337">
        <v>0.23</v>
      </c>
      <c r="T74" s="227">
        <v>0.4</v>
      </c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8"/>
      <c r="CG74" s="7">
        <v>216.92237293272436</v>
      </c>
      <c r="CH74" s="7">
        <v>43.864895811678451</v>
      </c>
      <c r="CI74" s="7">
        <v>3.7875576328018838</v>
      </c>
      <c r="CJ74" s="13">
        <v>223.4300441207061</v>
      </c>
      <c r="CK74" s="13">
        <v>17.545958324671382</v>
      </c>
      <c r="CL74" s="47">
        <v>4.5450691593622601</v>
      </c>
      <c r="CM74" s="47">
        <v>2.8595067743191555E-2</v>
      </c>
      <c r="CN74" s="69">
        <v>2.3086971963602603E-3</v>
      </c>
      <c r="CO74" s="94">
        <v>2.9536341166442978E-2</v>
      </c>
      <c r="CP74" s="69">
        <v>9.2347887854410415E-4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7">
        <v>0.2690851106238788</v>
      </c>
      <c r="G75" s="59">
        <v>0.2690851106238788</v>
      </c>
      <c r="H75" s="60">
        <v>6.2865999999999991E-2</v>
      </c>
      <c r="I75" s="134">
        <v>3.8297872340425535E-4</v>
      </c>
      <c r="J75" s="305">
        <v>3.8297872340425535E-4</v>
      </c>
      <c r="K75" s="315">
        <v>2.0075744680851066E-4</v>
      </c>
      <c r="L75" s="315">
        <v>1.822212765957447E-4</v>
      </c>
      <c r="M75" s="225">
        <v>0</v>
      </c>
      <c r="N75" s="152">
        <v>3.5425531914893622E-4</v>
      </c>
      <c r="O75" s="154">
        <v>2.872340425531915E-5</v>
      </c>
      <c r="P75" s="225">
        <v>0</v>
      </c>
      <c r="Q75" s="190">
        <v>0.31</v>
      </c>
      <c r="R75" s="190">
        <v>2.0499999999999998</v>
      </c>
      <c r="S75" s="190">
        <v>0.2</v>
      </c>
      <c r="T75" s="190">
        <v>0.32</v>
      </c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8"/>
      <c r="CG75" s="7">
        <v>200.11852714216118</v>
      </c>
      <c r="CH75" s="7">
        <v>33.775969774992411</v>
      </c>
      <c r="CI75" s="7">
        <v>3.7875576328018838</v>
      </c>
      <c r="CJ75" s="13">
        <v>206.12208295642603</v>
      </c>
      <c r="CK75" s="13">
        <v>13.510387909996965</v>
      </c>
      <c r="CL75" s="47">
        <v>4.5450691593622601</v>
      </c>
      <c r="CM75" s="47">
        <v>5.4868091378552947E-2</v>
      </c>
      <c r="CN75" s="69">
        <v>2.1233601158746726E-3</v>
      </c>
      <c r="CO75" s="94">
        <v>5.6687393931894398E-2</v>
      </c>
      <c r="CP75" s="69">
        <v>8.4934404634986907E-4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7">
        <v>0.19932230416583616</v>
      </c>
      <c r="G76" s="59">
        <v>0.19932230416583616</v>
      </c>
      <c r="H76" s="60">
        <v>5.7749000000000002E-2</v>
      </c>
      <c r="I76" s="134">
        <v>2.836879432624114E-4</v>
      </c>
      <c r="J76" s="305">
        <v>2.836879432624114E-4</v>
      </c>
      <c r="K76" s="315">
        <v>1.4870921985815606E-4</v>
      </c>
      <c r="L76" s="315">
        <v>1.3497872340425534E-4</v>
      </c>
      <c r="M76" s="225">
        <v>0</v>
      </c>
      <c r="N76" s="152">
        <v>2.6241134751773057E-4</v>
      </c>
      <c r="O76" s="154">
        <v>2.1276595744680856E-5</v>
      </c>
      <c r="P76" s="225">
        <v>0</v>
      </c>
      <c r="Q76" s="337">
        <v>0.27</v>
      </c>
      <c r="R76" s="337">
        <v>1.61</v>
      </c>
      <c r="S76" s="337">
        <v>0.17</v>
      </c>
      <c r="T76" s="337">
        <v>0.25</v>
      </c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8"/>
      <c r="CG76" s="7">
        <v>207.97487062865824</v>
      </c>
      <c r="CH76" s="7">
        <v>38.16684584574142</v>
      </c>
      <c r="CI76" s="7">
        <v>3.7875576328018838</v>
      </c>
      <c r="CJ76" s="13">
        <v>214.21411674751798</v>
      </c>
      <c r="CK76" s="13">
        <v>15.26673833829657</v>
      </c>
      <c r="CL76" s="47">
        <v>4.5450691593622601</v>
      </c>
      <c r="CM76" s="47">
        <v>4.2208975136826817E-2</v>
      </c>
      <c r="CN76" s="69">
        <v>2.2040971807457217E-3</v>
      </c>
      <c r="CO76" s="94">
        <v>4.3603584992401884E-2</v>
      </c>
      <c r="CP76" s="69">
        <v>8.8163887229828863E-4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3">
        <v>9.9661152082918078E-2</v>
      </c>
      <c r="G77" s="32">
        <v>9.9661152082918078E-2</v>
      </c>
      <c r="H77" s="60">
        <v>1.9737000000000001E-2</v>
      </c>
      <c r="I77" s="134">
        <v>1.418439716312057E-4</v>
      </c>
      <c r="J77" s="305">
        <v>1.418439716312057E-4</v>
      </c>
      <c r="K77" s="316">
        <v>7.4354609929078028E-5</v>
      </c>
      <c r="L77" s="316">
        <v>6.7489361702127671E-5</v>
      </c>
      <c r="M77" s="225">
        <v>0</v>
      </c>
      <c r="N77" s="152">
        <v>1.3120567375886528E-4</v>
      </c>
      <c r="O77" s="154">
        <v>1.0638297872340428E-5</v>
      </c>
      <c r="P77" s="225">
        <v>0</v>
      </c>
      <c r="Q77" s="190">
        <v>0.19</v>
      </c>
      <c r="R77" s="190">
        <v>1.47</v>
      </c>
      <c r="S77" s="190">
        <v>0.11</v>
      </c>
      <c r="T77" s="190">
        <v>0.11</v>
      </c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8"/>
      <c r="CG77" s="58">
        <v>196.53952622053475</v>
      </c>
      <c r="CH77" s="53">
        <v>35.213454735778441</v>
      </c>
      <c r="CI77" s="53">
        <v>3.7875576328018838</v>
      </c>
      <c r="CJ77" s="13">
        <v>202.43571200715081</v>
      </c>
      <c r="CK77" s="13">
        <v>14.085381894311377</v>
      </c>
      <c r="CL77" s="47">
        <v>4.5450691593622601</v>
      </c>
      <c r="CM77" s="47">
        <v>1.9964827970234866E-2</v>
      </c>
      <c r="CN77" s="69">
        <v>6.9500795612005919E-4</v>
      </c>
      <c r="CO77" s="94">
        <v>2.0627943110077044E-2</v>
      </c>
      <c r="CP77" s="77">
        <v>2.7800318244802362E-4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63"/>
      <c r="H78" s="112"/>
      <c r="I78" s="513">
        <v>2.6212765957446815E-2</v>
      </c>
      <c r="J78" s="513">
        <v>2.6212765957446815E-2</v>
      </c>
      <c r="K78" s="513">
        <v>1.2537565957446812E-2</v>
      </c>
      <c r="L78" s="513">
        <v>1.36752E-2</v>
      </c>
      <c r="M78" s="513">
        <v>0</v>
      </c>
      <c r="N78" s="14"/>
      <c r="O78" s="14"/>
      <c r="P78" s="241"/>
      <c r="Q78" s="15"/>
      <c r="R78" s="15"/>
      <c r="S78" s="15"/>
      <c r="T78" s="15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8"/>
      <c r="CG78" s="10"/>
      <c r="CH78" s="15"/>
      <c r="CI78" s="7"/>
      <c r="CJ78" s="15"/>
      <c r="CK78" s="15"/>
      <c r="CL78" s="7"/>
      <c r="CM78" s="47"/>
      <c r="CN78" s="47"/>
      <c r="CO78" s="94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71">
        <v>8.9695036874626363E-2</v>
      </c>
      <c r="G79" s="17">
        <v>8.9695036874626363E-2</v>
      </c>
      <c r="H79" s="7">
        <v>4.9708000000000002E-2</v>
      </c>
      <c r="I79" s="133">
        <v>8.9361702127659689E-4</v>
      </c>
      <c r="J79" s="31">
        <v>8.9361702127659689E-4</v>
      </c>
      <c r="K79" s="320">
        <v>4.2741702127659629E-4</v>
      </c>
      <c r="L79" s="321">
        <v>4.662000000000006E-4</v>
      </c>
      <c r="M79" s="318">
        <v>0</v>
      </c>
      <c r="N79" s="133">
        <v>7.4527659574468179E-4</v>
      </c>
      <c r="O79" s="134">
        <v>1.483404255319151E-4</v>
      </c>
      <c r="P79" s="225">
        <v>0</v>
      </c>
      <c r="Q79" s="226">
        <v>1.2</v>
      </c>
      <c r="R79" s="226">
        <v>2.6</v>
      </c>
      <c r="S79" s="226">
        <v>0.5</v>
      </c>
      <c r="T79" s="226">
        <v>0.8</v>
      </c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8"/>
      <c r="CG79" s="60">
        <v>180.91413195294615</v>
      </c>
      <c r="CH79" s="7">
        <v>46.699559045755841</v>
      </c>
      <c r="CI79" s="7">
        <v>1.883430298278532</v>
      </c>
      <c r="CJ79" s="13">
        <v>186.34155591153453</v>
      </c>
      <c r="CK79" s="13">
        <v>18.679823618302336</v>
      </c>
      <c r="CL79" s="47">
        <v>2.2601163579342383</v>
      </c>
      <c r="CM79" s="47">
        <v>1.6396034086715406E-2</v>
      </c>
      <c r="CN79" s="69">
        <v>2.3213416810464317E-3</v>
      </c>
      <c r="CO79" s="94">
        <v>1.6916633948826195E-2</v>
      </c>
      <c r="CP79" s="101">
        <v>9.2853667241857263E-4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7">
        <v>0.10962726729120988</v>
      </c>
      <c r="G80" s="17">
        <v>0.10962726729120988</v>
      </c>
      <c r="H80" s="7">
        <v>5.1169999999999993E-2</v>
      </c>
      <c r="I80" s="133">
        <v>1.0921985815602838E-3</v>
      </c>
      <c r="J80" s="31">
        <v>1.0921985815602838E-3</v>
      </c>
      <c r="K80" s="320">
        <v>5.2239858156028374E-4</v>
      </c>
      <c r="L80" s="321">
        <v>5.6980000000000008E-4</v>
      </c>
      <c r="M80" s="318">
        <v>0</v>
      </c>
      <c r="N80" s="133">
        <v>9.108936170212767E-4</v>
      </c>
      <c r="O80" s="134">
        <v>1.8130496453900712E-4</v>
      </c>
      <c r="P80" s="225">
        <v>0</v>
      </c>
      <c r="Q80" s="205">
        <v>0.99</v>
      </c>
      <c r="R80" s="205">
        <v>2.5099999999999998</v>
      </c>
      <c r="S80" s="205">
        <v>0.56999999999999995</v>
      </c>
      <c r="T80" s="205">
        <v>0.84</v>
      </c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8"/>
      <c r="CG80" s="7">
        <v>157.9997967839964</v>
      </c>
      <c r="CH80" s="7">
        <v>45.298572274383162</v>
      </c>
      <c r="CI80" s="7">
        <v>1.8834302982785325</v>
      </c>
      <c r="CJ80" s="13">
        <v>162.73979068751629</v>
      </c>
      <c r="CK80" s="13">
        <v>18.119428909753264</v>
      </c>
      <c r="CL80" s="47">
        <v>2.2601163579342387</v>
      </c>
      <c r="CM80" s="47">
        <v>1.75275612707298E-2</v>
      </c>
      <c r="CN80" s="69">
        <v>2.3179279432801862E-3</v>
      </c>
      <c r="CO80" s="94">
        <v>1.8088488912696387E-2</v>
      </c>
      <c r="CP80" s="101">
        <v>9.2717117731207438E-4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7">
        <v>6.9762806458042753E-2</v>
      </c>
      <c r="G81" s="17">
        <v>6.9762806458042753E-2</v>
      </c>
      <c r="H81" s="7">
        <v>4.8246000000000004E-2</v>
      </c>
      <c r="I81" s="133">
        <v>6.9503546099290887E-4</v>
      </c>
      <c r="J81" s="31">
        <v>6.9503546099290887E-4</v>
      </c>
      <c r="K81" s="320">
        <v>3.324354609929083E-4</v>
      </c>
      <c r="L81" s="321">
        <v>3.6260000000000057E-4</v>
      </c>
      <c r="M81" s="225">
        <v>0</v>
      </c>
      <c r="N81" s="133">
        <v>5.79659574468086E-4</v>
      </c>
      <c r="O81" s="134">
        <v>1.1537588652482288E-4</v>
      </c>
      <c r="P81" s="225">
        <v>0</v>
      </c>
      <c r="Q81" s="205">
        <v>0.62</v>
      </c>
      <c r="R81" s="205">
        <v>2.5099999999999998</v>
      </c>
      <c r="S81" s="205">
        <v>0.28000000000000003</v>
      </c>
      <c r="T81" s="205">
        <v>0.57999999999999996</v>
      </c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8"/>
      <c r="CG81" s="7">
        <v>135.08546161504665</v>
      </c>
      <c r="CH81" s="226">
        <v>45.525065135755078</v>
      </c>
      <c r="CI81" s="7">
        <v>1.8834302982785325</v>
      </c>
      <c r="CJ81" s="13">
        <v>139.13802546349805</v>
      </c>
      <c r="CK81" s="13">
        <v>18.21002605430203</v>
      </c>
      <c r="CL81" s="47">
        <v>2.2601163579342387</v>
      </c>
      <c r="CM81" s="47">
        <v>9.5553342973218811E-3</v>
      </c>
      <c r="CN81" s="69">
        <v>2.1964022925396397E-3</v>
      </c>
      <c r="CO81" s="94">
        <v>9.8643312014154612E-3</v>
      </c>
      <c r="CP81" s="101">
        <v>8.7856091701585585E-4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7">
        <v>0.54813633645604942</v>
      </c>
      <c r="G82" s="59">
        <v>0.54813633645604942</v>
      </c>
      <c r="H82" s="60">
        <v>8.3333999999999991E-2</v>
      </c>
      <c r="I82" s="133">
        <v>5.4609929078014196E-3</v>
      </c>
      <c r="J82" s="31">
        <v>5.4609929078014196E-3</v>
      </c>
      <c r="K82" s="320">
        <v>2.6119929078014192E-3</v>
      </c>
      <c r="L82" s="321">
        <v>2.8490000000000004E-3</v>
      </c>
      <c r="M82" s="225">
        <v>0</v>
      </c>
      <c r="N82" s="133">
        <v>4.5544680851063836E-3</v>
      </c>
      <c r="O82" s="134">
        <v>9.0652482269503571E-4</v>
      </c>
      <c r="P82" s="225">
        <v>0</v>
      </c>
      <c r="Q82" s="337">
        <v>0.35</v>
      </c>
      <c r="R82" s="337">
        <v>2.4900000000000002</v>
      </c>
      <c r="S82" s="337">
        <v>0.23</v>
      </c>
      <c r="T82" s="227">
        <v>0.4</v>
      </c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8"/>
      <c r="CG82" s="7">
        <v>143.16003686505749</v>
      </c>
      <c r="CH82" s="7">
        <v>45.751557997126994</v>
      </c>
      <c r="CI82" s="7">
        <v>1.8834302982785325</v>
      </c>
      <c r="CJ82" s="13">
        <v>147.45483797100923</v>
      </c>
      <c r="CK82" s="13">
        <v>18.300623198850797</v>
      </c>
      <c r="CL82" s="47">
        <v>2.2601163579342387</v>
      </c>
      <c r="CM82" s="47">
        <v>7.9503594717794321E-2</v>
      </c>
      <c r="CN82" s="69">
        <v>3.8126603341325804E-3</v>
      </c>
      <c r="CO82" s="94">
        <v>8.2064206578551832E-2</v>
      </c>
      <c r="CP82" s="69">
        <v>1.5250641336530322E-3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7">
        <v>0.7873231014550528</v>
      </c>
      <c r="G83" s="59">
        <v>0.7873231014550528</v>
      </c>
      <c r="H83" s="60">
        <v>0.100878</v>
      </c>
      <c r="I83" s="133">
        <v>7.8439716312056745E-3</v>
      </c>
      <c r="J83" s="31">
        <v>7.8439716312056745E-3</v>
      </c>
      <c r="K83" s="320">
        <v>3.7517716312056742E-3</v>
      </c>
      <c r="L83" s="321">
        <v>4.0922000000000007E-3</v>
      </c>
      <c r="M83" s="225">
        <v>0</v>
      </c>
      <c r="N83" s="133">
        <v>6.5418723404255322E-3</v>
      </c>
      <c r="O83" s="134">
        <v>1.3020992907801421E-3</v>
      </c>
      <c r="P83" s="225">
        <v>0</v>
      </c>
      <c r="Q83" s="190">
        <v>0.31</v>
      </c>
      <c r="R83" s="190">
        <v>2.0499999999999998</v>
      </c>
      <c r="S83" s="190">
        <v>0.2</v>
      </c>
      <c r="T83" s="190">
        <v>0.32</v>
      </c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8"/>
      <c r="CG83" s="7">
        <v>124.39210520287008</v>
      </c>
      <c r="CH83" s="7">
        <v>35.228699657787786</v>
      </c>
      <c r="CI83" s="7">
        <v>1.8834302982785325</v>
      </c>
      <c r="CJ83" s="13">
        <v>128.1238683589562</v>
      </c>
      <c r="CK83" s="13">
        <v>14.091479863115115</v>
      </c>
      <c r="CL83" s="47">
        <v>2.2601163579342387</v>
      </c>
      <c r="CM83" s="47">
        <v>9.9419646248661966E-2</v>
      </c>
      <c r="CN83" s="69">
        <v>3.553800764078316E-3</v>
      </c>
      <c r="CO83" s="94">
        <v>0.10265432322737038</v>
      </c>
      <c r="CP83" s="69">
        <v>1.4215203056313266E-3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7">
        <v>0.98664540562088887</v>
      </c>
      <c r="G84" s="59">
        <v>0.98664540562088887</v>
      </c>
      <c r="H84" s="60">
        <v>0.115498</v>
      </c>
      <c r="I84" s="133">
        <v>9.829787234042554E-3</v>
      </c>
      <c r="J84" s="31">
        <v>9.829787234042554E-3</v>
      </c>
      <c r="K84" s="320">
        <v>4.7015872340425537E-3</v>
      </c>
      <c r="L84" s="321">
        <v>5.1282000000000003E-3</v>
      </c>
      <c r="M84" s="225">
        <v>0</v>
      </c>
      <c r="N84" s="133">
        <v>8.19804255319149E-3</v>
      </c>
      <c r="O84" s="134">
        <v>1.631744680851064E-3</v>
      </c>
      <c r="P84" s="225">
        <v>0</v>
      </c>
      <c r="Q84" s="337">
        <v>0.27</v>
      </c>
      <c r="R84" s="337">
        <v>1.61</v>
      </c>
      <c r="S84" s="337">
        <v>0.17</v>
      </c>
      <c r="T84" s="337">
        <v>0.25</v>
      </c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8"/>
      <c r="CG84" s="7">
        <v>114.57167584474877</v>
      </c>
      <c r="CH84" s="7">
        <v>39.808430613300189</v>
      </c>
      <c r="CI84" s="7">
        <v>1.8834302982785325</v>
      </c>
      <c r="CJ84" s="13">
        <v>118.00882612009123</v>
      </c>
      <c r="CK84" s="13">
        <v>15.923372245320076</v>
      </c>
      <c r="CL84" s="47">
        <v>2.2601163579342387</v>
      </c>
      <c r="CM84" s="47">
        <v>0.11489989543711085</v>
      </c>
      <c r="CN84" s="69">
        <v>4.597794118974945E-3</v>
      </c>
      <c r="CO84" s="94">
        <v>0.11866279953482679</v>
      </c>
      <c r="CP84" s="69">
        <v>1.8391176475899781E-3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3">
        <v>3.9864460833167227E-2</v>
      </c>
      <c r="G85" s="32">
        <v>3.9864460833167227E-2</v>
      </c>
      <c r="H85" s="60">
        <v>4.6052999999999997E-2</v>
      </c>
      <c r="I85" s="133">
        <v>3.9716312056737593E-4</v>
      </c>
      <c r="J85" s="31">
        <v>3.9716312056737593E-4</v>
      </c>
      <c r="K85" s="324">
        <v>1.899631205673759E-4</v>
      </c>
      <c r="L85" s="325">
        <v>2.0720000000000002E-4</v>
      </c>
      <c r="M85" s="225">
        <v>0</v>
      </c>
      <c r="N85" s="133">
        <v>3.3123404255319151E-4</v>
      </c>
      <c r="O85" s="134">
        <v>6.5929078014184412E-5</v>
      </c>
      <c r="P85" s="225">
        <v>0</v>
      </c>
      <c r="Q85" s="190">
        <v>0.19</v>
      </c>
      <c r="R85" s="190">
        <v>1.47</v>
      </c>
      <c r="S85" s="190">
        <v>0.11</v>
      </c>
      <c r="T85" s="190">
        <v>0.11</v>
      </c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8"/>
      <c r="CG85" s="58">
        <v>107.61008258865833</v>
      </c>
      <c r="CH85" s="53">
        <v>36.703866194685546</v>
      </c>
      <c r="CI85" s="53">
        <v>1.8834302982785325</v>
      </c>
      <c r="CJ85" s="13">
        <v>110.83838506631808</v>
      </c>
      <c r="CK85" s="13">
        <v>14.681546477874219</v>
      </c>
      <c r="CL85" s="47">
        <v>2.2601163579342387</v>
      </c>
      <c r="CM85" s="47">
        <v>4.3648998559671854E-3</v>
      </c>
      <c r="CN85" s="69">
        <v>1.6903231498638534E-3</v>
      </c>
      <c r="CO85" s="94">
        <v>4.5086107803170147E-3</v>
      </c>
      <c r="CP85" s="69">
        <v>6.7612925994554136E-4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63"/>
      <c r="H86" s="63"/>
      <c r="I86" s="330">
        <v>3.8999999999999993E-2</v>
      </c>
      <c r="J86" s="330">
        <v>3.8999999999999993E-2</v>
      </c>
      <c r="K86" s="330">
        <v>1.5600000000000001E-2</v>
      </c>
      <c r="L86" s="330">
        <v>2.3400000000000001E-2</v>
      </c>
      <c r="M86" s="330">
        <v>0</v>
      </c>
      <c r="N86" s="14"/>
      <c r="O86" s="14"/>
      <c r="P86" s="241"/>
      <c r="Q86" s="15"/>
      <c r="R86" s="15"/>
      <c r="S86" s="15"/>
      <c r="T86" s="15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8"/>
      <c r="CG86" s="10"/>
      <c r="CH86" s="15"/>
      <c r="CI86" s="7"/>
      <c r="CJ86" s="15"/>
      <c r="CK86" s="15"/>
      <c r="CL86" s="7"/>
      <c r="CM86" s="47"/>
      <c r="CN86" s="47"/>
      <c r="CO86" s="94"/>
      <c r="CP86" s="15"/>
    </row>
    <row r="87" spans="2:94" ht="44.25" customHeight="1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71">
        <v>5.5112617101853694</v>
      </c>
      <c r="G87" s="17">
        <v>5.5112617101853694</v>
      </c>
      <c r="H87" s="7">
        <v>0.44737199999999999</v>
      </c>
      <c r="I87" s="53">
        <v>7.1889999999999992E-3</v>
      </c>
      <c r="J87" s="7">
        <v>7.1889999999999992E-3</v>
      </c>
      <c r="K87" s="320">
        <v>2.8755999999999999E-3</v>
      </c>
      <c r="L87" s="321">
        <v>4.3133999999999994E-3</v>
      </c>
      <c r="M87" s="318">
        <v>0</v>
      </c>
      <c r="N87" s="133">
        <v>5.9956259999999996E-3</v>
      </c>
      <c r="O87" s="133">
        <v>1.1933739999999999E-3</v>
      </c>
      <c r="P87" s="225">
        <v>0</v>
      </c>
      <c r="Q87" s="226">
        <v>1.2</v>
      </c>
      <c r="R87" s="226">
        <v>2.6</v>
      </c>
      <c r="S87" s="226">
        <v>0.5</v>
      </c>
      <c r="T87" s="226">
        <v>0.8</v>
      </c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8"/>
      <c r="CG87" s="60">
        <v>132.72855856909752</v>
      </c>
      <c r="CH87" s="7">
        <v>46.699559045755841</v>
      </c>
      <c r="CI87" s="7">
        <v>1.3867014284028754</v>
      </c>
      <c r="CJ87" s="13">
        <v>136.71041532617045</v>
      </c>
      <c r="CK87" s="13">
        <v>18.679823618302336</v>
      </c>
      <c r="CL87" s="47">
        <v>1.6640417140834505</v>
      </c>
      <c r="CM87" s="47">
        <v>0.73914429717577945</v>
      </c>
      <c r="CN87" s="69">
        <v>2.0892075129417882E-2</v>
      </c>
      <c r="CO87" s="94">
        <v>0.76261784675364164</v>
      </c>
      <c r="CP87" s="94">
        <v>8.3568300517671522E-3</v>
      </c>
    </row>
    <row r="88" spans="2:94" ht="25.5" customHeight="1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7">
        <v>4.2754634243571852</v>
      </c>
      <c r="G88" s="17">
        <v>4.2754634243571852</v>
      </c>
      <c r="H88" s="7">
        <v>0.35672799999999999</v>
      </c>
      <c r="I88" s="53">
        <v>5.5769999999999995E-3</v>
      </c>
      <c r="J88" s="7">
        <v>5.5769999999999995E-3</v>
      </c>
      <c r="K88" s="320">
        <v>2.2307999999999998E-3</v>
      </c>
      <c r="L88" s="321">
        <v>3.3461999999999997E-3</v>
      </c>
      <c r="M88" s="318">
        <v>0</v>
      </c>
      <c r="N88" s="133">
        <v>4.6512179999999995E-3</v>
      </c>
      <c r="O88" s="133">
        <v>9.2578199999999999E-4</v>
      </c>
      <c r="P88" s="225">
        <v>0</v>
      </c>
      <c r="Q88" s="205">
        <v>0.99</v>
      </c>
      <c r="R88" s="205">
        <v>2.5099999999999998</v>
      </c>
      <c r="S88" s="205">
        <v>0.56999999999999995</v>
      </c>
      <c r="T88" s="205">
        <v>0.84</v>
      </c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8"/>
      <c r="CG88" s="7">
        <v>88.296571517686388</v>
      </c>
      <c r="CH88" s="226">
        <v>48.453276529069861</v>
      </c>
      <c r="CI88" s="7">
        <v>1.3867014284028756</v>
      </c>
      <c r="CJ88" s="13">
        <v>90.945468663216985</v>
      </c>
      <c r="CK88" s="13">
        <v>19.381310611627946</v>
      </c>
      <c r="CL88" s="47">
        <v>1.6640417140834507</v>
      </c>
      <c r="CM88" s="47">
        <v>0.38343755325764695</v>
      </c>
      <c r="CN88" s="47">
        <v>1.7284640429662032E-2</v>
      </c>
      <c r="CO88" s="94">
        <v>0.39594857436577519</v>
      </c>
      <c r="CP88" s="94">
        <v>6.9138561718648135E-3</v>
      </c>
    </row>
    <row r="89" spans="2:94" ht="25.5" customHeight="1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7">
        <v>2.4616304564480767</v>
      </c>
      <c r="G89" s="17">
        <v>2.4616304564480767</v>
      </c>
      <c r="H89" s="7">
        <v>0.223686</v>
      </c>
      <c r="I89" s="133">
        <v>3.2110000000000003E-3</v>
      </c>
      <c r="J89" s="31">
        <v>3.2110000000000003E-3</v>
      </c>
      <c r="K89" s="322">
        <v>1.2844000000000002E-3</v>
      </c>
      <c r="L89" s="323">
        <v>1.9266000000000001E-3</v>
      </c>
      <c r="M89" s="225">
        <v>0</v>
      </c>
      <c r="N89" s="133">
        <v>2.6779740000000005E-3</v>
      </c>
      <c r="O89" s="133">
        <v>5.3302600000000003E-4</v>
      </c>
      <c r="P89" s="225">
        <v>0</v>
      </c>
      <c r="Q89" s="205">
        <v>0.62</v>
      </c>
      <c r="R89" s="205">
        <v>2.5099999999999998</v>
      </c>
      <c r="S89" s="205">
        <v>0.28000000000000003</v>
      </c>
      <c r="T89" s="205">
        <v>0.57999999999999996</v>
      </c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8"/>
      <c r="CG89" s="7">
        <v>43.864584466275254</v>
      </c>
      <c r="CH89" s="226">
        <v>50.206994012383888</v>
      </c>
      <c r="CI89" s="7">
        <v>1.3867014284028756</v>
      </c>
      <c r="CJ89" s="13">
        <v>45.180522000263515</v>
      </c>
      <c r="CK89" s="13">
        <v>20.082797604953555</v>
      </c>
      <c r="CL89" s="47">
        <v>1.6640417140834507</v>
      </c>
      <c r="CM89" s="47">
        <v>0.11139194355177894</v>
      </c>
      <c r="CN89" s="47">
        <v>1.1230601662654102E-2</v>
      </c>
      <c r="CO89" s="94">
        <v>0.11531400475825893</v>
      </c>
      <c r="CP89" s="101">
        <v>4.492240665061641E-3</v>
      </c>
    </row>
    <row r="90" spans="2:94" ht="23.25" customHeight="1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7">
        <v>3.0197329081124176</v>
      </c>
      <c r="G90" s="17">
        <v>3.0197329081124176</v>
      </c>
      <c r="H90" s="7">
        <v>0.26462200000000002</v>
      </c>
      <c r="I90" s="133">
        <v>3.9390000000000007E-3</v>
      </c>
      <c r="J90" s="31">
        <v>3.9390000000000007E-3</v>
      </c>
      <c r="K90" s="320">
        <v>1.5756000000000004E-3</v>
      </c>
      <c r="L90" s="321">
        <v>2.3634000000000003E-3</v>
      </c>
      <c r="M90" s="225">
        <v>0</v>
      </c>
      <c r="N90" s="133">
        <v>3.2851260000000006E-3</v>
      </c>
      <c r="O90" s="133">
        <v>6.5387400000000014E-4</v>
      </c>
      <c r="P90" s="225">
        <v>0</v>
      </c>
      <c r="Q90" s="337">
        <v>0.35</v>
      </c>
      <c r="R90" s="337">
        <v>2.4900000000000002</v>
      </c>
      <c r="S90" s="337">
        <v>0.23</v>
      </c>
      <c r="T90" s="227">
        <v>0.4</v>
      </c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8"/>
      <c r="CG90" s="7">
        <v>28.588361020308739</v>
      </c>
      <c r="CH90" s="7">
        <v>53.704492902619215</v>
      </c>
      <c r="CI90" s="7">
        <v>1.3867014284028756</v>
      </c>
      <c r="CJ90" s="13">
        <v>29.446011850918001</v>
      </c>
      <c r="CK90" s="13">
        <v>21.481797161047687</v>
      </c>
      <c r="CL90" s="47">
        <v>1.6640417140834507</v>
      </c>
      <c r="CM90" s="47">
        <v>9.0516682499099249E-2</v>
      </c>
      <c r="CN90" s="47">
        <v>1.4211390320876904E-2</v>
      </c>
      <c r="CO90" s="94">
        <v>9.3944052523374927E-2</v>
      </c>
      <c r="CP90" s="47">
        <v>5.6845561283507618E-3</v>
      </c>
    </row>
    <row r="91" spans="2:94" ht="22.5" customHeight="1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7">
        <v>6.717161650388678</v>
      </c>
      <c r="G91" s="17">
        <v>6.717161650388678</v>
      </c>
      <c r="H91" s="7">
        <v>0.53582299999999994</v>
      </c>
      <c r="I91" s="53">
        <v>8.761999999999999E-3</v>
      </c>
      <c r="J91" s="7">
        <v>8.761999999999999E-3</v>
      </c>
      <c r="K91" s="320">
        <v>3.5047999999999998E-3</v>
      </c>
      <c r="L91" s="321">
        <v>5.2571999999999992E-3</v>
      </c>
      <c r="M91" s="225">
        <v>0</v>
      </c>
      <c r="N91" s="133">
        <v>7.307507999999999E-3</v>
      </c>
      <c r="O91" s="133">
        <v>1.4544919999999999E-3</v>
      </c>
      <c r="P91" s="225">
        <v>0</v>
      </c>
      <c r="Q91" s="190">
        <v>0.31</v>
      </c>
      <c r="R91" s="190">
        <v>2.0499999999999998</v>
      </c>
      <c r="S91" s="190">
        <v>0.2</v>
      </c>
      <c r="T91" s="190">
        <v>0.32</v>
      </c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8"/>
      <c r="CG91" s="7">
        <v>12.220978756773201</v>
      </c>
      <c r="CH91" s="7">
        <v>55.852672618723979</v>
      </c>
      <c r="CI91" s="7">
        <v>1.3867014284028756</v>
      </c>
      <c r="CJ91" s="13">
        <v>12.587608119476398</v>
      </c>
      <c r="CK91" s="13">
        <v>22.341069047489594</v>
      </c>
      <c r="CL91" s="47">
        <v>1.6640417140834507</v>
      </c>
      <c r="CM91" s="47">
        <v>9.140498749061865E-2</v>
      </c>
      <c r="CN91" s="47">
        <v>2.9927146600582537E-2</v>
      </c>
      <c r="CO91" s="94">
        <v>9.5730635716756399E-2</v>
      </c>
      <c r="CP91" s="47">
        <v>1.1970858640233015E-2</v>
      </c>
    </row>
    <row r="92" spans="2:94" ht="27.75" customHeight="1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7">
        <v>5.6806856687263299</v>
      </c>
      <c r="G92" s="59">
        <v>5.6806856687263299</v>
      </c>
      <c r="H92" s="60">
        <v>0.45979900000000001</v>
      </c>
      <c r="I92" s="53">
        <v>7.4099999999999999E-3</v>
      </c>
      <c r="J92" s="7">
        <v>7.4099999999999999E-3</v>
      </c>
      <c r="K92" s="320">
        <v>2.9640000000000001E-3</v>
      </c>
      <c r="L92" s="321">
        <v>4.4460000000000003E-3</v>
      </c>
      <c r="M92" s="225">
        <v>0</v>
      </c>
      <c r="N92" s="133">
        <v>6.1799400000000001E-3</v>
      </c>
      <c r="O92" s="133">
        <v>1.2300600000000001E-3</v>
      </c>
      <c r="P92" s="225">
        <v>0</v>
      </c>
      <c r="Q92" s="337">
        <v>0.27</v>
      </c>
      <c r="R92" s="337">
        <v>1.61</v>
      </c>
      <c r="S92" s="337">
        <v>0.17</v>
      </c>
      <c r="T92" s="337">
        <v>0.25</v>
      </c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8"/>
      <c r="CG92" s="7">
        <v>6.7651846689280228</v>
      </c>
      <c r="CH92" s="7">
        <v>55.852672618723979</v>
      </c>
      <c r="CI92" s="7">
        <v>1.3867014284028756</v>
      </c>
      <c r="CJ92" s="13">
        <v>6.9681402089958633</v>
      </c>
      <c r="CK92" s="13">
        <v>22.341069047489594</v>
      </c>
      <c r="CL92" s="47">
        <v>1.6640417140834507</v>
      </c>
      <c r="CM92" s="47">
        <v>4.6308302526197047E-2</v>
      </c>
      <c r="CN92" s="47">
        <v>2.5681003017416666E-2</v>
      </c>
      <c r="CO92" s="94">
        <v>4.9036712140275142E-2</v>
      </c>
      <c r="CP92" s="47">
        <v>1.0272401206966668E-2</v>
      </c>
    </row>
    <row r="93" spans="2:94" ht="25.5" customHeight="1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3">
        <v>2.232409806657365</v>
      </c>
      <c r="G93" s="32">
        <v>2.232409806657365</v>
      </c>
      <c r="H93" s="60">
        <v>0.206873</v>
      </c>
      <c r="I93" s="133">
        <v>2.9120000000000001E-3</v>
      </c>
      <c r="J93" s="31">
        <v>2.9120000000000001E-3</v>
      </c>
      <c r="K93" s="322">
        <v>1.1648000000000001E-3</v>
      </c>
      <c r="L93" s="323">
        <v>1.7472E-3</v>
      </c>
      <c r="M93" s="225">
        <v>0</v>
      </c>
      <c r="N93" s="133">
        <v>2.4286080000000001E-3</v>
      </c>
      <c r="O93" s="133">
        <v>4.8339200000000002E-4</v>
      </c>
      <c r="P93" s="225">
        <v>0</v>
      </c>
      <c r="Q93" s="190">
        <v>0.19</v>
      </c>
      <c r="R93" s="190">
        <v>1.47</v>
      </c>
      <c r="S93" s="190">
        <v>0.11</v>
      </c>
      <c r="T93" s="190">
        <v>0.11</v>
      </c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2"/>
      <c r="CG93" s="58">
        <v>5.4557940878451801</v>
      </c>
      <c r="CH93" s="53">
        <v>46.699559045755841</v>
      </c>
      <c r="CI93" s="53">
        <v>1.3867014284028756</v>
      </c>
      <c r="CJ93" s="13">
        <v>5.6194679104805356</v>
      </c>
      <c r="CK93" s="35">
        <v>18.679823618302336</v>
      </c>
      <c r="CL93" s="7">
        <v>1.6640417140834507</v>
      </c>
      <c r="CM93" s="47">
        <v>1.5275254092481209E-2</v>
      </c>
      <c r="CN93" s="36">
        <v>9.6608778784726488E-3</v>
      </c>
      <c r="CO93" s="94">
        <v>1.6259778312759945E-2</v>
      </c>
      <c r="CP93" s="31">
        <v>3.8643511513890591E-3</v>
      </c>
    </row>
    <row r="94" spans="2:94" x14ac:dyDescent="0.2">
      <c r="B94" s="21"/>
      <c r="C94" s="21"/>
      <c r="D94" s="21"/>
      <c r="E94" s="21"/>
      <c r="F94" s="22"/>
      <c r="G94" s="23"/>
      <c r="H94" s="23"/>
      <c r="I94" s="23"/>
      <c r="J94" s="132">
        <v>3.8999999999999993E-2</v>
      </c>
      <c r="K94" s="23"/>
      <c r="L94" s="23"/>
      <c r="R94" s="23"/>
      <c r="S94" s="23"/>
      <c r="T94" s="23"/>
      <c r="CG94" s="22"/>
      <c r="CH94" s="23"/>
      <c r="CI94" s="24"/>
      <c r="CJ94" s="23"/>
      <c r="CK94" s="23"/>
      <c r="CL94" s="23"/>
      <c r="CM94" s="23"/>
      <c r="CN94" s="23"/>
      <c r="CO94" s="23"/>
      <c r="CP94" s="23"/>
    </row>
    <row r="95" spans="2:94" x14ac:dyDescent="0.2">
      <c r="F95" s="25"/>
      <c r="I95" s="25"/>
      <c r="J95" s="147">
        <v>0.24342629482071712</v>
      </c>
      <c r="CG95" s="25"/>
      <c r="CI95" s="26"/>
    </row>
    <row r="96" spans="2:94" x14ac:dyDescent="0.2">
      <c r="B96" s="208"/>
      <c r="C96" s="18" t="s">
        <v>107</v>
      </c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R3:BR4"/>
    <mergeCell ref="BP3:BP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F3:J3"/>
    <mergeCell ref="K3:M3"/>
    <mergeCell ref="BT3:BT4"/>
    <mergeCell ref="BU3:BU4"/>
    <mergeCell ref="U4:U5"/>
    <mergeCell ref="V4:V5"/>
    <mergeCell ref="W4:W5"/>
    <mergeCell ref="X4:X5"/>
    <mergeCell ref="Y4:Z4"/>
    <mergeCell ref="AA4:AB4"/>
    <mergeCell ref="AC4:AD4"/>
    <mergeCell ref="AE4:AE5"/>
    <mergeCell ref="AF4:AF5"/>
    <mergeCell ref="AG4:AG5"/>
    <mergeCell ref="AH4:AH5"/>
    <mergeCell ref="Q3:T3"/>
    <mergeCell ref="CG3:CI3"/>
    <mergeCell ref="CJ3:CL3"/>
    <mergeCell ref="CM3:CN3"/>
    <mergeCell ref="CO3:CP3"/>
    <mergeCell ref="BV3:BV4"/>
    <mergeCell ref="BW3:BX3"/>
    <mergeCell ref="BY3:BY4"/>
    <mergeCell ref="BZ3:BZ4"/>
    <mergeCell ref="CA3:CA4"/>
    <mergeCell ref="AP4:AP5"/>
    <mergeCell ref="AI4:AI5"/>
    <mergeCell ref="AJ4:AK4"/>
    <mergeCell ref="AL4:AM4"/>
    <mergeCell ref="AN4:AN5"/>
    <mergeCell ref="AO4:AO5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2:DG96"/>
  <sheetViews>
    <sheetView zoomScaleNormal="100" workbookViewId="0">
      <pane xSplit="5" ySplit="4" topLeftCell="F34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7.6640625" customWidth="1"/>
    <col min="2" max="2" width="21.5" customWidth="1"/>
    <col min="3" max="3" width="27.6640625" customWidth="1"/>
    <col min="4" max="4" width="28.33203125" customWidth="1"/>
    <col min="5" max="7" width="11.33203125"/>
    <col min="8" max="8" width="12" customWidth="1"/>
    <col min="9" max="9" width="13.6640625" customWidth="1"/>
    <col min="10" max="10" width="11.6640625"/>
    <col min="11" max="12" width="14.6640625"/>
    <col min="13" max="13" width="15.6640625"/>
    <col min="14" max="14" width="9" customWidth="1"/>
    <col min="15" max="16" width="12.33203125" customWidth="1"/>
    <col min="17" max="17" width="12.6640625" customWidth="1"/>
    <col min="18" max="18" width="17.33203125"/>
    <col min="19" max="19" width="15.6640625"/>
    <col min="20" max="20" width="14.5"/>
    <col min="21" max="55" width="34.6640625" style="136" customWidth="1"/>
    <col min="56" max="84" width="34.6640625" style="21" customWidth="1"/>
    <col min="85" max="85" width="14.6640625"/>
    <col min="86" max="87" width="13"/>
    <col min="88" max="88" width="13.6640625"/>
    <col min="89" max="89" width="13"/>
    <col min="90" max="91" width="15.33203125"/>
    <col min="92" max="93" width="17"/>
    <col min="94" max="94" width="18.6640625"/>
    <col min="95" max="95" width="9" customWidth="1"/>
    <col min="96" max="96" width="9.5" customWidth="1"/>
    <col min="97" max="97" width="7.5"/>
    <col min="98" max="98" width="9.6640625" customWidth="1"/>
    <col min="99" max="99" width="10.6640625" customWidth="1"/>
    <col min="100" max="100" width="6.5"/>
    <col min="101" max="101" width="7"/>
    <col min="102" max="102" width="8.5"/>
    <col min="103" max="103" width="8"/>
    <col min="104" max="104" width="12.6640625"/>
    <col min="105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109</v>
      </c>
      <c r="R4" s="4" t="s">
        <v>110</v>
      </c>
      <c r="S4" s="4" t="s">
        <v>50</v>
      </c>
      <c r="T4" s="4" t="s">
        <v>51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22.5" customHeight="1" x14ac:dyDescent="0.2">
      <c r="A5" s="2"/>
      <c r="B5" s="3"/>
      <c r="C5" s="3"/>
      <c r="D5" s="3"/>
      <c r="E5" s="3"/>
      <c r="F5" s="96">
        <f>F6/I6</f>
        <v>44.933641178890149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37.702375037700044</v>
      </c>
      <c r="G6" s="7"/>
      <c r="H6" s="95"/>
      <c r="I6" s="115">
        <v>0.83906787984528264</v>
      </c>
      <c r="J6" s="115">
        <v>0.30349999999999999</v>
      </c>
      <c r="K6" s="115">
        <v>0.68384032207390533</v>
      </c>
      <c r="L6" s="115">
        <v>3.2723647313966028E-2</v>
      </c>
      <c r="M6" s="115">
        <v>0.12250391045741126</v>
      </c>
      <c r="N6" s="98">
        <f>N14+N22</f>
        <v>0.23265306122448981</v>
      </c>
      <c r="O6" s="98"/>
      <c r="P6" s="98"/>
      <c r="Q6" s="99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272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  <c r="CQ6" s="121"/>
      <c r="CR6" s="121"/>
      <c r="CS6" s="121"/>
      <c r="CT6" s="121"/>
      <c r="CU6" s="121"/>
    </row>
    <row r="7" spans="1:108" ht="27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12.464939778914371</v>
      </c>
      <c r="G7" s="13">
        <v>10.790153704009239</v>
      </c>
      <c r="H7" s="13">
        <v>0.10275199999999998</v>
      </c>
      <c r="I7" s="372">
        <v>0.25616929837608726</v>
      </c>
      <c r="J7" s="372">
        <v>7.9000000000000001E-2</v>
      </c>
      <c r="K7" s="372">
        <v>0.20877797817651109</v>
      </c>
      <c r="L7" s="372">
        <v>9.9906026366674023E-3</v>
      </c>
      <c r="M7" s="372">
        <v>3.7400717562908734E-2</v>
      </c>
      <c r="N7" s="13">
        <v>0.20460570907325237</v>
      </c>
      <c r="O7" s="225">
        <v>1.588249649931741E-2</v>
      </c>
      <c r="P7" s="190">
        <v>3.5681092803517465E-2</v>
      </c>
      <c r="Q7" s="190">
        <v>0.49999999999999994</v>
      </c>
      <c r="R7" s="190">
        <v>1.6999999999999997</v>
      </c>
      <c r="S7" s="190">
        <v>0.49999999999999994</v>
      </c>
      <c r="T7" s="340">
        <v>0.49999999999999994</v>
      </c>
      <c r="U7" s="272"/>
      <c r="V7" s="272"/>
      <c r="W7" s="272">
        <v>0.99999999999999989</v>
      </c>
      <c r="X7" s="272"/>
      <c r="Y7" s="272">
        <v>0.99999999999999989</v>
      </c>
      <c r="Z7" s="272"/>
      <c r="AA7" s="272"/>
      <c r="AB7" s="272"/>
      <c r="AC7" s="272"/>
      <c r="AD7" s="272"/>
      <c r="AE7" s="272"/>
      <c r="AF7" s="272">
        <v>0.99999999999999989</v>
      </c>
      <c r="AG7" s="272"/>
      <c r="AH7" s="272"/>
      <c r="AI7" s="272">
        <v>0.99999999999999989</v>
      </c>
      <c r="AJ7" s="272"/>
      <c r="AK7" s="272"/>
      <c r="AL7" s="272"/>
      <c r="AM7" s="272"/>
      <c r="AN7" s="272">
        <v>0.99999999999999989</v>
      </c>
      <c r="AO7" s="272"/>
      <c r="AP7" s="272"/>
      <c r="AQ7" s="272">
        <v>0.99999999999999989</v>
      </c>
      <c r="AR7" s="272"/>
      <c r="AS7" s="272"/>
      <c r="AT7" s="272"/>
      <c r="AU7" s="272"/>
      <c r="AV7" s="272">
        <v>0.99999999999999989</v>
      </c>
      <c r="AW7" s="272"/>
      <c r="AX7" s="272"/>
      <c r="AY7" s="272">
        <v>0.99999999999999989</v>
      </c>
      <c r="AZ7" s="272"/>
      <c r="BA7" s="272"/>
      <c r="BB7" s="272"/>
      <c r="BC7" s="272"/>
      <c r="BD7" s="272"/>
      <c r="BE7" s="272" t="s">
        <v>85</v>
      </c>
      <c r="BF7" s="272"/>
      <c r="BG7" s="272" t="s">
        <v>85</v>
      </c>
      <c r="BH7" s="272"/>
      <c r="BI7" s="272"/>
      <c r="BJ7" s="272"/>
      <c r="BK7" s="272"/>
      <c r="BL7" s="272" t="s">
        <v>90</v>
      </c>
      <c r="BM7" s="272"/>
      <c r="BN7" s="272" t="s">
        <v>87</v>
      </c>
      <c r="BO7" s="272"/>
      <c r="BP7" s="272"/>
      <c r="BQ7" s="272"/>
      <c r="BR7" s="272" t="s">
        <v>85</v>
      </c>
      <c r="BS7" s="272"/>
      <c r="BT7" s="272"/>
      <c r="BU7" s="272" t="s">
        <v>85</v>
      </c>
      <c r="BV7" s="272"/>
      <c r="BW7" s="272" t="s">
        <v>85</v>
      </c>
      <c r="BX7" s="272"/>
      <c r="BY7" s="272"/>
      <c r="BZ7" s="272"/>
      <c r="CA7" s="272" t="s">
        <v>90</v>
      </c>
      <c r="CB7" s="272"/>
      <c r="CC7" s="272" t="s">
        <v>86</v>
      </c>
      <c r="CD7" s="272" t="s">
        <v>86</v>
      </c>
      <c r="CE7" s="272" t="s">
        <v>88</v>
      </c>
      <c r="CF7" s="272"/>
      <c r="CG7" s="159">
        <v>275.40567947606678</v>
      </c>
      <c r="CH7" s="32">
        <v>18.510493976657266</v>
      </c>
      <c r="CI7" s="32">
        <v>35.915671390532175</v>
      </c>
      <c r="CJ7" s="13">
        <v>357.2287068484062</v>
      </c>
      <c r="CK7" s="13">
        <v>9.2552469883286328</v>
      </c>
      <c r="CL7" s="47">
        <v>57.14183318233669</v>
      </c>
      <c r="CM7" s="47">
        <v>3.4193562935061239</v>
      </c>
      <c r="CN7" s="69">
        <v>1.9019902770894869E-3</v>
      </c>
      <c r="CO7" s="94">
        <v>4.5668221638533577</v>
      </c>
      <c r="CP7" s="102">
        <v>9.5099513854474344E-4</v>
      </c>
      <c r="CQ7" s="236">
        <f t="shared" ref="CQ7:CQ13" si="0">F15+F23+F31</f>
        <v>12.464939778914371</v>
      </c>
      <c r="CR7" s="238">
        <f t="shared" ref="CR7:CR13" si="1">F15/CQ7</f>
        <v>0.81733951025810714</v>
      </c>
      <c r="CS7" s="238">
        <f t="shared" ref="CS7:CS13" si="2">F23/CQ7</f>
        <v>6.6167437855724695E-2</v>
      </c>
      <c r="CT7" s="238">
        <f t="shared" ref="CT7:CT13" si="3">F31/CQ7</f>
        <v>0.11649305188616811</v>
      </c>
      <c r="CU7" s="238">
        <f>CR7+CS7+CT7</f>
        <v>0.99999999999999989</v>
      </c>
      <c r="CV7" s="237"/>
      <c r="CW7" s="240">
        <f>CQ7/[1]EU28!F7</f>
        <v>2.484836570892959E-3</v>
      </c>
      <c r="CX7" s="240">
        <f>F15/[1]EU28!F15</f>
        <v>3.3096857831289008E-3</v>
      </c>
      <c r="CY7" s="240">
        <f>F23/[1]EU28!F23</f>
        <v>6.5894666713461143E-4</v>
      </c>
      <c r="CZ7" s="240">
        <f>F31/[1]EU28!F31</f>
        <v>2.1152404945776809E-3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7.9607325523840942</v>
      </c>
      <c r="G8" s="13">
        <v>6.8787001484903474</v>
      </c>
      <c r="H8" s="13">
        <v>7.0980000000000001E-2</v>
      </c>
      <c r="I8" s="372">
        <v>0.1921243309781796</v>
      </c>
      <c r="J8" s="372">
        <v>7.0999999999999994E-2</v>
      </c>
      <c r="K8" s="372">
        <v>0.15658132974721636</v>
      </c>
      <c r="L8" s="372">
        <v>7.4928489081490047E-3</v>
      </c>
      <c r="M8" s="372">
        <v>2.8050152322814222E-2</v>
      </c>
      <c r="N8" s="13">
        <v>0.15885657756727498</v>
      </c>
      <c r="O8" s="225">
        <v>1.1911708520647137E-2</v>
      </c>
      <c r="P8" s="190">
        <v>2.1356044890257504E-2</v>
      </c>
      <c r="Q8" s="190">
        <v>0.35</v>
      </c>
      <c r="R8" s="190">
        <v>1.4</v>
      </c>
      <c r="S8" s="190">
        <v>0.35</v>
      </c>
      <c r="T8" s="340">
        <v>0.35</v>
      </c>
      <c r="U8" s="272"/>
      <c r="V8" s="272"/>
      <c r="W8" s="272">
        <v>1</v>
      </c>
      <c r="X8" s="272"/>
      <c r="Y8" s="272">
        <v>1</v>
      </c>
      <c r="Z8" s="272"/>
      <c r="AA8" s="272"/>
      <c r="AB8" s="272"/>
      <c r="AC8" s="272"/>
      <c r="AD8" s="272"/>
      <c r="AE8" s="272"/>
      <c r="AF8" s="272">
        <v>1</v>
      </c>
      <c r="AG8" s="272"/>
      <c r="AH8" s="272"/>
      <c r="AI8" s="272">
        <v>1</v>
      </c>
      <c r="AJ8" s="272"/>
      <c r="AK8" s="272"/>
      <c r="AL8" s="272"/>
      <c r="AM8" s="272"/>
      <c r="AN8" s="272">
        <v>1</v>
      </c>
      <c r="AO8" s="272"/>
      <c r="AP8" s="272"/>
      <c r="AQ8" s="272">
        <v>1</v>
      </c>
      <c r="AR8" s="272"/>
      <c r="AS8" s="272"/>
      <c r="AT8" s="272"/>
      <c r="AU8" s="272"/>
      <c r="AV8" s="272">
        <v>1</v>
      </c>
      <c r="AW8" s="272"/>
      <c r="AX8" s="272"/>
      <c r="AY8" s="272">
        <v>1</v>
      </c>
      <c r="AZ8" s="272"/>
      <c r="BA8" s="272"/>
      <c r="BB8" s="272"/>
      <c r="BC8" s="272"/>
      <c r="BD8" s="272"/>
      <c r="BE8" s="272" t="s">
        <v>85</v>
      </c>
      <c r="BF8" s="272"/>
      <c r="BG8" s="272" t="s">
        <v>85</v>
      </c>
      <c r="BH8" s="272"/>
      <c r="BI8" s="272"/>
      <c r="BJ8" s="272"/>
      <c r="BK8" s="272"/>
      <c r="BL8" s="272" t="s">
        <v>90</v>
      </c>
      <c r="BM8" s="272"/>
      <c r="BN8" s="272" t="s">
        <v>87</v>
      </c>
      <c r="BO8" s="272"/>
      <c r="BP8" s="272"/>
      <c r="BQ8" s="272"/>
      <c r="BR8" s="272" t="s">
        <v>85</v>
      </c>
      <c r="BS8" s="272"/>
      <c r="BT8" s="272"/>
      <c r="BU8" s="272" t="s">
        <v>85</v>
      </c>
      <c r="BV8" s="272"/>
      <c r="BW8" s="272" t="s">
        <v>85</v>
      </c>
      <c r="BX8" s="272"/>
      <c r="BY8" s="272"/>
      <c r="BZ8" s="272"/>
      <c r="CA8" s="272" t="s">
        <v>90</v>
      </c>
      <c r="CB8" s="272"/>
      <c r="CC8" s="272" t="s">
        <v>86</v>
      </c>
      <c r="CD8" s="272" t="s">
        <v>86</v>
      </c>
      <c r="CE8" s="272" t="s">
        <v>88</v>
      </c>
      <c r="CF8" s="272"/>
      <c r="CG8" s="159">
        <v>208.0007078831274</v>
      </c>
      <c r="CH8" s="32">
        <v>35.815550770897175</v>
      </c>
      <c r="CI8" s="32">
        <v>36.724884721231568</v>
      </c>
      <c r="CJ8" s="13">
        <v>269.79771819520454</v>
      </c>
      <c r="CK8" s="13">
        <v>17.907775385448588</v>
      </c>
      <c r="CL8" s="47">
        <v>58.429291591479426</v>
      </c>
      <c r="CM8" s="47">
        <v>1.7231314854846274</v>
      </c>
      <c r="CN8" s="69">
        <v>2.5421877937182816E-3</v>
      </c>
      <c r="CO8" s="94">
        <v>2.3209975677967427</v>
      </c>
      <c r="CP8" s="102">
        <v>1.2710938968591408E-3</v>
      </c>
      <c r="CQ8" s="236">
        <f t="shared" si="0"/>
        <v>7.9607325523840942</v>
      </c>
      <c r="CR8" s="238">
        <f t="shared" si="1"/>
        <v>0.71398963730569953</v>
      </c>
      <c r="CS8" s="238">
        <f t="shared" si="2"/>
        <v>4.3456733512953268E-2</v>
      </c>
      <c r="CT8" s="238">
        <f t="shared" si="3"/>
        <v>0.24255362918134718</v>
      </c>
      <c r="CU8" s="238">
        <f t="shared" ref="CU8:CU13" si="4">CR8+CS8+CT8</f>
        <v>1</v>
      </c>
      <c r="CV8" s="237"/>
      <c r="CW8" s="240">
        <f>CQ8/[1]EU28!F8</f>
        <v>1.6948658916812302E-3</v>
      </c>
      <c r="CX8" s="240">
        <f>F16/[1]EU28!F16</f>
        <v>2.2318435272681704E-3</v>
      </c>
      <c r="CY8" s="240">
        <f>F23/[1]EU28!F23</f>
        <v>6.5894666713461143E-4</v>
      </c>
      <c r="CZ8" s="240">
        <f>F32/[1]EU28!F32</f>
        <v>2.3983964621755297E-3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3.2255403398779081</v>
      </c>
      <c r="G9" s="13">
        <v>2.7666592311499749</v>
      </c>
      <c r="H9" s="13">
        <v>4.1132000000000002E-2</v>
      </c>
      <c r="I9" s="372">
        <v>7.8951028997539238E-2</v>
      </c>
      <c r="J9" s="372">
        <v>4.6999999999999993E-2</v>
      </c>
      <c r="K9" s="372">
        <v>6.4345088632994485E-2</v>
      </c>
      <c r="L9" s="372">
        <v>3.0790901309040303E-3</v>
      </c>
      <c r="M9" s="372">
        <v>1.1526850233640727E-2</v>
      </c>
      <c r="N9" s="13">
        <v>5.4218982793075257E-2</v>
      </c>
      <c r="O9" s="225">
        <v>4.8949637978474327E-3</v>
      </c>
      <c r="P9" s="190">
        <v>1.9837082406616545E-2</v>
      </c>
      <c r="Q9" s="190">
        <v>0.27</v>
      </c>
      <c r="R9" s="190">
        <v>1.25</v>
      </c>
      <c r="S9" s="190">
        <v>0.27</v>
      </c>
      <c r="T9" s="340">
        <v>0.27</v>
      </c>
      <c r="U9" s="272"/>
      <c r="V9" s="272"/>
      <c r="W9" s="272">
        <v>1</v>
      </c>
      <c r="X9" s="272"/>
      <c r="Y9" s="272">
        <v>1</v>
      </c>
      <c r="Z9" s="272"/>
      <c r="AA9" s="272"/>
      <c r="AB9" s="272"/>
      <c r="AC9" s="272"/>
      <c r="AD9" s="272"/>
      <c r="AE9" s="272"/>
      <c r="AF9" s="272">
        <v>1</v>
      </c>
      <c r="AG9" s="272"/>
      <c r="AH9" s="272"/>
      <c r="AI9" s="272"/>
      <c r="AJ9" s="272">
        <v>1</v>
      </c>
      <c r="AK9" s="272"/>
      <c r="AL9" s="272"/>
      <c r="AM9" s="272"/>
      <c r="AN9" s="272">
        <v>1</v>
      </c>
      <c r="AO9" s="272"/>
      <c r="AP9" s="272"/>
      <c r="AQ9" s="272">
        <v>1</v>
      </c>
      <c r="AR9" s="272"/>
      <c r="AS9" s="272"/>
      <c r="AT9" s="272"/>
      <c r="AU9" s="272"/>
      <c r="AV9" s="272">
        <v>1</v>
      </c>
      <c r="AW9" s="272"/>
      <c r="AX9" s="272"/>
      <c r="AY9" s="272">
        <v>1</v>
      </c>
      <c r="AZ9" s="272"/>
      <c r="BA9" s="272"/>
      <c r="BB9" s="272"/>
      <c r="BC9" s="272"/>
      <c r="BD9" s="272"/>
      <c r="BE9" s="272" t="s">
        <v>85</v>
      </c>
      <c r="BF9" s="272"/>
      <c r="BG9" s="272" t="s">
        <v>85</v>
      </c>
      <c r="BH9" s="272"/>
      <c r="BI9" s="272"/>
      <c r="BJ9" s="272"/>
      <c r="BK9" s="272"/>
      <c r="BL9" s="272" t="s">
        <v>90</v>
      </c>
      <c r="BM9" s="272"/>
      <c r="BN9" s="272" t="s">
        <v>87</v>
      </c>
      <c r="BO9" s="272"/>
      <c r="BP9" s="272"/>
      <c r="BQ9" s="272"/>
      <c r="BR9" s="272" t="s">
        <v>85</v>
      </c>
      <c r="BS9" s="272"/>
      <c r="BT9" s="272"/>
      <c r="BU9" s="272" t="s">
        <v>85</v>
      </c>
      <c r="BV9" s="272"/>
      <c r="BW9" s="272" t="s">
        <v>85</v>
      </c>
      <c r="BX9" s="272"/>
      <c r="BY9" s="272"/>
      <c r="BZ9" s="272"/>
      <c r="CA9" s="272" t="s">
        <v>90</v>
      </c>
      <c r="CB9" s="272"/>
      <c r="CC9" s="272" t="s">
        <v>86</v>
      </c>
      <c r="CD9" s="272" t="s">
        <v>86</v>
      </c>
      <c r="CE9" s="272" t="s">
        <v>88</v>
      </c>
      <c r="CF9" s="272"/>
      <c r="CG9" s="159">
        <v>163.5221042273335</v>
      </c>
      <c r="CH9" s="32">
        <v>35.224262134474181</v>
      </c>
      <c r="CI9" s="32">
        <v>40.145238518212096</v>
      </c>
      <c r="CJ9" s="13">
        <v>212.10452139327427</v>
      </c>
      <c r="CK9" s="13">
        <v>17.61213106723709</v>
      </c>
      <c r="CL9" s="47">
        <v>63.871074482475443</v>
      </c>
      <c r="CM9" s="47">
        <v>0.58190002545213404</v>
      </c>
      <c r="CN9" s="69">
        <v>1.448844350115192E-3</v>
      </c>
      <c r="CO9" s="94">
        <v>0.7928396593759206</v>
      </c>
      <c r="CP9" s="102">
        <v>7.2442217505759598E-4</v>
      </c>
      <c r="CQ9" s="236">
        <f t="shared" si="0"/>
        <v>3.2255403398779081</v>
      </c>
      <c r="CR9" s="238">
        <f t="shared" si="1"/>
        <v>0.29411764705882348</v>
      </c>
      <c r="CS9" s="238">
        <f t="shared" si="2"/>
        <v>0.4512660872634271</v>
      </c>
      <c r="CT9" s="238">
        <f t="shared" si="3"/>
        <v>0.25461626567774936</v>
      </c>
      <c r="CU9" s="238">
        <f t="shared" si="4"/>
        <v>1</v>
      </c>
      <c r="CV9" s="237"/>
      <c r="CW9" s="240">
        <f>CQ9/[1]EU28!F9</f>
        <v>9.0922169563226901E-4</v>
      </c>
      <c r="CX9" s="240">
        <f>F17/[1]EU28!F17</f>
        <v>5.4438782744765674E-4</v>
      </c>
      <c r="CY9" s="240">
        <f>F24/[1]EU28!F24</f>
        <v>2.5717795572115422E-4</v>
      </c>
      <c r="CZ9" s="240">
        <f>F33/[1]EU28!F33</f>
        <v>1.1926399427121758E-3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2.8708133971291865</v>
      </c>
      <c r="G10" s="13">
        <v>2.4586143540669854</v>
      </c>
      <c r="H10" s="13">
        <v>3.8896E-2</v>
      </c>
      <c r="I10" s="372">
        <v>6.8176461652703788E-2</v>
      </c>
      <c r="J10" s="372">
        <v>0.03</v>
      </c>
      <c r="K10" s="372">
        <v>5.5563816246953585E-2</v>
      </c>
      <c r="L10" s="372">
        <v>2.6588820044554477E-3</v>
      </c>
      <c r="M10" s="372">
        <v>9.9537634012947518E-3</v>
      </c>
      <c r="N10" s="13">
        <v>4.7556322729415033E-2</v>
      </c>
      <c r="O10" s="225">
        <v>4.2269406224676349E-3</v>
      </c>
      <c r="P10" s="190">
        <v>1.6393198300821116E-2</v>
      </c>
      <c r="Q10" s="190">
        <v>0.23</v>
      </c>
      <c r="R10" s="190">
        <v>1.17</v>
      </c>
      <c r="S10" s="190">
        <v>0.23</v>
      </c>
      <c r="T10" s="340">
        <v>0.23</v>
      </c>
      <c r="U10" s="272">
        <v>0.33329999999999999</v>
      </c>
      <c r="V10" s="272"/>
      <c r="W10" s="272">
        <v>0.33329999999999999</v>
      </c>
      <c r="X10" s="272">
        <v>0.33329999999999999</v>
      </c>
      <c r="Y10" s="272">
        <v>1</v>
      </c>
      <c r="Z10" s="272"/>
      <c r="AA10" s="272"/>
      <c r="AB10" s="272"/>
      <c r="AC10" s="272"/>
      <c r="AD10" s="272"/>
      <c r="AE10" s="272"/>
      <c r="AF10" s="272">
        <v>1</v>
      </c>
      <c r="AG10" s="272"/>
      <c r="AH10" s="272"/>
      <c r="AI10" s="272"/>
      <c r="AJ10" s="272">
        <v>1</v>
      </c>
      <c r="AK10" s="272"/>
      <c r="AL10" s="272"/>
      <c r="AM10" s="272"/>
      <c r="AN10" s="272">
        <v>1</v>
      </c>
      <c r="AO10" s="272"/>
      <c r="AP10" s="272"/>
      <c r="AQ10" s="272">
        <v>1</v>
      </c>
      <c r="AR10" s="272"/>
      <c r="AS10" s="272"/>
      <c r="AT10" s="272"/>
      <c r="AU10" s="272"/>
      <c r="AV10" s="272">
        <v>1</v>
      </c>
      <c r="AW10" s="272"/>
      <c r="AX10" s="272"/>
      <c r="AY10" s="272">
        <v>1</v>
      </c>
      <c r="AZ10" s="272"/>
      <c r="BA10" s="272"/>
      <c r="BB10" s="272"/>
      <c r="BC10" s="272"/>
      <c r="BD10" s="272"/>
      <c r="BE10" s="272" t="s">
        <v>85</v>
      </c>
      <c r="BF10" s="272"/>
      <c r="BG10" s="272" t="s">
        <v>85</v>
      </c>
      <c r="BH10" s="272"/>
      <c r="BI10" s="272"/>
      <c r="BJ10" s="272"/>
      <c r="BK10" s="272"/>
      <c r="BL10" s="272" t="s">
        <v>90</v>
      </c>
      <c r="BM10" s="272"/>
      <c r="BN10" s="272" t="s">
        <v>87</v>
      </c>
      <c r="BO10" s="272"/>
      <c r="BP10" s="272"/>
      <c r="BQ10" s="272"/>
      <c r="BR10" s="272" t="s">
        <v>85</v>
      </c>
      <c r="BS10" s="272"/>
      <c r="BT10" s="272"/>
      <c r="BU10" s="272" t="s">
        <v>85</v>
      </c>
      <c r="BV10" s="272"/>
      <c r="BW10" s="272" t="s">
        <v>85</v>
      </c>
      <c r="BX10" s="272"/>
      <c r="BY10" s="272"/>
      <c r="BZ10" s="272"/>
      <c r="CA10" s="272" t="s">
        <v>90</v>
      </c>
      <c r="CB10" s="272"/>
      <c r="CC10" s="272" t="s">
        <v>86</v>
      </c>
      <c r="CD10" s="272" t="s">
        <v>86</v>
      </c>
      <c r="CE10" s="272" t="s">
        <v>88</v>
      </c>
      <c r="CF10" s="272"/>
      <c r="CG10" s="159">
        <v>118.558360031796</v>
      </c>
      <c r="CH10" s="32">
        <v>23.915241375136695</v>
      </c>
      <c r="CI10" s="32">
        <v>40.855757465735572</v>
      </c>
      <c r="CJ10" s="13">
        <v>153.7820487972426</v>
      </c>
      <c r="CK10" s="13">
        <v>11.957620687568348</v>
      </c>
      <c r="CL10" s="47">
        <v>65.001510127985298</v>
      </c>
      <c r="CM10" s="47">
        <v>0.40877854165130961</v>
      </c>
      <c r="CN10" s="69">
        <v>9.3020722852731681E-4</v>
      </c>
      <c r="CO10" s="47">
        <v>0.5646979586797789</v>
      </c>
      <c r="CP10" s="77">
        <v>4.6510361426365841E-4</v>
      </c>
      <c r="CQ10" s="236">
        <f t="shared" si="0"/>
        <v>2.8708133971291865</v>
      </c>
      <c r="CR10" s="238">
        <f t="shared" si="1"/>
        <v>0.20689655172413793</v>
      </c>
      <c r="CS10" s="238">
        <f t="shared" si="2"/>
        <v>0.56412647666666671</v>
      </c>
      <c r="CT10" s="238">
        <f t="shared" si="3"/>
        <v>0.22897697160919545</v>
      </c>
      <c r="CU10" s="238">
        <f t="shared" si="4"/>
        <v>1</v>
      </c>
      <c r="CV10" s="237"/>
      <c r="CW10" s="240">
        <f>CQ10/[1]EU28!F10</f>
        <v>8.9098998715698801E-4</v>
      </c>
      <c r="CX10" s="240">
        <f>F18/[1]EU28!F18</f>
        <v>3.8500670403083284E-4</v>
      </c>
      <c r="CY10" s="240">
        <f>F25/[1]EU28!F25</f>
        <v>1.3039362602490709E-3</v>
      </c>
      <c r="CZ10" s="240">
        <f>F34/[1]EU28!F34</f>
        <v>1.2149561750060243E-3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4.4464609800362975</v>
      </c>
      <c r="G11" s="13">
        <v>3.8269067150635205</v>
      </c>
      <c r="H11" s="13">
        <v>3.842799999999999E-2</v>
      </c>
      <c r="I11" s="372">
        <v>9.7058609139021021E-2</v>
      </c>
      <c r="J11" s="372">
        <v>2.87E-2</v>
      </c>
      <c r="K11" s="372">
        <v>7.9102766448302123E-2</v>
      </c>
      <c r="L11" s="372">
        <v>3.7852857564218195E-3</v>
      </c>
      <c r="M11" s="372">
        <v>1.4170556934297068E-2</v>
      </c>
      <c r="N11" s="13">
        <v>7.1903219073809144E-2</v>
      </c>
      <c r="O11" s="321">
        <v>6.0176337666193024E-3</v>
      </c>
      <c r="P11" s="190">
        <v>1.9137756298592573E-2</v>
      </c>
      <c r="Q11" s="190">
        <v>0.21</v>
      </c>
      <c r="R11" s="190">
        <v>1.1299999999999999</v>
      </c>
      <c r="S11" s="190">
        <v>0.21</v>
      </c>
      <c r="T11" s="340">
        <v>0.21</v>
      </c>
      <c r="U11" s="272">
        <v>0.33330000000000004</v>
      </c>
      <c r="V11" s="272"/>
      <c r="W11" s="272">
        <v>0.33330000000000004</v>
      </c>
      <c r="X11" s="272">
        <v>0.33330000000000004</v>
      </c>
      <c r="Y11" s="272">
        <v>1</v>
      </c>
      <c r="Z11" s="272"/>
      <c r="AA11" s="272"/>
      <c r="AB11" s="272"/>
      <c r="AC11" s="272"/>
      <c r="AD11" s="272"/>
      <c r="AE11" s="272"/>
      <c r="AF11" s="272">
        <v>1</v>
      </c>
      <c r="AG11" s="272"/>
      <c r="AH11" s="272"/>
      <c r="AI11" s="272"/>
      <c r="AJ11" s="272">
        <v>1</v>
      </c>
      <c r="AK11" s="272"/>
      <c r="AL11" s="272"/>
      <c r="AM11" s="272"/>
      <c r="AN11" s="272">
        <v>1</v>
      </c>
      <c r="AO11" s="272"/>
      <c r="AP11" s="272"/>
      <c r="AQ11" s="272">
        <v>1</v>
      </c>
      <c r="AR11" s="272"/>
      <c r="AS11" s="272"/>
      <c r="AT11" s="272"/>
      <c r="AU11" s="272"/>
      <c r="AV11" s="272">
        <v>1</v>
      </c>
      <c r="AW11" s="272"/>
      <c r="AX11" s="272"/>
      <c r="AY11" s="272">
        <v>1</v>
      </c>
      <c r="AZ11" s="272"/>
      <c r="BA11" s="272"/>
      <c r="BB11" s="272"/>
      <c r="BC11" s="272"/>
      <c r="BD11" s="272"/>
      <c r="BE11" s="272" t="s">
        <v>85</v>
      </c>
      <c r="BF11" s="272"/>
      <c r="BG11" s="272" t="s">
        <v>85</v>
      </c>
      <c r="BH11" s="272"/>
      <c r="BI11" s="272"/>
      <c r="BJ11" s="272"/>
      <c r="BK11" s="272"/>
      <c r="BL11" s="272" t="s">
        <v>90</v>
      </c>
      <c r="BM11" s="272"/>
      <c r="BN11" s="272" t="s">
        <v>87</v>
      </c>
      <c r="BO11" s="272"/>
      <c r="BP11" s="272"/>
      <c r="BQ11" s="272"/>
      <c r="BR11" s="272" t="s">
        <v>85</v>
      </c>
      <c r="BS11" s="272"/>
      <c r="BT11" s="272"/>
      <c r="BU11" s="272" t="s">
        <v>85</v>
      </c>
      <c r="BV11" s="272"/>
      <c r="BW11" s="272" t="s">
        <v>85</v>
      </c>
      <c r="BX11" s="272"/>
      <c r="BY11" s="272"/>
      <c r="BZ11" s="272"/>
      <c r="CA11" s="272" t="s">
        <v>90</v>
      </c>
      <c r="CB11" s="272"/>
      <c r="CC11" s="272" t="s">
        <v>86</v>
      </c>
      <c r="CD11" s="272" t="s">
        <v>86</v>
      </c>
      <c r="CE11" s="272" t="s">
        <v>88</v>
      </c>
      <c r="CF11" s="272"/>
      <c r="CG11" s="159">
        <v>82.139900385089163</v>
      </c>
      <c r="CH11" s="32">
        <v>17.867615461392248</v>
      </c>
      <c r="CI11" s="32">
        <v>41.589023320065891</v>
      </c>
      <c r="CJ11" s="13">
        <v>106.54366478949915</v>
      </c>
      <c r="CK11" s="13">
        <v>8.9338077306961239</v>
      </c>
      <c r="CL11" s="47">
        <v>66.168136102224835</v>
      </c>
      <c r="CM11" s="47">
        <v>0.49926570574883899</v>
      </c>
      <c r="CN11" s="69">
        <v>6.866167269503811E-4</v>
      </c>
      <c r="CO11" s="47">
        <v>0.70194670153068472</v>
      </c>
      <c r="CP11" s="77">
        <v>3.4330836347519055E-4</v>
      </c>
      <c r="CQ11" s="236">
        <f t="shared" si="0"/>
        <v>4.4464609800362975</v>
      </c>
      <c r="CR11" s="238">
        <f t="shared" si="1"/>
        <v>0.11688311688311689</v>
      </c>
      <c r="CS11" s="238">
        <f t="shared" si="2"/>
        <v>0.72168945332096479</v>
      </c>
      <c r="CT11" s="238">
        <f t="shared" si="3"/>
        <v>0.16142742979591837</v>
      </c>
      <c r="CU11" s="238">
        <f t="shared" si="4"/>
        <v>1</v>
      </c>
      <c r="CV11" s="237"/>
      <c r="CW11" s="240">
        <f>CQ11/[1]EU28!F11</f>
        <v>1.535643183375432E-3</v>
      </c>
      <c r="CX11" s="240">
        <f>F19/[1]EU28!F19</f>
        <v>4.1039839734501065E-4</v>
      </c>
      <c r="CY11" s="240">
        <f>F26/[1]EU28!F26</f>
        <v>1.4227740933203663E-3</v>
      </c>
      <c r="CZ11" s="240">
        <f>F35/[1]EU28!F35</f>
        <v>1.7301407242934568E-3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4.3392179508331958</v>
      </c>
      <c r="G12" s="13">
        <v>3.7337768685035466</v>
      </c>
      <c r="H12" s="13">
        <v>3.7751999999999994E-2</v>
      </c>
      <c r="I12" s="372">
        <v>9.7734486070335275E-2</v>
      </c>
      <c r="J12" s="372">
        <v>2.6100000000000002E-2</v>
      </c>
      <c r="K12" s="372">
        <v>7.9653606147323239E-2</v>
      </c>
      <c r="L12" s="372">
        <v>3.8116449567430748E-3</v>
      </c>
      <c r="M12" s="372">
        <v>1.4269234966268945E-2</v>
      </c>
      <c r="N12" s="13">
        <v>7.3949035196456778E-2</v>
      </c>
      <c r="O12" s="321">
        <v>6.0595381363607861E-3</v>
      </c>
      <c r="P12" s="190">
        <v>1.7725912737517696E-2</v>
      </c>
      <c r="Q12" s="190">
        <v>0.20499999999999999</v>
      </c>
      <c r="R12" s="190">
        <v>1.1100000000000001</v>
      </c>
      <c r="S12" s="190">
        <v>0.20499999999999999</v>
      </c>
      <c r="T12" s="340">
        <v>0.20499999999999999</v>
      </c>
      <c r="U12" s="272">
        <v>0.33329999999999999</v>
      </c>
      <c r="V12" s="272"/>
      <c r="W12" s="272">
        <v>0.33329999999999999</v>
      </c>
      <c r="X12" s="272">
        <v>0.33329999999999999</v>
      </c>
      <c r="Y12" s="272">
        <v>1</v>
      </c>
      <c r="Z12" s="272"/>
      <c r="AA12" s="272"/>
      <c r="AB12" s="272"/>
      <c r="AC12" s="272"/>
      <c r="AD12" s="272"/>
      <c r="AE12" s="272"/>
      <c r="AF12" s="272">
        <v>1</v>
      </c>
      <c r="AG12" s="272"/>
      <c r="AH12" s="272"/>
      <c r="AI12" s="272"/>
      <c r="AJ12" s="272"/>
      <c r="AK12" s="272"/>
      <c r="AL12" s="272">
        <v>1</v>
      </c>
      <c r="AM12" s="272"/>
      <c r="AN12" s="272">
        <v>1</v>
      </c>
      <c r="AO12" s="272"/>
      <c r="AP12" s="272"/>
      <c r="AQ12" s="272">
        <v>1</v>
      </c>
      <c r="AR12" s="272"/>
      <c r="AS12" s="272"/>
      <c r="AT12" s="272"/>
      <c r="AU12" s="272"/>
      <c r="AV12" s="272">
        <v>1</v>
      </c>
      <c r="AW12" s="272"/>
      <c r="AX12" s="272"/>
      <c r="AY12" s="272">
        <v>1</v>
      </c>
      <c r="AZ12" s="272"/>
      <c r="BA12" s="272"/>
      <c r="BB12" s="272"/>
      <c r="BC12" s="272"/>
      <c r="BD12" s="272"/>
      <c r="BE12" s="272" t="s">
        <v>85</v>
      </c>
      <c r="BF12" s="272"/>
      <c r="BG12" s="272" t="s">
        <v>85</v>
      </c>
      <c r="BH12" s="272"/>
      <c r="BI12" s="272"/>
      <c r="BJ12" s="272"/>
      <c r="BK12" s="272"/>
      <c r="BL12" s="272" t="s">
        <v>90</v>
      </c>
      <c r="BM12" s="272"/>
      <c r="BN12" s="272" t="s">
        <v>87</v>
      </c>
      <c r="BO12" s="272"/>
      <c r="BP12" s="272"/>
      <c r="BQ12" s="272"/>
      <c r="BR12" s="272" t="s">
        <v>85</v>
      </c>
      <c r="BS12" s="272"/>
      <c r="BT12" s="272"/>
      <c r="BU12" s="272" t="s">
        <v>85</v>
      </c>
      <c r="BV12" s="272"/>
      <c r="BW12" s="272" t="s">
        <v>85</v>
      </c>
      <c r="BX12" s="272"/>
      <c r="BY12" s="272"/>
      <c r="BZ12" s="272"/>
      <c r="CA12" s="272" t="s">
        <v>90</v>
      </c>
      <c r="CB12" s="272"/>
      <c r="CC12" s="272" t="s">
        <v>86</v>
      </c>
      <c r="CD12" s="272" t="s">
        <v>86</v>
      </c>
      <c r="CE12" s="272" t="s">
        <v>88</v>
      </c>
      <c r="CF12" s="272"/>
      <c r="CG12" s="159">
        <v>116.89197849964197</v>
      </c>
      <c r="CH12" s="32">
        <v>21.127935870582768</v>
      </c>
      <c r="CI12" s="32">
        <v>41.76682256946161</v>
      </c>
      <c r="CJ12" s="13">
        <v>151.62058531188558</v>
      </c>
      <c r="CK12" s="13">
        <v>10.563967935291384</v>
      </c>
      <c r="CL12" s="47">
        <v>66.451014708013417</v>
      </c>
      <c r="CM12" s="47">
        <v>0.61768391167824999</v>
      </c>
      <c r="CN12" s="69">
        <v>7.9762183498624051E-4</v>
      </c>
      <c r="CO12" s="47">
        <v>0.85446287009857946</v>
      </c>
      <c r="CP12" s="77">
        <v>3.9881091749312025E-4</v>
      </c>
      <c r="CQ12" s="236">
        <f t="shared" si="0"/>
        <v>4.3392179508331958</v>
      </c>
      <c r="CR12" s="238">
        <f t="shared" si="1"/>
        <v>9.5057034220532327E-2</v>
      </c>
      <c r="CS12" s="238">
        <f t="shared" si="2"/>
        <v>0.71905358433460076</v>
      </c>
      <c r="CT12" s="238">
        <f t="shared" si="3"/>
        <v>0.18588938144486694</v>
      </c>
      <c r="CU12" s="238">
        <f t="shared" si="4"/>
        <v>1</v>
      </c>
      <c r="CV12" s="237"/>
      <c r="CW12" s="240">
        <f>CQ12/[1]EU28!F12</f>
        <v>1.310322168730185E-3</v>
      </c>
      <c r="CX12" s="240">
        <f>F20/[1]EU28!F20</f>
        <v>2.5680543730906394E-4</v>
      </c>
      <c r="CY12" s="240">
        <f>F27/[1]EU28!F27</f>
        <v>2.6427200736124589E-3</v>
      </c>
      <c r="CZ12" s="240">
        <f>F36/[1]EU28!F36</f>
        <v>1.7174309352740961E-3</v>
      </c>
      <c r="DA12" s="27"/>
      <c r="DB12" s="27"/>
      <c r="DC12" s="27"/>
      <c r="DD12" s="27"/>
    </row>
    <row r="13" spans="1:108" ht="24.75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2.3946700385249957</v>
      </c>
      <c r="G13" s="13">
        <v>2.0451314614551062</v>
      </c>
      <c r="H13" s="13">
        <v>2.5494658907639998E-2</v>
      </c>
      <c r="I13" s="372">
        <v>4.8853664631416466E-2</v>
      </c>
      <c r="J13" s="372">
        <v>2.1700000000000001E-2</v>
      </c>
      <c r="K13" s="372">
        <v>3.9815736674604418E-2</v>
      </c>
      <c r="L13" s="372">
        <v>1.9052929206252421E-3</v>
      </c>
      <c r="M13" s="372">
        <v>7.1326350361868027E-3</v>
      </c>
      <c r="N13" s="13">
        <v>3.1362624547321354E-2</v>
      </c>
      <c r="O13" s="321">
        <v>2.1094133590873138E-3</v>
      </c>
      <c r="P13" s="190">
        <v>1.5381626725007801E-2</v>
      </c>
      <c r="Q13" s="190">
        <v>0.20000000000000004</v>
      </c>
      <c r="R13" s="190">
        <v>1.1000000000000003</v>
      </c>
      <c r="S13" s="190">
        <v>0.20000000000000004</v>
      </c>
      <c r="T13" s="340">
        <v>0.20000000000000004</v>
      </c>
      <c r="U13" s="272">
        <v>0.33330000000000004</v>
      </c>
      <c r="V13" s="272"/>
      <c r="W13" s="272">
        <v>0.33330000000000004</v>
      </c>
      <c r="X13" s="272">
        <v>0.33330000000000004</v>
      </c>
      <c r="Y13" s="272">
        <v>1.0000000000000002</v>
      </c>
      <c r="Z13" s="272"/>
      <c r="AA13" s="272"/>
      <c r="AB13" s="272"/>
      <c r="AC13" s="272"/>
      <c r="AD13" s="272"/>
      <c r="AE13" s="272"/>
      <c r="AF13" s="272">
        <v>1.0000000000000002</v>
      </c>
      <c r="AG13" s="272"/>
      <c r="AH13" s="272"/>
      <c r="AI13" s="272"/>
      <c r="AJ13" s="272"/>
      <c r="AK13" s="272"/>
      <c r="AL13" s="272">
        <v>1.0000000000000002</v>
      </c>
      <c r="AM13" s="272"/>
      <c r="AN13" s="272">
        <v>1.0000000000000002</v>
      </c>
      <c r="AO13" s="272"/>
      <c r="AP13" s="272"/>
      <c r="AQ13" s="272">
        <v>1.0000000000000002</v>
      </c>
      <c r="AR13" s="272"/>
      <c r="AS13" s="272"/>
      <c r="AT13" s="272"/>
      <c r="AU13" s="272"/>
      <c r="AV13" s="272">
        <v>1.0000000000000002</v>
      </c>
      <c r="AW13" s="272"/>
      <c r="AX13" s="272"/>
      <c r="AY13" s="272">
        <v>1.0000000000000002</v>
      </c>
      <c r="AZ13" s="272"/>
      <c r="BA13" s="272"/>
      <c r="BB13" s="272"/>
      <c r="BC13" s="272"/>
      <c r="BD13" s="272"/>
      <c r="BE13" s="272" t="s">
        <v>85</v>
      </c>
      <c r="BF13" s="272"/>
      <c r="BG13" s="272" t="s">
        <v>85</v>
      </c>
      <c r="BH13" s="272"/>
      <c r="BI13" s="272"/>
      <c r="BJ13" s="272"/>
      <c r="BK13" s="272"/>
      <c r="BL13" s="272" t="s">
        <v>90</v>
      </c>
      <c r="BM13" s="272"/>
      <c r="BN13" s="272" t="s">
        <v>87</v>
      </c>
      <c r="BO13" s="272"/>
      <c r="BP13" s="272"/>
      <c r="BQ13" s="272"/>
      <c r="BR13" s="272" t="s">
        <v>85</v>
      </c>
      <c r="BS13" s="272"/>
      <c r="BT13" s="272"/>
      <c r="BU13" s="272" t="s">
        <v>85</v>
      </c>
      <c r="BV13" s="272"/>
      <c r="BW13" s="272" t="s">
        <v>85</v>
      </c>
      <c r="BX13" s="272"/>
      <c r="BY13" s="272"/>
      <c r="BZ13" s="272"/>
      <c r="CA13" s="272" t="s">
        <v>90</v>
      </c>
      <c r="CB13" s="272"/>
      <c r="CC13" s="272" t="s">
        <v>86</v>
      </c>
      <c r="CD13" s="272" t="s">
        <v>86</v>
      </c>
      <c r="CE13" s="272" t="s">
        <v>88</v>
      </c>
      <c r="CF13" s="272"/>
      <c r="CG13" s="159">
        <v>129.8686442158947</v>
      </c>
      <c r="CH13" s="32">
        <v>15.057444789226677</v>
      </c>
      <c r="CI13" s="32">
        <v>38.808794892819016</v>
      </c>
      <c r="CJ13" s="13">
        <v>168.452618412437</v>
      </c>
      <c r="CK13" s="13">
        <v>7.5287223946133386</v>
      </c>
      <c r="CL13" s="47">
        <v>61.74479267447505</v>
      </c>
      <c r="CM13" s="47">
        <v>0.35853270850354158</v>
      </c>
      <c r="CN13" s="69">
        <v>3.8388441892195537E-4</v>
      </c>
      <c r="CO13" s="94">
        <v>0.49236615473226963</v>
      </c>
      <c r="CP13" s="125">
        <v>1.9194220946097768E-4</v>
      </c>
      <c r="CQ13" s="236">
        <f t="shared" si="0"/>
        <v>2.3946700385249957</v>
      </c>
      <c r="CR13" s="238">
        <f t="shared" si="1"/>
        <v>0.45817530838669979</v>
      </c>
      <c r="CS13" s="238">
        <f t="shared" si="2"/>
        <v>0.43061589134088318</v>
      </c>
      <c r="CT13" s="238">
        <f t="shared" si="3"/>
        <v>0.11120880027241721</v>
      </c>
      <c r="CU13" s="238">
        <f t="shared" si="4"/>
        <v>1.0000000000000002</v>
      </c>
      <c r="CV13" s="237"/>
      <c r="CW13" s="240">
        <f>CQ13/[1]EU28!F13</f>
        <v>1.014630647773401E-3</v>
      </c>
      <c r="CX13" s="240">
        <f>F21/[1]EU28!F21</f>
        <v>1.1836183300274875E-3</v>
      </c>
      <c r="CY13" s="240">
        <f>F28/[1]EU28!F28</f>
        <v>2.5249241677284761E-3</v>
      </c>
      <c r="CZ13" s="240">
        <f>F37/[1]EU28!F37</f>
        <v>1.2595651824121327E-3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13"/>
      <c r="H14" s="113"/>
      <c r="I14" s="113">
        <v>0.40410226472619459</v>
      </c>
      <c r="J14" s="113">
        <v>0.18300000000000002</v>
      </c>
      <c r="K14" s="113">
        <v>0.32934334575184854</v>
      </c>
      <c r="L14" s="113">
        <v>1.5759988324321586E-2</v>
      </c>
      <c r="M14" s="113">
        <v>5.8998930650024407E-2</v>
      </c>
      <c r="N14" s="111"/>
      <c r="O14" s="116"/>
      <c r="P14" s="114"/>
      <c r="Q14" s="112"/>
      <c r="R14" s="15"/>
      <c r="S14" s="15"/>
      <c r="T14" s="35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8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7"/>
      <c r="BI14" s="277"/>
      <c r="BJ14" s="277"/>
      <c r="BK14" s="277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7"/>
      <c r="BW14" s="273"/>
      <c r="BX14" s="277"/>
      <c r="BY14" s="277"/>
      <c r="BZ14" s="277"/>
      <c r="CA14" s="273"/>
      <c r="CB14" s="277"/>
      <c r="CC14" s="273"/>
      <c r="CD14" s="273"/>
      <c r="CE14" s="273"/>
      <c r="CF14" s="277"/>
      <c r="CG14" s="48"/>
      <c r="CH14" s="15"/>
      <c r="CI14" s="15"/>
      <c r="CJ14" s="15"/>
      <c r="CK14" s="15"/>
      <c r="CL14" s="15"/>
      <c r="CM14" s="15"/>
      <c r="CN14" s="15"/>
      <c r="CO14" s="15"/>
      <c r="CP14" s="166"/>
      <c r="CQ14" s="121"/>
      <c r="CR14" s="121"/>
      <c r="CS14" s="121"/>
      <c r="CT14" s="121"/>
      <c r="CU14" s="121"/>
    </row>
    <row r="15" spans="1:108" ht="24.75" customHeight="1" x14ac:dyDescent="0.2">
      <c r="B15" s="37" t="s">
        <v>82</v>
      </c>
      <c r="C15" s="37" t="s">
        <v>97</v>
      </c>
      <c r="D15" s="37" t="s">
        <v>97</v>
      </c>
      <c r="E15" s="38" t="s">
        <v>84</v>
      </c>
      <c r="F15" s="53">
        <v>10.18808777429467</v>
      </c>
      <c r="G15" s="13">
        <v>8.8358354231974907</v>
      </c>
      <c r="H15" s="13">
        <v>7.8E-2</v>
      </c>
      <c r="I15" s="13">
        <v>0.19880502440286935</v>
      </c>
      <c r="J15" s="13">
        <v>6.5000000000000002E-2</v>
      </c>
      <c r="K15" s="13">
        <v>0.1620260948883385</v>
      </c>
      <c r="L15" s="28">
        <v>7.7533959517119043E-3</v>
      </c>
      <c r="M15" s="13">
        <v>2.9025533562818923E-2</v>
      </c>
      <c r="N15" s="13">
        <v>0.16</v>
      </c>
      <c r="O15" s="13">
        <v>1.23259115129779E-2</v>
      </c>
      <c r="P15" s="58">
        <v>2.6479112889891444E-2</v>
      </c>
      <c r="Q15" s="71">
        <v>0.5</v>
      </c>
      <c r="R15" s="71">
        <v>1.7</v>
      </c>
      <c r="S15" s="71">
        <v>0.5</v>
      </c>
      <c r="T15" s="275">
        <v>0.5</v>
      </c>
      <c r="U15" s="291"/>
      <c r="V15" s="347"/>
      <c r="W15" s="347">
        <v>1</v>
      </c>
      <c r="X15" s="347"/>
      <c r="Y15" s="347">
        <v>1</v>
      </c>
      <c r="Z15" s="291"/>
      <c r="AA15" s="347"/>
      <c r="AB15" s="347"/>
      <c r="AC15" s="291"/>
      <c r="AD15" s="291"/>
      <c r="AE15" s="347"/>
      <c r="AF15" s="291">
        <v>1</v>
      </c>
      <c r="AG15" s="291"/>
      <c r="AH15" s="291"/>
      <c r="AI15" s="291">
        <v>1</v>
      </c>
      <c r="AJ15" s="291"/>
      <c r="AK15" s="291"/>
      <c r="AL15" s="347"/>
      <c r="AM15" s="347"/>
      <c r="AN15" s="291">
        <v>1</v>
      </c>
      <c r="AO15" s="291"/>
      <c r="AP15" s="291"/>
      <c r="AQ15" s="291">
        <v>1</v>
      </c>
      <c r="AR15" s="291"/>
      <c r="AS15" s="291"/>
      <c r="AT15" s="291"/>
      <c r="AU15" s="347"/>
      <c r="AV15" s="291">
        <v>1</v>
      </c>
      <c r="AW15" s="347"/>
      <c r="AX15" s="347"/>
      <c r="AY15" s="291">
        <v>1</v>
      </c>
      <c r="AZ15" s="291"/>
      <c r="BA15" s="347"/>
      <c r="BB15" s="347"/>
      <c r="BC15" s="347"/>
      <c r="BD15" s="277"/>
      <c r="BE15" s="291" t="s">
        <v>85</v>
      </c>
      <c r="BF15" s="277"/>
      <c r="BG15" s="291" t="s">
        <v>85</v>
      </c>
      <c r="BH15" s="277"/>
      <c r="BI15" s="277"/>
      <c r="BJ15" s="277"/>
      <c r="BK15" s="277"/>
      <c r="BL15" s="291" t="s">
        <v>90</v>
      </c>
      <c r="BM15" s="277"/>
      <c r="BN15" s="291" t="s">
        <v>87</v>
      </c>
      <c r="BO15" s="277"/>
      <c r="BP15" s="277"/>
      <c r="BQ15" s="277"/>
      <c r="BR15" s="291" t="s">
        <v>85</v>
      </c>
      <c r="BS15" s="277"/>
      <c r="BT15" s="277"/>
      <c r="BU15" s="291" t="s">
        <v>85</v>
      </c>
      <c r="BV15" s="277"/>
      <c r="BW15" s="291" t="s">
        <v>85</v>
      </c>
      <c r="BX15" s="277"/>
      <c r="BY15" s="277"/>
      <c r="BZ15" s="277"/>
      <c r="CA15" s="291" t="s">
        <v>90</v>
      </c>
      <c r="CB15" s="277"/>
      <c r="CC15" s="291" t="s">
        <v>86</v>
      </c>
      <c r="CD15" s="291" t="s">
        <v>86</v>
      </c>
      <c r="CE15" s="291" t="s">
        <v>88</v>
      </c>
      <c r="CF15" s="277"/>
      <c r="CG15" s="245">
        <v>291.75</v>
      </c>
      <c r="CH15" s="60">
        <v>18.52</v>
      </c>
      <c r="CI15" s="13">
        <v>34.434992152208203</v>
      </c>
      <c r="CJ15" s="13">
        <v>378.42892499999999</v>
      </c>
      <c r="CK15" s="13">
        <v>9.26</v>
      </c>
      <c r="CL15" s="47">
        <v>54.786072514163251</v>
      </c>
      <c r="CM15" s="47">
        <v>2.9286817072717133</v>
      </c>
      <c r="CN15" s="69">
        <v>1.4445600000000001E-3</v>
      </c>
      <c r="CO15" s="94">
        <v>3.9019010162607142</v>
      </c>
      <c r="CP15" s="102">
        <v>7.2228000000000006E-4</v>
      </c>
      <c r="CQ15" s="121"/>
      <c r="CR15" s="121"/>
      <c r="CS15" s="121"/>
      <c r="CT15" s="121"/>
      <c r="CU15" s="121"/>
    </row>
    <row r="16" spans="1:108" ht="21.75" customHeight="1" x14ac:dyDescent="0.2">
      <c r="B16" s="5" t="s">
        <v>82</v>
      </c>
      <c r="C16" s="5" t="s">
        <v>97</v>
      </c>
      <c r="D16" s="5" t="s">
        <v>97</v>
      </c>
      <c r="E16" s="12" t="s">
        <v>89</v>
      </c>
      <c r="F16" s="10">
        <v>5.683880547764395</v>
      </c>
      <c r="G16" s="13">
        <v>4.9243818676786004</v>
      </c>
      <c r="H16" s="13">
        <v>4.6227999999999998E-2</v>
      </c>
      <c r="I16" s="13">
        <v>0.12937122802950202</v>
      </c>
      <c r="J16" s="13">
        <v>0.06</v>
      </c>
      <c r="K16" s="13">
        <v>0.10543755084404413</v>
      </c>
      <c r="L16" s="28">
        <v>5.0454778931505783E-3</v>
      </c>
      <c r="M16" s="13">
        <v>1.8888199292307294E-2</v>
      </c>
      <c r="N16" s="13">
        <v>0.11</v>
      </c>
      <c r="O16" s="13">
        <v>8.0210161378291255E-3</v>
      </c>
      <c r="P16" s="58">
        <v>1.1350211891672891E-2</v>
      </c>
      <c r="Q16" s="58">
        <v>0.35</v>
      </c>
      <c r="R16" s="58">
        <v>1.4</v>
      </c>
      <c r="S16" s="58">
        <v>0.35</v>
      </c>
      <c r="T16" s="58">
        <v>0.35</v>
      </c>
      <c r="U16" s="291"/>
      <c r="V16" s="347"/>
      <c r="W16" s="347">
        <v>1</v>
      </c>
      <c r="X16" s="347"/>
      <c r="Y16" s="347">
        <v>1</v>
      </c>
      <c r="Z16" s="291"/>
      <c r="AA16" s="347"/>
      <c r="AB16" s="347"/>
      <c r="AC16" s="291"/>
      <c r="AD16" s="291"/>
      <c r="AE16" s="347"/>
      <c r="AF16" s="291">
        <v>1</v>
      </c>
      <c r="AG16" s="291"/>
      <c r="AH16" s="291"/>
      <c r="AI16" s="291">
        <v>1</v>
      </c>
      <c r="AJ16" s="291"/>
      <c r="AK16" s="291"/>
      <c r="AL16" s="347"/>
      <c r="AM16" s="347"/>
      <c r="AN16" s="291">
        <v>1</v>
      </c>
      <c r="AO16" s="291"/>
      <c r="AP16" s="291"/>
      <c r="AQ16" s="291">
        <v>1</v>
      </c>
      <c r="AR16" s="291"/>
      <c r="AS16" s="291"/>
      <c r="AT16" s="291"/>
      <c r="AU16" s="347"/>
      <c r="AV16" s="291">
        <v>1</v>
      </c>
      <c r="AW16" s="347"/>
      <c r="AX16" s="347"/>
      <c r="AY16" s="291">
        <v>1</v>
      </c>
      <c r="AZ16" s="291"/>
      <c r="BA16" s="347"/>
      <c r="BB16" s="347"/>
      <c r="BC16" s="347"/>
      <c r="BD16" s="277"/>
      <c r="BE16" s="291" t="s">
        <v>85</v>
      </c>
      <c r="BF16" s="277"/>
      <c r="BG16" s="291" t="s">
        <v>85</v>
      </c>
      <c r="BH16" s="277"/>
      <c r="BI16" s="277"/>
      <c r="BJ16" s="277"/>
      <c r="BK16" s="277"/>
      <c r="BL16" s="291" t="s">
        <v>90</v>
      </c>
      <c r="BM16" s="277"/>
      <c r="BN16" s="291" t="s">
        <v>87</v>
      </c>
      <c r="BO16" s="277"/>
      <c r="BP16" s="277"/>
      <c r="BQ16" s="277"/>
      <c r="BR16" s="291" t="s">
        <v>85</v>
      </c>
      <c r="BS16" s="277"/>
      <c r="BT16" s="277"/>
      <c r="BU16" s="291" t="s">
        <v>85</v>
      </c>
      <c r="BV16" s="277"/>
      <c r="BW16" s="291" t="s">
        <v>85</v>
      </c>
      <c r="BX16" s="277"/>
      <c r="BY16" s="277"/>
      <c r="BZ16" s="277"/>
      <c r="CA16" s="291" t="s">
        <v>90</v>
      </c>
      <c r="CB16" s="277"/>
      <c r="CC16" s="291" t="s">
        <v>86</v>
      </c>
      <c r="CD16" s="291" t="s">
        <v>86</v>
      </c>
      <c r="CE16" s="291" t="s">
        <v>88</v>
      </c>
      <c r="CF16" s="277"/>
      <c r="CG16" s="30">
        <v>236.42737582450218</v>
      </c>
      <c r="CH16" s="13">
        <v>38.03</v>
      </c>
      <c r="CI16" s="13">
        <v>34.394992152208246</v>
      </c>
      <c r="CJ16" s="13">
        <v>306.66994918196178</v>
      </c>
      <c r="CK16" s="13">
        <v>19.015000000000001</v>
      </c>
      <c r="CL16" s="47">
        <v>54.722432514163316</v>
      </c>
      <c r="CM16" s="47">
        <v>1.3597557093674579</v>
      </c>
      <c r="CN16" s="69">
        <v>1.7580508399999998E-3</v>
      </c>
      <c r="CO16" s="94">
        <v>1.8211957068071734</v>
      </c>
      <c r="CP16" s="102">
        <v>8.7902541999999992E-4</v>
      </c>
    </row>
    <row r="17" spans="1:94" ht="21.75" customHeight="1" x14ac:dyDescent="0.2">
      <c r="B17" s="5" t="s">
        <v>82</v>
      </c>
      <c r="C17" s="5" t="s">
        <v>97</v>
      </c>
      <c r="D17" s="5" t="s">
        <v>97</v>
      </c>
      <c r="E17" s="12" t="s">
        <v>91</v>
      </c>
      <c r="F17" s="10">
        <v>0.94868833525820817</v>
      </c>
      <c r="G17" s="13">
        <v>0.81234095033822795</v>
      </c>
      <c r="H17" s="28">
        <v>1.6379999999999999E-2</v>
      </c>
      <c r="I17" s="13">
        <v>2.1942610634624965E-2</v>
      </c>
      <c r="J17" s="13">
        <v>0.02</v>
      </c>
      <c r="K17" s="13">
        <v>1.7883227667219344E-2</v>
      </c>
      <c r="L17" s="28">
        <v>8.5576181475037363E-4</v>
      </c>
      <c r="M17" s="28">
        <v>3.2036211526552446E-3</v>
      </c>
      <c r="N17" s="13">
        <v>0.01</v>
      </c>
      <c r="O17" s="28">
        <v>1.3604418593467478E-3</v>
      </c>
      <c r="P17" s="58">
        <v>1.0582168775278216E-2</v>
      </c>
      <c r="Q17" s="58">
        <v>0.27</v>
      </c>
      <c r="R17" s="58">
        <v>1.25</v>
      </c>
      <c r="S17" s="58">
        <v>0.27</v>
      </c>
      <c r="T17" s="58">
        <v>0.27</v>
      </c>
      <c r="U17" s="291"/>
      <c r="V17" s="347"/>
      <c r="W17" s="347">
        <v>1</v>
      </c>
      <c r="X17" s="347"/>
      <c r="Y17" s="347">
        <v>1</v>
      </c>
      <c r="Z17" s="291"/>
      <c r="AA17" s="347"/>
      <c r="AB17" s="347"/>
      <c r="AC17" s="291"/>
      <c r="AD17" s="291"/>
      <c r="AE17" s="347"/>
      <c r="AF17" s="291">
        <v>1</v>
      </c>
      <c r="AG17" s="291"/>
      <c r="AH17" s="291"/>
      <c r="AI17" s="291"/>
      <c r="AJ17" s="291">
        <v>1</v>
      </c>
      <c r="AK17" s="291"/>
      <c r="AL17" s="347"/>
      <c r="AM17" s="347"/>
      <c r="AN17" s="291">
        <v>1</v>
      </c>
      <c r="AO17" s="291"/>
      <c r="AP17" s="291"/>
      <c r="AQ17" s="291">
        <v>1</v>
      </c>
      <c r="AR17" s="291"/>
      <c r="AS17" s="291"/>
      <c r="AT17" s="291"/>
      <c r="AU17" s="347"/>
      <c r="AV17" s="291">
        <v>1</v>
      </c>
      <c r="AW17" s="347"/>
      <c r="AX17" s="347"/>
      <c r="AY17" s="291">
        <v>1</v>
      </c>
      <c r="AZ17" s="291"/>
      <c r="BA17" s="347"/>
      <c r="BB17" s="347"/>
      <c r="BC17" s="347"/>
      <c r="BD17" s="277"/>
      <c r="BE17" s="291" t="s">
        <v>85</v>
      </c>
      <c r="BF17" s="277"/>
      <c r="BG17" s="291" t="s">
        <v>85</v>
      </c>
      <c r="BH17" s="277"/>
      <c r="BI17" s="277"/>
      <c r="BJ17" s="277"/>
      <c r="BK17" s="277"/>
      <c r="BL17" s="291" t="s">
        <v>90</v>
      </c>
      <c r="BM17" s="277"/>
      <c r="BN17" s="291" t="s">
        <v>87</v>
      </c>
      <c r="BO17" s="277"/>
      <c r="BP17" s="277"/>
      <c r="BQ17" s="277"/>
      <c r="BR17" s="291" t="s">
        <v>85</v>
      </c>
      <c r="BS17" s="277"/>
      <c r="BT17" s="277"/>
      <c r="BU17" s="291" t="s">
        <v>85</v>
      </c>
      <c r="BV17" s="277"/>
      <c r="BW17" s="291" t="s">
        <v>85</v>
      </c>
      <c r="BX17" s="277"/>
      <c r="BY17" s="277"/>
      <c r="BZ17" s="277"/>
      <c r="CA17" s="291" t="s">
        <v>90</v>
      </c>
      <c r="CB17" s="277"/>
      <c r="CC17" s="291" t="s">
        <v>86</v>
      </c>
      <c r="CD17" s="291" t="s">
        <v>86</v>
      </c>
      <c r="CE17" s="291" t="s">
        <v>88</v>
      </c>
      <c r="CF17" s="277"/>
      <c r="CG17" s="30">
        <v>245.56317803806161</v>
      </c>
      <c r="CH17" s="13">
        <v>44.891912224749177</v>
      </c>
      <c r="CI17" s="13">
        <v>34.394992152208246</v>
      </c>
      <c r="CJ17" s="13">
        <v>318.5199982331697</v>
      </c>
      <c r="CK17" s="13">
        <v>22.445956112374589</v>
      </c>
      <c r="CL17" s="47">
        <v>54.722432514163316</v>
      </c>
      <c r="CM17" s="47">
        <v>0.232111153261612</v>
      </c>
      <c r="CN17" s="69">
        <v>7.3532952224139147E-4</v>
      </c>
      <c r="CO17" s="94">
        <v>0.31066137146960499</v>
      </c>
      <c r="CP17" s="102">
        <v>3.6766476112069573E-4</v>
      </c>
    </row>
    <row r="18" spans="1:94" ht="21.75" customHeight="1" x14ac:dyDescent="0.2">
      <c r="B18" s="5" t="s">
        <v>82</v>
      </c>
      <c r="C18" s="5" t="s">
        <v>97</v>
      </c>
      <c r="D18" s="5" t="s">
        <v>97</v>
      </c>
      <c r="E18" s="12" t="s">
        <v>92</v>
      </c>
      <c r="F18" s="10">
        <v>0.59396139250948687</v>
      </c>
      <c r="G18" s="13">
        <v>0.5042960732552384</v>
      </c>
      <c r="H18" s="28">
        <v>1.4144E-2</v>
      </c>
      <c r="I18" s="13">
        <v>1.328114489385806E-2</v>
      </c>
      <c r="J18" s="13">
        <v>0.01</v>
      </c>
      <c r="K18" s="13">
        <v>1.0824133088494319E-2</v>
      </c>
      <c r="L18" s="28">
        <v>5.1796465086046436E-4</v>
      </c>
      <c r="M18" s="28">
        <v>1.9390471545032767E-3</v>
      </c>
      <c r="N18" s="13">
        <v>5.0000000000000001E-3</v>
      </c>
      <c r="O18" s="28">
        <v>8.2343098341919969E-4</v>
      </c>
      <c r="P18" s="58">
        <v>7.4577139104388618E-3</v>
      </c>
      <c r="Q18" s="58">
        <v>0.23</v>
      </c>
      <c r="R18" s="58">
        <v>1.17</v>
      </c>
      <c r="S18" s="58">
        <v>0.23</v>
      </c>
      <c r="T18" s="58">
        <v>0.23</v>
      </c>
      <c r="U18" s="291">
        <v>0.33329999999999999</v>
      </c>
      <c r="V18" s="348"/>
      <c r="W18" s="347">
        <v>0.33329999999999999</v>
      </c>
      <c r="X18" s="347">
        <v>0.33329999999999999</v>
      </c>
      <c r="Y18" s="347">
        <v>1</v>
      </c>
      <c r="Z18" s="291"/>
      <c r="AA18" s="347"/>
      <c r="AB18" s="347"/>
      <c r="AC18" s="291"/>
      <c r="AD18" s="291"/>
      <c r="AE18" s="347"/>
      <c r="AF18" s="291">
        <v>1</v>
      </c>
      <c r="AG18" s="291"/>
      <c r="AH18" s="291"/>
      <c r="AI18" s="291"/>
      <c r="AJ18" s="291">
        <v>1</v>
      </c>
      <c r="AK18" s="291"/>
      <c r="AL18" s="347"/>
      <c r="AM18" s="347"/>
      <c r="AN18" s="291">
        <v>1</v>
      </c>
      <c r="AO18" s="291"/>
      <c r="AP18" s="291"/>
      <c r="AQ18" s="291">
        <v>1</v>
      </c>
      <c r="AR18" s="291"/>
      <c r="AS18" s="291"/>
      <c r="AT18" s="291"/>
      <c r="AU18" s="347"/>
      <c r="AV18" s="291">
        <v>1</v>
      </c>
      <c r="AW18" s="347"/>
      <c r="AX18" s="347"/>
      <c r="AY18" s="291">
        <v>1</v>
      </c>
      <c r="AZ18" s="291"/>
      <c r="BA18" s="347"/>
      <c r="BB18" s="347"/>
      <c r="BC18" s="347"/>
      <c r="BD18" s="277"/>
      <c r="BE18" s="291" t="s">
        <v>85</v>
      </c>
      <c r="BF18" s="277"/>
      <c r="BG18" s="291" t="s">
        <v>85</v>
      </c>
      <c r="BH18" s="277"/>
      <c r="BI18" s="277"/>
      <c r="BJ18" s="277"/>
      <c r="BK18" s="277"/>
      <c r="BL18" s="291" t="s">
        <v>90</v>
      </c>
      <c r="BM18" s="277"/>
      <c r="BN18" s="291" t="s">
        <v>87</v>
      </c>
      <c r="BO18" s="277"/>
      <c r="BP18" s="277"/>
      <c r="BQ18" s="277"/>
      <c r="BR18" s="291" t="s">
        <v>85</v>
      </c>
      <c r="BS18" s="277"/>
      <c r="BT18" s="277"/>
      <c r="BU18" s="291" t="s">
        <v>85</v>
      </c>
      <c r="BV18" s="277"/>
      <c r="BW18" s="291" t="s">
        <v>85</v>
      </c>
      <c r="BX18" s="277"/>
      <c r="BY18" s="277"/>
      <c r="BZ18" s="277"/>
      <c r="CA18" s="291" t="s">
        <v>90</v>
      </c>
      <c r="CB18" s="277"/>
      <c r="CC18" s="291" t="s">
        <v>86</v>
      </c>
      <c r="CD18" s="291" t="s">
        <v>86</v>
      </c>
      <c r="CE18" s="291" t="s">
        <v>88</v>
      </c>
      <c r="CF18" s="277"/>
      <c r="CG18" s="30">
        <v>190.36342927017884</v>
      </c>
      <c r="CH18" s="13">
        <v>39.055963635531782</v>
      </c>
      <c r="CI18" s="13">
        <v>34.394992152208246</v>
      </c>
      <c r="CJ18" s="13">
        <v>246.92040410634897</v>
      </c>
      <c r="CK18" s="13">
        <v>19.527981817765891</v>
      </c>
      <c r="CL18" s="47">
        <v>54.722432514163316</v>
      </c>
      <c r="CM18" s="47">
        <v>0.11642882730643098</v>
      </c>
      <c r="CN18" s="69">
        <v>5.5240754966096148E-4</v>
      </c>
      <c r="CO18" s="47">
        <v>0.1570240024150473</v>
      </c>
      <c r="CP18" s="78">
        <v>2.7620377483048074E-4</v>
      </c>
    </row>
    <row r="19" spans="1:94" ht="21.75" customHeight="1" x14ac:dyDescent="0.2">
      <c r="B19" s="5" t="s">
        <v>82</v>
      </c>
      <c r="C19" s="5" t="s">
        <v>97</v>
      </c>
      <c r="D19" s="5" t="s">
        <v>97</v>
      </c>
      <c r="E19" s="12" t="s">
        <v>93</v>
      </c>
      <c r="F19" s="10">
        <v>0.51971621844580107</v>
      </c>
      <c r="G19" s="13">
        <v>0.43982156409833362</v>
      </c>
      <c r="H19" s="28">
        <v>1.3675999999999999E-2</v>
      </c>
      <c r="I19" s="13">
        <v>1.0684895148441337E-2</v>
      </c>
      <c r="J19" s="13">
        <v>0.01</v>
      </c>
      <c r="K19" s="13">
        <v>8.7081895459796884E-3</v>
      </c>
      <c r="L19" s="28">
        <v>4.1671091078921216E-4</v>
      </c>
      <c r="M19" s="28">
        <v>1.5599946916724351E-3</v>
      </c>
      <c r="N19" s="13">
        <v>5.0000000000000001E-3</v>
      </c>
      <c r="O19" s="28">
        <v>6.6246349920336285E-4</v>
      </c>
      <c r="P19" s="58">
        <v>5.0224316492379741E-3</v>
      </c>
      <c r="Q19" s="58">
        <v>0.21</v>
      </c>
      <c r="R19" s="58">
        <v>1.1299999999999999</v>
      </c>
      <c r="S19" s="58">
        <v>0.21</v>
      </c>
      <c r="T19" s="58">
        <v>0.21</v>
      </c>
      <c r="U19" s="291">
        <v>0.33329999999999999</v>
      </c>
      <c r="V19" s="348"/>
      <c r="W19" s="347">
        <v>0.33329999999999999</v>
      </c>
      <c r="X19" s="347">
        <v>0.33329999999999999</v>
      </c>
      <c r="Y19" s="347">
        <v>1</v>
      </c>
      <c r="Z19" s="291"/>
      <c r="AA19" s="347"/>
      <c r="AB19" s="347"/>
      <c r="AC19" s="291"/>
      <c r="AD19" s="291"/>
      <c r="AE19" s="347"/>
      <c r="AF19" s="291">
        <v>1</v>
      </c>
      <c r="AG19" s="291"/>
      <c r="AH19" s="291"/>
      <c r="AI19" s="291"/>
      <c r="AJ19" s="291">
        <v>1</v>
      </c>
      <c r="AK19" s="291"/>
      <c r="AL19" s="347"/>
      <c r="AM19" s="347"/>
      <c r="AN19" s="291">
        <v>1</v>
      </c>
      <c r="AO19" s="291"/>
      <c r="AP19" s="291"/>
      <c r="AQ19" s="291">
        <v>1</v>
      </c>
      <c r="AR19" s="291"/>
      <c r="AS19" s="291"/>
      <c r="AT19" s="291"/>
      <c r="AU19" s="347"/>
      <c r="AV19" s="291">
        <v>1</v>
      </c>
      <c r="AW19" s="347"/>
      <c r="AX19" s="347"/>
      <c r="AY19" s="291">
        <v>1</v>
      </c>
      <c r="AZ19" s="291"/>
      <c r="BA19" s="347"/>
      <c r="BB19" s="347"/>
      <c r="BC19" s="347"/>
      <c r="BD19" s="277"/>
      <c r="BE19" s="291" t="s">
        <v>85</v>
      </c>
      <c r="BF19" s="277"/>
      <c r="BG19" s="291" t="s">
        <v>85</v>
      </c>
      <c r="BH19" s="277"/>
      <c r="BI19" s="277"/>
      <c r="BJ19" s="277"/>
      <c r="BK19" s="277"/>
      <c r="BL19" s="291" t="s">
        <v>90</v>
      </c>
      <c r="BM19" s="277"/>
      <c r="BN19" s="291" t="s">
        <v>87</v>
      </c>
      <c r="BO19" s="277"/>
      <c r="BP19" s="277"/>
      <c r="BQ19" s="277"/>
      <c r="BR19" s="291" t="s">
        <v>85</v>
      </c>
      <c r="BS19" s="277"/>
      <c r="BT19" s="277"/>
      <c r="BU19" s="291" t="s">
        <v>85</v>
      </c>
      <c r="BV19" s="277"/>
      <c r="BW19" s="291" t="s">
        <v>85</v>
      </c>
      <c r="BX19" s="277"/>
      <c r="BY19" s="277"/>
      <c r="BZ19" s="277"/>
      <c r="CA19" s="291" t="s">
        <v>90</v>
      </c>
      <c r="CB19" s="277"/>
      <c r="CC19" s="291" t="s">
        <v>86</v>
      </c>
      <c r="CD19" s="291" t="s">
        <v>86</v>
      </c>
      <c r="CE19" s="291" t="s">
        <v>88</v>
      </c>
      <c r="CF19" s="277"/>
      <c r="CG19" s="159">
        <v>173.81120334954448</v>
      </c>
      <c r="CH19" s="13">
        <v>36.712605817399876</v>
      </c>
      <c r="CI19" s="13">
        <v>34.394992152208246</v>
      </c>
      <c r="CJ19" s="13">
        <v>225.45051186469414</v>
      </c>
      <c r="CK19" s="13">
        <v>18.356302908699938</v>
      </c>
      <c r="CL19" s="47">
        <v>54.722432514163316</v>
      </c>
      <c r="CM19" s="47">
        <v>9.4321550569828855E-2</v>
      </c>
      <c r="CN19" s="69">
        <v>5.0208159715876062E-4</v>
      </c>
      <c r="CO19" s="47">
        <v>0.12759813244551621</v>
      </c>
      <c r="CP19" s="78">
        <v>2.5104079857938031E-4</v>
      </c>
    </row>
    <row r="20" spans="1:94" ht="20.25" customHeight="1" x14ac:dyDescent="0.2">
      <c r="B20" s="5" t="s">
        <v>82</v>
      </c>
      <c r="C20" s="5" t="s">
        <v>97</v>
      </c>
      <c r="D20" s="5" t="s">
        <v>97</v>
      </c>
      <c r="E20" s="12" t="s">
        <v>94</v>
      </c>
      <c r="F20" s="7">
        <v>0.41247318924269927</v>
      </c>
      <c r="G20" s="13">
        <v>0.34669171753836003</v>
      </c>
      <c r="H20" s="28">
        <v>1.2999999999999999E-2</v>
      </c>
      <c r="I20" s="13">
        <v>8.7348801965680487E-3</v>
      </c>
      <c r="J20" s="13">
        <v>8.0000000000000002E-3</v>
      </c>
      <c r="K20" s="13">
        <v>7.1189273602029592E-3</v>
      </c>
      <c r="L20" s="28">
        <v>3.4066032766615387E-4</v>
      </c>
      <c r="M20" s="28">
        <v>1.2752925086989351E-3</v>
      </c>
      <c r="N20" s="13">
        <v>5.0000000000000001E-3</v>
      </c>
      <c r="O20" s="28">
        <v>5.4156257218721904E-4</v>
      </c>
      <c r="P20" s="58">
        <v>3.1933176243808294E-3</v>
      </c>
      <c r="Q20" s="58">
        <v>0.20499999999999999</v>
      </c>
      <c r="R20" s="58">
        <v>1.1100000000000001</v>
      </c>
      <c r="S20" s="58">
        <v>0.20499999999999999</v>
      </c>
      <c r="T20" s="58">
        <v>0.20499999999999999</v>
      </c>
      <c r="U20" s="291">
        <v>0.33329999999999999</v>
      </c>
      <c r="V20" s="348"/>
      <c r="W20" s="347">
        <v>0.33329999999999999</v>
      </c>
      <c r="X20" s="347">
        <v>0.33329999999999999</v>
      </c>
      <c r="Y20" s="347">
        <v>1</v>
      </c>
      <c r="Z20" s="291"/>
      <c r="AA20" s="347"/>
      <c r="AB20" s="347"/>
      <c r="AC20" s="291"/>
      <c r="AD20" s="291"/>
      <c r="AE20" s="347"/>
      <c r="AF20" s="291">
        <v>1</v>
      </c>
      <c r="AG20" s="291"/>
      <c r="AH20" s="291"/>
      <c r="AI20" s="291"/>
      <c r="AJ20" s="291"/>
      <c r="AK20" s="291"/>
      <c r="AL20" s="347">
        <v>1</v>
      </c>
      <c r="AM20" s="347"/>
      <c r="AN20" s="291">
        <v>1</v>
      </c>
      <c r="AO20" s="291"/>
      <c r="AP20" s="291"/>
      <c r="AQ20" s="291">
        <v>1</v>
      </c>
      <c r="AR20" s="291"/>
      <c r="AS20" s="291"/>
      <c r="AT20" s="291"/>
      <c r="AU20" s="347"/>
      <c r="AV20" s="291">
        <v>1</v>
      </c>
      <c r="AW20" s="347"/>
      <c r="AX20" s="347"/>
      <c r="AY20" s="291">
        <v>1</v>
      </c>
      <c r="AZ20" s="291"/>
      <c r="BA20" s="347"/>
      <c r="BB20" s="347"/>
      <c r="BC20" s="347"/>
      <c r="BD20" s="277"/>
      <c r="BE20" s="291" t="s">
        <v>85</v>
      </c>
      <c r="BF20" s="277"/>
      <c r="BG20" s="291" t="s">
        <v>85</v>
      </c>
      <c r="BH20" s="277"/>
      <c r="BI20" s="277"/>
      <c r="BJ20" s="277"/>
      <c r="BK20" s="277"/>
      <c r="BL20" s="291" t="s">
        <v>90</v>
      </c>
      <c r="BM20" s="277"/>
      <c r="BN20" s="291" t="s">
        <v>87</v>
      </c>
      <c r="BO20" s="277"/>
      <c r="BP20" s="277"/>
      <c r="BQ20" s="277"/>
      <c r="BR20" s="291" t="s">
        <v>85</v>
      </c>
      <c r="BS20" s="277"/>
      <c r="BT20" s="277"/>
      <c r="BU20" s="291" t="s">
        <v>85</v>
      </c>
      <c r="BV20" s="277"/>
      <c r="BW20" s="291" t="s">
        <v>85</v>
      </c>
      <c r="BX20" s="277"/>
      <c r="BY20" s="277"/>
      <c r="BZ20" s="277"/>
      <c r="CA20" s="291" t="s">
        <v>90</v>
      </c>
      <c r="CB20" s="277"/>
      <c r="CC20" s="291" t="s">
        <v>86</v>
      </c>
      <c r="CD20" s="291" t="s">
        <v>86</v>
      </c>
      <c r="CE20" s="291" t="s">
        <v>88</v>
      </c>
      <c r="CF20" s="277"/>
      <c r="CG20" s="159">
        <v>227.31723597671123</v>
      </c>
      <c r="CH20" s="13">
        <v>51.030522086185826</v>
      </c>
      <c r="CI20" s="13">
        <v>34.394992152208246</v>
      </c>
      <c r="CJ20" s="13">
        <v>294.8531867853921</v>
      </c>
      <c r="CK20" s="13">
        <v>25.515261043092913</v>
      </c>
      <c r="CL20" s="47">
        <v>54.722432514163316</v>
      </c>
      <c r="CM20" s="47">
        <v>9.299601507383766E-2</v>
      </c>
      <c r="CN20" s="69">
        <v>6.6339678712041574E-4</v>
      </c>
      <c r="CO20" s="47">
        <v>0.12479469401052179</v>
      </c>
      <c r="CP20" s="78">
        <v>3.3169839356020787E-4</v>
      </c>
    </row>
    <row r="21" spans="1:94" ht="24.75" customHeight="1" x14ac:dyDescent="0.2">
      <c r="B21" s="5" t="s">
        <v>82</v>
      </c>
      <c r="C21" s="5" t="s">
        <v>97</v>
      </c>
      <c r="D21" s="5" t="s">
        <v>97</v>
      </c>
      <c r="E21" s="10" t="s">
        <v>95</v>
      </c>
      <c r="F21" s="53">
        <v>1.0971786833855801</v>
      </c>
      <c r="G21" s="13">
        <v>0.94128996865203773</v>
      </c>
      <c r="H21" s="28">
        <v>6.9160000000000003E-3</v>
      </c>
      <c r="I21" s="13">
        <v>2.1282481420330762E-2</v>
      </c>
      <c r="J21" s="13">
        <v>0.01</v>
      </c>
      <c r="K21" s="13">
        <v>1.7345222357569572E-2</v>
      </c>
      <c r="L21" s="82">
        <v>8.3001677539289967E-4</v>
      </c>
      <c r="M21" s="28">
        <v>3.1072422873682911E-3</v>
      </c>
      <c r="N21" s="13">
        <v>0.01</v>
      </c>
      <c r="O21" s="82">
        <v>4.0000000000000002E-4</v>
      </c>
      <c r="P21" s="149">
        <v>1.0882481420330763E-2</v>
      </c>
      <c r="Q21" s="58">
        <v>0.2</v>
      </c>
      <c r="R21" s="58">
        <v>1.1000000000000001</v>
      </c>
      <c r="S21" s="58">
        <v>0.2</v>
      </c>
      <c r="T21" s="91">
        <v>0.2</v>
      </c>
      <c r="U21" s="291">
        <v>0.33329999999999999</v>
      </c>
      <c r="V21" s="348"/>
      <c r="W21" s="347">
        <v>0.33329999999999999</v>
      </c>
      <c r="X21" s="347">
        <v>0.33329999999999999</v>
      </c>
      <c r="Y21" s="347">
        <v>1</v>
      </c>
      <c r="Z21" s="291"/>
      <c r="AA21" s="347"/>
      <c r="AB21" s="347"/>
      <c r="AC21" s="291"/>
      <c r="AD21" s="291"/>
      <c r="AE21" s="347"/>
      <c r="AF21" s="291">
        <v>1</v>
      </c>
      <c r="AG21" s="291"/>
      <c r="AH21" s="291"/>
      <c r="AI21" s="291"/>
      <c r="AJ21" s="291"/>
      <c r="AK21" s="291"/>
      <c r="AL21" s="347">
        <v>1</v>
      </c>
      <c r="AM21" s="347"/>
      <c r="AN21" s="291">
        <v>1</v>
      </c>
      <c r="AO21" s="291"/>
      <c r="AP21" s="291"/>
      <c r="AQ21" s="291">
        <v>1</v>
      </c>
      <c r="AR21" s="291"/>
      <c r="AS21" s="291"/>
      <c r="AT21" s="291"/>
      <c r="AU21" s="347"/>
      <c r="AV21" s="291">
        <v>1</v>
      </c>
      <c r="AW21" s="347"/>
      <c r="AX21" s="347"/>
      <c r="AY21" s="291">
        <v>1</v>
      </c>
      <c r="AZ21" s="291"/>
      <c r="BA21" s="347"/>
      <c r="BB21" s="347"/>
      <c r="BC21" s="347"/>
      <c r="BD21" s="277"/>
      <c r="BE21" s="291" t="s">
        <v>85</v>
      </c>
      <c r="BF21" s="277"/>
      <c r="BG21" s="291" t="s">
        <v>85</v>
      </c>
      <c r="BH21" s="277"/>
      <c r="BI21" s="277"/>
      <c r="BJ21" s="277"/>
      <c r="BK21" s="277"/>
      <c r="BL21" s="291" t="s">
        <v>90</v>
      </c>
      <c r="BM21" s="277"/>
      <c r="BN21" s="291" t="s">
        <v>87</v>
      </c>
      <c r="BO21" s="277"/>
      <c r="BP21" s="277"/>
      <c r="BQ21" s="277"/>
      <c r="BR21" s="291" t="s">
        <v>85</v>
      </c>
      <c r="BS21" s="277"/>
      <c r="BT21" s="277"/>
      <c r="BU21" s="291" t="s">
        <v>85</v>
      </c>
      <c r="BV21" s="277"/>
      <c r="BW21" s="291" t="s">
        <v>85</v>
      </c>
      <c r="BX21" s="277"/>
      <c r="BY21" s="277"/>
      <c r="BZ21" s="277"/>
      <c r="CA21" s="291" t="s">
        <v>90</v>
      </c>
      <c r="CB21" s="277"/>
      <c r="CC21" s="291" t="s">
        <v>86</v>
      </c>
      <c r="CD21" s="291" t="s">
        <v>86</v>
      </c>
      <c r="CE21" s="291" t="s">
        <v>88</v>
      </c>
      <c r="CF21" s="277"/>
      <c r="CG21" s="245">
        <v>192.31376906857912</v>
      </c>
      <c r="CH21" s="58">
        <v>18.467957966409898</v>
      </c>
      <c r="CI21" s="58">
        <v>34.394992152208246</v>
      </c>
      <c r="CJ21" s="13">
        <v>249.45018985885397</v>
      </c>
      <c r="CK21" s="13">
        <v>9.233978983204949</v>
      </c>
      <c r="CL21" s="47">
        <v>54.722432514163316</v>
      </c>
      <c r="CM21" s="47">
        <v>0.21876047386253528</v>
      </c>
      <c r="CN21" s="77">
        <v>1.2772439729569085E-4</v>
      </c>
      <c r="CO21" s="94">
        <v>0.29484524785003152</v>
      </c>
      <c r="CP21" s="125">
        <v>6.3862198647845426E-5</v>
      </c>
    </row>
    <row r="22" spans="1:94" ht="30" customHeight="1" x14ac:dyDescent="0.2">
      <c r="B22" s="5" t="s">
        <v>82</v>
      </c>
      <c r="C22" s="10" t="s">
        <v>98</v>
      </c>
      <c r="D22" s="10" t="s">
        <v>98</v>
      </c>
      <c r="E22" s="15"/>
      <c r="F22" s="6"/>
      <c r="G22" s="7"/>
      <c r="H22" s="118"/>
      <c r="I22" s="115">
        <v>0.2458977352738056</v>
      </c>
      <c r="J22" s="115">
        <v>7.3799999999999991E-2</v>
      </c>
      <c r="K22" s="115">
        <v>0.20040665424815154</v>
      </c>
      <c r="L22" s="115">
        <v>9.5900116756784184E-3</v>
      </c>
      <c r="M22" s="115">
        <v>3.5901069349975619E-2</v>
      </c>
      <c r="N22" s="113">
        <v>0.23265306122448981</v>
      </c>
      <c r="O22" s="114"/>
      <c r="P22" s="116"/>
      <c r="Q22" s="115"/>
      <c r="R22" s="7"/>
      <c r="S22" s="7"/>
      <c r="T22" s="36"/>
      <c r="U22" s="273"/>
      <c r="V22" s="274"/>
      <c r="W22" s="274"/>
      <c r="X22" s="274"/>
      <c r="Y22" s="274"/>
      <c r="Z22" s="274"/>
      <c r="AA22" s="274"/>
      <c r="AB22" s="274"/>
      <c r="AC22" s="274"/>
      <c r="AD22" s="274"/>
      <c r="AE22" s="274"/>
      <c r="AF22" s="273"/>
      <c r="AG22" s="273"/>
      <c r="AH22" s="273"/>
      <c r="AI22" s="273"/>
      <c r="AJ22" s="273"/>
      <c r="AK22" s="273"/>
      <c r="AL22" s="274"/>
      <c r="AM22" s="274"/>
      <c r="AN22" s="273"/>
      <c r="AO22" s="273"/>
      <c r="AP22" s="273"/>
      <c r="AQ22" s="273"/>
      <c r="AR22" s="277"/>
      <c r="AS22" s="273"/>
      <c r="AT22" s="273"/>
      <c r="AU22" s="274"/>
      <c r="AV22" s="274"/>
      <c r="AW22" s="274"/>
      <c r="AX22" s="274"/>
      <c r="AY22" s="274"/>
      <c r="AZ22" s="274"/>
      <c r="BA22" s="274"/>
      <c r="BB22" s="274"/>
      <c r="BC22" s="274"/>
      <c r="BD22" s="277"/>
      <c r="BE22" s="273"/>
      <c r="BF22" s="277"/>
      <c r="BG22" s="273"/>
      <c r="BH22" s="277"/>
      <c r="BI22" s="277"/>
      <c r="BJ22" s="277"/>
      <c r="BK22" s="277"/>
      <c r="BL22" s="273"/>
      <c r="BM22" s="277"/>
      <c r="BN22" s="273"/>
      <c r="BO22" s="277"/>
      <c r="BP22" s="277"/>
      <c r="BQ22" s="277"/>
      <c r="BR22" s="273"/>
      <c r="BS22" s="277"/>
      <c r="BT22" s="277"/>
      <c r="BU22" s="273"/>
      <c r="BV22" s="277"/>
      <c r="BW22" s="273"/>
      <c r="BX22" s="277"/>
      <c r="BY22" s="277"/>
      <c r="BZ22" s="277"/>
      <c r="CA22" s="273"/>
      <c r="CB22" s="277"/>
      <c r="CC22" s="273"/>
      <c r="CD22" s="273"/>
      <c r="CE22" s="273"/>
      <c r="CF22" s="277"/>
      <c r="CG22" s="34"/>
      <c r="CH22" s="7"/>
      <c r="CI22" s="13"/>
      <c r="CJ22" s="7"/>
      <c r="CK22" s="7"/>
      <c r="CL22" s="7"/>
      <c r="CM22" s="7"/>
      <c r="CN22" s="7"/>
      <c r="CO22" s="7"/>
      <c r="CP22" s="79"/>
    </row>
    <row r="23" spans="1:94" ht="30" customHeight="1" x14ac:dyDescent="0.2">
      <c r="B23" s="37" t="s">
        <v>82</v>
      </c>
      <c r="C23" s="38" t="s">
        <v>98</v>
      </c>
      <c r="D23" s="38" t="s">
        <v>98</v>
      </c>
      <c r="E23" s="38" t="s">
        <v>84</v>
      </c>
      <c r="F23" s="53">
        <v>0.82477312819666726</v>
      </c>
      <c r="G23" s="13">
        <v>0.70473298452598587</v>
      </c>
      <c r="H23" s="28">
        <v>5.1989079271999982E-3</v>
      </c>
      <c r="I23" s="13">
        <v>1.6094192110483758E-2</v>
      </c>
      <c r="J23" s="28">
        <v>4.0000000000000001E-3</v>
      </c>
      <c r="K23" s="13">
        <v>1.3116766570044262E-2</v>
      </c>
      <c r="L23" s="82">
        <v>6.2767349230886656E-4</v>
      </c>
      <c r="M23" s="28">
        <v>2.3497520481306285E-3</v>
      </c>
      <c r="N23" s="13">
        <v>1.2442550368215923E-2</v>
      </c>
      <c r="O23" s="28">
        <v>9.9783991084999302E-4</v>
      </c>
      <c r="P23" s="149">
        <v>2.6538018314178416E-3</v>
      </c>
      <c r="Q23" s="71">
        <v>0.5</v>
      </c>
      <c r="R23" s="71">
        <v>1.7</v>
      </c>
      <c r="S23" s="71">
        <v>0.5</v>
      </c>
      <c r="T23" s="275">
        <v>0.5</v>
      </c>
      <c r="U23" s="291"/>
      <c r="V23" s="347"/>
      <c r="W23" s="347">
        <v>1</v>
      </c>
      <c r="X23" s="347"/>
      <c r="Y23" s="347">
        <v>1</v>
      </c>
      <c r="Z23" s="291"/>
      <c r="AA23" s="347"/>
      <c r="AB23" s="347"/>
      <c r="AC23" s="291"/>
      <c r="AD23" s="291"/>
      <c r="AE23" s="347"/>
      <c r="AF23" s="291">
        <v>1</v>
      </c>
      <c r="AG23" s="291"/>
      <c r="AH23" s="291"/>
      <c r="AI23" s="291">
        <v>1</v>
      </c>
      <c r="AJ23" s="291"/>
      <c r="AK23" s="291"/>
      <c r="AL23" s="347"/>
      <c r="AM23" s="347"/>
      <c r="AN23" s="291">
        <v>1</v>
      </c>
      <c r="AO23" s="291"/>
      <c r="AP23" s="291"/>
      <c r="AQ23" s="291">
        <v>1</v>
      </c>
      <c r="AR23" s="291"/>
      <c r="AS23" s="291"/>
      <c r="AT23" s="291"/>
      <c r="AU23" s="347"/>
      <c r="AV23" s="291">
        <v>1</v>
      </c>
      <c r="AW23" s="347"/>
      <c r="AX23" s="347"/>
      <c r="AY23" s="291">
        <v>1</v>
      </c>
      <c r="AZ23" s="291"/>
      <c r="BA23" s="347"/>
      <c r="BB23" s="347"/>
      <c r="BC23" s="347"/>
      <c r="BD23" s="277"/>
      <c r="BE23" s="291" t="s">
        <v>85</v>
      </c>
      <c r="BF23" s="277"/>
      <c r="BG23" s="291" t="s">
        <v>85</v>
      </c>
      <c r="BH23" s="277"/>
      <c r="BI23" s="277"/>
      <c r="BJ23" s="277"/>
      <c r="BK23" s="277"/>
      <c r="BL23" s="291" t="s">
        <v>90</v>
      </c>
      <c r="BM23" s="277"/>
      <c r="BN23" s="291" t="s">
        <v>87</v>
      </c>
      <c r="BO23" s="277"/>
      <c r="BP23" s="277"/>
      <c r="BQ23" s="277"/>
      <c r="BR23" s="291" t="s">
        <v>85</v>
      </c>
      <c r="BS23" s="277"/>
      <c r="BT23" s="277"/>
      <c r="BU23" s="291" t="s">
        <v>85</v>
      </c>
      <c r="BV23" s="277"/>
      <c r="BW23" s="291" t="s">
        <v>85</v>
      </c>
      <c r="BX23" s="277"/>
      <c r="BY23" s="277"/>
      <c r="BZ23" s="277"/>
      <c r="CA23" s="291" t="s">
        <v>90</v>
      </c>
      <c r="CB23" s="277"/>
      <c r="CC23" s="291" t="s">
        <v>86</v>
      </c>
      <c r="CD23" s="291" t="s">
        <v>86</v>
      </c>
      <c r="CE23" s="291" t="s">
        <v>88</v>
      </c>
      <c r="CF23" s="277"/>
      <c r="CG23" s="245">
        <v>202.27076698672812</v>
      </c>
      <c r="CH23" s="60">
        <v>18.467957966409898</v>
      </c>
      <c r="CI23" s="13">
        <v>42.541174504047042</v>
      </c>
      <c r="CJ23" s="13">
        <v>262.365411858485</v>
      </c>
      <c r="CK23" s="13">
        <v>9.233978983204949</v>
      </c>
      <c r="CL23" s="47">
        <v>67.683008635938847</v>
      </c>
      <c r="CM23" s="47">
        <v>0.17763369887378036</v>
      </c>
      <c r="CN23" s="77">
        <v>9.6013213070764785E-5</v>
      </c>
      <c r="CO23" s="94">
        <v>0.24072068649384495</v>
      </c>
      <c r="CP23" s="125">
        <v>4.8006606535382392E-5</v>
      </c>
    </row>
    <row r="24" spans="1:94" ht="20.25" customHeight="1" x14ac:dyDescent="0.2">
      <c r="B24" s="5" t="s">
        <v>82</v>
      </c>
      <c r="C24" s="10" t="s">
        <v>98</v>
      </c>
      <c r="D24" s="10" t="s">
        <v>98</v>
      </c>
      <c r="E24" s="12" t="s">
        <v>89</v>
      </c>
      <c r="F24" s="191">
        <v>0.34594743309684789</v>
      </c>
      <c r="G24" s="13">
        <v>0.2889207509013027</v>
      </c>
      <c r="H24" s="28">
        <v>2.1806588876800014E-3</v>
      </c>
      <c r="I24" s="13">
        <v>7.8741352632747796E-3</v>
      </c>
      <c r="J24" s="28">
        <v>1E-3</v>
      </c>
      <c r="K24" s="13">
        <v>6.4174202395689446E-3</v>
      </c>
      <c r="L24" s="82">
        <v>3.0709127526771639E-4</v>
      </c>
      <c r="M24" s="28">
        <v>1.1496237484381177E-3</v>
      </c>
      <c r="N24" s="13">
        <v>6.0875577939461228E-3</v>
      </c>
      <c r="O24" s="28">
        <v>4.8819638632303632E-4</v>
      </c>
      <c r="P24" s="149">
        <v>1.2983810830056205E-3</v>
      </c>
      <c r="Q24" s="58">
        <v>0.35</v>
      </c>
      <c r="R24" s="58">
        <v>1.4</v>
      </c>
      <c r="S24" s="58">
        <v>0.35</v>
      </c>
      <c r="T24" s="58">
        <v>0.35</v>
      </c>
      <c r="U24" s="291"/>
      <c r="V24" s="347"/>
      <c r="W24" s="347">
        <v>1</v>
      </c>
      <c r="X24" s="347"/>
      <c r="Y24" s="347">
        <v>1</v>
      </c>
      <c r="Z24" s="291"/>
      <c r="AA24" s="347"/>
      <c r="AB24" s="347"/>
      <c r="AC24" s="291"/>
      <c r="AD24" s="291"/>
      <c r="AE24" s="347"/>
      <c r="AF24" s="291">
        <v>1</v>
      </c>
      <c r="AG24" s="291"/>
      <c r="AH24" s="291"/>
      <c r="AI24" s="291">
        <v>1</v>
      </c>
      <c r="AJ24" s="291"/>
      <c r="AK24" s="291"/>
      <c r="AL24" s="347"/>
      <c r="AM24" s="347"/>
      <c r="AN24" s="291">
        <v>1</v>
      </c>
      <c r="AO24" s="291"/>
      <c r="AP24" s="291"/>
      <c r="AQ24" s="291">
        <v>1</v>
      </c>
      <c r="AR24" s="291"/>
      <c r="AS24" s="291"/>
      <c r="AT24" s="291"/>
      <c r="AU24" s="347"/>
      <c r="AV24" s="291">
        <v>1</v>
      </c>
      <c r="AW24" s="347"/>
      <c r="AX24" s="347"/>
      <c r="AY24" s="291">
        <v>1</v>
      </c>
      <c r="AZ24" s="291"/>
      <c r="BA24" s="347"/>
      <c r="BB24" s="347"/>
      <c r="BC24" s="347"/>
      <c r="BD24" s="277"/>
      <c r="BE24" s="291" t="s">
        <v>85</v>
      </c>
      <c r="BF24" s="277"/>
      <c r="BG24" s="291" t="s">
        <v>85</v>
      </c>
      <c r="BH24" s="277"/>
      <c r="BI24" s="277"/>
      <c r="BJ24" s="277"/>
      <c r="BK24" s="277"/>
      <c r="BL24" s="291" t="s">
        <v>90</v>
      </c>
      <c r="BM24" s="277"/>
      <c r="BN24" s="291" t="s">
        <v>87</v>
      </c>
      <c r="BO24" s="277"/>
      <c r="BP24" s="277"/>
      <c r="BQ24" s="277"/>
      <c r="BR24" s="291" t="s">
        <v>85</v>
      </c>
      <c r="BS24" s="277"/>
      <c r="BT24" s="277"/>
      <c r="BU24" s="291" t="s">
        <v>85</v>
      </c>
      <c r="BV24" s="277"/>
      <c r="BW24" s="291" t="s">
        <v>85</v>
      </c>
      <c r="BX24" s="277"/>
      <c r="BY24" s="277"/>
      <c r="BZ24" s="277"/>
      <c r="CA24" s="291" t="s">
        <v>90</v>
      </c>
      <c r="CB24" s="277"/>
      <c r="CC24" s="291" t="s">
        <v>86</v>
      </c>
      <c r="CD24" s="291" t="s">
        <v>86</v>
      </c>
      <c r="CE24" s="291" t="s">
        <v>88</v>
      </c>
      <c r="CF24" s="277"/>
      <c r="CG24" s="34">
        <v>137.03703320339105</v>
      </c>
      <c r="CH24" s="13">
        <v>30.287451064912236</v>
      </c>
      <c r="CI24" s="13">
        <v>42.541174504047042</v>
      </c>
      <c r="CJ24" s="13">
        <v>177.75073576811852</v>
      </c>
      <c r="CK24" s="13">
        <v>15.143725532456118</v>
      </c>
      <c r="CL24" s="47">
        <v>67.683008635938847</v>
      </c>
      <c r="CM24" s="47">
        <v>5.4309852655010635E-2</v>
      </c>
      <c r="CN24" s="77">
        <v>6.6046599349873982E-5</v>
      </c>
      <c r="CO24" s="94">
        <v>7.4770639153258683E-2</v>
      </c>
      <c r="CP24" s="125">
        <v>3.3023299674936991E-5</v>
      </c>
    </row>
    <row r="25" spans="1:94" ht="19.5" customHeight="1" x14ac:dyDescent="0.2">
      <c r="B25" s="5" t="s">
        <v>82</v>
      </c>
      <c r="C25" s="10" t="s">
        <v>98</v>
      </c>
      <c r="D25" s="10" t="s">
        <v>98</v>
      </c>
      <c r="E25" s="12" t="s">
        <v>91</v>
      </c>
      <c r="F25" s="191">
        <v>1.4555769684870483</v>
      </c>
      <c r="G25" s="13">
        <v>1.2525230394341527</v>
      </c>
      <c r="H25" s="28">
        <v>9.1751420862400002E-3</v>
      </c>
      <c r="I25" s="13">
        <v>3.3666650554469046E-2</v>
      </c>
      <c r="J25" s="13">
        <v>2.1999999999999999E-2</v>
      </c>
      <c r="K25" s="13">
        <v>2.7438320201892272E-2</v>
      </c>
      <c r="L25" s="28">
        <v>1.3129993716242928E-3</v>
      </c>
      <c r="M25" s="28">
        <v>4.9153309809524806E-3</v>
      </c>
      <c r="N25" s="13">
        <v>2.6027960420593889E-2</v>
      </c>
      <c r="O25" s="28">
        <v>2.087332334377081E-3</v>
      </c>
      <c r="P25" s="149">
        <v>5.5513577994980769E-3</v>
      </c>
      <c r="Q25" s="58">
        <v>0.27</v>
      </c>
      <c r="R25" s="58">
        <v>1.25</v>
      </c>
      <c r="S25" s="58">
        <v>0.27</v>
      </c>
      <c r="T25" s="58">
        <v>0.27</v>
      </c>
      <c r="U25" s="291"/>
      <c r="V25" s="347"/>
      <c r="W25" s="347">
        <v>1</v>
      </c>
      <c r="X25" s="347"/>
      <c r="Y25" s="347">
        <v>1</v>
      </c>
      <c r="Z25" s="291"/>
      <c r="AA25" s="347"/>
      <c r="AB25" s="347"/>
      <c r="AC25" s="291"/>
      <c r="AD25" s="291"/>
      <c r="AE25" s="347"/>
      <c r="AF25" s="291">
        <v>1</v>
      </c>
      <c r="AG25" s="291"/>
      <c r="AH25" s="291"/>
      <c r="AI25" s="291"/>
      <c r="AJ25" s="291">
        <v>1</v>
      </c>
      <c r="AK25" s="291"/>
      <c r="AL25" s="347"/>
      <c r="AM25" s="347"/>
      <c r="AN25" s="291">
        <v>1</v>
      </c>
      <c r="AO25" s="291"/>
      <c r="AP25" s="291"/>
      <c r="AQ25" s="291">
        <v>1</v>
      </c>
      <c r="AR25" s="291"/>
      <c r="AS25" s="291"/>
      <c r="AT25" s="291"/>
      <c r="AU25" s="347"/>
      <c r="AV25" s="291">
        <v>1</v>
      </c>
      <c r="AW25" s="347"/>
      <c r="AX25" s="347"/>
      <c r="AY25" s="291">
        <v>1</v>
      </c>
      <c r="AZ25" s="291"/>
      <c r="BA25" s="347"/>
      <c r="BB25" s="347"/>
      <c r="BC25" s="347"/>
      <c r="BD25" s="277"/>
      <c r="BE25" s="291" t="s">
        <v>85</v>
      </c>
      <c r="BF25" s="277"/>
      <c r="BG25" s="291" t="s">
        <v>85</v>
      </c>
      <c r="BH25" s="277"/>
      <c r="BI25" s="277"/>
      <c r="BJ25" s="277"/>
      <c r="BK25" s="277"/>
      <c r="BL25" s="291" t="s">
        <v>90</v>
      </c>
      <c r="BM25" s="277"/>
      <c r="BN25" s="291" t="s">
        <v>87</v>
      </c>
      <c r="BO25" s="277"/>
      <c r="BP25" s="277"/>
      <c r="BQ25" s="277"/>
      <c r="BR25" s="291" t="s">
        <v>85</v>
      </c>
      <c r="BS25" s="277"/>
      <c r="BT25" s="277"/>
      <c r="BU25" s="291" t="s">
        <v>85</v>
      </c>
      <c r="BV25" s="277"/>
      <c r="BW25" s="291" t="s">
        <v>85</v>
      </c>
      <c r="BX25" s="277"/>
      <c r="BY25" s="277"/>
      <c r="BZ25" s="277"/>
      <c r="CA25" s="291" t="s">
        <v>90</v>
      </c>
      <c r="CB25" s="277"/>
      <c r="CC25" s="291" t="s">
        <v>86</v>
      </c>
      <c r="CD25" s="291" t="s">
        <v>86</v>
      </c>
      <c r="CE25" s="291" t="s">
        <v>88</v>
      </c>
      <c r="CF25" s="277"/>
      <c r="CG25" s="34">
        <v>129.33832347286346</v>
      </c>
      <c r="CH25" s="13">
        <v>31.196074596859599</v>
      </c>
      <c r="CI25" s="13">
        <v>42.541174504047042</v>
      </c>
      <c r="CJ25" s="13">
        <v>167.76473937665119</v>
      </c>
      <c r="CK25" s="13">
        <v>15.5980372984298</v>
      </c>
      <c r="CL25" s="47">
        <v>67.683008635938847</v>
      </c>
      <c r="CM25" s="47">
        <v>0.22392118385202786</v>
      </c>
      <c r="CN25" s="77">
        <v>2.8622841695912903E-4</v>
      </c>
      <c r="CO25" s="94">
        <v>0.30864702980230424</v>
      </c>
      <c r="CP25" s="102">
        <v>1.4311420847956452E-4</v>
      </c>
    </row>
    <row r="26" spans="1:94" ht="20.25" customHeight="1" x14ac:dyDescent="0.2">
      <c r="B26" s="5" t="s">
        <v>82</v>
      </c>
      <c r="C26" s="10" t="s">
        <v>98</v>
      </c>
      <c r="D26" s="10" t="s">
        <v>98</v>
      </c>
      <c r="E26" s="12" t="s">
        <v>92</v>
      </c>
      <c r="F26" s="191">
        <v>1.6195018468899522</v>
      </c>
      <c r="G26" s="13">
        <v>1.3948754038392344</v>
      </c>
      <c r="H26" s="28">
        <v>1.0208432721759995E-2</v>
      </c>
      <c r="I26" s="13">
        <v>3.6212519796179593E-2</v>
      </c>
      <c r="J26" s="13">
        <v>0.01</v>
      </c>
      <c r="K26" s="13">
        <v>2.9513203633886365E-2</v>
      </c>
      <c r="L26" s="28">
        <v>1.4122882720510042E-3</v>
      </c>
      <c r="M26" s="28">
        <v>5.2870278902422199E-3</v>
      </c>
      <c r="N26" s="13">
        <v>2.799619256629076E-2</v>
      </c>
      <c r="O26" s="28">
        <v>2.2451762273631346E-3</v>
      </c>
      <c r="P26" s="149">
        <v>5.9711510025256976E-3</v>
      </c>
      <c r="Q26" s="58">
        <v>0.23</v>
      </c>
      <c r="R26" s="58">
        <v>1.17</v>
      </c>
      <c r="S26" s="58">
        <v>0.23</v>
      </c>
      <c r="T26" s="58">
        <v>0.23</v>
      </c>
      <c r="U26" s="291">
        <v>0.33329999999999999</v>
      </c>
      <c r="V26" s="348"/>
      <c r="W26" s="347">
        <v>0.33329999999999999</v>
      </c>
      <c r="X26" s="347">
        <v>0.33329999999999999</v>
      </c>
      <c r="Y26" s="347">
        <v>1</v>
      </c>
      <c r="Z26" s="291"/>
      <c r="AA26" s="347"/>
      <c r="AB26" s="347"/>
      <c r="AC26" s="291"/>
      <c r="AD26" s="291"/>
      <c r="AE26" s="347"/>
      <c r="AF26" s="291">
        <v>1</v>
      </c>
      <c r="AG26" s="291"/>
      <c r="AH26" s="291"/>
      <c r="AI26" s="291"/>
      <c r="AJ26" s="291">
        <v>1</v>
      </c>
      <c r="AK26" s="291"/>
      <c r="AL26" s="347"/>
      <c r="AM26" s="347"/>
      <c r="AN26" s="291">
        <v>1</v>
      </c>
      <c r="AO26" s="291"/>
      <c r="AP26" s="291"/>
      <c r="AQ26" s="291">
        <v>1</v>
      </c>
      <c r="AR26" s="291"/>
      <c r="AS26" s="291"/>
      <c r="AT26" s="291"/>
      <c r="AU26" s="347"/>
      <c r="AV26" s="291">
        <v>1</v>
      </c>
      <c r="AW26" s="347"/>
      <c r="AX26" s="347"/>
      <c r="AY26" s="291">
        <v>1</v>
      </c>
      <c r="AZ26" s="291"/>
      <c r="BA26" s="347"/>
      <c r="BB26" s="347"/>
      <c r="BC26" s="347"/>
      <c r="BD26" s="277"/>
      <c r="BE26" s="291" t="s">
        <v>85</v>
      </c>
      <c r="BF26" s="277"/>
      <c r="BG26" s="291" t="s">
        <v>85</v>
      </c>
      <c r="BH26" s="277"/>
      <c r="BI26" s="277"/>
      <c r="BJ26" s="277"/>
      <c r="BK26" s="277"/>
      <c r="BL26" s="291" t="s">
        <v>90</v>
      </c>
      <c r="BM26" s="277"/>
      <c r="BN26" s="291" t="s">
        <v>87</v>
      </c>
      <c r="BO26" s="277"/>
      <c r="BP26" s="277"/>
      <c r="BQ26" s="277"/>
      <c r="BR26" s="291" t="s">
        <v>85</v>
      </c>
      <c r="BS26" s="277"/>
      <c r="BT26" s="277"/>
      <c r="BU26" s="291" t="s">
        <v>85</v>
      </c>
      <c r="BV26" s="277"/>
      <c r="BW26" s="291" t="s">
        <v>85</v>
      </c>
      <c r="BX26" s="277"/>
      <c r="BY26" s="277"/>
      <c r="BZ26" s="277"/>
      <c r="CA26" s="291" t="s">
        <v>90</v>
      </c>
      <c r="CB26" s="277"/>
      <c r="CC26" s="291" t="s">
        <v>86</v>
      </c>
      <c r="CD26" s="291" t="s">
        <v>86</v>
      </c>
      <c r="CE26" s="291" t="s">
        <v>88</v>
      </c>
      <c r="CF26" s="277"/>
      <c r="CG26" s="34">
        <v>99.826602839174384</v>
      </c>
      <c r="CH26" s="13">
        <v>19.965487741990145</v>
      </c>
      <c r="CI26" s="13">
        <v>42.541174504047042</v>
      </c>
      <c r="CJ26" s="13">
        <v>129.4850865426931</v>
      </c>
      <c r="CK26" s="13">
        <v>9.9827438709950727</v>
      </c>
      <c r="CL26" s="47">
        <v>67.683008635938847</v>
      </c>
      <c r="CM26" s="47">
        <v>0.20814118362736417</v>
      </c>
      <c r="CN26" s="77">
        <v>2.0381633837123029E-4</v>
      </c>
      <c r="CO26" s="47">
        <v>0.29022831987136882</v>
      </c>
      <c r="CP26" s="77">
        <v>1.0190816918561514E-4</v>
      </c>
    </row>
    <row r="27" spans="1:94" ht="21.75" customHeight="1" x14ac:dyDescent="0.2">
      <c r="B27" s="5" t="s">
        <v>82</v>
      </c>
      <c r="C27" s="10" t="s">
        <v>98</v>
      </c>
      <c r="D27" s="10" t="s">
        <v>98</v>
      </c>
      <c r="E27" s="12" t="s">
        <v>93</v>
      </c>
      <c r="F27" s="191">
        <v>3.2089639938953969</v>
      </c>
      <c r="G27" s="13">
        <v>2.7751643322987625</v>
      </c>
      <c r="H27" s="13">
        <v>2.0227511997679998E-2</v>
      </c>
      <c r="I27" s="13">
        <v>6.5973395851358349E-2</v>
      </c>
      <c r="J27" s="13">
        <v>1.37E-2</v>
      </c>
      <c r="K27" s="13">
        <v>5.3768317618857052E-2</v>
      </c>
      <c r="L27" s="28">
        <v>2.5729624382029755E-3</v>
      </c>
      <c r="M27" s="28">
        <v>9.6321157942983182E-3</v>
      </c>
      <c r="N27" s="13">
        <v>5.1004567064168081E-2</v>
      </c>
      <c r="O27" s="28">
        <v>4.0903505427842173E-3</v>
      </c>
      <c r="P27" s="58">
        <v>1.0878478244406051E-2</v>
      </c>
      <c r="Q27" s="58">
        <v>0.21</v>
      </c>
      <c r="R27" s="58">
        <v>1.1299999999999999</v>
      </c>
      <c r="S27" s="58">
        <v>0.21</v>
      </c>
      <c r="T27" s="58">
        <v>0.21</v>
      </c>
      <c r="U27" s="291">
        <v>0.33329999999999999</v>
      </c>
      <c r="V27" s="348"/>
      <c r="W27" s="347">
        <v>0.33329999999999999</v>
      </c>
      <c r="X27" s="347">
        <v>0.33329999999999999</v>
      </c>
      <c r="Y27" s="347">
        <v>1</v>
      </c>
      <c r="Z27" s="291"/>
      <c r="AA27" s="347"/>
      <c r="AB27" s="347"/>
      <c r="AC27" s="291"/>
      <c r="AD27" s="291"/>
      <c r="AE27" s="347"/>
      <c r="AF27" s="291">
        <v>1</v>
      </c>
      <c r="AG27" s="291"/>
      <c r="AH27" s="291"/>
      <c r="AI27" s="291"/>
      <c r="AJ27" s="291">
        <v>1</v>
      </c>
      <c r="AK27" s="291"/>
      <c r="AL27" s="347"/>
      <c r="AM27" s="347"/>
      <c r="AN27" s="291">
        <v>1</v>
      </c>
      <c r="AO27" s="291"/>
      <c r="AP27" s="291"/>
      <c r="AQ27" s="291">
        <v>1</v>
      </c>
      <c r="AR27" s="291"/>
      <c r="AS27" s="291"/>
      <c r="AT27" s="291"/>
      <c r="AU27" s="347"/>
      <c r="AV27" s="291">
        <v>1</v>
      </c>
      <c r="AW27" s="347"/>
      <c r="AX27" s="347"/>
      <c r="AY27" s="291">
        <v>1</v>
      </c>
      <c r="AZ27" s="291"/>
      <c r="BA27" s="347"/>
      <c r="BB27" s="347"/>
      <c r="BC27" s="347"/>
      <c r="BD27" s="277"/>
      <c r="BE27" s="291" t="s">
        <v>85</v>
      </c>
      <c r="BF27" s="277"/>
      <c r="BG27" s="291" t="s">
        <v>85</v>
      </c>
      <c r="BH27" s="277"/>
      <c r="BI27" s="277"/>
      <c r="BJ27" s="277"/>
      <c r="BK27" s="277"/>
      <c r="BL27" s="291" t="s">
        <v>90</v>
      </c>
      <c r="BM27" s="277"/>
      <c r="BN27" s="291" t="s">
        <v>87</v>
      </c>
      <c r="BO27" s="277"/>
      <c r="BP27" s="277"/>
      <c r="BQ27" s="277"/>
      <c r="BR27" s="291" t="s">
        <v>85</v>
      </c>
      <c r="BS27" s="277"/>
      <c r="BT27" s="277"/>
      <c r="BU27" s="291" t="s">
        <v>85</v>
      </c>
      <c r="BV27" s="277"/>
      <c r="BW27" s="291" t="s">
        <v>85</v>
      </c>
      <c r="BX27" s="277"/>
      <c r="BY27" s="277"/>
      <c r="BZ27" s="277"/>
      <c r="CA27" s="291" t="s">
        <v>90</v>
      </c>
      <c r="CB27" s="277"/>
      <c r="CC27" s="291" t="s">
        <v>86</v>
      </c>
      <c r="CD27" s="291" t="s">
        <v>86</v>
      </c>
      <c r="CE27" s="291" t="s">
        <v>88</v>
      </c>
      <c r="CF27" s="277"/>
      <c r="CG27" s="34">
        <v>70.006933816264194</v>
      </c>
      <c r="CH27" s="13">
        <v>15.373425561332413</v>
      </c>
      <c r="CI27" s="13">
        <v>42.541174504047042</v>
      </c>
      <c r="CJ27" s="13">
        <v>90.805993853076274</v>
      </c>
      <c r="CK27" s="13">
        <v>7.6867127806662063</v>
      </c>
      <c r="CL27" s="47">
        <v>67.683008635938847</v>
      </c>
      <c r="CM27" s="47">
        <v>0.33079384298200432</v>
      </c>
      <c r="CN27" s="77">
        <v>3.1096614998729171E-4</v>
      </c>
      <c r="CO27" s="47">
        <v>0.46919389301123693</v>
      </c>
      <c r="CP27" s="77">
        <v>1.5548307499364586E-4</v>
      </c>
    </row>
    <row r="28" spans="1:94" ht="21.75" customHeight="1" x14ac:dyDescent="0.2">
      <c r="B28" s="5" t="s">
        <v>82</v>
      </c>
      <c r="C28" s="10" t="s">
        <v>98</v>
      </c>
      <c r="D28" s="10" t="s">
        <v>98</v>
      </c>
      <c r="E28" s="12" t="s">
        <v>94</v>
      </c>
      <c r="F28" s="191">
        <v>3.1201302207556507</v>
      </c>
      <c r="G28" s="13">
        <v>2.6980210837042069</v>
      </c>
      <c r="H28" s="13">
        <v>1.9667553638719994E-2</v>
      </c>
      <c r="I28" s="13">
        <v>6.6074509536075063E-2</v>
      </c>
      <c r="J28" s="13">
        <v>1.3100000000000001E-2</v>
      </c>
      <c r="K28" s="13">
        <v>5.385072527190117E-2</v>
      </c>
      <c r="L28" s="28">
        <v>2.5769058719069273E-3</v>
      </c>
      <c r="M28" s="28">
        <v>9.6468783922669579E-3</v>
      </c>
      <c r="N28" s="13">
        <v>5.1082738873375215E-2</v>
      </c>
      <c r="O28" s="28">
        <v>4.0966195912366535E-3</v>
      </c>
      <c r="P28" s="58">
        <v>1.0895151071463195E-2</v>
      </c>
      <c r="Q28" s="58">
        <v>0.20499999999999999</v>
      </c>
      <c r="R28" s="58">
        <v>1.1100000000000001</v>
      </c>
      <c r="S28" s="58">
        <v>0.20499999999999999</v>
      </c>
      <c r="T28" s="58">
        <v>0.20499999999999999</v>
      </c>
      <c r="U28" s="291">
        <v>0.33329999999999999</v>
      </c>
      <c r="V28" s="348"/>
      <c r="W28" s="347">
        <v>0.33329999999999999</v>
      </c>
      <c r="X28" s="347">
        <v>0.33329999999999999</v>
      </c>
      <c r="Y28" s="347">
        <v>1</v>
      </c>
      <c r="Z28" s="291"/>
      <c r="AA28" s="347"/>
      <c r="AB28" s="347"/>
      <c r="AC28" s="291"/>
      <c r="AD28" s="291"/>
      <c r="AE28" s="347"/>
      <c r="AF28" s="291">
        <v>1</v>
      </c>
      <c r="AG28" s="291"/>
      <c r="AH28" s="291"/>
      <c r="AI28" s="291"/>
      <c r="AJ28" s="291"/>
      <c r="AK28" s="291"/>
      <c r="AL28" s="347">
        <v>1</v>
      </c>
      <c r="AM28" s="347"/>
      <c r="AN28" s="291">
        <v>1</v>
      </c>
      <c r="AO28" s="291"/>
      <c r="AP28" s="291"/>
      <c r="AQ28" s="291">
        <v>1</v>
      </c>
      <c r="AR28" s="291"/>
      <c r="AS28" s="291"/>
      <c r="AT28" s="291"/>
      <c r="AU28" s="347"/>
      <c r="AV28" s="291">
        <v>1</v>
      </c>
      <c r="AW28" s="347"/>
      <c r="AX28" s="347"/>
      <c r="AY28" s="291">
        <v>1</v>
      </c>
      <c r="AZ28" s="291"/>
      <c r="BA28" s="347"/>
      <c r="BB28" s="347"/>
      <c r="BC28" s="347"/>
      <c r="BD28" s="277"/>
      <c r="BE28" s="291" t="s">
        <v>85</v>
      </c>
      <c r="BF28" s="277"/>
      <c r="BG28" s="291" t="s">
        <v>85</v>
      </c>
      <c r="BH28" s="277"/>
      <c r="BI28" s="277"/>
      <c r="BJ28" s="277"/>
      <c r="BK28" s="277"/>
      <c r="BL28" s="291" t="s">
        <v>90</v>
      </c>
      <c r="BM28" s="277"/>
      <c r="BN28" s="291" t="s">
        <v>87</v>
      </c>
      <c r="BO28" s="277"/>
      <c r="BP28" s="277"/>
      <c r="BQ28" s="277"/>
      <c r="BR28" s="291" t="s">
        <v>85</v>
      </c>
      <c r="BS28" s="277"/>
      <c r="BT28" s="277"/>
      <c r="BU28" s="291" t="s">
        <v>85</v>
      </c>
      <c r="BV28" s="277"/>
      <c r="BW28" s="291" t="s">
        <v>85</v>
      </c>
      <c r="BX28" s="277"/>
      <c r="BY28" s="277"/>
      <c r="BZ28" s="277"/>
      <c r="CA28" s="291" t="s">
        <v>90</v>
      </c>
      <c r="CB28" s="277"/>
      <c r="CC28" s="291" t="s">
        <v>86</v>
      </c>
      <c r="CD28" s="291" t="s">
        <v>86</v>
      </c>
      <c r="CE28" s="291" t="s">
        <v>88</v>
      </c>
      <c r="CF28" s="277"/>
      <c r="CG28" s="34">
        <v>105.29268674784896</v>
      </c>
      <c r="CH28" s="13">
        <v>17.986907906758919</v>
      </c>
      <c r="CI28" s="13">
        <v>42.541174504047042</v>
      </c>
      <c r="CJ28" s="13">
        <v>136.57514398063489</v>
      </c>
      <c r="CK28" s="13">
        <v>8.9934539533794595</v>
      </c>
      <c r="CL28" s="47">
        <v>67.683008635938847</v>
      </c>
      <c r="CM28" s="47">
        <v>0.416815893002076</v>
      </c>
      <c r="CN28" s="77">
        <v>3.5375847605089784E-4</v>
      </c>
      <c r="CO28" s="47">
        <v>0.57966241864634915</v>
      </c>
      <c r="CP28" s="77">
        <v>1.7687923802544892E-4</v>
      </c>
    </row>
    <row r="29" spans="1:94" ht="25.5" customHeight="1" x14ac:dyDescent="0.2">
      <c r="A29" s="27"/>
      <c r="B29" s="5" t="s">
        <v>82</v>
      </c>
      <c r="C29" s="10" t="s">
        <v>98</v>
      </c>
      <c r="D29" s="10" t="s">
        <v>98</v>
      </c>
      <c r="E29" s="10" t="s">
        <v>95</v>
      </c>
      <c r="F29" s="53">
        <v>1.0311829731067481</v>
      </c>
      <c r="G29" s="13">
        <v>0.88397929384590002</v>
      </c>
      <c r="H29" s="28">
        <v>1.6899999999999998E-2</v>
      </c>
      <c r="I29" s="13">
        <v>2.0002332161965002E-2</v>
      </c>
      <c r="J29" s="13">
        <v>0.01</v>
      </c>
      <c r="K29" s="13">
        <v>1.6301900712001476E-2</v>
      </c>
      <c r="L29" s="28">
        <v>7.8009095431663504E-4</v>
      </c>
      <c r="M29" s="28">
        <v>2.9203404956468899E-3</v>
      </c>
      <c r="N29" s="13">
        <v>1.5463965118504728E-2</v>
      </c>
      <c r="O29" s="28">
        <v>1.2401445940418301E-3</v>
      </c>
      <c r="P29" s="149">
        <v>3.2982224494184434E-3</v>
      </c>
      <c r="Q29" s="58">
        <v>0.2</v>
      </c>
      <c r="R29" s="58">
        <v>1.1000000000000001</v>
      </c>
      <c r="S29" s="58">
        <v>0.2</v>
      </c>
      <c r="T29" s="91">
        <v>0.2</v>
      </c>
      <c r="U29" s="291">
        <v>0.33329999999999999</v>
      </c>
      <c r="V29" s="348"/>
      <c r="W29" s="347">
        <v>0.33329999999999999</v>
      </c>
      <c r="X29" s="347">
        <v>0.33329999999999999</v>
      </c>
      <c r="Y29" s="347">
        <v>1</v>
      </c>
      <c r="Z29" s="291"/>
      <c r="AA29" s="347"/>
      <c r="AB29" s="347"/>
      <c r="AC29" s="291"/>
      <c r="AD29" s="291"/>
      <c r="AE29" s="347"/>
      <c r="AF29" s="291">
        <v>1</v>
      </c>
      <c r="AG29" s="291"/>
      <c r="AH29" s="291"/>
      <c r="AI29" s="291"/>
      <c r="AJ29" s="291"/>
      <c r="AK29" s="291"/>
      <c r="AL29" s="347">
        <v>1</v>
      </c>
      <c r="AM29" s="347"/>
      <c r="AN29" s="291">
        <v>1</v>
      </c>
      <c r="AO29" s="291"/>
      <c r="AP29" s="291"/>
      <c r="AQ29" s="291">
        <v>1</v>
      </c>
      <c r="AR29" s="291"/>
      <c r="AS29" s="291"/>
      <c r="AT29" s="291"/>
      <c r="AU29" s="347"/>
      <c r="AV29" s="291">
        <v>1</v>
      </c>
      <c r="AW29" s="347"/>
      <c r="AX29" s="347"/>
      <c r="AY29" s="291">
        <v>1</v>
      </c>
      <c r="AZ29" s="291"/>
      <c r="BA29" s="347"/>
      <c r="BB29" s="347"/>
      <c r="BC29" s="347"/>
      <c r="BD29" s="277"/>
      <c r="BE29" s="291" t="s">
        <v>85</v>
      </c>
      <c r="BF29" s="277"/>
      <c r="BG29" s="291" t="s">
        <v>85</v>
      </c>
      <c r="BH29" s="277"/>
      <c r="BI29" s="277"/>
      <c r="BJ29" s="277"/>
      <c r="BK29" s="277"/>
      <c r="BL29" s="291" t="s">
        <v>90</v>
      </c>
      <c r="BM29" s="277"/>
      <c r="BN29" s="291" t="s">
        <v>87</v>
      </c>
      <c r="BO29" s="277"/>
      <c r="BP29" s="277"/>
      <c r="BQ29" s="277"/>
      <c r="BR29" s="291" t="s">
        <v>85</v>
      </c>
      <c r="BS29" s="277"/>
      <c r="BT29" s="277"/>
      <c r="BU29" s="291" t="s">
        <v>85</v>
      </c>
      <c r="BV29" s="277"/>
      <c r="BW29" s="291" t="s">
        <v>85</v>
      </c>
      <c r="BX29" s="277"/>
      <c r="BY29" s="277"/>
      <c r="BZ29" s="277"/>
      <c r="CA29" s="291" t="s">
        <v>90</v>
      </c>
      <c r="CB29" s="277"/>
      <c r="CC29" s="291" t="s">
        <v>86</v>
      </c>
      <c r="CD29" s="291" t="s">
        <v>86</v>
      </c>
      <c r="CE29" s="291" t="s">
        <v>88</v>
      </c>
      <c r="CF29" s="277"/>
      <c r="CG29" s="245">
        <v>77.064084402581145</v>
      </c>
      <c r="CH29" s="58">
        <v>12.173462292858526</v>
      </c>
      <c r="CI29" s="58">
        <v>42.541174504047042</v>
      </c>
      <c r="CJ29" s="13">
        <v>99.959823878587997</v>
      </c>
      <c r="CK29" s="13">
        <v>6.0867311464292628</v>
      </c>
      <c r="CL29" s="47">
        <v>67.683008635938847</v>
      </c>
      <c r="CM29" s="69">
        <v>0.11199078971561073</v>
      </c>
      <c r="CN29" s="77">
        <v>2.0573151274930906E-4</v>
      </c>
      <c r="CO29" s="94">
        <v>0.15815598059917188</v>
      </c>
      <c r="CP29" s="125">
        <v>1.0286575637465453E-4</v>
      </c>
    </row>
    <row r="30" spans="1:94" ht="25.5" customHeight="1" x14ac:dyDescent="0.2">
      <c r="A30" s="121"/>
      <c r="B30" s="5"/>
      <c r="C30" s="10" t="s">
        <v>99</v>
      </c>
      <c r="D30" s="10" t="s">
        <v>99</v>
      </c>
      <c r="E30" s="10"/>
      <c r="F30" s="115">
        <v>2.0639330092999999</v>
      </c>
      <c r="G30" s="115"/>
      <c r="H30" s="118"/>
      <c r="I30" s="115">
        <v>0.1890678798452825</v>
      </c>
      <c r="J30" s="115">
        <v>4.6699999999999998E-2</v>
      </c>
      <c r="K30" s="115">
        <v>0.15409032207390524</v>
      </c>
      <c r="L30" s="115">
        <v>7.3736473139660178E-3</v>
      </c>
      <c r="M30" s="115">
        <v>2.7603910457411243E-2</v>
      </c>
      <c r="N30" s="113">
        <v>0.14734693877551019</v>
      </c>
      <c r="O30" s="14"/>
      <c r="P30" s="113"/>
      <c r="Q30" s="7"/>
      <c r="R30" s="7"/>
      <c r="S30" s="7"/>
      <c r="T30" s="36"/>
      <c r="U30" s="273"/>
      <c r="V30" s="274"/>
      <c r="W30" s="274"/>
      <c r="X30" s="274"/>
      <c r="Y30" s="274"/>
      <c r="Z30" s="274"/>
      <c r="AA30" s="274"/>
      <c r="AB30" s="274"/>
      <c r="AC30" s="274"/>
      <c r="AD30" s="274"/>
      <c r="AE30" s="274"/>
      <c r="AF30" s="273"/>
      <c r="AG30" s="273"/>
      <c r="AH30" s="273"/>
      <c r="AI30" s="273"/>
      <c r="AJ30" s="273"/>
      <c r="AK30" s="273"/>
      <c r="AL30" s="274"/>
      <c r="AM30" s="274"/>
      <c r="AN30" s="273"/>
      <c r="AO30" s="273"/>
      <c r="AP30" s="273"/>
      <c r="AQ30" s="273"/>
      <c r="AR30" s="277"/>
      <c r="AS30" s="273"/>
      <c r="AT30" s="273"/>
      <c r="AU30" s="274"/>
      <c r="AV30" s="274"/>
      <c r="AW30" s="274"/>
      <c r="AX30" s="274"/>
      <c r="AY30" s="274"/>
      <c r="AZ30" s="274"/>
      <c r="BA30" s="274"/>
      <c r="BB30" s="274"/>
      <c r="BC30" s="274"/>
      <c r="BD30" s="277"/>
      <c r="BE30" s="273"/>
      <c r="BF30" s="277"/>
      <c r="BG30" s="273"/>
      <c r="BH30" s="277"/>
      <c r="BI30" s="277"/>
      <c r="BJ30" s="277"/>
      <c r="BK30" s="277"/>
      <c r="BL30" s="273"/>
      <c r="BM30" s="277"/>
      <c r="BN30" s="273"/>
      <c r="BO30" s="277"/>
      <c r="BP30" s="277"/>
      <c r="BQ30" s="277"/>
      <c r="BR30" s="273"/>
      <c r="BS30" s="277"/>
      <c r="BT30" s="277"/>
      <c r="BU30" s="273"/>
      <c r="BV30" s="277"/>
      <c r="BW30" s="273"/>
      <c r="BX30" s="277"/>
      <c r="BY30" s="277"/>
      <c r="BZ30" s="277"/>
      <c r="CA30" s="273"/>
      <c r="CB30" s="277"/>
      <c r="CC30" s="273"/>
      <c r="CD30" s="273"/>
      <c r="CE30" s="273"/>
      <c r="CF30" s="277"/>
      <c r="CG30" s="103"/>
      <c r="CH30" s="32"/>
      <c r="CI30" s="32"/>
      <c r="CJ30" s="7"/>
      <c r="CK30" s="7"/>
      <c r="CL30" s="7"/>
      <c r="CM30" s="7"/>
      <c r="CN30" s="47"/>
      <c r="CO30" s="7"/>
      <c r="CP30" s="7"/>
    </row>
    <row r="31" spans="1:94" ht="25.5" customHeight="1" x14ac:dyDescent="0.2">
      <c r="A31" s="26"/>
      <c r="B31" s="5" t="s">
        <v>82</v>
      </c>
      <c r="C31" s="10" t="s">
        <v>99</v>
      </c>
      <c r="D31" s="10" t="s">
        <v>99</v>
      </c>
      <c r="E31" s="15" t="s">
        <v>84</v>
      </c>
      <c r="F31" s="71">
        <v>1.4520788764230326</v>
      </c>
      <c r="G31" s="13">
        <v>1.2494852962857614</v>
      </c>
      <c r="H31" s="28">
        <v>1.95530920728E-2</v>
      </c>
      <c r="I31" s="13">
        <v>4.1270081862734134E-2</v>
      </c>
      <c r="J31" s="13">
        <v>0.01</v>
      </c>
      <c r="K31" s="13">
        <v>3.363511671812832E-2</v>
      </c>
      <c r="L31" s="28">
        <v>1.6095331926466313E-3</v>
      </c>
      <c r="M31" s="28">
        <v>6.0254319519591829E-3</v>
      </c>
      <c r="N31" s="13">
        <v>3.2163158705036436E-2</v>
      </c>
      <c r="O31" s="28">
        <v>2.5587450754895164E-3</v>
      </c>
      <c r="P31" s="58">
        <v>6.5481780822081812E-3</v>
      </c>
      <c r="Q31" s="71">
        <v>0.5</v>
      </c>
      <c r="R31" s="71">
        <v>1.7</v>
      </c>
      <c r="S31" s="71">
        <v>0.5</v>
      </c>
      <c r="T31" s="275">
        <v>0.5</v>
      </c>
      <c r="U31" s="291"/>
      <c r="V31" s="347"/>
      <c r="W31" s="347">
        <v>1</v>
      </c>
      <c r="X31" s="347"/>
      <c r="Y31" s="347">
        <v>1</v>
      </c>
      <c r="Z31" s="291"/>
      <c r="AA31" s="347"/>
      <c r="AB31" s="347"/>
      <c r="AC31" s="291"/>
      <c r="AD31" s="291"/>
      <c r="AE31" s="347"/>
      <c r="AF31" s="291">
        <v>1</v>
      </c>
      <c r="AG31" s="291"/>
      <c r="AH31" s="291"/>
      <c r="AI31" s="291">
        <v>1</v>
      </c>
      <c r="AJ31" s="291"/>
      <c r="AK31" s="291"/>
      <c r="AL31" s="347"/>
      <c r="AM31" s="347"/>
      <c r="AN31" s="291">
        <v>1</v>
      </c>
      <c r="AO31" s="291"/>
      <c r="AP31" s="291"/>
      <c r="AQ31" s="291">
        <v>1</v>
      </c>
      <c r="AR31" s="291"/>
      <c r="AS31" s="291"/>
      <c r="AT31" s="291"/>
      <c r="AU31" s="347"/>
      <c r="AV31" s="291">
        <v>1</v>
      </c>
      <c r="AW31" s="347"/>
      <c r="AX31" s="347"/>
      <c r="AY31" s="291">
        <v>1</v>
      </c>
      <c r="AZ31" s="291"/>
      <c r="BA31" s="347"/>
      <c r="BB31" s="347"/>
      <c r="BC31" s="347"/>
      <c r="BD31" s="277"/>
      <c r="BE31" s="291" t="s">
        <v>85</v>
      </c>
      <c r="BF31" s="277"/>
      <c r="BG31" s="291" t="s">
        <v>85</v>
      </c>
      <c r="BH31" s="277"/>
      <c r="BI31" s="277"/>
      <c r="BJ31" s="277"/>
      <c r="BK31" s="277"/>
      <c r="BL31" s="291" t="s">
        <v>90</v>
      </c>
      <c r="BM31" s="277"/>
      <c r="BN31" s="291" t="s">
        <v>87</v>
      </c>
      <c r="BO31" s="277"/>
      <c r="BP31" s="277"/>
      <c r="BQ31" s="277"/>
      <c r="BR31" s="291" t="s">
        <v>85</v>
      </c>
      <c r="BS31" s="277"/>
      <c r="BT31" s="277"/>
      <c r="BU31" s="291" t="s">
        <v>85</v>
      </c>
      <c r="BV31" s="277"/>
      <c r="BW31" s="291" t="s">
        <v>85</v>
      </c>
      <c r="BX31" s="277"/>
      <c r="BY31" s="277"/>
      <c r="BZ31" s="277"/>
      <c r="CA31" s="291" t="s">
        <v>90</v>
      </c>
      <c r="CB31" s="277"/>
      <c r="CC31" s="291" t="s">
        <v>86</v>
      </c>
      <c r="CD31" s="291" t="s">
        <v>86</v>
      </c>
      <c r="CE31" s="291" t="s">
        <v>88</v>
      </c>
      <c r="CF31" s="277"/>
      <c r="CG31" s="276">
        <v>202.27076698672812</v>
      </c>
      <c r="CH31" s="53">
        <v>18.467957966409898</v>
      </c>
      <c r="CI31" s="73">
        <v>42.541174504047042</v>
      </c>
      <c r="CJ31" s="13">
        <v>262.365411858485</v>
      </c>
      <c r="CK31" s="13">
        <v>9.233978983204949</v>
      </c>
      <c r="CL31" s="47">
        <v>67.683008635938847</v>
      </c>
      <c r="CM31" s="47">
        <v>0.31450749009391299</v>
      </c>
      <c r="CN31" s="77">
        <v>3.6110568251381296E-4</v>
      </c>
      <c r="CO31" s="94">
        <v>0.42610279150413949</v>
      </c>
      <c r="CP31" s="102">
        <v>1.8055284125690648E-4</v>
      </c>
    </row>
    <row r="32" spans="1:94" ht="28.5" customHeight="1" x14ac:dyDescent="0.2">
      <c r="A32" s="26"/>
      <c r="B32" s="5" t="s">
        <v>82</v>
      </c>
      <c r="C32" s="10" t="s">
        <v>99</v>
      </c>
      <c r="D32" s="10" t="s">
        <v>99</v>
      </c>
      <c r="E32" s="12" t="s">
        <v>89</v>
      </c>
      <c r="F32" s="71">
        <v>1.930904571522851</v>
      </c>
      <c r="G32" s="13">
        <v>1.6652975299104436</v>
      </c>
      <c r="H32" s="13">
        <v>2.2571341112319995E-2</v>
      </c>
      <c r="I32" s="13">
        <v>5.4878967685402825E-2</v>
      </c>
      <c r="J32" s="13">
        <v>0.01</v>
      </c>
      <c r="K32" s="13">
        <v>4.4726358663603298E-2</v>
      </c>
      <c r="L32" s="28">
        <v>2.14027973973071E-3</v>
      </c>
      <c r="M32" s="13">
        <v>8.0123292820688113E-3</v>
      </c>
      <c r="N32" s="13">
        <v>4.2769019773328858E-2</v>
      </c>
      <c r="O32" s="28">
        <v>3.4024959964949753E-3</v>
      </c>
      <c r="P32" s="58">
        <v>8.7074519155789926E-3</v>
      </c>
      <c r="Q32" s="58">
        <v>0.35</v>
      </c>
      <c r="R32" s="58">
        <v>1.4</v>
      </c>
      <c r="S32" s="58">
        <v>0.35</v>
      </c>
      <c r="T32" s="58">
        <v>0.35</v>
      </c>
      <c r="U32" s="291"/>
      <c r="V32" s="347"/>
      <c r="W32" s="347">
        <v>1</v>
      </c>
      <c r="X32" s="347"/>
      <c r="Y32" s="347">
        <v>1</v>
      </c>
      <c r="Z32" s="291"/>
      <c r="AA32" s="347"/>
      <c r="AB32" s="347"/>
      <c r="AC32" s="291"/>
      <c r="AD32" s="291"/>
      <c r="AE32" s="347"/>
      <c r="AF32" s="291">
        <v>1</v>
      </c>
      <c r="AG32" s="291"/>
      <c r="AH32" s="291"/>
      <c r="AI32" s="291">
        <v>1</v>
      </c>
      <c r="AJ32" s="291"/>
      <c r="AK32" s="291"/>
      <c r="AL32" s="347"/>
      <c r="AM32" s="347"/>
      <c r="AN32" s="291">
        <v>1</v>
      </c>
      <c r="AO32" s="291"/>
      <c r="AP32" s="291"/>
      <c r="AQ32" s="291">
        <v>1</v>
      </c>
      <c r="AR32" s="291"/>
      <c r="AS32" s="291"/>
      <c r="AT32" s="291"/>
      <c r="AU32" s="347"/>
      <c r="AV32" s="291">
        <v>1</v>
      </c>
      <c r="AW32" s="347"/>
      <c r="AX32" s="347"/>
      <c r="AY32" s="291">
        <v>1</v>
      </c>
      <c r="AZ32" s="291"/>
      <c r="BA32" s="347"/>
      <c r="BB32" s="347"/>
      <c r="BC32" s="347"/>
      <c r="BD32" s="277"/>
      <c r="BE32" s="291" t="s">
        <v>85</v>
      </c>
      <c r="BF32" s="277"/>
      <c r="BG32" s="291" t="s">
        <v>85</v>
      </c>
      <c r="BH32" s="277"/>
      <c r="BI32" s="277"/>
      <c r="BJ32" s="277"/>
      <c r="BK32" s="277"/>
      <c r="BL32" s="291" t="s">
        <v>90</v>
      </c>
      <c r="BM32" s="277"/>
      <c r="BN32" s="291" t="s">
        <v>87</v>
      </c>
      <c r="BO32" s="277"/>
      <c r="BP32" s="277"/>
      <c r="BQ32" s="277"/>
      <c r="BR32" s="291" t="s">
        <v>85</v>
      </c>
      <c r="BS32" s="277"/>
      <c r="BT32" s="277"/>
      <c r="BU32" s="291" t="s">
        <v>85</v>
      </c>
      <c r="BV32" s="277"/>
      <c r="BW32" s="291" t="s">
        <v>85</v>
      </c>
      <c r="BX32" s="277"/>
      <c r="BY32" s="277"/>
      <c r="BZ32" s="277"/>
      <c r="CA32" s="291" t="s">
        <v>90</v>
      </c>
      <c r="CB32" s="277"/>
      <c r="CC32" s="291" t="s">
        <v>86</v>
      </c>
      <c r="CD32" s="291" t="s">
        <v>86</v>
      </c>
      <c r="CE32" s="291" t="s">
        <v>88</v>
      </c>
      <c r="CF32" s="277"/>
      <c r="CG32" s="245">
        <v>137.03703320339105</v>
      </c>
      <c r="CH32" s="58">
        <v>30.287451064912236</v>
      </c>
      <c r="CI32" s="73">
        <v>42.541174504047042</v>
      </c>
      <c r="CJ32" s="13">
        <v>177.75073576811852</v>
      </c>
      <c r="CK32" s="13">
        <v>15.143725532456118</v>
      </c>
      <c r="CL32" s="47">
        <v>67.683008635938847</v>
      </c>
      <c r="CM32" s="47">
        <v>0.31035038122767833</v>
      </c>
      <c r="CN32" s="69">
        <v>6.8362838940883366E-4</v>
      </c>
      <c r="CO32" s="94">
        <v>0.42669729200396667</v>
      </c>
      <c r="CP32" s="101">
        <v>3.4181419470441683E-4</v>
      </c>
    </row>
    <row r="33" spans="1:111" ht="25.5" customHeight="1" x14ac:dyDescent="0.2">
      <c r="A33" s="26"/>
      <c r="B33" s="5" t="s">
        <v>82</v>
      </c>
      <c r="C33" s="10" t="s">
        <v>99</v>
      </c>
      <c r="D33" s="10" t="s">
        <v>99</v>
      </c>
      <c r="E33" s="12" t="s">
        <v>91</v>
      </c>
      <c r="F33" s="71">
        <v>0.8212750361326514</v>
      </c>
      <c r="G33" s="13">
        <v>0.70169524137759454</v>
      </c>
      <c r="H33" s="28">
        <v>1.5576857913759998E-2</v>
      </c>
      <c r="I33" s="13">
        <v>2.3341767808445227E-2</v>
      </c>
      <c r="J33" s="13">
        <v>5.0000000000000001E-3</v>
      </c>
      <c r="K33" s="13">
        <v>1.9023540763882858E-2</v>
      </c>
      <c r="L33" s="28">
        <v>9.1032894452936386E-4</v>
      </c>
      <c r="M33" s="13">
        <v>3.4078981000330031E-3</v>
      </c>
      <c r="N33" s="13">
        <v>1.819102237248137E-2</v>
      </c>
      <c r="O33" s="28">
        <v>1.447189604123604E-3</v>
      </c>
      <c r="P33" s="58">
        <v>3.7035558318402528E-3</v>
      </c>
      <c r="Q33" s="58">
        <v>0.27</v>
      </c>
      <c r="R33" s="58">
        <v>1.25</v>
      </c>
      <c r="S33" s="58">
        <v>0.27</v>
      </c>
      <c r="T33" s="58">
        <v>0.27</v>
      </c>
      <c r="U33" s="291"/>
      <c r="V33" s="347"/>
      <c r="W33" s="347">
        <v>1</v>
      </c>
      <c r="X33" s="347"/>
      <c r="Y33" s="347">
        <v>1</v>
      </c>
      <c r="Z33" s="291"/>
      <c r="AA33" s="347"/>
      <c r="AB33" s="347"/>
      <c r="AC33" s="291"/>
      <c r="AD33" s="291"/>
      <c r="AE33" s="347"/>
      <c r="AF33" s="291">
        <v>1</v>
      </c>
      <c r="AG33" s="291"/>
      <c r="AH33" s="291"/>
      <c r="AI33" s="291"/>
      <c r="AJ33" s="291">
        <v>1</v>
      </c>
      <c r="AK33" s="291"/>
      <c r="AL33" s="347"/>
      <c r="AM33" s="347"/>
      <c r="AN33" s="291">
        <v>1</v>
      </c>
      <c r="AO33" s="291"/>
      <c r="AP33" s="291"/>
      <c r="AQ33" s="291">
        <v>1</v>
      </c>
      <c r="AR33" s="291"/>
      <c r="AS33" s="291"/>
      <c r="AT33" s="291"/>
      <c r="AU33" s="347"/>
      <c r="AV33" s="291">
        <v>1</v>
      </c>
      <c r="AW33" s="347"/>
      <c r="AX33" s="347"/>
      <c r="AY33" s="291">
        <v>1</v>
      </c>
      <c r="AZ33" s="291"/>
      <c r="BA33" s="347"/>
      <c r="BB33" s="347"/>
      <c r="BC33" s="347"/>
      <c r="BD33" s="277"/>
      <c r="BE33" s="291" t="s">
        <v>85</v>
      </c>
      <c r="BF33" s="277"/>
      <c r="BG33" s="291" t="s">
        <v>85</v>
      </c>
      <c r="BH33" s="277"/>
      <c r="BI33" s="277"/>
      <c r="BJ33" s="277"/>
      <c r="BK33" s="277"/>
      <c r="BL33" s="291" t="s">
        <v>90</v>
      </c>
      <c r="BM33" s="277"/>
      <c r="BN33" s="291" t="s">
        <v>87</v>
      </c>
      <c r="BO33" s="277"/>
      <c r="BP33" s="277"/>
      <c r="BQ33" s="277"/>
      <c r="BR33" s="291" t="s">
        <v>85</v>
      </c>
      <c r="BS33" s="277"/>
      <c r="BT33" s="277"/>
      <c r="BU33" s="291" t="s">
        <v>85</v>
      </c>
      <c r="BV33" s="277"/>
      <c r="BW33" s="291" t="s">
        <v>85</v>
      </c>
      <c r="BX33" s="277"/>
      <c r="BY33" s="277"/>
      <c r="BZ33" s="277"/>
      <c r="CA33" s="291" t="s">
        <v>90</v>
      </c>
      <c r="CB33" s="277"/>
      <c r="CC33" s="291" t="s">
        <v>86</v>
      </c>
      <c r="CD33" s="291" t="s">
        <v>86</v>
      </c>
      <c r="CE33" s="291" t="s">
        <v>88</v>
      </c>
      <c r="CF33" s="277"/>
      <c r="CG33" s="245">
        <v>129.33832347286346</v>
      </c>
      <c r="CH33" s="58">
        <v>31.196074596859599</v>
      </c>
      <c r="CI33" s="73">
        <v>42.541174504047042</v>
      </c>
      <c r="CJ33" s="13">
        <v>167.76473937665119</v>
      </c>
      <c r="CK33" s="13">
        <v>15.5980372984298</v>
      </c>
      <c r="CL33" s="47">
        <v>67.683008635938847</v>
      </c>
      <c r="CM33" s="47">
        <v>0.12569409073660101</v>
      </c>
      <c r="CN33" s="69">
        <v>4.8593682146233968E-4</v>
      </c>
      <c r="CO33" s="94">
        <v>0.17330608465459574</v>
      </c>
      <c r="CP33" s="102">
        <v>2.4296841073116984E-4</v>
      </c>
    </row>
    <row r="34" spans="1:111" ht="25.5" customHeight="1" x14ac:dyDescent="0.2">
      <c r="A34" s="26"/>
      <c r="B34" s="5" t="s">
        <v>82</v>
      </c>
      <c r="C34" s="10" t="s">
        <v>99</v>
      </c>
      <c r="D34" s="10" t="s">
        <v>99</v>
      </c>
      <c r="E34" s="12" t="s">
        <v>92</v>
      </c>
      <c r="F34" s="71">
        <v>0.6573501577297477</v>
      </c>
      <c r="G34" s="13">
        <v>0.55934287697251295</v>
      </c>
      <c r="H34" s="28">
        <v>1.4543567278240003E-2</v>
      </c>
      <c r="I34" s="13">
        <v>1.8682796962666132E-2</v>
      </c>
      <c r="J34" s="13">
        <v>0.01</v>
      </c>
      <c r="K34" s="13">
        <v>1.5226479524572897E-2</v>
      </c>
      <c r="L34" s="28">
        <v>7.286290815439792E-4</v>
      </c>
      <c r="M34" s="13">
        <v>2.7276883565492552E-3</v>
      </c>
      <c r="N34" s="13">
        <v>1.4560130163124277E-2</v>
      </c>
      <c r="O34" s="28">
        <v>1.1583334116853001E-3</v>
      </c>
      <c r="P34" s="58">
        <v>2.964333387856555E-3</v>
      </c>
      <c r="Q34" s="58">
        <v>0.23</v>
      </c>
      <c r="R34" s="58">
        <v>1.17</v>
      </c>
      <c r="S34" s="58">
        <v>0.23</v>
      </c>
      <c r="T34" s="58">
        <v>0.23</v>
      </c>
      <c r="U34" s="291">
        <v>0.33329999999999999</v>
      </c>
      <c r="V34" s="348"/>
      <c r="W34" s="347">
        <v>0.33329999999999999</v>
      </c>
      <c r="X34" s="347">
        <v>0.33329999999999999</v>
      </c>
      <c r="Y34" s="347">
        <v>1</v>
      </c>
      <c r="Z34" s="291"/>
      <c r="AA34" s="347"/>
      <c r="AB34" s="347"/>
      <c r="AC34" s="291"/>
      <c r="AD34" s="291"/>
      <c r="AE34" s="347"/>
      <c r="AF34" s="291">
        <v>1</v>
      </c>
      <c r="AG34" s="291"/>
      <c r="AH34" s="291"/>
      <c r="AI34" s="291"/>
      <c r="AJ34" s="291">
        <v>1</v>
      </c>
      <c r="AK34" s="291"/>
      <c r="AL34" s="347"/>
      <c r="AM34" s="347"/>
      <c r="AN34" s="291">
        <v>1</v>
      </c>
      <c r="AO34" s="291"/>
      <c r="AP34" s="291"/>
      <c r="AQ34" s="291">
        <v>1</v>
      </c>
      <c r="AR34" s="291"/>
      <c r="AS34" s="291"/>
      <c r="AT34" s="291"/>
      <c r="AU34" s="347"/>
      <c r="AV34" s="291">
        <v>1</v>
      </c>
      <c r="AW34" s="347"/>
      <c r="AX34" s="347"/>
      <c r="AY34" s="291">
        <v>1</v>
      </c>
      <c r="AZ34" s="291"/>
      <c r="BA34" s="347"/>
      <c r="BB34" s="347"/>
      <c r="BC34" s="347"/>
      <c r="BD34" s="277"/>
      <c r="BE34" s="291" t="s">
        <v>85</v>
      </c>
      <c r="BF34" s="277"/>
      <c r="BG34" s="291" t="s">
        <v>85</v>
      </c>
      <c r="BH34" s="277"/>
      <c r="BI34" s="277"/>
      <c r="BJ34" s="277"/>
      <c r="BK34" s="277"/>
      <c r="BL34" s="291" t="s">
        <v>90</v>
      </c>
      <c r="BM34" s="277"/>
      <c r="BN34" s="291" t="s">
        <v>87</v>
      </c>
      <c r="BO34" s="277"/>
      <c r="BP34" s="277"/>
      <c r="BQ34" s="277"/>
      <c r="BR34" s="291" t="s">
        <v>85</v>
      </c>
      <c r="BS34" s="277"/>
      <c r="BT34" s="277"/>
      <c r="BU34" s="291" t="s">
        <v>85</v>
      </c>
      <c r="BV34" s="277"/>
      <c r="BW34" s="291" t="s">
        <v>85</v>
      </c>
      <c r="BX34" s="277"/>
      <c r="BY34" s="277"/>
      <c r="BZ34" s="277"/>
      <c r="CA34" s="291" t="s">
        <v>90</v>
      </c>
      <c r="CB34" s="277"/>
      <c r="CC34" s="291" t="s">
        <v>86</v>
      </c>
      <c r="CD34" s="291" t="s">
        <v>86</v>
      </c>
      <c r="CE34" s="291" t="s">
        <v>88</v>
      </c>
      <c r="CF34" s="277"/>
      <c r="CG34" s="245">
        <v>99.826602839174384</v>
      </c>
      <c r="CH34" s="58">
        <v>19.965487741990145</v>
      </c>
      <c r="CI34" s="73">
        <v>42.541174504047042</v>
      </c>
      <c r="CJ34" s="13">
        <v>129.4850865426931</v>
      </c>
      <c r="CK34" s="13">
        <v>9.9827438709950727</v>
      </c>
      <c r="CL34" s="47">
        <v>67.683008635938847</v>
      </c>
      <c r="CM34" s="47">
        <v>8.3801747000700269E-2</v>
      </c>
      <c r="CN34" s="77">
        <v>2.9036941421850976E-4</v>
      </c>
      <c r="CO34" s="47">
        <v>0.11691799723428305</v>
      </c>
      <c r="CP34" s="77">
        <v>1.4518470710925488E-4</v>
      </c>
    </row>
    <row r="35" spans="1:111" ht="25.5" customHeight="1" x14ac:dyDescent="0.2">
      <c r="A35" s="216"/>
      <c r="B35" s="5" t="s">
        <v>82</v>
      </c>
      <c r="C35" s="10" t="s">
        <v>99</v>
      </c>
      <c r="D35" s="10" t="s">
        <v>99</v>
      </c>
      <c r="E35" s="12" t="s">
        <v>93</v>
      </c>
      <c r="F35" s="71">
        <v>0.7177807676950998</v>
      </c>
      <c r="G35" s="13">
        <v>0.61182081866642468</v>
      </c>
      <c r="H35" s="28">
        <v>4.5244880023200002E-3</v>
      </c>
      <c r="I35" s="13">
        <v>2.0400318139221333E-2</v>
      </c>
      <c r="J35" s="28">
        <v>5.0000000000000001E-3</v>
      </c>
      <c r="K35" s="13">
        <v>1.6626259283465384E-2</v>
      </c>
      <c r="L35" s="82">
        <v>7.9561240742963204E-4</v>
      </c>
      <c r="M35" s="28">
        <v>2.9784464483263145E-3</v>
      </c>
      <c r="N35" s="13">
        <v>1.5898652009641061E-2</v>
      </c>
      <c r="O35" s="28">
        <v>1.2648197246317226E-3</v>
      </c>
      <c r="P35" s="149">
        <v>3.2368464049485489E-3</v>
      </c>
      <c r="Q35" s="58">
        <v>0.21</v>
      </c>
      <c r="R35" s="58">
        <v>1.1299999999999999</v>
      </c>
      <c r="S35" s="58">
        <v>0.21</v>
      </c>
      <c r="T35" s="58">
        <v>0.21</v>
      </c>
      <c r="U35" s="291">
        <v>0.33329999999999999</v>
      </c>
      <c r="V35" s="348"/>
      <c r="W35" s="347">
        <v>0.33329999999999999</v>
      </c>
      <c r="X35" s="347">
        <v>0.33329999999999999</v>
      </c>
      <c r="Y35" s="347">
        <v>1</v>
      </c>
      <c r="Z35" s="291"/>
      <c r="AA35" s="347"/>
      <c r="AB35" s="347"/>
      <c r="AC35" s="291"/>
      <c r="AD35" s="291"/>
      <c r="AE35" s="347"/>
      <c r="AF35" s="291">
        <v>1</v>
      </c>
      <c r="AG35" s="291"/>
      <c r="AH35" s="291"/>
      <c r="AI35" s="291"/>
      <c r="AJ35" s="291">
        <v>1</v>
      </c>
      <c r="AK35" s="291"/>
      <c r="AL35" s="347"/>
      <c r="AM35" s="347"/>
      <c r="AN35" s="291">
        <v>1</v>
      </c>
      <c r="AO35" s="291"/>
      <c r="AP35" s="291"/>
      <c r="AQ35" s="291">
        <v>1</v>
      </c>
      <c r="AR35" s="291"/>
      <c r="AS35" s="291"/>
      <c r="AT35" s="291"/>
      <c r="AU35" s="347"/>
      <c r="AV35" s="291">
        <v>1</v>
      </c>
      <c r="AW35" s="347"/>
      <c r="AX35" s="347"/>
      <c r="AY35" s="291">
        <v>1</v>
      </c>
      <c r="AZ35" s="291"/>
      <c r="BA35" s="347"/>
      <c r="BB35" s="347"/>
      <c r="BC35" s="347"/>
      <c r="BD35" s="277"/>
      <c r="BE35" s="291" t="s">
        <v>85</v>
      </c>
      <c r="BF35" s="277"/>
      <c r="BG35" s="291" t="s">
        <v>85</v>
      </c>
      <c r="BH35" s="277"/>
      <c r="BI35" s="277"/>
      <c r="BJ35" s="277"/>
      <c r="BK35" s="277"/>
      <c r="BL35" s="291" t="s">
        <v>90</v>
      </c>
      <c r="BM35" s="277"/>
      <c r="BN35" s="291" t="s">
        <v>87</v>
      </c>
      <c r="BO35" s="277"/>
      <c r="BP35" s="277"/>
      <c r="BQ35" s="277"/>
      <c r="BR35" s="291" t="s">
        <v>85</v>
      </c>
      <c r="BS35" s="277"/>
      <c r="BT35" s="277"/>
      <c r="BU35" s="291" t="s">
        <v>85</v>
      </c>
      <c r="BV35" s="277"/>
      <c r="BW35" s="291" t="s">
        <v>85</v>
      </c>
      <c r="BX35" s="277"/>
      <c r="BY35" s="277"/>
      <c r="BZ35" s="277"/>
      <c r="CA35" s="291" t="s">
        <v>90</v>
      </c>
      <c r="CB35" s="277"/>
      <c r="CC35" s="291" t="s">
        <v>86</v>
      </c>
      <c r="CD35" s="291" t="s">
        <v>86</v>
      </c>
      <c r="CE35" s="291" t="s">
        <v>88</v>
      </c>
      <c r="CF35" s="277"/>
      <c r="CG35" s="245">
        <v>70.006933816264194</v>
      </c>
      <c r="CH35" s="58">
        <v>15.373425561332413</v>
      </c>
      <c r="CI35" s="73">
        <v>42.541174504047042</v>
      </c>
      <c r="CJ35" s="13">
        <v>90.805993853076274</v>
      </c>
      <c r="CK35" s="13">
        <v>7.6867127806662063</v>
      </c>
      <c r="CL35" s="47">
        <v>67.683008635938847</v>
      </c>
      <c r="CM35" s="47">
        <v>7.3366936453959058E-2</v>
      </c>
      <c r="CN35" s="77">
        <v>6.9556879506808117E-5</v>
      </c>
      <c r="CO35" s="47">
        <v>0.1041385593976257</v>
      </c>
      <c r="CP35" s="77">
        <v>3.4778439753404059E-5</v>
      </c>
    </row>
    <row r="36" spans="1:111" ht="25.5" customHeight="1" x14ac:dyDescent="0.2">
      <c r="A36" s="216"/>
      <c r="B36" s="5" t="s">
        <v>82</v>
      </c>
      <c r="C36" s="10" t="s">
        <v>99</v>
      </c>
      <c r="D36" s="10" t="s">
        <v>99</v>
      </c>
      <c r="E36" s="12" t="s">
        <v>94</v>
      </c>
      <c r="F36" s="71">
        <v>0.80661454083484585</v>
      </c>
      <c r="G36" s="13">
        <v>0.68896406726098014</v>
      </c>
      <c r="H36" s="28">
        <v>5.084446361280001E-3</v>
      </c>
      <c r="I36" s="13">
        <v>2.2925096337692151E-2</v>
      </c>
      <c r="J36" s="28">
        <v>5.0000000000000001E-3</v>
      </c>
      <c r="K36" s="13">
        <v>1.8683953515219103E-2</v>
      </c>
      <c r="L36" s="82">
        <v>8.9407875716999389E-4</v>
      </c>
      <c r="M36" s="28">
        <v>3.3470640653030541E-3</v>
      </c>
      <c r="N36" s="13">
        <v>1.7866296323081565E-2</v>
      </c>
      <c r="O36" s="28">
        <v>1.4213559729369133E-3</v>
      </c>
      <c r="P36" s="149">
        <v>3.6374440416736724E-3</v>
      </c>
      <c r="Q36" s="58">
        <v>0.20499999999999999</v>
      </c>
      <c r="R36" s="58">
        <v>1.1100000000000001</v>
      </c>
      <c r="S36" s="58">
        <v>0.20499999999999999</v>
      </c>
      <c r="T36" s="58">
        <v>0.20499999999999999</v>
      </c>
      <c r="U36" s="291">
        <v>0.33329999999999999</v>
      </c>
      <c r="V36" s="348"/>
      <c r="W36" s="347">
        <v>0.33329999999999999</v>
      </c>
      <c r="X36" s="347">
        <v>0.33329999999999999</v>
      </c>
      <c r="Y36" s="347">
        <v>1</v>
      </c>
      <c r="Z36" s="291"/>
      <c r="AA36" s="347"/>
      <c r="AB36" s="347"/>
      <c r="AC36" s="291"/>
      <c r="AD36" s="291"/>
      <c r="AE36" s="347"/>
      <c r="AF36" s="291">
        <v>1</v>
      </c>
      <c r="AG36" s="291"/>
      <c r="AH36" s="291"/>
      <c r="AI36" s="291"/>
      <c r="AJ36" s="291"/>
      <c r="AK36" s="291"/>
      <c r="AL36" s="347">
        <v>1</v>
      </c>
      <c r="AM36" s="347"/>
      <c r="AN36" s="291">
        <v>1</v>
      </c>
      <c r="AO36" s="291"/>
      <c r="AP36" s="291"/>
      <c r="AQ36" s="291">
        <v>1</v>
      </c>
      <c r="AR36" s="291"/>
      <c r="AS36" s="291"/>
      <c r="AT36" s="291"/>
      <c r="AU36" s="347"/>
      <c r="AV36" s="291">
        <v>1</v>
      </c>
      <c r="AW36" s="347"/>
      <c r="AX36" s="347"/>
      <c r="AY36" s="291">
        <v>1</v>
      </c>
      <c r="AZ36" s="291"/>
      <c r="BA36" s="347"/>
      <c r="BB36" s="347"/>
      <c r="BC36" s="347"/>
      <c r="BD36" s="277"/>
      <c r="BE36" s="291" t="s">
        <v>85</v>
      </c>
      <c r="BF36" s="277"/>
      <c r="BG36" s="291" t="s">
        <v>85</v>
      </c>
      <c r="BH36" s="277"/>
      <c r="BI36" s="277"/>
      <c r="BJ36" s="277"/>
      <c r="BK36" s="277"/>
      <c r="BL36" s="291" t="s">
        <v>90</v>
      </c>
      <c r="BM36" s="277"/>
      <c r="BN36" s="291" t="s">
        <v>87</v>
      </c>
      <c r="BO36" s="277"/>
      <c r="BP36" s="277"/>
      <c r="BQ36" s="277"/>
      <c r="BR36" s="291" t="s">
        <v>85</v>
      </c>
      <c r="BS36" s="277"/>
      <c r="BT36" s="277"/>
      <c r="BU36" s="291" t="s">
        <v>85</v>
      </c>
      <c r="BV36" s="277"/>
      <c r="BW36" s="291" t="s">
        <v>85</v>
      </c>
      <c r="BX36" s="277"/>
      <c r="BY36" s="277"/>
      <c r="BZ36" s="277"/>
      <c r="CA36" s="291" t="s">
        <v>90</v>
      </c>
      <c r="CB36" s="277"/>
      <c r="CC36" s="291" t="s">
        <v>86</v>
      </c>
      <c r="CD36" s="291" t="s">
        <v>86</v>
      </c>
      <c r="CE36" s="291" t="s">
        <v>88</v>
      </c>
      <c r="CF36" s="277"/>
      <c r="CG36" s="245">
        <v>105.29268674784896</v>
      </c>
      <c r="CH36" s="58">
        <v>17.986907906758919</v>
      </c>
      <c r="CI36" s="73">
        <v>42.541174504047042</v>
      </c>
      <c r="CJ36" s="13">
        <v>136.57514398063489</v>
      </c>
      <c r="CK36" s="13">
        <v>8.9934539533794595</v>
      </c>
      <c r="CL36" s="47">
        <v>67.683008635938847</v>
      </c>
      <c r="CM36" s="47">
        <v>0.10685720765379128</v>
      </c>
      <c r="CN36" s="77">
        <v>9.1453468457198875E-5</v>
      </c>
      <c r="CO36" s="47">
        <v>0.1486894656168509</v>
      </c>
      <c r="CP36" s="77">
        <v>4.5726734228599437E-5</v>
      </c>
    </row>
    <row r="37" spans="1:111" ht="25.5" customHeight="1" x14ac:dyDescent="0.2">
      <c r="A37" s="216"/>
      <c r="B37" s="5" t="s">
        <v>82</v>
      </c>
      <c r="C37" s="10" t="s">
        <v>99</v>
      </c>
      <c r="D37" s="10" t="s">
        <v>99</v>
      </c>
      <c r="E37" s="10" t="s">
        <v>95</v>
      </c>
      <c r="F37" s="71">
        <v>0.26630838203266788</v>
      </c>
      <c r="G37" s="13">
        <v>0.21976219895716875</v>
      </c>
      <c r="H37" s="28">
        <v>1.67865890764E-3</v>
      </c>
      <c r="I37" s="28">
        <v>7.5688510491207011E-3</v>
      </c>
      <c r="J37" s="28">
        <v>1.6999999999999999E-3</v>
      </c>
      <c r="K37" s="28">
        <v>6.1686136050333714E-3</v>
      </c>
      <c r="L37" s="82">
        <v>2.9518519091570734E-4</v>
      </c>
      <c r="M37" s="82">
        <v>1.1050522531716224E-3</v>
      </c>
      <c r="N37" s="28">
        <v>5.8986594288166234E-3</v>
      </c>
      <c r="O37" s="82">
        <v>4.6926876504548346E-4</v>
      </c>
      <c r="P37" s="149">
        <v>1.2009228552585943E-3</v>
      </c>
      <c r="Q37" s="58">
        <v>0.2</v>
      </c>
      <c r="R37" s="58">
        <v>1.1000000000000001</v>
      </c>
      <c r="S37" s="58">
        <v>0.2</v>
      </c>
      <c r="T37" s="91">
        <v>0.2</v>
      </c>
      <c r="U37" s="291">
        <v>0.33329999999999999</v>
      </c>
      <c r="V37" s="348"/>
      <c r="W37" s="347">
        <v>0.33329999999999999</v>
      </c>
      <c r="X37" s="347">
        <v>0.33329999999999999</v>
      </c>
      <c r="Y37" s="347">
        <v>1</v>
      </c>
      <c r="Z37" s="291"/>
      <c r="AA37" s="347"/>
      <c r="AB37" s="347"/>
      <c r="AC37" s="291"/>
      <c r="AD37" s="291"/>
      <c r="AE37" s="347"/>
      <c r="AF37" s="291">
        <v>1</v>
      </c>
      <c r="AG37" s="291"/>
      <c r="AH37" s="291"/>
      <c r="AI37" s="291"/>
      <c r="AJ37" s="291"/>
      <c r="AK37" s="291"/>
      <c r="AL37" s="347">
        <v>1</v>
      </c>
      <c r="AM37" s="347"/>
      <c r="AN37" s="291">
        <v>1</v>
      </c>
      <c r="AO37" s="291"/>
      <c r="AP37" s="291"/>
      <c r="AQ37" s="291">
        <v>1</v>
      </c>
      <c r="AR37" s="291"/>
      <c r="AS37" s="291"/>
      <c r="AT37" s="291"/>
      <c r="AU37" s="347"/>
      <c r="AV37" s="291">
        <v>1</v>
      </c>
      <c r="AW37" s="347"/>
      <c r="AX37" s="347"/>
      <c r="AY37" s="291">
        <v>1</v>
      </c>
      <c r="AZ37" s="291"/>
      <c r="BA37" s="347"/>
      <c r="BB37" s="347"/>
      <c r="BC37" s="347"/>
      <c r="BD37" s="277"/>
      <c r="BE37" s="291" t="s">
        <v>85</v>
      </c>
      <c r="BF37" s="277"/>
      <c r="BG37" s="291" t="s">
        <v>85</v>
      </c>
      <c r="BH37" s="277"/>
      <c r="BI37" s="277"/>
      <c r="BJ37" s="277"/>
      <c r="BK37" s="277"/>
      <c r="BL37" s="291" t="s">
        <v>90</v>
      </c>
      <c r="BM37" s="277"/>
      <c r="BN37" s="291" t="s">
        <v>87</v>
      </c>
      <c r="BO37" s="277"/>
      <c r="BP37" s="277"/>
      <c r="BQ37" s="277"/>
      <c r="BR37" s="291" t="s">
        <v>85</v>
      </c>
      <c r="BS37" s="277"/>
      <c r="BT37" s="277"/>
      <c r="BU37" s="291" t="s">
        <v>85</v>
      </c>
      <c r="BV37" s="277"/>
      <c r="BW37" s="291" t="s">
        <v>85</v>
      </c>
      <c r="BX37" s="277"/>
      <c r="BY37" s="277"/>
      <c r="BZ37" s="277"/>
      <c r="CA37" s="291" t="s">
        <v>90</v>
      </c>
      <c r="CB37" s="277"/>
      <c r="CC37" s="291" t="s">
        <v>86</v>
      </c>
      <c r="CD37" s="291" t="s">
        <v>86</v>
      </c>
      <c r="CE37" s="291" t="s">
        <v>88</v>
      </c>
      <c r="CF37" s="277"/>
      <c r="CG37" s="245">
        <v>77.064084402581145</v>
      </c>
      <c r="CH37" s="58">
        <v>12.173462292858526</v>
      </c>
      <c r="CI37" s="73">
        <v>42.541174504047042</v>
      </c>
      <c r="CJ37" s="13">
        <v>99.959823878587997</v>
      </c>
      <c r="CK37" s="13">
        <v>6.0867311464292628</v>
      </c>
      <c r="CL37" s="47">
        <v>67.683008635938847</v>
      </c>
      <c r="CM37" s="47">
        <v>2.8264844000874235E-2</v>
      </c>
      <c r="CN37" s="78">
        <v>2.0435090914726624E-5</v>
      </c>
      <c r="CO37" s="94">
        <v>3.9991943223869765E-2</v>
      </c>
      <c r="CP37" s="125">
        <v>1.0217545457363312E-5</v>
      </c>
      <c r="CQ37" s="121"/>
      <c r="CR37" s="121"/>
      <c r="CS37" s="121"/>
      <c r="CT37" s="121"/>
      <c r="CU37" s="121"/>
      <c r="CV37" s="121"/>
      <c r="CW37" s="121"/>
      <c r="CX37" s="121"/>
    </row>
    <row r="38" spans="1:111" ht="25.5" customHeight="1" x14ac:dyDescent="0.2">
      <c r="A38" s="121"/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0">
        <v>0.77003495126928367</v>
      </c>
      <c r="J38" s="500">
        <v>3.7048409405255882E-2</v>
      </c>
      <c r="K38" s="500">
        <v>0.36397483533637309</v>
      </c>
      <c r="L38" s="500">
        <v>0.40581891593291053</v>
      </c>
      <c r="M38" s="500">
        <v>0</v>
      </c>
      <c r="N38" s="14"/>
      <c r="O38" s="14"/>
      <c r="P38" s="14"/>
      <c r="Q38" s="7"/>
      <c r="R38" s="7"/>
      <c r="S38" s="7"/>
      <c r="T38" s="7"/>
      <c r="U38" s="249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69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8"/>
      <c r="CG38" s="7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121"/>
      <c r="CW38" s="121"/>
      <c r="CX38" s="121"/>
    </row>
    <row r="39" spans="1:111" ht="29.25" customHeight="1" x14ac:dyDescent="0.2">
      <c r="A39" s="121"/>
      <c r="B39" s="37" t="s">
        <v>100</v>
      </c>
      <c r="C39" s="37" t="s">
        <v>83</v>
      </c>
      <c r="D39" s="37" t="s">
        <v>83</v>
      </c>
      <c r="E39" s="38" t="s">
        <v>84</v>
      </c>
      <c r="F39" s="53">
        <v>18.113</v>
      </c>
      <c r="G39" s="17">
        <v>18.113</v>
      </c>
      <c r="H39" s="191">
        <v>0.22153979999999998</v>
      </c>
      <c r="I39" s="60">
        <v>0.13365161076516444</v>
      </c>
      <c r="J39" s="60">
        <v>6.0764827055482112E-3</v>
      </c>
      <c r="K39" s="60">
        <v>6.3337256111129822E-2</v>
      </c>
      <c r="L39" s="60">
        <v>7.0272819992680036E-2</v>
      </c>
      <c r="M39" s="60">
        <v>0</v>
      </c>
      <c r="N39" s="13">
        <v>0.12104162877760589</v>
      </c>
      <c r="O39" s="28">
        <v>1.2609981987558538E-2</v>
      </c>
      <c r="P39" s="225">
        <v>0</v>
      </c>
      <c r="Q39" s="226">
        <v>0.5</v>
      </c>
      <c r="R39" s="226">
        <v>1.7999999999999998</v>
      </c>
      <c r="S39" s="226">
        <v>0.4</v>
      </c>
      <c r="T39" s="226">
        <v>0.4</v>
      </c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8"/>
      <c r="CG39" s="32">
        <v>141.69652455528262</v>
      </c>
      <c r="CH39" s="32">
        <v>56.765128160695049</v>
      </c>
      <c r="CI39" s="32">
        <v>3.8950506819842485</v>
      </c>
      <c r="CJ39" s="13">
        <v>215.37871732402959</v>
      </c>
      <c r="CK39" s="13">
        <v>22.70605126427802</v>
      </c>
      <c r="CL39" s="47">
        <v>7.7901013639684971</v>
      </c>
      <c r="CM39" s="47">
        <v>2.6371002022726153</v>
      </c>
      <c r="CN39" s="69">
        <v>2.2575735139694748E-2</v>
      </c>
      <c r="CO39" s="94">
        <v>3.7422568128957092</v>
      </c>
      <c r="CP39" s="101">
        <v>1.5030294055877899E-2</v>
      </c>
      <c r="CQ39" s="236">
        <f t="shared" ref="CQ39:CQ45" si="5">F47+F55+F63+F71+F79+F87</f>
        <v>18.113</v>
      </c>
      <c r="CR39" s="238">
        <f t="shared" ref="CR39:CR45" si="6">F47/CQ39</f>
        <v>0.27935736763650415</v>
      </c>
      <c r="CS39" s="238">
        <f t="shared" ref="CS39:CS45" si="7">F55/CQ39</f>
        <v>0.14409540109313751</v>
      </c>
      <c r="CT39" s="238">
        <f t="shared" ref="CT39:CT45" si="8">F63/CQ39</f>
        <v>0.15033401424391321</v>
      </c>
      <c r="CU39" s="238">
        <f t="shared" ref="CU39:CU45" si="9">F71/CQ39</f>
        <v>0.11869927676254624</v>
      </c>
      <c r="CV39" s="238">
        <f t="shared" ref="CV39:CV45" si="10">F79/CQ39</f>
        <v>0.12201181471871032</v>
      </c>
      <c r="CW39" s="238">
        <f t="shared" ref="CW39:CW45" si="11">F87/CQ39</f>
        <v>0.18550212554518852</v>
      </c>
      <c r="CX39" s="238">
        <f t="shared" ref="CX39:CX45" si="12">SUM(CR39:CW39)</f>
        <v>1</v>
      </c>
      <c r="CY39" s="237"/>
      <c r="CZ39" s="240">
        <f>F47/[1]EU28!F47</f>
        <v>1.2028061419750533E-2</v>
      </c>
      <c r="DA39" s="240">
        <f>F55/[1]EU28!F55</f>
        <v>6.4679908056395523E-3</v>
      </c>
      <c r="DB39" s="240">
        <f>H63/[1]EU28!F63</f>
        <v>8.3949544958838776E-5</v>
      </c>
      <c r="DC39" s="240">
        <f>F71/[1]EU28!F71</f>
        <v>1.9230625669266196E-2</v>
      </c>
      <c r="DD39" s="240">
        <f>F79/[1]EU28!F79</f>
        <v>1.440921250719646E-2</v>
      </c>
      <c r="DE39" s="240">
        <f>F87/[1]EU28!F87</f>
        <v>1.3120899718837861E-2</v>
      </c>
      <c r="DF39" s="237"/>
      <c r="DG39" s="27"/>
    </row>
    <row r="40" spans="1:111" ht="24.75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15.27</v>
      </c>
      <c r="G40" s="17">
        <v>15.27</v>
      </c>
      <c r="H40" s="17">
        <v>0.11748600000000001</v>
      </c>
      <c r="I40" s="60">
        <v>0.1009576726811961</v>
      </c>
      <c r="J40" s="60">
        <v>5.2074767254831483E-3</v>
      </c>
      <c r="K40" s="60">
        <v>4.7535787066246296E-2</v>
      </c>
      <c r="L40" s="60">
        <v>5.3388023349724992E-2</v>
      </c>
      <c r="M40" s="60">
        <v>0</v>
      </c>
      <c r="N40" s="13">
        <v>9.1622218286800075E-2</v>
      </c>
      <c r="O40" s="28">
        <v>9.3354543943960314E-3</v>
      </c>
      <c r="P40" s="225">
        <v>0</v>
      </c>
      <c r="Q40" s="226">
        <v>0.39999999999999997</v>
      </c>
      <c r="R40" s="226">
        <v>1.4</v>
      </c>
      <c r="S40" s="226">
        <v>0.3</v>
      </c>
      <c r="T40" s="226">
        <v>0.3</v>
      </c>
      <c r="U40" s="249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8"/>
      <c r="CG40" s="32">
        <v>150.7873709490114</v>
      </c>
      <c r="CH40" s="32">
        <v>57.045993598964287</v>
      </c>
      <c r="CI40" s="32">
        <v>4.0374458415334908</v>
      </c>
      <c r="CJ40" s="13">
        <v>229.19680384249733</v>
      </c>
      <c r="CK40" s="13">
        <v>22.818397439585716</v>
      </c>
      <c r="CL40" s="47">
        <v>8.0748916830669817</v>
      </c>
      <c r="CM40" s="47">
        <v>2.3641749523916205</v>
      </c>
      <c r="CN40" s="69">
        <v>6.7021056039679189E-3</v>
      </c>
      <c r="CO40" s="94">
        <v>3.6231387906753665</v>
      </c>
      <c r="CP40" s="101">
        <v>2.6808422415871679E-3</v>
      </c>
      <c r="CQ40" s="236">
        <f t="shared" si="5"/>
        <v>15.27</v>
      </c>
      <c r="CR40" s="238">
        <f t="shared" si="6"/>
        <v>0.22265880812049768</v>
      </c>
      <c r="CS40" s="238">
        <f t="shared" si="7"/>
        <v>0.15586116568434838</v>
      </c>
      <c r="CT40" s="238">
        <f t="shared" si="8"/>
        <v>0.14538310412573674</v>
      </c>
      <c r="CU40" s="238">
        <f t="shared" si="9"/>
        <v>0.13817943680419123</v>
      </c>
      <c r="CV40" s="238">
        <f t="shared" si="10"/>
        <v>0.13555992141453829</v>
      </c>
      <c r="CW40" s="238">
        <f t="shared" si="11"/>
        <v>0.20235756385068762</v>
      </c>
      <c r="CX40" s="238">
        <f t="shared" si="12"/>
        <v>0.99999999999999989</v>
      </c>
      <c r="CY40" s="237"/>
      <c r="CZ40" s="240">
        <f>F48/[1]EU28!F48</f>
        <v>8.0863815820767706E-3</v>
      </c>
      <c r="DA40" s="240">
        <f>F56/[1]EU28!F56</f>
        <v>1.1009344065130912E-2</v>
      </c>
      <c r="DB40" s="240">
        <f>H64/[1]EU28!F64</f>
        <v>3.1685698973492183E-5</v>
      </c>
      <c r="DC40" s="240">
        <f>F72/[1]EU28!F72</f>
        <v>3.0447330447330442E-2</v>
      </c>
      <c r="DD40" s="240">
        <f>F80/[1]EU28!F80</f>
        <v>1.7241379310344827E-2</v>
      </c>
      <c r="DE40" s="240">
        <f>F88/[1]EU28!F88</f>
        <v>1.808180701035754E-2</v>
      </c>
      <c r="DF40" s="237"/>
      <c r="DG40" s="27"/>
    </row>
    <row r="41" spans="1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15.834999999999997</v>
      </c>
      <c r="G41" s="17">
        <v>15.834999999999997</v>
      </c>
      <c r="H41" s="17">
        <v>0.13816499999999998</v>
      </c>
      <c r="I41" s="60">
        <v>0.12114719734805669</v>
      </c>
      <c r="J41" s="60">
        <v>5.2749731259808625E-3</v>
      </c>
      <c r="K41" s="60">
        <v>5.7561881234934123E-2</v>
      </c>
      <c r="L41" s="60">
        <v>6.3551453847897746E-2</v>
      </c>
      <c r="M41" s="60">
        <v>0</v>
      </c>
      <c r="N41" s="13">
        <v>0.10962044279925749</v>
      </c>
      <c r="O41" s="28">
        <v>1.1526754548799195E-2</v>
      </c>
      <c r="P41" s="225">
        <v>0</v>
      </c>
      <c r="Q41" s="226">
        <v>0.3</v>
      </c>
      <c r="R41" s="226">
        <v>1.2</v>
      </c>
      <c r="S41" s="226">
        <v>0.25</v>
      </c>
      <c r="T41" s="226">
        <v>0.25</v>
      </c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8"/>
      <c r="CG41" s="32">
        <v>145.29537116936905</v>
      </c>
      <c r="CH41" s="32">
        <v>60.230535450359426</v>
      </c>
      <c r="CI41" s="32">
        <v>3.9835382306700735</v>
      </c>
      <c r="CJ41" s="13">
        <v>220.84896417744096</v>
      </c>
      <c r="CK41" s="13">
        <v>24.09221418014377</v>
      </c>
      <c r="CL41" s="47">
        <v>7.967076461340147</v>
      </c>
      <c r="CM41" s="47">
        <v>2.3638315303496187</v>
      </c>
      <c r="CN41" s="69">
        <v>8.3217519304989093E-3</v>
      </c>
      <c r="CO41" s="94">
        <v>3.6233020035150987</v>
      </c>
      <c r="CP41" s="101">
        <v>3.3287007721995634E-3</v>
      </c>
      <c r="CQ41" s="236">
        <f t="shared" si="5"/>
        <v>15.834999999999997</v>
      </c>
      <c r="CR41" s="238">
        <f t="shared" si="6"/>
        <v>0.30249447426586673</v>
      </c>
      <c r="CS41" s="238">
        <f t="shared" si="7"/>
        <v>0.1367224502683928</v>
      </c>
      <c r="CT41" s="238">
        <f t="shared" si="8"/>
        <v>0.14019576886643512</v>
      </c>
      <c r="CU41" s="238">
        <f t="shared" si="9"/>
        <v>0.13040732554467951</v>
      </c>
      <c r="CV41" s="238">
        <f t="shared" si="10"/>
        <v>0.12851278812756553</v>
      </c>
      <c r="CW41" s="238">
        <f t="shared" si="11"/>
        <v>0.1616671929270603</v>
      </c>
      <c r="CX41" s="238">
        <f t="shared" si="12"/>
        <v>1</v>
      </c>
      <c r="CY41" s="237"/>
      <c r="CZ41" s="240">
        <f>F49/[1]EU28!F49</f>
        <v>2.4139495036032844E-2</v>
      </c>
      <c r="DA41" s="240">
        <f>F57/[1]EU28!F57</f>
        <v>1.7255120745995053E-2</v>
      </c>
      <c r="DB41" s="240">
        <f>H65/[1]EU28!F65</f>
        <v>6.4830669309603144E-5</v>
      </c>
      <c r="DC41" s="240">
        <f>F73/[1]EU28!F73</f>
        <v>5.6989098937491385E-2</v>
      </c>
      <c r="DD41" s="240">
        <f>F81/[1]EU28!F81</f>
        <v>3.2350369604959864E-2</v>
      </c>
      <c r="DE41" s="240">
        <f>F89/[1]EU28!F89</f>
        <v>2.4857264924068818E-2</v>
      </c>
      <c r="DF41" s="237"/>
      <c r="DG41" s="27"/>
    </row>
    <row r="42" spans="1:111" ht="24.75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16.105</v>
      </c>
      <c r="G42" s="17">
        <v>16.105</v>
      </c>
      <c r="H42" s="17">
        <v>0.14804700000000001</v>
      </c>
      <c r="I42" s="60">
        <v>0.12562021808055709</v>
      </c>
      <c r="J42" s="60">
        <v>5.3307985038402953E-3</v>
      </c>
      <c r="K42" s="60">
        <v>5.9759684819167574E-2</v>
      </c>
      <c r="L42" s="60">
        <v>6.5823162743461242E-2</v>
      </c>
      <c r="M42" s="60">
        <v>0</v>
      </c>
      <c r="N42" s="13">
        <v>0.11362744403339066</v>
      </c>
      <c r="O42" s="28">
        <v>1.1992774047166454E-2</v>
      </c>
      <c r="P42" s="225">
        <v>-1.9081958235744878E-17</v>
      </c>
      <c r="Q42" s="226">
        <v>0.24999999999999997</v>
      </c>
      <c r="R42" s="226">
        <v>1.1000000000000001</v>
      </c>
      <c r="S42" s="226">
        <v>0.22499999999999998</v>
      </c>
      <c r="T42" s="226">
        <v>0.22499999999999998</v>
      </c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8"/>
      <c r="CG42" s="32">
        <v>127.14756884898156</v>
      </c>
      <c r="CH42" s="32">
        <v>56.691169552504206</v>
      </c>
      <c r="CI42" s="32">
        <v>3.9405106773710665</v>
      </c>
      <c r="CJ42" s="13">
        <v>193.26430465045198</v>
      </c>
      <c r="CK42" s="13">
        <v>22.676467821001683</v>
      </c>
      <c r="CL42" s="47">
        <v>7.8810213547421331</v>
      </c>
      <c r="CM42" s="47">
        <v>2.1111735207719091</v>
      </c>
      <c r="CN42" s="69">
        <v>8.3929575787395905E-3</v>
      </c>
      <c r="CO42" s="47">
        <v>3.239445475313651</v>
      </c>
      <c r="CP42" s="69">
        <v>3.3571830314958364E-3</v>
      </c>
      <c r="CQ42" s="236">
        <f t="shared" si="5"/>
        <v>16.105</v>
      </c>
      <c r="CR42" s="238">
        <f t="shared" si="6"/>
        <v>0.31418814032909032</v>
      </c>
      <c r="CS42" s="238">
        <f t="shared" si="7"/>
        <v>0.13380937597019557</v>
      </c>
      <c r="CT42" s="238">
        <f t="shared" si="8"/>
        <v>0.15212666873641725</v>
      </c>
      <c r="CU42" s="238">
        <f t="shared" si="9"/>
        <v>0.12760012418503569</v>
      </c>
      <c r="CV42" s="238">
        <f t="shared" si="10"/>
        <v>0.12573734864948774</v>
      </c>
      <c r="CW42" s="238">
        <f t="shared" si="11"/>
        <v>0.14653834212977335</v>
      </c>
      <c r="CX42" s="238">
        <f t="shared" si="12"/>
        <v>0.99999999999999989</v>
      </c>
      <c r="CY42" s="237"/>
      <c r="CZ42" s="240">
        <f>F50/[1]EU28!F50</f>
        <v>1.9683354728284128E-2</v>
      </c>
      <c r="DA42" s="240">
        <f>F58/[1]EU28!F58</f>
        <v>8.9378292065862043E-3</v>
      </c>
      <c r="DB42" s="240">
        <f>H66/[1]EU28!F66</f>
        <v>1.015897047691143E-4</v>
      </c>
      <c r="DC42" s="240">
        <f>F74/[1]EU28!F74</f>
        <v>3.4645536542189992E-2</v>
      </c>
      <c r="DD42" s="240">
        <f>F82/[1]EU28!F82</f>
        <v>2.0679091141179475E-2</v>
      </c>
      <c r="DE42" s="240">
        <f>F90/[1]EU28!F90</f>
        <v>1.6092781705507549E-2</v>
      </c>
      <c r="DF42" s="237"/>
      <c r="DG42" s="27"/>
    </row>
    <row r="43" spans="1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15.879999999999999</v>
      </c>
      <c r="G43" s="17">
        <v>15.879999999999999</v>
      </c>
      <c r="H43" s="17">
        <v>0.13981199999999999</v>
      </c>
      <c r="I43" s="60">
        <v>0.12399002971908067</v>
      </c>
      <c r="J43" s="60">
        <v>5.3534711753265235E-3</v>
      </c>
      <c r="K43" s="60">
        <v>5.8921136073575971E-2</v>
      </c>
      <c r="L43" s="60">
        <v>6.503716683844725E-2</v>
      </c>
      <c r="M43" s="60">
        <v>0</v>
      </c>
      <c r="N43" s="13">
        <v>0.11218526385154286</v>
      </c>
      <c r="O43" s="28">
        <v>1.1804765867537812E-2</v>
      </c>
      <c r="P43" s="225">
        <v>0</v>
      </c>
      <c r="Q43" s="226">
        <v>0.2</v>
      </c>
      <c r="R43" s="226">
        <v>1</v>
      </c>
      <c r="S43" s="226">
        <v>0.2</v>
      </c>
      <c r="T43" s="226">
        <v>0.2</v>
      </c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8"/>
      <c r="CG43" s="32">
        <v>110.1388383755539</v>
      </c>
      <c r="CH43" s="32">
        <v>52.053292260179774</v>
      </c>
      <c r="CI43" s="32">
        <v>3.9842348181790652</v>
      </c>
      <c r="CJ43" s="13">
        <v>167.41103433084194</v>
      </c>
      <c r="CK43" s="13">
        <v>20.82131690407191</v>
      </c>
      <c r="CL43" s="47">
        <v>7.9684696363581304</v>
      </c>
      <c r="CM43" s="47">
        <v>1.8122744023164794</v>
      </c>
      <c r="CN43" s="69">
        <v>7.2776748974802538E-3</v>
      </c>
      <c r="CO43" s="47">
        <v>2.7850265229991367</v>
      </c>
      <c r="CP43" s="69">
        <v>2.9110699589921015E-3</v>
      </c>
      <c r="CQ43" s="236">
        <f t="shared" si="5"/>
        <v>15.879999999999999</v>
      </c>
      <c r="CR43" s="238">
        <f t="shared" si="6"/>
        <v>0.30982367758186402</v>
      </c>
      <c r="CS43" s="238">
        <f t="shared" si="7"/>
        <v>0.13853904282115867</v>
      </c>
      <c r="CT43" s="238">
        <f t="shared" si="8"/>
        <v>0.13098236775818639</v>
      </c>
      <c r="CU43" s="238">
        <f t="shared" si="9"/>
        <v>0.12720403022670024</v>
      </c>
      <c r="CV43" s="238">
        <f t="shared" si="10"/>
        <v>0.12909319899244331</v>
      </c>
      <c r="CW43" s="238">
        <f t="shared" si="11"/>
        <v>0.16435768261964737</v>
      </c>
      <c r="CX43" s="238">
        <f t="shared" si="12"/>
        <v>1</v>
      </c>
      <c r="CY43" s="237"/>
      <c r="CZ43" s="240">
        <f>F51/[1]EU28!F51</f>
        <v>1.9266162822571171E-2</v>
      </c>
      <c r="DA43" s="240">
        <f>F59/[1]EU28!F59</f>
        <v>9.2686215032018876E-3</v>
      </c>
      <c r="DB43" s="240">
        <f>H67/[1]EU28!F67</f>
        <v>1.7341392590988163E-5</v>
      </c>
      <c r="DC43" s="240">
        <f>F75/[1]EU28!F75</f>
        <v>3.1761006289308162E-2</v>
      </c>
      <c r="DD43" s="240">
        <f>F83/[1]EU28!F83</f>
        <v>2.0175179608306264E-2</v>
      </c>
      <c r="DE43" s="240">
        <f>F91/[1]EU28!F91</f>
        <v>1.7525953183545748E-2</v>
      </c>
      <c r="DF43" s="237"/>
      <c r="DG43" s="27"/>
    </row>
    <row r="44" spans="1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14.09</v>
      </c>
      <c r="G44" s="17">
        <v>14.09</v>
      </c>
      <c r="H44" s="17">
        <v>7.7226000000000003E-2</v>
      </c>
      <c r="I44" s="60">
        <v>8.3031573007032747E-2</v>
      </c>
      <c r="J44" s="60">
        <v>4.9313485910383228E-3</v>
      </c>
      <c r="K44" s="60">
        <v>3.8762300843394715E-2</v>
      </c>
      <c r="L44" s="60">
        <v>4.4237774155669915E-2</v>
      </c>
      <c r="M44" s="60">
        <v>0</v>
      </c>
      <c r="N44" s="13">
        <v>7.5559695088342066E-2</v>
      </c>
      <c r="O44" s="28">
        <v>7.4718779186906904E-3</v>
      </c>
      <c r="P44" s="225">
        <v>-9.540979117872439E-18</v>
      </c>
      <c r="Q44" s="226">
        <v>0.14999999999999997</v>
      </c>
      <c r="R44" s="226">
        <v>0.89999999999999991</v>
      </c>
      <c r="S44" s="226">
        <v>0.17</v>
      </c>
      <c r="T44" s="226">
        <v>0.17</v>
      </c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8"/>
      <c r="CG44" s="32">
        <v>100.73730980273552</v>
      </c>
      <c r="CH44" s="32">
        <v>52.154959562483747</v>
      </c>
      <c r="CI44" s="32">
        <v>4.0958145594184536</v>
      </c>
      <c r="CJ44" s="13">
        <v>153.120710900158</v>
      </c>
      <c r="CK44" s="13">
        <v>20.861983824993501</v>
      </c>
      <c r="CL44" s="47">
        <v>8.1916291188369073</v>
      </c>
      <c r="CM44" s="47">
        <v>1.4770987222627496</v>
      </c>
      <c r="CN44" s="69">
        <v>4.0277189071723707E-3</v>
      </c>
      <c r="CO44" s="47">
        <v>2.2728908708676383</v>
      </c>
      <c r="CP44" s="69">
        <v>1.6110875628689483E-3</v>
      </c>
      <c r="CQ44" s="236">
        <f t="shared" si="5"/>
        <v>14.09</v>
      </c>
      <c r="CR44" s="238">
        <f t="shared" si="6"/>
        <v>0.16607523066004257</v>
      </c>
      <c r="CS44" s="238">
        <f t="shared" si="7"/>
        <v>0.17033356990773599</v>
      </c>
      <c r="CT44" s="238">
        <f t="shared" si="8"/>
        <v>0.14655784244144784</v>
      </c>
      <c r="CU44" s="238">
        <f t="shared" si="9"/>
        <v>0.14442867281760111</v>
      </c>
      <c r="CV44" s="238">
        <f t="shared" si="10"/>
        <v>0.14975159687721787</v>
      </c>
      <c r="CW44" s="238">
        <f t="shared" si="11"/>
        <v>0.22285308729595454</v>
      </c>
      <c r="CX44" s="238">
        <f t="shared" si="12"/>
        <v>0.99999999999999989</v>
      </c>
      <c r="CY44" s="237"/>
      <c r="CZ44" s="240">
        <f>F52/[1]EU28!F52</f>
        <v>9.8551212938005374E-3</v>
      </c>
      <c r="DA44" s="240">
        <f>F60/[1]EU28!F60</f>
        <v>8.8971269694161255E-3</v>
      </c>
      <c r="DB44" s="240">
        <f>H68/[1]EU28!F68</f>
        <v>1.5060038155089214E-5</v>
      </c>
      <c r="DC44" s="240">
        <f>F76/[1]EU28!F76</f>
        <v>3.2777643553193188E-2</v>
      </c>
      <c r="DD44" s="240">
        <f>F84/[1]EU28!F84</f>
        <v>2.0511324973267228E-2</v>
      </c>
      <c r="DE44" s="240">
        <f>F92/[1]EU28!F92</f>
        <v>2.0652324044172294E-2</v>
      </c>
      <c r="DF44" s="237"/>
      <c r="DG44" s="27"/>
    </row>
    <row r="45" spans="1:111" ht="24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13.87</v>
      </c>
      <c r="G45" s="17">
        <v>13.87</v>
      </c>
      <c r="H45" s="17">
        <v>6.6245999999999999E-2</v>
      </c>
      <c r="I45" s="60">
        <v>8.1636649668195782E-2</v>
      </c>
      <c r="J45" s="60">
        <v>4.8738585780385138E-3</v>
      </c>
      <c r="K45" s="60">
        <v>3.8096789187924578E-2</v>
      </c>
      <c r="L45" s="60">
        <v>4.3508515005029315E-2</v>
      </c>
      <c r="M45" s="60">
        <v>0</v>
      </c>
      <c r="N45" s="13">
        <v>7.4300180110811742E-2</v>
      </c>
      <c r="O45" s="28">
        <v>7.3364695573840347E-3</v>
      </c>
      <c r="P45" s="225">
        <v>0</v>
      </c>
      <c r="Q45" s="226">
        <v>9.9999999999999992E-2</v>
      </c>
      <c r="R45" s="226">
        <v>0.81</v>
      </c>
      <c r="S45" s="226">
        <v>0.15</v>
      </c>
      <c r="T45" s="226">
        <v>0.15</v>
      </c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8"/>
      <c r="CG45" s="32">
        <v>94.423967486273568</v>
      </c>
      <c r="CH45" s="32">
        <v>44.835828085261213</v>
      </c>
      <c r="CI45" s="32">
        <v>4.1044138861133117</v>
      </c>
      <c r="CJ45" s="13">
        <v>143.52443057913584</v>
      </c>
      <c r="CK45" s="13">
        <v>17.934331234104487</v>
      </c>
      <c r="CL45" s="47">
        <v>8.2088277722266234</v>
      </c>
      <c r="CM45" s="47">
        <v>1.3665886496350059</v>
      </c>
      <c r="CN45" s="69">
        <v>2.9701942673362141E-3</v>
      </c>
      <c r="CO45" s="94">
        <v>2.1045402933333972</v>
      </c>
      <c r="CP45" s="69">
        <v>1.1880777069344858E-3</v>
      </c>
      <c r="CQ45" s="236">
        <f t="shared" si="5"/>
        <v>13.87</v>
      </c>
      <c r="CR45" s="238">
        <f t="shared" si="6"/>
        <v>0.16438356164383561</v>
      </c>
      <c r="CS45" s="238">
        <f t="shared" si="7"/>
        <v>0.17159336697909156</v>
      </c>
      <c r="CT45" s="238">
        <f t="shared" si="8"/>
        <v>0.14816149963950973</v>
      </c>
      <c r="CU45" s="238">
        <f t="shared" si="9"/>
        <v>0.14599855803893294</v>
      </c>
      <c r="CV45" s="238">
        <f t="shared" si="10"/>
        <v>0.1514059120403749</v>
      </c>
      <c r="CW45" s="238">
        <f t="shared" si="11"/>
        <v>0.21845710165825521</v>
      </c>
      <c r="CX45" s="238">
        <f t="shared" si="12"/>
        <v>1</v>
      </c>
      <c r="CY45" s="237"/>
      <c r="CZ45" s="240">
        <f>F53/[1]EU28!F53</f>
        <v>1.6452590561408572E-2</v>
      </c>
      <c r="DA45" s="240">
        <f>F61/[1]EU28!F61</f>
        <v>1.7251377210785734E-2</v>
      </c>
      <c r="DB45" s="240">
        <f>H69/[1]EU28!F69</f>
        <v>2.5847051992278838E-5</v>
      </c>
      <c r="DC45" s="240">
        <f>F77/[1]EU28!F77</f>
        <v>9.1928454694025788E-2</v>
      </c>
      <c r="DD45" s="240">
        <f>F85/[1]EU28!F85</f>
        <v>5.1665600551099727E-2</v>
      </c>
      <c r="DE45" s="240">
        <f>F93/[1]EU28!F93</f>
        <v>4.0552477314703281E-2</v>
      </c>
      <c r="DF45" s="237"/>
      <c r="DG45" s="27"/>
    </row>
    <row r="46" spans="1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17"/>
      <c r="I46" s="236">
        <v>0.48014216563011258</v>
      </c>
      <c r="J46" s="236">
        <v>8.0000000000000002E-3</v>
      </c>
      <c r="K46" s="236">
        <v>0.23450143369374696</v>
      </c>
      <c r="L46" s="236">
        <v>0.24564073193636562</v>
      </c>
      <c r="M46" s="236">
        <v>0</v>
      </c>
      <c r="N46" s="14"/>
      <c r="O46" s="14"/>
      <c r="P46" s="317"/>
      <c r="Q46" s="7"/>
      <c r="R46" s="7"/>
      <c r="S46" s="7"/>
      <c r="T46" s="7"/>
      <c r="U46" s="249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8"/>
      <c r="CG46" s="7"/>
      <c r="CH46" s="7"/>
      <c r="CI46" s="7"/>
      <c r="CJ46" s="7"/>
      <c r="CK46" s="7"/>
      <c r="CL46" s="7"/>
      <c r="CM46" s="7"/>
      <c r="CN46" s="47"/>
      <c r="CO46" s="7"/>
      <c r="CP46" s="7"/>
      <c r="CQ46" s="121"/>
      <c r="CR46" s="121"/>
      <c r="CS46" s="121"/>
      <c r="CT46" s="121"/>
      <c r="CU46" s="121"/>
      <c r="CV46" s="121"/>
      <c r="CW46" s="121"/>
      <c r="CX46" s="121"/>
    </row>
    <row r="47" spans="1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60">
        <v>5.0599999999999996</v>
      </c>
      <c r="G47" s="17">
        <v>5.0599999999999996</v>
      </c>
      <c r="H47" s="36">
        <v>0.11162999999999999</v>
      </c>
      <c r="I47" s="53">
        <v>8.7235883593837341E-2</v>
      </c>
      <c r="J47" s="142">
        <v>1.4535008976660681E-3</v>
      </c>
      <c r="K47" s="225">
        <v>4.2606005547230152E-2</v>
      </c>
      <c r="L47" s="319">
        <v>4.4629878046607188E-2</v>
      </c>
      <c r="M47" s="318">
        <v>0</v>
      </c>
      <c r="N47" s="17">
        <v>7.8206969641875179E-2</v>
      </c>
      <c r="O47" s="162">
        <v>9.0289139519621649E-3</v>
      </c>
      <c r="P47" s="225">
        <v>0</v>
      </c>
      <c r="Q47" s="53">
        <v>0.5</v>
      </c>
      <c r="R47" s="53">
        <v>1.8</v>
      </c>
      <c r="S47" s="53">
        <v>0.4</v>
      </c>
      <c r="T47" s="53">
        <v>0.4</v>
      </c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8"/>
      <c r="CG47" s="58">
        <v>180.80961915854397</v>
      </c>
      <c r="CH47" s="58">
        <v>73.135135731463322</v>
      </c>
      <c r="CI47" s="13">
        <v>3.2738148938477329</v>
      </c>
      <c r="CJ47" s="13">
        <v>274.83062112098685</v>
      </c>
      <c r="CK47" s="13">
        <v>29.25405429258533</v>
      </c>
      <c r="CL47" s="47">
        <v>6.5476297876954659</v>
      </c>
      <c r="CM47" s="47">
        <v>0.93146217630510197</v>
      </c>
      <c r="CN47" s="69">
        <v>8.1640752017032494E-3</v>
      </c>
      <c r="CO47" s="94">
        <v>1.1237739495979324</v>
      </c>
      <c r="CP47" s="101">
        <v>1.3265630080681301E-2</v>
      </c>
      <c r="CQ47" s="121"/>
      <c r="CR47" s="121"/>
      <c r="CS47" s="121"/>
      <c r="CT47" s="121"/>
      <c r="CU47" s="121"/>
      <c r="CV47" s="121"/>
      <c r="CW47" s="121"/>
      <c r="CX47" s="121"/>
    </row>
    <row r="48" spans="1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60">
        <v>3.3999999999999995</v>
      </c>
      <c r="G48" s="17">
        <v>3.3999999999999995</v>
      </c>
      <c r="H48" s="7">
        <v>5.0873999999999996E-2</v>
      </c>
      <c r="I48" s="75">
        <v>5.8616996881234569E-2</v>
      </c>
      <c r="J48" s="142">
        <v>9.7666068222621179E-4</v>
      </c>
      <c r="K48" s="225">
        <v>2.8628541276794959E-2</v>
      </c>
      <c r="L48" s="319">
        <v>2.998845560443961E-2</v>
      </c>
      <c r="M48" s="318">
        <v>0</v>
      </c>
      <c r="N48" s="17">
        <v>5.2550137704026792E-2</v>
      </c>
      <c r="O48" s="162">
        <v>6.0668591772077779E-3</v>
      </c>
      <c r="P48" s="225">
        <v>0</v>
      </c>
      <c r="Q48" s="58">
        <v>0.4</v>
      </c>
      <c r="R48" s="58">
        <v>1.4</v>
      </c>
      <c r="S48" s="58">
        <v>0.3</v>
      </c>
      <c r="T48" s="58">
        <v>0.3</v>
      </c>
      <c r="U48" s="249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8"/>
      <c r="CG48" s="7">
        <v>149.18985469440318</v>
      </c>
      <c r="CH48" s="7">
        <v>68.136250673855329</v>
      </c>
      <c r="CI48" s="7">
        <v>3.2738148938477329</v>
      </c>
      <c r="CJ48" s="13">
        <v>226.76857913549284</v>
      </c>
      <c r="CK48" s="13">
        <v>27.254500269542135</v>
      </c>
      <c r="CL48" s="47">
        <v>6.5476297876954659</v>
      </c>
      <c r="CM48" s="47">
        <v>0.51837647660005304</v>
      </c>
      <c r="CN48" s="69">
        <v>3.4663636167817156E-3</v>
      </c>
      <c r="CO48" s="94">
        <v>0.79327511033884013</v>
      </c>
      <c r="CP48" s="101">
        <v>1.3865454467126865E-3</v>
      </c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60">
        <v>4.7899999999999991</v>
      </c>
      <c r="G49" s="17">
        <v>4.7899999999999991</v>
      </c>
      <c r="H49" s="7">
        <v>0.10174799999999999</v>
      </c>
      <c r="I49" s="75">
        <v>8.2581004429739285E-2</v>
      </c>
      <c r="J49" s="142">
        <v>1.3759425493716335E-3</v>
      </c>
      <c r="K49" s="225">
        <v>4.0332562563484664E-2</v>
      </c>
      <c r="L49" s="319">
        <v>4.2248441866254621E-2</v>
      </c>
      <c r="M49" s="225">
        <v>0</v>
      </c>
      <c r="N49" s="17">
        <v>7.4033870471261268E-2</v>
      </c>
      <c r="O49" s="162">
        <v>8.5471339584780159E-3</v>
      </c>
      <c r="P49" s="225">
        <v>0</v>
      </c>
      <c r="Q49" s="53">
        <v>0.3</v>
      </c>
      <c r="R49" s="58">
        <v>1.2</v>
      </c>
      <c r="S49" s="58">
        <v>0.25</v>
      </c>
      <c r="T49" s="58">
        <v>0.25</v>
      </c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8"/>
      <c r="CG49" s="7">
        <v>147.54004587471783</v>
      </c>
      <c r="CH49" s="7">
        <v>68.692919388511001</v>
      </c>
      <c r="CI49" s="7">
        <v>3.2738148938477329</v>
      </c>
      <c r="CJ49" s="13">
        <v>224.26086972957111</v>
      </c>
      <c r="CK49" s="13">
        <v>27.477167755404402</v>
      </c>
      <c r="CL49" s="47">
        <v>6.5476297876954659</v>
      </c>
      <c r="CM49" s="47">
        <v>0.72239839308142895</v>
      </c>
      <c r="CN49" s="77">
        <v>6.9893671619422164E-3</v>
      </c>
      <c r="CO49" s="94">
        <v>1.1055727126877068</v>
      </c>
      <c r="CP49" s="101">
        <v>2.7957468647768868E-3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60">
        <v>5.0599999999999996</v>
      </c>
      <c r="G50" s="17">
        <v>5.0599999999999996</v>
      </c>
      <c r="H50" s="7">
        <v>0.11162999999999999</v>
      </c>
      <c r="I50" s="75">
        <v>8.7235883593837341E-2</v>
      </c>
      <c r="J50" s="142">
        <v>1.4535008976660681E-3</v>
      </c>
      <c r="K50" s="225">
        <v>4.2606005547230152E-2</v>
      </c>
      <c r="L50" s="319">
        <v>4.4629878046607188E-2</v>
      </c>
      <c r="M50" s="225">
        <v>0</v>
      </c>
      <c r="N50" s="17">
        <v>7.8206969641875179E-2</v>
      </c>
      <c r="O50" s="162">
        <v>9.0289139519621649E-3</v>
      </c>
      <c r="P50" s="225">
        <v>0</v>
      </c>
      <c r="Q50" s="58">
        <v>0.25</v>
      </c>
      <c r="R50" s="58">
        <v>1.1000000000000001</v>
      </c>
      <c r="S50" s="58">
        <v>0.22500000000000001</v>
      </c>
      <c r="T50" s="58">
        <v>0.22500000000000001</v>
      </c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8"/>
      <c r="CG50" s="226">
        <v>127.88375222303819</v>
      </c>
      <c r="CH50" s="226">
        <v>63.126232241954199</v>
      </c>
      <c r="CI50" s="7">
        <v>3.2738148938477329</v>
      </c>
      <c r="CJ50" s="13">
        <v>194.38330337901806</v>
      </c>
      <c r="CK50" s="13">
        <v>25.25049289678168</v>
      </c>
      <c r="CL50" s="47">
        <v>6.5476297876954659</v>
      </c>
      <c r="CM50" s="47">
        <v>0.66365728961144266</v>
      </c>
      <c r="CN50" s="77">
        <v>7.0467813051693466E-3</v>
      </c>
      <c r="CO50" s="47">
        <v>1.0167105218235704</v>
      </c>
      <c r="CP50" s="69">
        <v>2.818712522067739E-3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60">
        <v>4.92</v>
      </c>
      <c r="G51" s="59">
        <v>4.92</v>
      </c>
      <c r="H51" s="60">
        <v>0.106506</v>
      </c>
      <c r="I51" s="75">
        <v>8.4822242545786505E-2</v>
      </c>
      <c r="J51" s="142">
        <v>1.4132854578096949E-3</v>
      </c>
      <c r="K51" s="225">
        <v>4.1427183259362121E-2</v>
      </c>
      <c r="L51" s="319">
        <v>4.3395059286424384E-2</v>
      </c>
      <c r="M51" s="225">
        <v>0</v>
      </c>
      <c r="N51" s="17">
        <v>7.6043140442297597E-2</v>
      </c>
      <c r="O51" s="162">
        <v>8.7791021034889036E-3</v>
      </c>
      <c r="P51" s="225">
        <v>0</v>
      </c>
      <c r="Q51" s="53">
        <v>0.2</v>
      </c>
      <c r="R51" s="53">
        <v>1</v>
      </c>
      <c r="S51" s="53">
        <v>0.2</v>
      </c>
      <c r="T51" s="53">
        <v>0.2</v>
      </c>
      <c r="U51" s="249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8"/>
      <c r="CG51" s="7">
        <v>108.22745857135851</v>
      </c>
      <c r="CH51" s="7">
        <v>57.559545095397382</v>
      </c>
      <c r="CI51" s="7">
        <v>3.2738148938477329</v>
      </c>
      <c r="CJ51" s="13">
        <v>164.50573702846495</v>
      </c>
      <c r="CK51" s="13">
        <v>23.023818038158954</v>
      </c>
      <c r="CL51" s="47">
        <v>6.5476297876954659</v>
      </c>
      <c r="CM51" s="47">
        <v>0.54858626544881461</v>
      </c>
      <c r="CN51" s="77">
        <v>6.1304369099303936E-3</v>
      </c>
      <c r="CO51" s="47">
        <v>0.84158256473550919</v>
      </c>
      <c r="CP51" s="69">
        <v>2.4521747639721573E-3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60">
        <v>2.34</v>
      </c>
      <c r="G52" s="59">
        <v>2.34</v>
      </c>
      <c r="H52" s="60">
        <v>1.5005999999999999E-2</v>
      </c>
      <c r="I52" s="144">
        <v>4.0342286088849683E-2</v>
      </c>
      <c r="J52" s="223">
        <v>6.7217235188509871E-4</v>
      </c>
      <c r="K52" s="225">
        <v>1.9703172525794184E-2</v>
      </c>
      <c r="L52" s="319">
        <v>2.0639113563055499E-2</v>
      </c>
      <c r="M52" s="225">
        <v>0</v>
      </c>
      <c r="N52" s="142">
        <v>3.6166859478653737E-2</v>
      </c>
      <c r="O52" s="163">
        <v>4.1754266101959418E-3</v>
      </c>
      <c r="P52" s="225">
        <v>0</v>
      </c>
      <c r="Q52" s="58">
        <v>0.15</v>
      </c>
      <c r="R52" s="58">
        <v>0.9</v>
      </c>
      <c r="S52" s="58">
        <v>0.17</v>
      </c>
      <c r="T52" s="58">
        <v>0.17</v>
      </c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8"/>
      <c r="CG52" s="7">
        <v>80.350403258161037</v>
      </c>
      <c r="CH52" s="7">
        <v>52.549526663496259</v>
      </c>
      <c r="CI52" s="7">
        <v>3.2738148938477329</v>
      </c>
      <c r="CJ52" s="13">
        <v>122.13261295240478</v>
      </c>
      <c r="CK52" s="13">
        <v>21.019810665398506</v>
      </c>
      <c r="CL52" s="47">
        <v>6.5476297876954659</v>
      </c>
      <c r="CM52" s="47">
        <v>0.19568067047570051</v>
      </c>
      <c r="CN52" s="69">
        <v>7.8855819711242477E-4</v>
      </c>
      <c r="CO52" s="47">
        <v>0.30111176801183454</v>
      </c>
      <c r="CP52" s="77">
        <v>3.1542327884496996E-4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64">
        <v>2.2799999999999998</v>
      </c>
      <c r="G53" s="32">
        <v>2.2799999999999998</v>
      </c>
      <c r="H53" s="60">
        <v>9.8820000000000002E-3</v>
      </c>
      <c r="I53" s="144">
        <v>3.9307868496827894E-2</v>
      </c>
      <c r="J53" s="223">
        <v>6.5493716337522445E-4</v>
      </c>
      <c r="K53" s="225">
        <v>1.9197962973850742E-2</v>
      </c>
      <c r="L53" s="319">
        <v>2.0109905522977152E-2</v>
      </c>
      <c r="M53" s="225">
        <v>0</v>
      </c>
      <c r="N53" s="142">
        <v>3.5239504107406207E-2</v>
      </c>
      <c r="O53" s="163">
        <v>4.0683643894216864E-3</v>
      </c>
      <c r="P53" s="225">
        <v>0</v>
      </c>
      <c r="Q53" s="53">
        <v>0.1</v>
      </c>
      <c r="R53" s="53">
        <v>0.81</v>
      </c>
      <c r="S53" s="53">
        <v>0.15</v>
      </c>
      <c r="T53" s="53">
        <v>0.15</v>
      </c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8"/>
      <c r="CG53" s="58">
        <v>79.52078510883355</v>
      </c>
      <c r="CH53" s="58">
        <v>51.85925745732321</v>
      </c>
      <c r="CI53" s="53">
        <v>3.2738148938477329</v>
      </c>
      <c r="CJ53" s="13">
        <v>120.871593365427</v>
      </c>
      <c r="CK53" s="13">
        <v>20.743702982929285</v>
      </c>
      <c r="CL53" s="47">
        <v>6.5476297876954659</v>
      </c>
      <c r="CM53" s="69">
        <v>0.18877168800611333</v>
      </c>
      <c r="CN53" s="69">
        <v>5.1247318219326801E-4</v>
      </c>
      <c r="CO53" s="47">
        <v>0.29051582878911919</v>
      </c>
      <c r="CP53" s="77">
        <v>2.0498927287730719E-4</v>
      </c>
    </row>
    <row r="54" spans="2:94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118"/>
      <c r="I54" s="231">
        <v>0.28084437623391506</v>
      </c>
      <c r="J54" s="231">
        <v>1.9999999999999997E-2</v>
      </c>
      <c r="K54" s="231">
        <v>0.12497574742409223</v>
      </c>
      <c r="L54" s="231">
        <v>0.15586862880982283</v>
      </c>
      <c r="M54" s="231">
        <v>0</v>
      </c>
      <c r="N54" s="14"/>
      <c r="O54" s="14"/>
      <c r="P54" s="317"/>
      <c r="Q54" s="7"/>
      <c r="R54" s="7"/>
      <c r="S54" s="7"/>
      <c r="T54" s="7"/>
      <c r="U54" s="249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8"/>
      <c r="CG54" s="7"/>
      <c r="CH54" s="7"/>
      <c r="CI54" s="7"/>
      <c r="CJ54" s="7"/>
      <c r="CK54" s="7"/>
      <c r="CL54" s="7"/>
      <c r="CM54" s="7"/>
      <c r="CN54" s="47"/>
      <c r="CO54" s="7"/>
      <c r="CP54" s="7"/>
    </row>
    <row r="55" spans="2:94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53">
        <v>2.61</v>
      </c>
      <c r="G55" s="17">
        <v>2.61</v>
      </c>
      <c r="H55" s="7">
        <v>2.196E-2</v>
      </c>
      <c r="I55" s="144">
        <v>4.4997165252947717E-2</v>
      </c>
      <c r="J55" s="106">
        <v>3.2044198895027623E-3</v>
      </c>
      <c r="K55" s="319">
        <v>2.0023738537561734E-2</v>
      </c>
      <c r="L55" s="225">
        <v>2.4973426715385983E-2</v>
      </c>
      <c r="M55" s="318">
        <v>0</v>
      </c>
      <c r="N55" s="151">
        <v>4.1622377858976642E-2</v>
      </c>
      <c r="O55" s="152">
        <v>3.3747873939710786E-3</v>
      </c>
      <c r="P55" s="225">
        <v>-3.4694469519536142E-18</v>
      </c>
      <c r="Q55" s="53">
        <v>0.5</v>
      </c>
      <c r="R55" s="53">
        <v>1.8</v>
      </c>
      <c r="S55" s="53">
        <v>0.4</v>
      </c>
      <c r="T55" s="53">
        <v>0.4</v>
      </c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8"/>
      <c r="CG55" s="58">
        <v>200.17366096216512</v>
      </c>
      <c r="CH55" s="58">
        <v>70.541059521167853</v>
      </c>
      <c r="CI55" s="13">
        <v>3.8601698002085207</v>
      </c>
      <c r="CJ55" s="13">
        <v>304.26396466249099</v>
      </c>
      <c r="CK55" s="13">
        <v>28.216423808467141</v>
      </c>
      <c r="CL55" s="47">
        <v>7.7203396004170415</v>
      </c>
      <c r="CM55" s="47">
        <v>0.53252829828979509</v>
      </c>
      <c r="CN55" s="69">
        <v>1.549081667084846E-3</v>
      </c>
      <c r="CO55" s="94">
        <v>0.81427903412619007</v>
      </c>
      <c r="CP55" s="101">
        <v>6.196326668339385E-4</v>
      </c>
    </row>
    <row r="56" spans="2:94" ht="26.25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2.38</v>
      </c>
      <c r="G56" s="17">
        <v>2.38</v>
      </c>
      <c r="H56" s="7">
        <v>1.3542E-2</v>
      </c>
      <c r="I56" s="144">
        <v>4.1031897816864206E-2</v>
      </c>
      <c r="J56" s="305">
        <v>2.9220380601596065E-3</v>
      </c>
      <c r="K56" s="319">
        <v>1.8259194528504573E-2</v>
      </c>
      <c r="L56" s="225">
        <v>2.2772703288359633E-2</v>
      </c>
      <c r="M56" s="318">
        <v>0</v>
      </c>
      <c r="N56" s="151">
        <v>3.7954505480599393E-2</v>
      </c>
      <c r="O56" s="152">
        <v>3.0773923362648154E-3</v>
      </c>
      <c r="P56" s="225">
        <v>0</v>
      </c>
      <c r="Q56" s="58">
        <v>0.4</v>
      </c>
      <c r="R56" s="58">
        <v>1.4</v>
      </c>
      <c r="S56" s="58">
        <v>0.3</v>
      </c>
      <c r="T56" s="58">
        <v>0.3</v>
      </c>
      <c r="U56" s="249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8"/>
      <c r="CG56" s="7">
        <v>203.16217179553797</v>
      </c>
      <c r="CH56" s="7">
        <v>88.398991887322097</v>
      </c>
      <c r="CI56" s="7">
        <v>3.8601698002085207</v>
      </c>
      <c r="CJ56" s="13">
        <v>308.80650112921774</v>
      </c>
      <c r="CK56" s="13">
        <v>35.359596754928837</v>
      </c>
      <c r="CL56" s="47">
        <v>7.7203396004170415</v>
      </c>
      <c r="CM56" s="47">
        <v>0.49271317299787665</v>
      </c>
      <c r="CN56" s="69">
        <v>1.197099148138116E-3</v>
      </c>
      <c r="CO56" s="94">
        <v>0.75333388093653086</v>
      </c>
      <c r="CP56" s="102">
        <v>4.7883965925524631E-4</v>
      </c>
    </row>
    <row r="57" spans="2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2.1649999999999996</v>
      </c>
      <c r="G57" s="17">
        <v>2.1649999999999996</v>
      </c>
      <c r="H57" s="7">
        <v>5.6730000000000001E-3</v>
      </c>
      <c r="I57" s="144">
        <v>3.7325234778786132E-2</v>
      </c>
      <c r="J57" s="305">
        <v>2.658072437077962E-3</v>
      </c>
      <c r="K57" s="320">
        <v>1.660972947655983E-2</v>
      </c>
      <c r="L57" s="321">
        <v>2.0715505302226302E-2</v>
      </c>
      <c r="M57" s="225">
        <v>0</v>
      </c>
      <c r="N57" s="151">
        <v>3.4525842170377172E-2</v>
      </c>
      <c r="O57" s="152">
        <v>2.7993926084089599E-3</v>
      </c>
      <c r="P57" s="225">
        <v>0</v>
      </c>
      <c r="Q57" s="53">
        <v>0.3</v>
      </c>
      <c r="R57" s="58">
        <v>1.2</v>
      </c>
      <c r="S57" s="58">
        <v>0.25</v>
      </c>
      <c r="T57" s="58">
        <v>0.25</v>
      </c>
      <c r="U57" s="249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8"/>
      <c r="CG57" s="7">
        <v>196.94003567558184</v>
      </c>
      <c r="CH57" s="226">
        <v>92.184339146980733</v>
      </c>
      <c r="CI57" s="7">
        <v>3.8601698002085207</v>
      </c>
      <c r="CJ57" s="13">
        <v>299.34885422688438</v>
      </c>
      <c r="CK57" s="13">
        <v>36.873735658792292</v>
      </c>
      <c r="CL57" s="47">
        <v>7.7203396004170415</v>
      </c>
      <c r="CM57" s="47">
        <v>0.43473244485508605</v>
      </c>
      <c r="CN57" s="77">
        <v>5.2296175598082173E-4</v>
      </c>
      <c r="CO57" s="94">
        <v>0.66480480463610736</v>
      </c>
      <c r="CP57" s="102">
        <v>2.0918470239232866E-4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2.1549999999999998</v>
      </c>
      <c r="G58" s="17">
        <v>2.1549999999999998</v>
      </c>
      <c r="H58" s="7">
        <v>5.3070000000000001E-3</v>
      </c>
      <c r="I58" s="144">
        <v>3.7152831846782503E-2</v>
      </c>
      <c r="J58" s="305">
        <v>2.6457949662369554E-3</v>
      </c>
      <c r="K58" s="319">
        <v>1.6533010171818213E-2</v>
      </c>
      <c r="L58" s="225">
        <v>2.0619821674964289E-2</v>
      </c>
      <c r="M58" s="225">
        <v>0</v>
      </c>
      <c r="N58" s="151">
        <v>3.4366369458273816E-2</v>
      </c>
      <c r="O58" s="152">
        <v>2.7864623885086874E-3</v>
      </c>
      <c r="P58" s="225">
        <v>0</v>
      </c>
      <c r="Q58" s="58">
        <v>0.25</v>
      </c>
      <c r="R58" s="58">
        <v>1.1000000000000001</v>
      </c>
      <c r="S58" s="58">
        <v>0.22500000000000001</v>
      </c>
      <c r="T58" s="58">
        <v>0.22500000000000001</v>
      </c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8"/>
      <c r="CG58" s="226">
        <v>181.33755798084331</v>
      </c>
      <c r="CH58" s="226">
        <v>95.969686406639354</v>
      </c>
      <c r="CI58" s="7">
        <v>3.8601698002085207</v>
      </c>
      <c r="CJ58" s="13">
        <v>275.63308813088184</v>
      </c>
      <c r="CK58" s="13">
        <v>38.387874562655746</v>
      </c>
      <c r="CL58" s="47">
        <v>7.7203396004170415</v>
      </c>
      <c r="CM58" s="47">
        <v>0.39910110336816668</v>
      </c>
      <c r="CN58" s="77">
        <v>5.0931112576003501E-4</v>
      </c>
      <c r="CO58" s="47">
        <v>0.61062663676094908</v>
      </c>
      <c r="CP58" s="77">
        <v>2.0372445030401404E-4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2.1999999999999997</v>
      </c>
      <c r="G59" s="59">
        <v>2.1999999999999997</v>
      </c>
      <c r="H59" s="60">
        <v>6.9540000000000001E-3</v>
      </c>
      <c r="I59" s="144">
        <v>3.792864504079884E-2</v>
      </c>
      <c r="J59" s="305">
        <v>2.7010435850214854E-3</v>
      </c>
      <c r="K59" s="319">
        <v>1.6878247043155485E-2</v>
      </c>
      <c r="L59" s="225">
        <v>2.1050397997643355E-2</v>
      </c>
      <c r="M59" s="225">
        <v>0</v>
      </c>
      <c r="N59" s="151">
        <v>3.5083996662738925E-2</v>
      </c>
      <c r="O59" s="152">
        <v>2.8446483780599128E-3</v>
      </c>
      <c r="P59" s="225">
        <v>0</v>
      </c>
      <c r="Q59" s="53">
        <v>0.2</v>
      </c>
      <c r="R59" s="53">
        <v>1</v>
      </c>
      <c r="S59" s="53">
        <v>0.2</v>
      </c>
      <c r="T59" s="53">
        <v>0.2</v>
      </c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8"/>
      <c r="CG59" s="7">
        <v>165.73508028610479</v>
      </c>
      <c r="CH59" s="7">
        <v>102.98371221130093</v>
      </c>
      <c r="CI59" s="7">
        <v>3.8601698002085207</v>
      </c>
      <c r="CJ59" s="13">
        <v>251.91732203487928</v>
      </c>
      <c r="CK59" s="13">
        <v>41.193484884520373</v>
      </c>
      <c r="CL59" s="47">
        <v>7.7203396004170415</v>
      </c>
      <c r="CM59" s="47">
        <v>0.37310955018988928</v>
      </c>
      <c r="CN59" s="69">
        <v>7.1614873471738665E-4</v>
      </c>
      <c r="CO59" s="47">
        <v>0.57120285559765183</v>
      </c>
      <c r="CP59" s="77">
        <v>2.8645949388695469E-4</v>
      </c>
    </row>
    <row r="60" spans="2:94" ht="14.2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2.4</v>
      </c>
      <c r="G60" s="59">
        <v>2.4</v>
      </c>
      <c r="H60" s="60">
        <v>1.4274E-2</v>
      </c>
      <c r="I60" s="144">
        <v>4.1376703680871464E-2</v>
      </c>
      <c r="J60" s="305">
        <v>2.946593001841621E-3</v>
      </c>
      <c r="K60" s="319">
        <v>1.8412633137987803E-2</v>
      </c>
      <c r="L60" s="225">
        <v>2.2964070542883661E-2</v>
      </c>
      <c r="M60" s="225">
        <v>0</v>
      </c>
      <c r="N60" s="151">
        <v>3.8273450904806106E-2</v>
      </c>
      <c r="O60" s="152">
        <v>3.1032527760653599E-3</v>
      </c>
      <c r="P60" s="225">
        <v>0</v>
      </c>
      <c r="Q60" s="58">
        <v>0.15</v>
      </c>
      <c r="R60" s="58">
        <v>0.9</v>
      </c>
      <c r="S60" s="58">
        <v>0.17</v>
      </c>
      <c r="T60" s="58">
        <v>0.17</v>
      </c>
      <c r="U60" s="249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8"/>
      <c r="CG60" s="7">
        <v>154.04500636376292</v>
      </c>
      <c r="CH60" s="7">
        <v>103.54038092595661</v>
      </c>
      <c r="CI60" s="7">
        <v>3.8601698002085207</v>
      </c>
      <c r="CJ60" s="13">
        <v>234.14840967291966</v>
      </c>
      <c r="CK60" s="13">
        <v>41.416152370382648</v>
      </c>
      <c r="CL60" s="47">
        <v>7.7203396004170415</v>
      </c>
      <c r="CM60" s="47">
        <v>0.37897242279353144</v>
      </c>
      <c r="CN60" s="69">
        <v>1.4779353973371047E-3</v>
      </c>
      <c r="CO60" s="47">
        <v>0.58048499825600808</v>
      </c>
      <c r="CP60" s="77">
        <v>5.9117415893484193E-4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2">
        <v>2.38</v>
      </c>
      <c r="G61" s="32">
        <v>2.38</v>
      </c>
      <c r="H61" s="60">
        <v>1.3542E-2</v>
      </c>
      <c r="I61" s="144">
        <v>4.1031897816864206E-2</v>
      </c>
      <c r="J61" s="305">
        <v>2.9220380601596065E-3</v>
      </c>
      <c r="K61" s="322">
        <v>1.8259194528504573E-2</v>
      </c>
      <c r="L61" s="323">
        <v>2.2772703288359633E-2</v>
      </c>
      <c r="M61" s="225">
        <v>0</v>
      </c>
      <c r="N61" s="151">
        <v>3.7954505480599393E-2</v>
      </c>
      <c r="O61" s="152">
        <v>3.0773923362648154E-3</v>
      </c>
      <c r="P61" s="225">
        <v>0</v>
      </c>
      <c r="Q61" s="53">
        <v>0.1</v>
      </c>
      <c r="R61" s="53">
        <v>0.81</v>
      </c>
      <c r="S61" s="53">
        <v>0.15</v>
      </c>
      <c r="T61" s="53">
        <v>0.15</v>
      </c>
      <c r="U61" s="249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8"/>
      <c r="CG61" s="58">
        <v>148.81275553561795</v>
      </c>
      <c r="CH61" s="58">
        <v>72.3669329052385</v>
      </c>
      <c r="CI61" s="53">
        <v>3.8601698002085207</v>
      </c>
      <c r="CJ61" s="13">
        <v>226.1953884141393</v>
      </c>
      <c r="CK61" s="13">
        <v>28.946773162095401</v>
      </c>
      <c r="CL61" s="47">
        <v>7.7203396004170415</v>
      </c>
      <c r="CM61" s="69">
        <v>0.36336156229926703</v>
      </c>
      <c r="CN61" s="69">
        <v>9.7999300540273985E-4</v>
      </c>
      <c r="CO61" s="47">
        <v>0.55671943267464419</v>
      </c>
      <c r="CP61" s="77">
        <v>3.9199720216109591E-4</v>
      </c>
    </row>
    <row r="62" spans="2:94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60"/>
      <c r="H62" s="118"/>
      <c r="I62" s="231">
        <v>1E-3</v>
      </c>
      <c r="J62" s="231">
        <v>1E-3</v>
      </c>
      <c r="K62" s="231">
        <v>7.5880000000000001E-4</v>
      </c>
      <c r="L62" s="231">
        <v>0</v>
      </c>
      <c r="M62" s="231">
        <v>0</v>
      </c>
      <c r="N62" s="14"/>
      <c r="O62" s="14"/>
      <c r="P62" s="317"/>
      <c r="Q62" s="7"/>
      <c r="R62" s="7"/>
      <c r="S62" s="7"/>
      <c r="T62" s="7"/>
      <c r="U62" s="249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8"/>
      <c r="CG62" s="7"/>
      <c r="CH62" s="7"/>
      <c r="CI62" s="7"/>
      <c r="CJ62" s="7"/>
      <c r="CK62" s="7"/>
      <c r="CL62" s="7"/>
      <c r="CM62" s="7"/>
      <c r="CN62" s="7"/>
      <c r="CO62" s="7"/>
      <c r="CP62" s="7"/>
    </row>
    <row r="63" spans="2:94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53">
        <v>2.7229999999999999</v>
      </c>
      <c r="G63" s="59">
        <v>2.7229999999999999</v>
      </c>
      <c r="H63" s="60">
        <v>2.6095800000000002E-2</v>
      </c>
      <c r="I63" s="134">
        <v>1.7220008853474988E-4</v>
      </c>
      <c r="J63" s="307">
        <v>1.7220008853474988E-4</v>
      </c>
      <c r="K63" s="315">
        <v>1.3066542718016822E-4</v>
      </c>
      <c r="L63" s="191">
        <v>0</v>
      </c>
      <c r="M63" s="318">
        <v>0</v>
      </c>
      <c r="N63" s="152">
        <v>1.5928508189464363E-4</v>
      </c>
      <c r="O63" s="154">
        <v>1.2915006640106241E-5</v>
      </c>
      <c r="P63" s="225">
        <v>0</v>
      </c>
      <c r="Q63" s="53">
        <v>0.5</v>
      </c>
      <c r="R63" s="53">
        <v>1.8</v>
      </c>
      <c r="S63" s="53">
        <v>0.4</v>
      </c>
      <c r="T63" s="53">
        <v>0.4</v>
      </c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8"/>
      <c r="CG63" s="58">
        <v>114.86440376597842</v>
      </c>
      <c r="CH63" s="58">
        <v>63.961235313937713</v>
      </c>
      <c r="CI63" s="13">
        <v>1.417024357038571</v>
      </c>
      <c r="CJ63" s="13">
        <v>174.5938937242872</v>
      </c>
      <c r="CK63" s="13">
        <v>25.584494125575088</v>
      </c>
      <c r="CL63" s="47">
        <v>2.834048714077142</v>
      </c>
      <c r="CM63" s="40">
        <v>0.31663432877897524</v>
      </c>
      <c r="CN63" s="15">
        <v>1.6691196045054558E-3</v>
      </c>
      <c r="CO63" s="43">
        <v>0.48313628725966612</v>
      </c>
      <c r="CP63" s="43">
        <v>6.6764784180218238E-4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10">
        <v>2.2199999999999998</v>
      </c>
      <c r="G64" s="59">
        <v>2.2199999999999998</v>
      </c>
      <c r="H64" s="60">
        <v>7.6860000000000001E-3</v>
      </c>
      <c r="I64" s="134">
        <v>1.4039081768165432E-4</v>
      </c>
      <c r="J64" s="307">
        <v>1.4039081768165432E-4</v>
      </c>
      <c r="K64" s="315">
        <v>1.065285524568393E-4</v>
      </c>
      <c r="L64" s="191">
        <v>0</v>
      </c>
      <c r="M64" s="318">
        <v>0</v>
      </c>
      <c r="N64" s="152">
        <v>1.2986150635553025E-4</v>
      </c>
      <c r="O64" s="154">
        <v>1.0529311326124074E-5</v>
      </c>
      <c r="P64" s="225">
        <v>0</v>
      </c>
      <c r="Q64" s="58">
        <v>0.4</v>
      </c>
      <c r="R64" s="58">
        <v>1.4</v>
      </c>
      <c r="S64" s="58">
        <v>0.3</v>
      </c>
      <c r="T64" s="58">
        <v>0.3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8"/>
      <c r="CG64" s="7">
        <v>105.77631403925459</v>
      </c>
      <c r="CH64" s="7">
        <v>69.917590560753482</v>
      </c>
      <c r="CI64" s="7">
        <v>1.417024357038571</v>
      </c>
      <c r="CJ64" s="13">
        <v>160.77999733966698</v>
      </c>
      <c r="CK64" s="13">
        <v>27.967036224301395</v>
      </c>
      <c r="CL64" s="47">
        <v>2.834048714077142</v>
      </c>
      <c r="CM64" s="47">
        <v>0.23796921123977077</v>
      </c>
      <c r="CN64" s="77">
        <v>5.3738660104995129E-4</v>
      </c>
      <c r="CO64" s="94">
        <v>0.36322318223931188</v>
      </c>
      <c r="CP64" s="101">
        <v>2.1495464041998053E-4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10">
        <v>2.2199999999999998</v>
      </c>
      <c r="G65" s="59">
        <v>2.2199999999999998</v>
      </c>
      <c r="H65" s="60">
        <v>7.6860000000000001E-3</v>
      </c>
      <c r="I65" s="134">
        <v>1.4039081768165432E-4</v>
      </c>
      <c r="J65" s="307">
        <v>1.4039081768165432E-4</v>
      </c>
      <c r="K65" s="314">
        <v>1.065285524568393E-4</v>
      </c>
      <c r="L65" s="191">
        <v>0</v>
      </c>
      <c r="M65" s="225">
        <v>0</v>
      </c>
      <c r="N65" s="152">
        <v>1.2986150635553025E-4</v>
      </c>
      <c r="O65" s="154">
        <v>1.0529311326124074E-5</v>
      </c>
      <c r="P65" s="225">
        <v>0</v>
      </c>
      <c r="Q65" s="53">
        <v>0.3</v>
      </c>
      <c r="R65" s="58">
        <v>1.2</v>
      </c>
      <c r="S65" s="58">
        <v>0.25</v>
      </c>
      <c r="T65" s="58">
        <v>0.25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8"/>
      <c r="CG65" s="7">
        <v>100.59120060595779</v>
      </c>
      <c r="CH65" s="7">
        <v>70.919594247133716</v>
      </c>
      <c r="CI65" s="7">
        <v>1.417024357038571</v>
      </c>
      <c r="CJ65" s="13">
        <v>152.89862492105584</v>
      </c>
      <c r="CK65" s="13">
        <v>28.367837698853489</v>
      </c>
      <c r="CL65" s="47">
        <v>2.834048714077142</v>
      </c>
      <c r="CM65" s="47">
        <v>0.22645825941785191</v>
      </c>
      <c r="CN65" s="77">
        <v>5.4508800138346983E-4</v>
      </c>
      <c r="CO65" s="94">
        <v>0.34572653546999516</v>
      </c>
      <c r="CP65" s="102">
        <v>2.1803520055338791E-4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10">
        <v>2.4499999999999997</v>
      </c>
      <c r="G66" s="59">
        <v>2.4499999999999997</v>
      </c>
      <c r="H66" s="60">
        <v>1.6104E-2</v>
      </c>
      <c r="I66" s="134">
        <v>1.5493581230633023E-4</v>
      </c>
      <c r="J66" s="307">
        <v>1.5493581230633023E-4</v>
      </c>
      <c r="K66" s="315">
        <v>1.1756529437804338E-4</v>
      </c>
      <c r="L66" s="191">
        <v>0</v>
      </c>
      <c r="M66" s="225">
        <v>0</v>
      </c>
      <c r="N66" s="152">
        <v>1.4331562638335546E-4</v>
      </c>
      <c r="O66" s="154">
        <v>1.1620185922974767E-5</v>
      </c>
      <c r="P66" s="225">
        <v>0</v>
      </c>
      <c r="Q66" s="58">
        <v>0.25</v>
      </c>
      <c r="R66" s="58">
        <v>1.1000000000000001</v>
      </c>
      <c r="S66" s="58">
        <v>0.22500000000000001</v>
      </c>
      <c r="T66" s="58">
        <v>0.22500000000000001</v>
      </c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8"/>
      <c r="CG66" s="226">
        <v>85.507234254548933</v>
      </c>
      <c r="CH66" s="226">
        <v>61.233558612124874</v>
      </c>
      <c r="CI66" s="7">
        <v>1.417024357038571</v>
      </c>
      <c r="CJ66" s="13">
        <v>129.97099606691438</v>
      </c>
      <c r="CK66" s="13">
        <v>24.493423444849952</v>
      </c>
      <c r="CL66" s="47">
        <v>2.834048714077142</v>
      </c>
      <c r="CM66" s="47">
        <v>0.21296443359838935</v>
      </c>
      <c r="CN66" s="69">
        <v>9.8610522788965889E-4</v>
      </c>
      <c r="CO66" s="94">
        <v>0.32537235971342915</v>
      </c>
      <c r="CP66" s="102">
        <v>3.9444209115586368E-4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10">
        <v>2.0799999999999996</v>
      </c>
      <c r="G67" s="59">
        <v>2.0799999999999996</v>
      </c>
      <c r="H67" s="60">
        <v>2.5620000000000005E-3</v>
      </c>
      <c r="I67" s="135">
        <v>1.3153734269272116E-4</v>
      </c>
      <c r="J67" s="308">
        <v>1.3153734269272116E-4</v>
      </c>
      <c r="K67" s="315">
        <v>9.9810535635236816E-5</v>
      </c>
      <c r="L67" s="191">
        <v>0</v>
      </c>
      <c r="M67" s="225">
        <v>0</v>
      </c>
      <c r="N67" s="154">
        <v>1.2167204199076707E-4</v>
      </c>
      <c r="O67" s="168">
        <v>9.8653007019540862E-6</v>
      </c>
      <c r="P67" s="225">
        <v>0</v>
      </c>
      <c r="Q67" s="53">
        <v>0.2</v>
      </c>
      <c r="R67" s="53">
        <v>1</v>
      </c>
      <c r="S67" s="53">
        <v>0.2</v>
      </c>
      <c r="T67" s="53">
        <v>0.2</v>
      </c>
      <c r="U67" s="249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8"/>
      <c r="CG67" s="7">
        <v>70.423267903140086</v>
      </c>
      <c r="CH67" s="7">
        <v>51.547522977116031</v>
      </c>
      <c r="CI67" s="7">
        <v>1.417024357038571</v>
      </c>
      <c r="CJ67" s="13">
        <v>107.04336721277294</v>
      </c>
      <c r="CK67" s="13">
        <v>20.619009190846413</v>
      </c>
      <c r="CL67" s="47">
        <v>2.834048714077142</v>
      </c>
      <c r="CM67" s="47">
        <v>0.14942780790117161</v>
      </c>
      <c r="CN67" s="77">
        <v>1.3206475386737129E-4</v>
      </c>
      <c r="CO67" s="47">
        <v>0.22854502512784811</v>
      </c>
      <c r="CP67" s="78">
        <v>5.2825901546948515E-5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7">
        <v>2.0649999999999999</v>
      </c>
      <c r="G68" s="59">
        <v>2.0649999999999999</v>
      </c>
      <c r="H68" s="60">
        <v>2.013E-3</v>
      </c>
      <c r="I68" s="135">
        <v>1.3058875608676408E-4</v>
      </c>
      <c r="J68" s="308">
        <v>1.3058875608676408E-4</v>
      </c>
      <c r="K68" s="315">
        <v>9.9090748118636594E-5</v>
      </c>
      <c r="L68" s="191">
        <v>0</v>
      </c>
      <c r="M68" s="225">
        <v>0</v>
      </c>
      <c r="N68" s="154">
        <v>1.2079459938025678E-4</v>
      </c>
      <c r="O68" s="168">
        <v>9.7941567065073063E-6</v>
      </c>
      <c r="P68" s="225">
        <v>0</v>
      </c>
      <c r="Q68" s="58">
        <v>0.15</v>
      </c>
      <c r="R68" s="58">
        <v>0.9</v>
      </c>
      <c r="S68" s="58">
        <v>0.17</v>
      </c>
      <c r="T68" s="58">
        <v>0.17</v>
      </c>
      <c r="U68" s="249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8"/>
      <c r="CG68" s="7">
        <v>64.201131783183925</v>
      </c>
      <c r="CH68" s="7">
        <v>58.56154878177761</v>
      </c>
      <c r="CI68" s="7">
        <v>1.417024357038571</v>
      </c>
      <c r="CJ68" s="13">
        <v>97.585720310439569</v>
      </c>
      <c r="CK68" s="13">
        <v>23.424619512711047</v>
      </c>
      <c r="CL68" s="47">
        <v>2.834048714077142</v>
      </c>
      <c r="CM68" s="69">
        <v>0.13550149242955944</v>
      </c>
      <c r="CN68" s="77">
        <v>1.1788439769771833E-4</v>
      </c>
      <c r="CO68" s="47">
        <v>0.20736682303562703</v>
      </c>
      <c r="CP68" s="78">
        <v>4.7153759079087334E-5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3">
        <v>2.0549999999999997</v>
      </c>
      <c r="G69" s="32">
        <v>2.0549999999999997</v>
      </c>
      <c r="H69" s="60">
        <v>1.647E-3</v>
      </c>
      <c r="I69" s="135">
        <v>1.2995636501612597E-4</v>
      </c>
      <c r="J69" s="308">
        <v>1.2995636501612597E-4</v>
      </c>
      <c r="K69" s="316">
        <v>9.8610889774236393E-5</v>
      </c>
      <c r="L69" s="191">
        <v>0</v>
      </c>
      <c r="M69" s="225">
        <v>0</v>
      </c>
      <c r="N69" s="152">
        <v>1.2020963763991652E-4</v>
      </c>
      <c r="O69" s="154">
        <v>9.7467273762094479E-6</v>
      </c>
      <c r="P69" s="225">
        <v>0</v>
      </c>
      <c r="Q69" s="53">
        <v>0.1</v>
      </c>
      <c r="R69" s="53">
        <v>0.81</v>
      </c>
      <c r="S69" s="53">
        <v>0.15</v>
      </c>
      <c r="T69" s="53">
        <v>0.15</v>
      </c>
      <c r="U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8"/>
      <c r="CG69" s="58">
        <v>58.24296507437743</v>
      </c>
      <c r="CH69" s="58">
        <v>53.172995623910623</v>
      </c>
      <c r="CI69" s="53">
        <v>1.417024357038571</v>
      </c>
      <c r="CJ69" s="13">
        <v>88.529306913053702</v>
      </c>
      <c r="CK69" s="13">
        <v>21.269198249564251</v>
      </c>
      <c r="CL69" s="47">
        <v>2.834048714077142</v>
      </c>
      <c r="CM69" s="69">
        <v>0.12260127828155985</v>
      </c>
      <c r="CN69" s="77">
        <v>8.757592379258079E-5</v>
      </c>
      <c r="CO69" s="69">
        <v>0.18775169581375387</v>
      </c>
      <c r="CP69" s="78">
        <v>3.5030369517032324E-5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63"/>
      <c r="H70" s="112"/>
      <c r="I70" s="515">
        <v>1E-3</v>
      </c>
      <c r="J70" s="515">
        <v>1E-3</v>
      </c>
      <c r="K70" s="515">
        <v>5.2420000000000006E-4</v>
      </c>
      <c r="L70" s="515">
        <v>4.7579999999999996E-4</v>
      </c>
      <c r="M70" s="515">
        <v>0</v>
      </c>
      <c r="N70" s="14"/>
      <c r="O70" s="14"/>
      <c r="P70" s="241"/>
      <c r="Q70" s="15"/>
      <c r="R70" s="15"/>
      <c r="S70" s="15"/>
      <c r="T70" s="15"/>
      <c r="U70" s="249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8"/>
      <c r="CG70" s="10"/>
      <c r="CH70" s="15"/>
      <c r="CI70" s="7"/>
      <c r="CJ70" s="15"/>
      <c r="CK70" s="15"/>
      <c r="CL70" s="15"/>
      <c r="CM70" s="15"/>
      <c r="CN70" s="69"/>
      <c r="CO70" s="1"/>
      <c r="CP70" s="1"/>
    </row>
    <row r="71" spans="2:94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53">
        <v>2.15</v>
      </c>
      <c r="G71" s="59">
        <v>2.15</v>
      </c>
      <c r="H71" s="60">
        <v>5.1240000000000009E-3</v>
      </c>
      <c r="I71" s="134">
        <v>1.4868603042876902E-4</v>
      </c>
      <c r="J71" s="305">
        <v>1.4868603042876902E-4</v>
      </c>
      <c r="K71" s="315">
        <v>7.7941217150760716E-5</v>
      </c>
      <c r="L71" s="315">
        <v>7.0744813278008305E-5</v>
      </c>
      <c r="M71" s="318">
        <v>0</v>
      </c>
      <c r="N71" s="152">
        <v>1.3753457814661134E-4</v>
      </c>
      <c r="O71" s="154">
        <v>1.1151452282157676E-5</v>
      </c>
      <c r="P71" s="225">
        <v>0</v>
      </c>
      <c r="Q71" s="53">
        <v>0.5</v>
      </c>
      <c r="R71" s="53">
        <v>1.8</v>
      </c>
      <c r="S71" s="53">
        <v>0.4</v>
      </c>
      <c r="T71" s="53">
        <v>0.4</v>
      </c>
      <c r="U71" s="249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8"/>
      <c r="CG71" s="58">
        <v>113.75196124756201</v>
      </c>
      <c r="CH71" s="58">
        <v>66.076576429629299</v>
      </c>
      <c r="CI71" s="13">
        <v>8.9419123220020182</v>
      </c>
      <c r="CJ71" s="13">
        <v>172.90298109629424</v>
      </c>
      <c r="CK71" s="13">
        <v>26.430630571851722</v>
      </c>
      <c r="CL71" s="47">
        <v>17.883824644004036</v>
      </c>
      <c r="CM71" s="47">
        <v>0.2637918281745627</v>
      </c>
      <c r="CN71" s="77">
        <v>3.3857637762542056E-4</v>
      </c>
      <c r="CO71" s="94">
        <v>0.41019163234164124</v>
      </c>
      <c r="CP71" s="102">
        <v>1.3543055105016825E-4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7">
        <v>2.11</v>
      </c>
      <c r="G72" s="59">
        <v>2.11</v>
      </c>
      <c r="H72" s="60">
        <v>3.6600000000000001E-3</v>
      </c>
      <c r="I72" s="134">
        <v>1.459197786998617E-4</v>
      </c>
      <c r="J72" s="305">
        <v>1.459197786998617E-4</v>
      </c>
      <c r="K72" s="315">
        <v>7.6491147994467508E-5</v>
      </c>
      <c r="L72" s="315">
        <v>6.9428630705394188E-5</v>
      </c>
      <c r="M72" s="318">
        <v>0</v>
      </c>
      <c r="N72" s="152">
        <v>1.3497579529737208E-4</v>
      </c>
      <c r="O72" s="154">
        <v>1.0943983402489627E-5</v>
      </c>
      <c r="P72" s="225">
        <v>0</v>
      </c>
      <c r="Q72" s="58">
        <v>0.4</v>
      </c>
      <c r="R72" s="58">
        <v>1.4</v>
      </c>
      <c r="S72" s="58">
        <v>0.3</v>
      </c>
      <c r="T72" s="58">
        <v>0.3</v>
      </c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8"/>
      <c r="CG72" s="7">
        <v>169.50607187395698</v>
      </c>
      <c r="CH72" s="7">
        <v>61.567559840918278</v>
      </c>
      <c r="CI72" s="7">
        <v>8.9419123220020165</v>
      </c>
      <c r="CJ72" s="13">
        <v>257.6492292484146</v>
      </c>
      <c r="CK72" s="13">
        <v>24.627023936367312</v>
      </c>
      <c r="CL72" s="47">
        <v>17.883824644004033</v>
      </c>
      <c r="CM72" s="47">
        <v>0.37652524665347348</v>
      </c>
      <c r="CN72" s="77">
        <v>2.2533726901776091E-4</v>
      </c>
      <c r="CO72" s="94">
        <v>0.58137474371300324</v>
      </c>
      <c r="CP72" s="125">
        <v>9.0134907607104369E-5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191">
        <v>2.0649999999999999</v>
      </c>
      <c r="G73" s="59">
        <v>2.0649999999999999</v>
      </c>
      <c r="H73" s="60">
        <v>2.013E-3</v>
      </c>
      <c r="I73" s="134">
        <v>1.4280774550484094E-4</v>
      </c>
      <c r="J73" s="305">
        <v>1.4280774550484094E-4</v>
      </c>
      <c r="K73" s="314">
        <v>7.4859820193637626E-5</v>
      </c>
      <c r="L73" s="314">
        <v>6.7947925311203315E-5</v>
      </c>
      <c r="M73" s="225">
        <v>0</v>
      </c>
      <c r="N73" s="152">
        <v>1.3209716459197787E-4</v>
      </c>
      <c r="O73" s="154">
        <v>1.071058091286307E-5</v>
      </c>
      <c r="P73" s="225">
        <v>0</v>
      </c>
      <c r="Q73" s="53">
        <v>0.3</v>
      </c>
      <c r="R73" s="58">
        <v>1.2</v>
      </c>
      <c r="S73" s="58">
        <v>0.25</v>
      </c>
      <c r="T73" s="58">
        <v>0.25</v>
      </c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8"/>
      <c r="CG73" s="7">
        <v>164.79233238914171</v>
      </c>
      <c r="CH73" s="7">
        <v>61.90156106971169</v>
      </c>
      <c r="CI73" s="7">
        <v>8.9419123220020165</v>
      </c>
      <c r="CJ73" s="13">
        <v>250.48434523149538</v>
      </c>
      <c r="CK73" s="13">
        <v>24.760624427884679</v>
      </c>
      <c r="CL73" s="47">
        <v>17.883824644004033</v>
      </c>
      <c r="CM73" s="47">
        <v>0.35876121532851174</v>
      </c>
      <c r="CN73" s="77">
        <v>1.2460784243332963E-4</v>
      </c>
      <c r="CO73" s="94">
        <v>0.55418027079290633</v>
      </c>
      <c r="CP73" s="125">
        <v>4.9843136973331857E-5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191">
        <v>2.0549999999999997</v>
      </c>
      <c r="G74" s="59">
        <v>2.0549999999999997</v>
      </c>
      <c r="H74" s="60">
        <v>1.647E-3</v>
      </c>
      <c r="I74" s="134">
        <v>1.4211618257261411E-4</v>
      </c>
      <c r="J74" s="305">
        <v>1.4211618257261411E-4</v>
      </c>
      <c r="K74" s="315">
        <v>7.4497302904564321E-5</v>
      </c>
      <c r="L74" s="315">
        <v>6.761887966804979E-5</v>
      </c>
      <c r="M74" s="225">
        <v>0</v>
      </c>
      <c r="N74" s="152">
        <v>1.3145746887966805E-4</v>
      </c>
      <c r="O74" s="154">
        <v>1.0658713692946057E-5</v>
      </c>
      <c r="P74" s="225">
        <v>0</v>
      </c>
      <c r="Q74" s="58">
        <v>0.25</v>
      </c>
      <c r="R74" s="58">
        <v>1.1000000000000001</v>
      </c>
      <c r="S74" s="58">
        <v>0.22500000000000001</v>
      </c>
      <c r="T74" s="58">
        <v>0.22500000000000001</v>
      </c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8"/>
      <c r="CG74" s="226">
        <v>145.32458831685466</v>
      </c>
      <c r="CH74" s="226">
        <v>54.776201522118981</v>
      </c>
      <c r="CI74" s="7">
        <v>8.9419123220020165</v>
      </c>
      <c r="CJ74" s="13">
        <v>220.89337424161909</v>
      </c>
      <c r="CK74" s="13">
        <v>21.910480608847593</v>
      </c>
      <c r="CL74" s="47">
        <v>17.883824644004033</v>
      </c>
      <c r="CM74" s="47">
        <v>0.31701765881285043</v>
      </c>
      <c r="CN74" s="77">
        <v>9.0216403906929961E-5</v>
      </c>
      <c r="CO74" s="47">
        <v>0.49068714370995542</v>
      </c>
      <c r="CP74" s="78">
        <v>3.6086561562771984E-5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10">
        <v>2.0199999999999996</v>
      </c>
      <c r="G75" s="59">
        <v>2.0199999999999996</v>
      </c>
      <c r="H75" s="60">
        <v>3.6600000000000001E-4</v>
      </c>
      <c r="I75" s="135">
        <v>1.3969571230982016E-4</v>
      </c>
      <c r="J75" s="306">
        <v>1.3969571230982016E-4</v>
      </c>
      <c r="K75" s="315">
        <v>7.3228492392807731E-5</v>
      </c>
      <c r="L75" s="315">
        <v>6.6467219917012429E-5</v>
      </c>
      <c r="M75" s="225">
        <v>0</v>
      </c>
      <c r="N75" s="154">
        <v>1.2921853388658366E-4</v>
      </c>
      <c r="O75" s="168">
        <v>1.0477178423236512E-5</v>
      </c>
      <c r="P75" s="225">
        <v>0</v>
      </c>
      <c r="Q75" s="53">
        <v>0.2</v>
      </c>
      <c r="R75" s="53">
        <v>1</v>
      </c>
      <c r="S75" s="53">
        <v>0.2</v>
      </c>
      <c r="T75" s="53">
        <v>0.2</v>
      </c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8"/>
      <c r="CG75" s="7">
        <v>125.85684424456761</v>
      </c>
      <c r="CH75" s="7">
        <v>47.650841974526266</v>
      </c>
      <c r="CI75" s="7">
        <v>8.9419123220020165</v>
      </c>
      <c r="CJ75" s="13">
        <v>191.30240325174276</v>
      </c>
      <c r="CK75" s="13">
        <v>19.060336789810506</v>
      </c>
      <c r="CL75" s="47">
        <v>17.883824644004033</v>
      </c>
      <c r="CM75" s="69">
        <v>0.27229348826447058</v>
      </c>
      <c r="CN75" s="78">
        <v>1.7440208162676613E-5</v>
      </c>
      <c r="CO75" s="69">
        <v>0.42255618034940845</v>
      </c>
      <c r="CP75" s="78">
        <v>6.9760832650706448E-6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7">
        <v>2.0349999999999997</v>
      </c>
      <c r="G76" s="59">
        <v>2.0349999999999997</v>
      </c>
      <c r="H76" s="60">
        <v>9.1500000000000001E-4</v>
      </c>
      <c r="I76" s="135">
        <v>1.4073305670816045E-4</v>
      </c>
      <c r="J76" s="305">
        <v>1.4073305670816045E-4</v>
      </c>
      <c r="K76" s="315">
        <v>7.377226832641771E-5</v>
      </c>
      <c r="L76" s="315">
        <v>6.6960788381742738E-5</v>
      </c>
      <c r="M76" s="225">
        <v>0</v>
      </c>
      <c r="N76" s="154">
        <v>1.3017807745504842E-4</v>
      </c>
      <c r="O76" s="168">
        <v>1.0554979253112033E-5</v>
      </c>
      <c r="P76" s="225">
        <v>0</v>
      </c>
      <c r="Q76" s="58">
        <v>0.15</v>
      </c>
      <c r="R76" s="58">
        <v>0.9</v>
      </c>
      <c r="S76" s="58">
        <v>0.17</v>
      </c>
      <c r="T76" s="58">
        <v>0.17</v>
      </c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8"/>
      <c r="CG76" s="7">
        <v>128.02516440758265</v>
      </c>
      <c r="CH76" s="7">
        <v>53.774197835738754</v>
      </c>
      <c r="CI76" s="7">
        <v>8.9419123220020165</v>
      </c>
      <c r="CJ76" s="13">
        <v>194.59824989952563</v>
      </c>
      <c r="CK76" s="13">
        <v>21.509679134295503</v>
      </c>
      <c r="CL76" s="47">
        <v>17.883824644004033</v>
      </c>
      <c r="CM76" s="69">
        <v>0.27872800114470475</v>
      </c>
      <c r="CN76" s="78">
        <v>4.9203391019700962E-5</v>
      </c>
      <c r="CO76" s="69">
        <v>0.43240102169608274</v>
      </c>
      <c r="CP76" s="78">
        <v>1.9681356407880385E-5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3">
        <v>2.0249999999999999</v>
      </c>
      <c r="G77" s="32">
        <v>2.0249999999999999</v>
      </c>
      <c r="H77" s="60">
        <v>5.4900000000000001E-4</v>
      </c>
      <c r="I77" s="135">
        <v>1.4004149377593362E-4</v>
      </c>
      <c r="J77" s="306">
        <v>1.4004149377593362E-4</v>
      </c>
      <c r="K77" s="316">
        <v>7.3409751037344404E-5</v>
      </c>
      <c r="L77" s="316">
        <v>6.6631742738589212E-5</v>
      </c>
      <c r="M77" s="225">
        <v>0</v>
      </c>
      <c r="N77" s="152">
        <v>1.2953838174273861E-4</v>
      </c>
      <c r="O77" s="154">
        <v>1.050311203319502E-5</v>
      </c>
      <c r="P77" s="225">
        <v>0</v>
      </c>
      <c r="Q77" s="53">
        <v>0.1</v>
      </c>
      <c r="R77" s="53">
        <v>0.81</v>
      </c>
      <c r="S77" s="53">
        <v>0.15</v>
      </c>
      <c r="T77" s="53">
        <v>0.15</v>
      </c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8"/>
      <c r="CG77" s="58">
        <v>117.58894518820165</v>
      </c>
      <c r="CH77" s="58">
        <v>49.532382230062467</v>
      </c>
      <c r="CI77" s="53">
        <v>8.9419123220020165</v>
      </c>
      <c r="CJ77" s="13">
        <v>178.7351966860665</v>
      </c>
      <c r="CK77" s="13">
        <v>19.812952892024988</v>
      </c>
      <c r="CL77" s="47">
        <v>17.883824644004033</v>
      </c>
      <c r="CM77" s="69">
        <v>0.25622498645816244</v>
      </c>
      <c r="CN77" s="78">
        <v>2.7193277844304295E-5</v>
      </c>
      <c r="CO77" s="47">
        <v>0.39815351819339279</v>
      </c>
      <c r="CP77" s="78">
        <v>1.0877311137721718E-5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15"/>
      <c r="H78" s="120"/>
      <c r="I78" s="513">
        <v>5.0484094052558786E-3</v>
      </c>
      <c r="J78" s="513">
        <v>5.0484094052558786E-3</v>
      </c>
      <c r="K78" s="513">
        <v>2.4146542185338868E-3</v>
      </c>
      <c r="L78" s="513">
        <v>2.6337551867219918E-3</v>
      </c>
      <c r="M78" s="513">
        <v>0</v>
      </c>
      <c r="N78" s="14"/>
      <c r="O78" s="14"/>
      <c r="P78" s="241"/>
      <c r="Q78" s="15"/>
      <c r="R78" s="15"/>
      <c r="S78" s="15"/>
      <c r="T78" s="15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8"/>
      <c r="CG78" s="10"/>
      <c r="CH78" s="15"/>
      <c r="CI78" s="7"/>
      <c r="CJ78" s="15"/>
      <c r="CK78" s="15"/>
      <c r="CL78" s="15"/>
      <c r="CM78" s="15"/>
      <c r="CN78" s="47"/>
      <c r="CO78" s="15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53">
        <v>2.21</v>
      </c>
      <c r="G79" s="17">
        <v>2.21</v>
      </c>
      <c r="H79" s="7">
        <v>7.3200000000000001E-3</v>
      </c>
      <c r="I79" s="133">
        <v>7.6417704011065015E-4</v>
      </c>
      <c r="J79" s="31">
        <v>7.6417704011065015E-4</v>
      </c>
      <c r="K79" s="320">
        <v>3.6550587828492397E-4</v>
      </c>
      <c r="L79" s="321">
        <v>3.9867116182572618E-4</v>
      </c>
      <c r="M79" s="318">
        <v>0</v>
      </c>
      <c r="N79" s="133">
        <v>6.3732365145228228E-4</v>
      </c>
      <c r="O79" s="134">
        <v>1.2685338865836793E-4</v>
      </c>
      <c r="P79" s="225">
        <v>0</v>
      </c>
      <c r="Q79" s="53">
        <v>0.5</v>
      </c>
      <c r="R79" s="53">
        <v>1.8</v>
      </c>
      <c r="S79" s="53">
        <v>0.4</v>
      </c>
      <c r="T79" s="53">
        <v>0.4</v>
      </c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8"/>
      <c r="CG79" s="58">
        <v>157.1937843396195</v>
      </c>
      <c r="CH79" s="58">
        <v>63.43796672216137</v>
      </c>
      <c r="CI79" s="13">
        <v>4.4465247065693081</v>
      </c>
      <c r="CJ79" s="13">
        <v>238.93455219622163</v>
      </c>
      <c r="CK79" s="13">
        <v>25.375186688864549</v>
      </c>
      <c r="CL79" s="47">
        <v>8.8930494131386162</v>
      </c>
      <c r="CM79" s="47">
        <v>0.35722508299207728</v>
      </c>
      <c r="CN79" s="77">
        <v>4.643659164062212E-4</v>
      </c>
      <c r="CO79" s="94">
        <v>0.54769899955668622</v>
      </c>
      <c r="CP79" s="102">
        <v>1.8574636656248849E-4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10">
        <v>2.0699999999999998</v>
      </c>
      <c r="G80" s="17">
        <v>2.0699999999999998</v>
      </c>
      <c r="H80" s="7">
        <v>2.196E-3</v>
      </c>
      <c r="I80" s="133">
        <v>7.157676348547718E-4</v>
      </c>
      <c r="J80" s="31">
        <v>7.157676348547718E-4</v>
      </c>
      <c r="K80" s="320">
        <v>3.4235165975103735E-4</v>
      </c>
      <c r="L80" s="321">
        <v>3.7341597510373445E-4</v>
      </c>
      <c r="M80" s="318">
        <v>0</v>
      </c>
      <c r="N80" s="133">
        <v>5.969502074688797E-4</v>
      </c>
      <c r="O80" s="134">
        <v>1.1881742738589212E-4</v>
      </c>
      <c r="P80" s="225">
        <v>0</v>
      </c>
      <c r="Q80" s="58">
        <v>0.4</v>
      </c>
      <c r="R80" s="58">
        <v>1.4</v>
      </c>
      <c r="S80" s="58">
        <v>0.3</v>
      </c>
      <c r="T80" s="58">
        <v>0.3</v>
      </c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8"/>
      <c r="CG80" s="7">
        <v>148.48279377168089</v>
      </c>
      <c r="CH80" s="7">
        <v>61.567559840918278</v>
      </c>
      <c r="CI80" s="7">
        <v>4.4465247065693081</v>
      </c>
      <c r="CJ80" s="13">
        <v>225.69384653295495</v>
      </c>
      <c r="CK80" s="13">
        <v>24.627023936367312</v>
      </c>
      <c r="CL80" s="47">
        <v>8.8930494131386162</v>
      </c>
      <c r="CM80" s="47">
        <v>0.31656368924997785</v>
      </c>
      <c r="CN80" s="77">
        <v>1.3520236141065654E-4</v>
      </c>
      <c r="CO80" s="94">
        <v>0.48559487460841366</v>
      </c>
      <c r="CP80" s="125">
        <v>5.4080944564262612E-5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191">
        <v>2.0349999999999997</v>
      </c>
      <c r="G81" s="17">
        <v>2.0349999999999997</v>
      </c>
      <c r="H81" s="7">
        <v>9.1500000000000001E-4</v>
      </c>
      <c r="I81" s="134">
        <v>7.0366528354080219E-4</v>
      </c>
      <c r="J81" s="79">
        <v>7.0366528354080219E-4</v>
      </c>
      <c r="K81" s="320">
        <v>3.365631051175657E-4</v>
      </c>
      <c r="L81" s="321">
        <v>3.6710217842323648E-4</v>
      </c>
      <c r="M81" s="225">
        <v>0</v>
      </c>
      <c r="N81" s="134">
        <v>5.8685684647302901E-4</v>
      </c>
      <c r="O81" s="135">
        <v>1.1680843706777317E-4</v>
      </c>
      <c r="P81" s="225">
        <v>0</v>
      </c>
      <c r="Q81" s="53">
        <v>0.3</v>
      </c>
      <c r="R81" s="58">
        <v>1.2</v>
      </c>
      <c r="S81" s="58">
        <v>0.25</v>
      </c>
      <c r="T81" s="58">
        <v>0.25</v>
      </c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8"/>
      <c r="CG81" s="7">
        <v>143.48622991777671</v>
      </c>
      <c r="CH81" s="7">
        <v>61.90156106971169</v>
      </c>
      <c r="CI81" s="7">
        <v>4.4465247065693081</v>
      </c>
      <c r="CJ81" s="13">
        <v>218.0990694750206</v>
      </c>
      <c r="CK81" s="13">
        <v>24.760624427884679</v>
      </c>
      <c r="CL81" s="47">
        <v>8.8930494131386162</v>
      </c>
      <c r="CM81" s="69">
        <v>0.30104315566054407</v>
      </c>
      <c r="CN81" s="78">
        <v>5.6639928378786198E-5</v>
      </c>
      <c r="CO81" s="101">
        <v>0.4619289619374039</v>
      </c>
      <c r="CP81" s="125">
        <v>2.2655971351514481E-5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191">
        <v>2.0249999999999999</v>
      </c>
      <c r="G82" s="59">
        <v>2.0249999999999999</v>
      </c>
      <c r="H82" s="60">
        <v>5.4900000000000001E-4</v>
      </c>
      <c r="I82" s="134">
        <v>7.0020746887966806E-4</v>
      </c>
      <c r="J82" s="79">
        <v>7.0020746887966806E-4</v>
      </c>
      <c r="K82" s="320">
        <v>3.3490923236514523E-4</v>
      </c>
      <c r="L82" s="321">
        <v>3.6529823651452282E-4</v>
      </c>
      <c r="M82" s="225">
        <v>0</v>
      </c>
      <c r="N82" s="134">
        <v>5.8397302904564317E-4</v>
      </c>
      <c r="O82" s="135">
        <v>1.162344398340249E-4</v>
      </c>
      <c r="P82" s="225">
        <v>0</v>
      </c>
      <c r="Q82" s="58">
        <v>0.25</v>
      </c>
      <c r="R82" s="58">
        <v>1.1000000000000001</v>
      </c>
      <c r="S82" s="58">
        <v>0.22500000000000001</v>
      </c>
      <c r="T82" s="58">
        <v>0.22500000000000001</v>
      </c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8"/>
      <c r="CG82" s="226">
        <v>121.89730307732279</v>
      </c>
      <c r="CH82" s="226">
        <v>54.776201522118981</v>
      </c>
      <c r="CI82" s="7">
        <v>4.4465247065693081</v>
      </c>
      <c r="CJ82" s="13">
        <v>185.28390067753065</v>
      </c>
      <c r="CK82" s="13">
        <v>21.910480608847593</v>
      </c>
      <c r="CL82" s="47">
        <v>8.8930494131386162</v>
      </c>
      <c r="CM82" s="69">
        <v>0.25584625126238147</v>
      </c>
      <c r="CN82" s="78">
        <v>3.0072134635643318E-5</v>
      </c>
      <c r="CO82" s="69">
        <v>0.39320832393360522</v>
      </c>
      <c r="CP82" s="78">
        <v>1.2028853854257329E-5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10">
        <v>2.0499999999999998</v>
      </c>
      <c r="G83" s="59">
        <v>2.0499999999999998</v>
      </c>
      <c r="H83" s="60">
        <v>1.464E-3</v>
      </c>
      <c r="I83" s="134">
        <v>7.0885200553250343E-4</v>
      </c>
      <c r="J83" s="31">
        <v>7.0885200553250343E-4</v>
      </c>
      <c r="K83" s="320">
        <v>3.3904391424619641E-4</v>
      </c>
      <c r="L83" s="321">
        <v>3.6980809128630703E-4</v>
      </c>
      <c r="M83" s="225">
        <v>0</v>
      </c>
      <c r="N83" s="134">
        <v>5.9118257261410781E-4</v>
      </c>
      <c r="O83" s="134">
        <v>1.1766943291839558E-4</v>
      </c>
      <c r="P83" s="225">
        <v>0</v>
      </c>
      <c r="Q83" s="53">
        <v>0.2</v>
      </c>
      <c r="R83" s="53">
        <v>1</v>
      </c>
      <c r="S83" s="53">
        <v>0.2</v>
      </c>
      <c r="T83" s="53">
        <v>0.2</v>
      </c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8"/>
      <c r="CG83" s="7">
        <v>100.30837623686888</v>
      </c>
      <c r="CH83" s="7">
        <v>47.650841974526266</v>
      </c>
      <c r="CI83" s="7">
        <v>4.4465247065693081</v>
      </c>
      <c r="CJ83" s="13">
        <v>152.46873188004071</v>
      </c>
      <c r="CK83" s="13">
        <v>19.060336789810506</v>
      </c>
      <c r="CL83" s="47">
        <v>8.8930494131386162</v>
      </c>
      <c r="CM83" s="69">
        <v>0.21474754693404827</v>
      </c>
      <c r="CN83" s="77">
        <v>6.976083265070645E-5</v>
      </c>
      <c r="CO83" s="69">
        <v>0.33079165165101754</v>
      </c>
      <c r="CP83" s="78">
        <v>2.7904333060282579E-5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7">
        <v>2.11</v>
      </c>
      <c r="G84" s="59">
        <v>2.11</v>
      </c>
      <c r="H84" s="60">
        <v>3.6600000000000001E-3</v>
      </c>
      <c r="I84" s="133">
        <v>7.2959889349930853E-4</v>
      </c>
      <c r="J84" s="31">
        <v>7.2959889349930853E-4</v>
      </c>
      <c r="K84" s="320">
        <v>3.4896715076071928E-4</v>
      </c>
      <c r="L84" s="321">
        <v>3.8063174273858926E-4</v>
      </c>
      <c r="M84" s="225">
        <v>0</v>
      </c>
      <c r="N84" s="133">
        <v>6.0848547717842327E-4</v>
      </c>
      <c r="O84" s="134">
        <v>1.2111341632088523E-4</v>
      </c>
      <c r="P84" s="225">
        <v>0</v>
      </c>
      <c r="Q84" s="58">
        <v>0.15</v>
      </c>
      <c r="R84" s="58">
        <v>0.9</v>
      </c>
      <c r="S84" s="58">
        <v>0.17</v>
      </c>
      <c r="T84" s="58">
        <v>0.17</v>
      </c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8"/>
      <c r="CG84" s="7">
        <v>91.729370374505081</v>
      </c>
      <c r="CH84" s="7">
        <v>53.774197835738754</v>
      </c>
      <c r="CI84" s="7">
        <v>4.4465247065693081</v>
      </c>
      <c r="CJ84" s="13">
        <v>139.42864296924773</v>
      </c>
      <c r="CK84" s="13">
        <v>21.509679134295503</v>
      </c>
      <c r="CL84" s="47">
        <v>8.8930494131386162</v>
      </c>
      <c r="CM84" s="47">
        <v>0.20293113862106693</v>
      </c>
      <c r="CN84" s="77">
        <v>1.9681356407880385E-4</v>
      </c>
      <c r="CO84" s="69">
        <v>0.31295877092683516</v>
      </c>
      <c r="CP84" s="78">
        <v>7.872542563152154E-5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2">
        <v>2.0999999999999996</v>
      </c>
      <c r="G85" s="32">
        <v>2.0999999999999996</v>
      </c>
      <c r="H85" s="60">
        <v>3.2940000000000001E-3</v>
      </c>
      <c r="I85" s="133">
        <v>7.2614107883817419E-4</v>
      </c>
      <c r="J85" s="31">
        <v>7.2614107883817419E-4</v>
      </c>
      <c r="K85" s="324">
        <v>3.473132780082987E-4</v>
      </c>
      <c r="L85" s="325">
        <v>3.7882780082987549E-4</v>
      </c>
      <c r="M85" s="225">
        <v>0</v>
      </c>
      <c r="N85" s="133">
        <v>6.0560165975103732E-4</v>
      </c>
      <c r="O85" s="134">
        <v>1.2053941908713692E-4</v>
      </c>
      <c r="P85" s="225">
        <v>0</v>
      </c>
      <c r="Q85" s="53">
        <v>0.1</v>
      </c>
      <c r="R85" s="53">
        <v>0.81</v>
      </c>
      <c r="S85" s="53">
        <v>0.15</v>
      </c>
      <c r="T85" s="53">
        <v>0.15</v>
      </c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8"/>
      <c r="CG85" s="58">
        <v>83.847997955893959</v>
      </c>
      <c r="CH85" s="58">
        <v>49.498982107183124</v>
      </c>
      <c r="CI85" s="53">
        <v>4.4465247065693081</v>
      </c>
      <c r="CJ85" s="13">
        <v>127.44895689295882</v>
      </c>
      <c r="CK85" s="13">
        <v>19.799592842873253</v>
      </c>
      <c r="CL85" s="47">
        <v>8.8930494131386162</v>
      </c>
      <c r="CM85" s="69">
        <v>0.18541849759117285</v>
      </c>
      <c r="CN85" s="77">
        <v>3.4442257511842249E-4</v>
      </c>
      <c r="CO85" s="69">
        <v>0.2863182132428046</v>
      </c>
      <c r="CP85" s="78">
        <v>6.5219858824424486E-5</v>
      </c>
    </row>
    <row r="86" spans="2:94" ht="16" x14ac:dyDescent="0.2">
      <c r="B86" s="5" t="s">
        <v>100</v>
      </c>
      <c r="C86" s="37" t="s">
        <v>106</v>
      </c>
      <c r="D86" s="37" t="s">
        <v>106</v>
      </c>
      <c r="E86" s="5"/>
      <c r="F86" s="10"/>
      <c r="G86" s="63"/>
      <c r="H86" s="63"/>
      <c r="I86" s="515">
        <v>2E-3</v>
      </c>
      <c r="J86" s="515">
        <v>2E-3</v>
      </c>
      <c r="K86" s="515">
        <v>8.0000000000000015E-4</v>
      </c>
      <c r="L86" s="515">
        <v>1.2000000000000001E-3</v>
      </c>
      <c r="M86" s="515">
        <v>0</v>
      </c>
      <c r="N86" s="14"/>
      <c r="O86" s="14"/>
      <c r="P86" s="241"/>
      <c r="Q86" s="15"/>
      <c r="R86" s="15"/>
      <c r="S86" s="15"/>
      <c r="T86" s="15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8"/>
      <c r="CG86" s="10"/>
      <c r="CH86" s="15"/>
      <c r="CI86" s="7"/>
      <c r="CJ86" s="15"/>
      <c r="CK86" s="15"/>
      <c r="CL86" s="15"/>
      <c r="CM86" s="15"/>
      <c r="CN86" s="47"/>
      <c r="CO86" s="15"/>
      <c r="CP86" s="15"/>
    </row>
    <row r="87" spans="2:94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53">
        <v>3.36</v>
      </c>
      <c r="G87" s="17">
        <v>3.36</v>
      </c>
      <c r="H87" s="7">
        <v>4.9410000000000003E-2</v>
      </c>
      <c r="I87" s="134">
        <v>3.3349875930521094E-4</v>
      </c>
      <c r="J87" s="79">
        <v>3.3349875930521094E-4</v>
      </c>
      <c r="K87" s="320">
        <v>1.3339950372208439E-4</v>
      </c>
      <c r="L87" s="321">
        <v>2.0009925558312654E-4</v>
      </c>
      <c r="M87" s="318">
        <v>0</v>
      </c>
      <c r="N87" s="134">
        <v>2.7813796526054589E-4</v>
      </c>
      <c r="O87" s="134">
        <v>5.536079404466502E-5</v>
      </c>
      <c r="P87" s="225">
        <v>0</v>
      </c>
      <c r="Q87" s="53">
        <v>0.5</v>
      </c>
      <c r="R87" s="53">
        <v>1.8</v>
      </c>
      <c r="S87" s="53">
        <v>0.4</v>
      </c>
      <c r="T87" s="53">
        <v>0.4</v>
      </c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8"/>
      <c r="CG87" s="58">
        <v>66.803115978801955</v>
      </c>
      <c r="CH87" s="7">
        <v>5.2326859177633986</v>
      </c>
      <c r="CI87" s="13">
        <v>3.2738148938477329</v>
      </c>
      <c r="CJ87" s="13">
        <v>101.54073628777897</v>
      </c>
      <c r="CK87" s="13">
        <v>2.0930743671053595</v>
      </c>
      <c r="CL87" s="47">
        <v>6.5476297876954659</v>
      </c>
      <c r="CM87" s="47">
        <v>0.23545848773210293</v>
      </c>
      <c r="CN87" s="77">
        <v>2.5854701119668955E-4</v>
      </c>
      <c r="CO87" s="94">
        <v>0.36317691001359415</v>
      </c>
      <c r="CP87" s="102">
        <v>1.0341880447867582E-4</v>
      </c>
    </row>
    <row r="88" spans="2:94" ht="48" customHeight="1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10">
        <v>3.09</v>
      </c>
      <c r="G88" s="17">
        <v>3.09</v>
      </c>
      <c r="H88" s="7">
        <v>3.9528000000000001E-2</v>
      </c>
      <c r="I88" s="134">
        <v>3.0669975186104219E-4</v>
      </c>
      <c r="J88" s="79">
        <v>3.0669975186104219E-4</v>
      </c>
      <c r="K88" s="320">
        <v>1.2267990074441688E-4</v>
      </c>
      <c r="L88" s="321">
        <v>1.8401985111662531E-4</v>
      </c>
      <c r="M88" s="318">
        <v>0</v>
      </c>
      <c r="N88" s="134">
        <v>2.5578759305210921E-4</v>
      </c>
      <c r="O88" s="134">
        <v>5.0912158808933007E-5</v>
      </c>
      <c r="P88" s="225">
        <v>0</v>
      </c>
      <c r="Q88" s="58">
        <v>0.4</v>
      </c>
      <c r="R88" s="58">
        <v>1.4</v>
      </c>
      <c r="S88" s="58">
        <v>0.3</v>
      </c>
      <c r="T88" s="58">
        <v>0.3</v>
      </c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8"/>
      <c r="CG88" s="7">
        <v>133.30455263057576</v>
      </c>
      <c r="CH88" s="226">
        <v>5.3301029428281419</v>
      </c>
      <c r="CI88" s="7">
        <v>3.2738148938477329</v>
      </c>
      <c r="CJ88" s="13">
        <v>202.62291999847514</v>
      </c>
      <c r="CK88" s="13">
        <v>2.1320411771312568</v>
      </c>
      <c r="CL88" s="47">
        <v>6.5476297876954659</v>
      </c>
      <c r="CM88" s="47">
        <v>0.42202715565046856</v>
      </c>
      <c r="CN88" s="77">
        <v>2.106883091241108E-4</v>
      </c>
      <c r="CO88" s="94">
        <v>0.64633699883926699</v>
      </c>
      <c r="CP88" s="125">
        <v>8.4275323649644318E-5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202">
        <v>2.5599999999999996</v>
      </c>
      <c r="G89" s="17">
        <v>2.5599999999999996</v>
      </c>
      <c r="H89" s="7">
        <v>2.0130000000000002E-2</v>
      </c>
      <c r="I89" s="134">
        <v>2.5409429280397021E-4</v>
      </c>
      <c r="J89" s="79">
        <v>2.5409429280397021E-4</v>
      </c>
      <c r="K89" s="322">
        <v>1.0163771712158809E-4</v>
      </c>
      <c r="L89" s="323">
        <v>1.5245657568238211E-4</v>
      </c>
      <c r="M89" s="225">
        <v>0</v>
      </c>
      <c r="N89" s="134">
        <v>2.1191464019851115E-4</v>
      </c>
      <c r="O89" s="135">
        <v>4.2179652605459057E-5</v>
      </c>
      <c r="P89" s="225">
        <v>0</v>
      </c>
      <c r="Q89" s="53">
        <v>0.3</v>
      </c>
      <c r="R89" s="58">
        <v>1.2</v>
      </c>
      <c r="S89" s="58">
        <v>0.25</v>
      </c>
      <c r="T89" s="58">
        <v>0.25</v>
      </c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8"/>
      <c r="CG89" s="7">
        <v>121.89730307732279</v>
      </c>
      <c r="CH89" s="226">
        <v>5.4275199678928869</v>
      </c>
      <c r="CI89" s="7">
        <v>3.2738148938477329</v>
      </c>
      <c r="CJ89" s="13">
        <v>185.28390067753065</v>
      </c>
      <c r="CK89" s="13">
        <v>2.171007987157155</v>
      </c>
      <c r="CL89" s="47">
        <v>6.5476297876954659</v>
      </c>
      <c r="CM89" s="47">
        <v>0.32043806200619646</v>
      </c>
      <c r="CN89" s="77">
        <v>1.0925597695368383E-4</v>
      </c>
      <c r="CO89" s="101">
        <v>0.49108871799097881</v>
      </c>
      <c r="CP89" s="125">
        <v>4.3702390781473535E-5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202">
        <v>2.36</v>
      </c>
      <c r="G90" s="17">
        <v>2.36</v>
      </c>
      <c r="H90" s="7">
        <v>1.281E-2</v>
      </c>
      <c r="I90" s="134">
        <v>2.3424317617866007E-4</v>
      </c>
      <c r="J90" s="79">
        <v>2.3424317617866007E-4</v>
      </c>
      <c r="K90" s="320">
        <v>9.3697270471464027E-5</v>
      </c>
      <c r="L90" s="321">
        <v>1.4054590570719604E-4</v>
      </c>
      <c r="M90" s="225">
        <v>0</v>
      </c>
      <c r="N90" s="134">
        <v>1.953588089330025E-4</v>
      </c>
      <c r="O90" s="135">
        <v>3.8884367245657572E-5</v>
      </c>
      <c r="P90" s="225">
        <v>0</v>
      </c>
      <c r="Q90" s="58">
        <v>0.25</v>
      </c>
      <c r="R90" s="58">
        <v>1.1000000000000001</v>
      </c>
      <c r="S90" s="58">
        <v>0.22500000000000001</v>
      </c>
      <c r="T90" s="58">
        <v>0.22500000000000001</v>
      </c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8"/>
      <c r="CG90" s="226">
        <v>107.99177159711776</v>
      </c>
      <c r="CH90" s="226">
        <v>5.6223540180223761</v>
      </c>
      <c r="CI90" s="7">
        <v>3.2738148938477329</v>
      </c>
      <c r="CJ90" s="13">
        <v>164.147492827619</v>
      </c>
      <c r="CK90" s="13">
        <v>2.2489416072089505</v>
      </c>
      <c r="CL90" s="47">
        <v>6.5476297876954659</v>
      </c>
      <c r="CM90" s="47">
        <v>0.26258678411867858</v>
      </c>
      <c r="CN90" s="77">
        <v>7.2022354970866634E-5</v>
      </c>
      <c r="CO90" s="69">
        <v>0.40284048937214212</v>
      </c>
      <c r="CP90" s="78">
        <v>2.8808941988346656E-5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7">
        <v>2.61</v>
      </c>
      <c r="G91" s="17">
        <v>2.61</v>
      </c>
      <c r="H91" s="7">
        <v>2.196E-2</v>
      </c>
      <c r="I91" s="134">
        <v>2.5905707196029778E-4</v>
      </c>
      <c r="J91" s="79">
        <v>2.5905707196029778E-4</v>
      </c>
      <c r="K91" s="320">
        <v>1.0362282878411912E-4</v>
      </c>
      <c r="L91" s="321">
        <v>1.5543424317617866E-4</v>
      </c>
      <c r="M91" s="225">
        <v>0</v>
      </c>
      <c r="N91" s="134">
        <v>2.1605359801488835E-4</v>
      </c>
      <c r="O91" s="135">
        <v>4.3003473945409436E-5</v>
      </c>
      <c r="P91" s="225">
        <v>0</v>
      </c>
      <c r="Q91" s="53">
        <v>0.2</v>
      </c>
      <c r="R91" s="53">
        <v>1</v>
      </c>
      <c r="S91" s="53">
        <v>0.2</v>
      </c>
      <c r="T91" s="53">
        <v>0.2</v>
      </c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8"/>
      <c r="CG91" s="7">
        <v>94.086240116912705</v>
      </c>
      <c r="CH91" s="7">
        <v>6.0120221182813518</v>
      </c>
      <c r="CI91" s="7">
        <v>3.2738148938477329</v>
      </c>
      <c r="CJ91" s="13">
        <v>143.01108497770733</v>
      </c>
      <c r="CK91" s="13">
        <v>2.4048088473125411</v>
      </c>
      <c r="CL91" s="47">
        <v>6.5476297876954659</v>
      </c>
      <c r="CM91" s="47">
        <v>0.25410974357808469</v>
      </c>
      <c r="CN91" s="77">
        <v>1.3202400571745847E-4</v>
      </c>
      <c r="CO91" s="69">
        <v>0.39034824553770125</v>
      </c>
      <c r="CP91" s="78">
        <v>5.2809602286983398E-5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10">
        <v>3.1399999999999997</v>
      </c>
      <c r="G92" s="59">
        <v>3.1399999999999997</v>
      </c>
      <c r="H92" s="60">
        <v>4.1357999999999999E-2</v>
      </c>
      <c r="I92" s="134">
        <v>3.1166253101736976E-4</v>
      </c>
      <c r="J92" s="79">
        <v>3.1166253101736976E-4</v>
      </c>
      <c r="K92" s="320">
        <v>1.2466501240694791E-4</v>
      </c>
      <c r="L92" s="321">
        <v>1.8699751861042186E-4</v>
      </c>
      <c r="M92" s="225">
        <v>0</v>
      </c>
      <c r="N92" s="134">
        <v>2.5992655086848641E-4</v>
      </c>
      <c r="O92" s="134">
        <v>5.173598014888338E-5</v>
      </c>
      <c r="P92" s="225">
        <v>0</v>
      </c>
      <c r="Q92" s="58">
        <v>0.15</v>
      </c>
      <c r="R92" s="58">
        <v>0.9</v>
      </c>
      <c r="S92" s="58">
        <v>0.17</v>
      </c>
      <c r="T92" s="58">
        <v>0.17</v>
      </c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8"/>
      <c r="CG92" s="7">
        <v>87.581279627867644</v>
      </c>
      <c r="CH92" s="7">
        <v>6.2346896041436235</v>
      </c>
      <c r="CI92" s="7">
        <v>3.2738148938477329</v>
      </c>
      <c r="CJ92" s="13">
        <v>133.12354503435881</v>
      </c>
      <c r="CK92" s="13">
        <v>2.4938758416574496</v>
      </c>
      <c r="CL92" s="47">
        <v>6.5476297876954659</v>
      </c>
      <c r="CM92" s="47">
        <v>0.28528499679818631</v>
      </c>
      <c r="CN92" s="77">
        <v>2.5785429264817199E-4</v>
      </c>
      <c r="CO92" s="69">
        <v>0.43856748894125042</v>
      </c>
      <c r="CP92" s="77">
        <v>1.0314171705926879E-4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2">
        <v>3.03</v>
      </c>
      <c r="G93" s="32">
        <v>3.03</v>
      </c>
      <c r="H93" s="60">
        <v>3.7332000000000004E-2</v>
      </c>
      <c r="I93" s="134">
        <v>3.0074441687344915E-4</v>
      </c>
      <c r="J93" s="79">
        <v>3.0074441687344915E-4</v>
      </c>
      <c r="K93" s="322">
        <v>1.2029776674937966E-4</v>
      </c>
      <c r="L93" s="323">
        <v>1.804466501240695E-4</v>
      </c>
      <c r="M93" s="225">
        <v>0</v>
      </c>
      <c r="N93" s="134">
        <v>2.5082084367245656E-4</v>
      </c>
      <c r="O93" s="134">
        <v>4.992357320099256E-5</v>
      </c>
      <c r="P93" s="225">
        <v>0</v>
      </c>
      <c r="Q93" s="53">
        <v>0.1</v>
      </c>
      <c r="R93" s="53">
        <v>0.81</v>
      </c>
      <c r="S93" s="53">
        <v>0.15</v>
      </c>
      <c r="T93" s="53">
        <v>0.15</v>
      </c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2"/>
      <c r="CG93" s="58">
        <v>79.303953092532041</v>
      </c>
      <c r="CH93" s="225">
        <v>5.9006883753502155</v>
      </c>
      <c r="CI93" s="53">
        <v>3.2738148938477329</v>
      </c>
      <c r="CJ93" s="13">
        <v>120.54200870064871</v>
      </c>
      <c r="CK93" s="13">
        <v>2.3602753501400864</v>
      </c>
      <c r="CL93" s="7">
        <v>6.5476297876954659</v>
      </c>
      <c r="CM93" s="7">
        <v>0.2502106369987307</v>
      </c>
      <c r="CN93" s="93">
        <v>2.2028449842857427E-4</v>
      </c>
      <c r="CO93" s="179">
        <v>0.38508160461968283</v>
      </c>
      <c r="CP93" s="79">
        <v>8.8113799371429714E-5</v>
      </c>
    </row>
    <row r="94" spans="2:94" x14ac:dyDescent="0.2">
      <c r="B94" s="21"/>
      <c r="C94" s="21"/>
      <c r="D94" s="21"/>
      <c r="E94" s="21"/>
      <c r="F94" s="22"/>
      <c r="G94" s="23"/>
      <c r="H94" s="23"/>
      <c r="I94" s="23"/>
      <c r="J94" s="132">
        <f>SUM(J87:J93)</f>
        <v>2E-3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2"/>
      <c r="CH94" s="23"/>
      <c r="CI94" s="24"/>
      <c r="CJ94" s="23"/>
      <c r="CK94" s="23"/>
      <c r="CL94" s="23"/>
      <c r="CM94" s="23"/>
      <c r="CN94" s="23"/>
      <c r="CO94" s="23"/>
      <c r="CP94" s="23"/>
    </row>
    <row r="95" spans="2:94" x14ac:dyDescent="0.2">
      <c r="F95" s="25"/>
      <c r="I95" s="25"/>
      <c r="J95" s="147">
        <f>J94/J38</f>
        <v>5.3983424176808778E-2</v>
      </c>
      <c r="CG95" s="25"/>
      <c r="CI95" s="26"/>
    </row>
    <row r="96" spans="2:94" x14ac:dyDescent="0.2">
      <c r="B96" s="208"/>
      <c r="C96" s="18" t="s">
        <v>107</v>
      </c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R3:BR4"/>
    <mergeCell ref="BP3:BP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F3:J3"/>
    <mergeCell ref="K3:M3"/>
    <mergeCell ref="BT3:BT4"/>
    <mergeCell ref="BU3:BU4"/>
    <mergeCell ref="U4:U5"/>
    <mergeCell ref="V4:V5"/>
    <mergeCell ref="W4:W5"/>
    <mergeCell ref="X4:X5"/>
    <mergeCell ref="Y4:Z4"/>
    <mergeCell ref="AA4:AB4"/>
    <mergeCell ref="AC4:AD4"/>
    <mergeCell ref="AE4:AE5"/>
    <mergeCell ref="AF4:AF5"/>
    <mergeCell ref="AG4:AG5"/>
    <mergeCell ref="AH4:AH5"/>
    <mergeCell ref="Q3:T3"/>
    <mergeCell ref="CG3:CI3"/>
    <mergeCell ref="CJ3:CL3"/>
    <mergeCell ref="CM3:CN3"/>
    <mergeCell ref="CO3:CP3"/>
    <mergeCell ref="BV3:BV4"/>
    <mergeCell ref="BW3:BX3"/>
    <mergeCell ref="BY3:BY4"/>
    <mergeCell ref="BZ3:BZ4"/>
    <mergeCell ref="CA3:CA4"/>
    <mergeCell ref="AP4:AP5"/>
    <mergeCell ref="AI4:AI5"/>
    <mergeCell ref="AJ4:AK4"/>
    <mergeCell ref="AL4:AM4"/>
    <mergeCell ref="AN4:AN5"/>
    <mergeCell ref="AO4:AO5"/>
  </mergeCells>
  <pageMargins left="0.74791666666666701" right="0.74791666666666701" top="0.98402777777777795" bottom="0.98402777777777795" header="0.51180555555555496" footer="0.51180555555555496"/>
  <pageSetup paperSize="9" firstPageNumber="0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DG96"/>
  <sheetViews>
    <sheetView zoomScaleNormal="100" zoomScaleSheetLayoutView="30" workbookViewId="0">
      <pane xSplit="5" ySplit="4" topLeftCell="F41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7.5" customWidth="1"/>
    <col min="2" max="2" width="21.5" customWidth="1"/>
    <col min="3" max="3" width="29" customWidth="1"/>
    <col min="4" max="4" width="30.6640625" customWidth="1"/>
    <col min="5" max="7" width="11.33203125"/>
    <col min="8" max="8" width="11.5" customWidth="1"/>
    <col min="9" max="9" width="13.6640625" customWidth="1"/>
    <col min="10" max="10" width="11.6640625"/>
    <col min="11" max="11" width="15.6640625"/>
    <col min="12" max="12" width="14.6640625"/>
    <col min="13" max="13" width="15.6640625"/>
    <col min="14" max="14" width="10" customWidth="1"/>
    <col min="15" max="15" width="9.33203125" customWidth="1"/>
    <col min="16" max="16" width="10.33203125" customWidth="1"/>
    <col min="17" max="17" width="13.6640625" customWidth="1"/>
    <col min="18" max="18" width="17.33203125"/>
    <col min="19" max="20" width="14.5"/>
    <col min="21" max="55" width="34.6640625" style="136" customWidth="1"/>
    <col min="56" max="81" width="34.6640625" style="21" customWidth="1"/>
    <col min="82" max="84" width="34.6640625" customWidth="1"/>
    <col min="85" max="85" width="13.6640625"/>
    <col min="86" max="86" width="17.5" customWidth="1"/>
    <col min="87" max="87" width="20.5" customWidth="1"/>
    <col min="88" max="88" width="16.5" customWidth="1"/>
    <col min="89" max="90" width="17"/>
    <col min="91" max="91" width="18.6640625"/>
    <col min="92" max="92" width="13.33203125" customWidth="1"/>
    <col min="93" max="93" width="16" customWidth="1"/>
    <col min="94" max="94" width="13.5" customWidth="1"/>
    <col min="95" max="95" width="8.6640625" customWidth="1"/>
    <col min="96" max="96" width="10.6640625" customWidth="1"/>
    <col min="97" max="97" width="7.5"/>
    <col min="98" max="98" width="7"/>
    <col min="99" max="99" width="8.5"/>
    <col min="100" max="100" width="8"/>
    <col min="101" max="101" width="12.6640625"/>
    <col min="102" max="1081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97" t="s">
        <v>5</v>
      </c>
      <c r="BE2" s="598"/>
      <c r="BF2" s="598"/>
      <c r="BG2" s="598"/>
      <c r="BH2" s="598"/>
      <c r="BI2" s="598"/>
      <c r="BJ2" s="598"/>
      <c r="BK2" s="598"/>
      <c r="BL2" s="598"/>
      <c r="BM2" s="598"/>
      <c r="BN2" s="598"/>
      <c r="BO2" s="598"/>
      <c r="BP2" s="598"/>
      <c r="BQ2" s="599"/>
      <c r="BR2" s="597" t="s">
        <v>6</v>
      </c>
      <c r="BS2" s="599"/>
      <c r="BT2" s="597" t="s">
        <v>7</v>
      </c>
      <c r="BU2" s="598"/>
      <c r="BV2" s="598"/>
      <c r="BW2" s="598"/>
      <c r="BX2" s="598"/>
      <c r="BY2" s="598"/>
      <c r="BZ2" s="598"/>
      <c r="CA2" s="598"/>
      <c r="CB2" s="598"/>
      <c r="CC2" s="598"/>
      <c r="CD2" s="598"/>
      <c r="CE2" s="598"/>
      <c r="CF2" s="599"/>
    </row>
    <row r="3" spans="1:108" ht="21.75" customHeight="1" x14ac:dyDescent="0.2">
      <c r="B3" s="1"/>
      <c r="C3" s="1"/>
      <c r="D3" s="1"/>
      <c r="E3" s="333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78" t="s">
        <v>10</v>
      </c>
      <c r="O3" s="578"/>
      <c r="P3" s="578"/>
      <c r="Q3" s="586" t="s">
        <v>11</v>
      </c>
      <c r="R3" s="586"/>
      <c r="S3" s="586"/>
      <c r="T3" s="370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603" t="s">
        <v>29</v>
      </c>
      <c r="CH3" s="602"/>
      <c r="CI3" s="602"/>
      <c r="CJ3" s="600" t="s">
        <v>30</v>
      </c>
      <c r="CK3" s="600"/>
      <c r="CL3" s="600"/>
      <c r="CM3" s="601" t="s">
        <v>31</v>
      </c>
      <c r="CN3" s="601"/>
      <c r="CO3" s="602" t="s">
        <v>32</v>
      </c>
      <c r="CP3" s="60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115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116</v>
      </c>
      <c r="N4" s="4" t="s">
        <v>45</v>
      </c>
      <c r="O4" s="139" t="s">
        <v>46</v>
      </c>
      <c r="P4" s="139" t="s">
        <v>47</v>
      </c>
      <c r="Q4" s="4" t="s">
        <v>48</v>
      </c>
      <c r="R4" s="4" t="s">
        <v>110</v>
      </c>
      <c r="S4" s="4" t="s">
        <v>112</v>
      </c>
      <c r="T4" s="137" t="s">
        <v>117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138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</row>
    <row r="5" spans="1:108" ht="23.25" customHeight="1" x14ac:dyDescent="0.2">
      <c r="A5" s="2"/>
      <c r="B5" s="3"/>
      <c r="C5" s="3"/>
      <c r="D5" s="3"/>
      <c r="E5" s="3"/>
      <c r="F5" s="96">
        <f>F6/I6</f>
        <v>33.384994410234306</v>
      </c>
      <c r="G5" s="4"/>
      <c r="H5" s="4"/>
      <c r="I5" s="4"/>
      <c r="J5" s="4"/>
      <c r="K5" s="4"/>
      <c r="L5" s="4"/>
      <c r="M5" s="4"/>
      <c r="N5" s="130"/>
      <c r="O5" s="130"/>
      <c r="P5" s="130"/>
      <c r="Q5" s="4"/>
      <c r="R5" s="4"/>
      <c r="S5" s="4"/>
      <c r="T5" s="137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272"/>
      <c r="BE5" s="272"/>
      <c r="BF5" s="272"/>
      <c r="BG5" s="5"/>
      <c r="BH5" s="272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138"/>
      <c r="CH5" s="4"/>
      <c r="CI5" s="4"/>
      <c r="CJ5" s="4"/>
      <c r="CK5" s="4"/>
      <c r="CL5" s="4"/>
      <c r="CM5" s="4"/>
      <c r="CN5" s="4"/>
      <c r="CO5" s="4"/>
      <c r="CP5" s="4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194.30066746756367</v>
      </c>
      <c r="G6" s="7"/>
      <c r="H6" s="326"/>
      <c r="I6" s="327">
        <v>5.82</v>
      </c>
      <c r="J6" s="327">
        <v>2.254</v>
      </c>
      <c r="K6" s="327">
        <v>4.2602400000000014</v>
      </c>
      <c r="L6" s="327">
        <v>0.63438000000000005</v>
      </c>
      <c r="M6" s="327">
        <v>0.92537999999999998</v>
      </c>
      <c r="N6" s="116">
        <f>N14+N22</f>
        <v>0.90692307692307694</v>
      </c>
      <c r="O6" s="116"/>
      <c r="P6" s="116"/>
      <c r="Q6" s="111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278"/>
      <c r="BE6" s="278"/>
      <c r="BF6" s="278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  <c r="CQ6" s="121"/>
      <c r="CR6" s="121"/>
      <c r="CS6" s="237"/>
      <c r="CT6" s="237"/>
      <c r="CU6" s="237"/>
      <c r="CV6" s="237"/>
      <c r="CW6" s="237"/>
      <c r="CX6" s="237"/>
    </row>
    <row r="7" spans="1:108" ht="27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28.525731379144645</v>
      </c>
      <c r="G7" s="13">
        <v>28.525731379144645</v>
      </c>
      <c r="H7" s="13">
        <v>0.56102200000000002</v>
      </c>
      <c r="I7" s="372">
        <v>0.84751409041851555</v>
      </c>
      <c r="J7" s="372">
        <v>0.33974517328216813</v>
      </c>
      <c r="K7" s="372">
        <v>0.62038031418635331</v>
      </c>
      <c r="L7" s="372">
        <v>9.2379035855618172E-2</v>
      </c>
      <c r="M7" s="372">
        <v>0.13475474037654395</v>
      </c>
      <c r="N7" s="13">
        <v>0.72844305068947857</v>
      </c>
      <c r="O7" s="225">
        <v>7.4581239956829345E-2</v>
      </c>
      <c r="P7" s="190">
        <v>4.4489799772207544E-2</v>
      </c>
      <c r="Q7" s="190">
        <v>0.6</v>
      </c>
      <c r="R7" s="190">
        <v>2.2000000000000002</v>
      </c>
      <c r="S7" s="190">
        <v>0.4</v>
      </c>
      <c r="T7" s="340">
        <v>0.6</v>
      </c>
      <c r="U7" s="272"/>
      <c r="V7" s="272"/>
      <c r="W7" s="272">
        <v>1</v>
      </c>
      <c r="X7" s="272"/>
      <c r="Y7" s="272">
        <v>1</v>
      </c>
      <c r="Z7" s="272"/>
      <c r="AA7" s="272"/>
      <c r="AB7" s="272"/>
      <c r="AC7" s="272"/>
      <c r="AD7" s="272"/>
      <c r="AE7" s="272"/>
      <c r="AF7" s="272">
        <v>1</v>
      </c>
      <c r="AG7" s="272"/>
      <c r="AH7" s="272"/>
      <c r="AI7" s="272">
        <v>1</v>
      </c>
      <c r="AJ7" s="272"/>
      <c r="AK7" s="272"/>
      <c r="AL7" s="272"/>
      <c r="AM7" s="272"/>
      <c r="AN7" s="272">
        <v>1</v>
      </c>
      <c r="AO7" s="272"/>
      <c r="AP7" s="272"/>
      <c r="AQ7" s="272">
        <v>1</v>
      </c>
      <c r="AR7" s="272"/>
      <c r="AS7" s="272"/>
      <c r="AT7" s="272"/>
      <c r="AU7" s="272"/>
      <c r="AV7" s="272">
        <v>1</v>
      </c>
      <c r="AW7" s="272"/>
      <c r="AX7" s="272"/>
      <c r="AY7" s="272">
        <v>1</v>
      </c>
      <c r="AZ7" s="272"/>
      <c r="BA7" s="272"/>
      <c r="BB7" s="272"/>
      <c r="BC7" s="272"/>
      <c r="BD7" s="272"/>
      <c r="BE7" s="272" t="s">
        <v>85</v>
      </c>
      <c r="BF7" s="272"/>
      <c r="BG7" s="272"/>
      <c r="BH7" s="272" t="s">
        <v>96</v>
      </c>
      <c r="BI7" s="272"/>
      <c r="BJ7" s="272"/>
      <c r="BK7" s="272"/>
      <c r="BL7" s="272" t="s">
        <v>85</v>
      </c>
      <c r="BM7" s="272"/>
      <c r="BN7" s="272" t="s">
        <v>87</v>
      </c>
      <c r="BO7" s="272"/>
      <c r="BP7" s="272"/>
      <c r="BQ7" s="272"/>
      <c r="BR7" s="272" t="s">
        <v>85</v>
      </c>
      <c r="BS7" s="272"/>
      <c r="BT7" s="272"/>
      <c r="BU7" s="272" t="s">
        <v>85</v>
      </c>
      <c r="BV7" s="272"/>
      <c r="BW7" s="272" t="s">
        <v>96</v>
      </c>
      <c r="BX7" s="272"/>
      <c r="BY7" s="272"/>
      <c r="BZ7" s="272"/>
      <c r="CA7" s="272" t="s">
        <v>85</v>
      </c>
      <c r="CB7" s="272"/>
      <c r="CC7" s="272" t="s">
        <v>87</v>
      </c>
      <c r="CD7" s="272"/>
      <c r="CE7" s="272"/>
      <c r="CF7" s="272"/>
      <c r="CG7" s="159">
        <v>230.51919714796662</v>
      </c>
      <c r="CH7" s="32">
        <v>19.047370165342617</v>
      </c>
      <c r="CI7" s="32">
        <v>49.425920828093105</v>
      </c>
      <c r="CJ7" s="13">
        <v>230.51919714796662</v>
      </c>
      <c r="CK7" s="13">
        <v>7.7598986053605818</v>
      </c>
      <c r="CL7" s="47">
        <v>55.955084969484211</v>
      </c>
      <c r="CM7" s="47">
        <v>7.2027051829061399</v>
      </c>
      <c r="CN7" s="47">
        <v>1.0685993704900846E-2</v>
      </c>
      <c r="CO7" s="94">
        <v>7.5118884187157029</v>
      </c>
      <c r="CP7" s="101">
        <v>4.3534738353766048E-3</v>
      </c>
      <c r="CQ7" s="236">
        <f t="shared" ref="CQ7:CQ13" si="0">F15+F23+F31</f>
        <v>28.525731379144645</v>
      </c>
      <c r="CR7" s="238">
        <f t="shared" ref="CR7:CR13" si="1">F15/CQ7</f>
        <v>0.77793813276014545</v>
      </c>
      <c r="CS7" s="238">
        <f t="shared" ref="CS7:CS13" si="2">F23/CQ7</f>
        <v>8.528777654854125E-2</v>
      </c>
      <c r="CT7" s="238">
        <f t="shared" ref="CT7:CT13" si="3">F31/CQ7</f>
        <v>0.13677409069131327</v>
      </c>
      <c r="CU7" s="238">
        <f>CR7+CS7+CT7</f>
        <v>1</v>
      </c>
      <c r="CV7" s="237"/>
      <c r="CW7" s="240">
        <f>CQ7/[1]EU28!F7</f>
        <v>5.6864920167741789E-3</v>
      </c>
      <c r="CX7" s="240">
        <f>F15/[1]EU28!F15</f>
        <v>7.2090150947104947E-3</v>
      </c>
      <c r="CY7" s="240">
        <f>F23/[1]EU28!F23</f>
        <v>1.9437452435550906E-3</v>
      </c>
      <c r="CZ7" s="240">
        <f>F31/[1]EU28!F31</f>
        <v>5.6834254640496023E-3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45.594837578087464</v>
      </c>
      <c r="G8" s="13">
        <v>45.594837578087464</v>
      </c>
      <c r="H8" s="13">
        <v>0.83437200000000011</v>
      </c>
      <c r="I8" s="372">
        <v>1.2604532917616023</v>
      </c>
      <c r="J8" s="372">
        <v>0.47488727665187669</v>
      </c>
      <c r="K8" s="372">
        <v>0.92265180956949289</v>
      </c>
      <c r="L8" s="372">
        <v>0.13738940880201464</v>
      </c>
      <c r="M8" s="372">
        <v>0.20041207339009473</v>
      </c>
      <c r="N8" s="13">
        <v>1.0778553094671108</v>
      </c>
      <c r="O8" s="225">
        <v>0.11091988967502099</v>
      </c>
      <c r="P8" s="190">
        <v>7.1678092619470446E-2</v>
      </c>
      <c r="Q8" s="190">
        <v>0.5</v>
      </c>
      <c r="R8" s="190">
        <v>2.0499999999999998</v>
      </c>
      <c r="S8" s="190">
        <v>0.34999999999999992</v>
      </c>
      <c r="T8" s="340">
        <v>0.5</v>
      </c>
      <c r="U8" s="272"/>
      <c r="V8" s="272"/>
      <c r="W8" s="272">
        <v>1</v>
      </c>
      <c r="X8" s="272"/>
      <c r="Y8" s="272">
        <v>1</v>
      </c>
      <c r="Z8" s="272"/>
      <c r="AA8" s="272"/>
      <c r="AB8" s="272"/>
      <c r="AC8" s="272"/>
      <c r="AD8" s="272"/>
      <c r="AE8" s="272"/>
      <c r="AF8" s="272">
        <v>1</v>
      </c>
      <c r="AG8" s="272"/>
      <c r="AH8" s="272"/>
      <c r="AI8" s="272">
        <v>1</v>
      </c>
      <c r="AJ8" s="272"/>
      <c r="AK8" s="272"/>
      <c r="AL8" s="272"/>
      <c r="AM8" s="272"/>
      <c r="AN8" s="272">
        <v>1</v>
      </c>
      <c r="AO8" s="272"/>
      <c r="AP8" s="272"/>
      <c r="AQ8" s="272">
        <v>1</v>
      </c>
      <c r="AR8" s="272"/>
      <c r="AS8" s="272"/>
      <c r="AT8" s="272"/>
      <c r="AU8" s="272"/>
      <c r="AV8" s="272">
        <v>1</v>
      </c>
      <c r="AW8" s="272"/>
      <c r="AX8" s="272"/>
      <c r="AY8" s="272">
        <v>1</v>
      </c>
      <c r="AZ8" s="272"/>
      <c r="BA8" s="272"/>
      <c r="BB8" s="272"/>
      <c r="BC8" s="272"/>
      <c r="BD8" s="272"/>
      <c r="BE8" s="272" t="s">
        <v>85</v>
      </c>
      <c r="BF8" s="272"/>
      <c r="BG8" s="272"/>
      <c r="BH8" s="272" t="s">
        <v>96</v>
      </c>
      <c r="BI8" s="272"/>
      <c r="BJ8" s="272"/>
      <c r="BK8" s="272"/>
      <c r="BL8" s="272" t="s">
        <v>85</v>
      </c>
      <c r="BM8" s="272"/>
      <c r="BN8" s="272" t="s">
        <v>87</v>
      </c>
      <c r="BO8" s="272"/>
      <c r="BP8" s="272"/>
      <c r="BQ8" s="272"/>
      <c r="BR8" s="272" t="s">
        <v>85</v>
      </c>
      <c r="BS8" s="272"/>
      <c r="BT8" s="272"/>
      <c r="BU8" s="272" t="s">
        <v>85</v>
      </c>
      <c r="BV8" s="272"/>
      <c r="BW8" s="272" t="s">
        <v>96</v>
      </c>
      <c r="BX8" s="272"/>
      <c r="BY8" s="272"/>
      <c r="BZ8" s="272"/>
      <c r="CA8" s="272" t="s">
        <v>85</v>
      </c>
      <c r="CB8" s="272"/>
      <c r="CC8" s="272" t="s">
        <v>87</v>
      </c>
      <c r="CD8" s="272"/>
      <c r="CE8" s="272"/>
      <c r="CF8" s="272"/>
      <c r="CG8" s="159">
        <v>202.0523984762836</v>
      </c>
      <c r="CH8" s="32">
        <v>23.502954357371273</v>
      </c>
      <c r="CI8" s="32">
        <v>50.144769781446932</v>
      </c>
      <c r="CJ8" s="13">
        <v>202.0523984762836</v>
      </c>
      <c r="CK8" s="13">
        <v>9.5751036051930569</v>
      </c>
      <c r="CL8" s="47">
        <v>56.768893869576075</v>
      </c>
      <c r="CM8" s="47">
        <v>10.371506200383168</v>
      </c>
      <c r="CN8" s="47">
        <v>1.9610207033068587E-2</v>
      </c>
      <c r="CO8" s="94">
        <v>11.140914786260163</v>
      </c>
      <c r="CP8" s="94">
        <v>7.9891983452721419E-3</v>
      </c>
      <c r="CQ8" s="236">
        <f t="shared" si="0"/>
        <v>45.594837578087464</v>
      </c>
      <c r="CR8" s="238">
        <f t="shared" si="1"/>
        <v>0.71330061235403142</v>
      </c>
      <c r="CS8" s="238">
        <f t="shared" si="2"/>
        <v>5.7574752412862161E-2</v>
      </c>
      <c r="CT8" s="238">
        <f t="shared" si="3"/>
        <v>0.22912463523310642</v>
      </c>
      <c r="CU8" s="238">
        <f t="shared" ref="CU8:CU13" si="4">CR8+CS8+CT8</f>
        <v>1</v>
      </c>
      <c r="CV8" s="237"/>
      <c r="CW8" s="240">
        <f>CQ8/[1]EU28!F8</f>
        <v>9.7072894409325396E-3</v>
      </c>
      <c r="CX8" s="240">
        <f>F16/[1]EU28!F16</f>
        <v>1.2770475578246681E-2</v>
      </c>
      <c r="CY8" s="240">
        <f>F23/[1]EU28!F23</f>
        <v>1.9437452435550906E-3</v>
      </c>
      <c r="CZ8" s="240">
        <f>F32/[1]EU28!F32</f>
        <v>1.2976202779774846E-2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28.747168188370978</v>
      </c>
      <c r="G9" s="13">
        <v>28.747168188370978</v>
      </c>
      <c r="H9" s="13">
        <v>0.57534399999999997</v>
      </c>
      <c r="I9" s="372">
        <v>0.86914977815085737</v>
      </c>
      <c r="J9" s="372">
        <v>0.31720613982491908</v>
      </c>
      <c r="K9" s="372">
        <v>0.63621763760642769</v>
      </c>
      <c r="L9" s="372">
        <v>9.4737325818443463E-2</v>
      </c>
      <c r="M9" s="372">
        <v>0.13819481472598633</v>
      </c>
      <c r="N9" s="13">
        <v>0.74578180482551315</v>
      </c>
      <c r="O9" s="225">
        <v>7.6485180477275441E-2</v>
      </c>
      <c r="P9" s="190">
        <v>4.6882792848068774E-2</v>
      </c>
      <c r="Q9" s="190">
        <v>0.4</v>
      </c>
      <c r="R9" s="190">
        <v>1.9</v>
      </c>
      <c r="S9" s="190">
        <v>0.3</v>
      </c>
      <c r="T9" s="340">
        <v>0.4</v>
      </c>
      <c r="U9" s="272"/>
      <c r="V9" s="272"/>
      <c r="W9" s="272">
        <v>1</v>
      </c>
      <c r="X9" s="272"/>
      <c r="Y9" s="272">
        <v>1</v>
      </c>
      <c r="Z9" s="272"/>
      <c r="AA9" s="272"/>
      <c r="AB9" s="272"/>
      <c r="AC9" s="272"/>
      <c r="AD9" s="272"/>
      <c r="AE9" s="272"/>
      <c r="AF9" s="272">
        <v>1</v>
      </c>
      <c r="AG9" s="272"/>
      <c r="AH9" s="272"/>
      <c r="AI9" s="272"/>
      <c r="AJ9" s="272">
        <v>1</v>
      </c>
      <c r="AK9" s="272"/>
      <c r="AL9" s="272"/>
      <c r="AM9" s="272"/>
      <c r="AN9" s="272">
        <v>1</v>
      </c>
      <c r="AO9" s="272"/>
      <c r="AP9" s="272"/>
      <c r="AQ9" s="272">
        <v>1</v>
      </c>
      <c r="AR9" s="272"/>
      <c r="AS9" s="272"/>
      <c r="AT9" s="272"/>
      <c r="AU9" s="272"/>
      <c r="AV9" s="272">
        <v>1</v>
      </c>
      <c r="AW9" s="272"/>
      <c r="AX9" s="272"/>
      <c r="AY9" s="272">
        <v>1</v>
      </c>
      <c r="AZ9" s="272"/>
      <c r="BA9" s="272"/>
      <c r="BB9" s="272"/>
      <c r="BC9" s="272"/>
      <c r="BD9" s="272"/>
      <c r="BE9" s="272" t="s">
        <v>85</v>
      </c>
      <c r="BF9" s="272"/>
      <c r="BG9" s="272"/>
      <c r="BH9" s="272" t="s">
        <v>96</v>
      </c>
      <c r="BI9" s="272"/>
      <c r="BJ9" s="272"/>
      <c r="BK9" s="272"/>
      <c r="BL9" s="272" t="s">
        <v>85</v>
      </c>
      <c r="BM9" s="272"/>
      <c r="BN9" s="272" t="s">
        <v>87</v>
      </c>
      <c r="BO9" s="272"/>
      <c r="BP9" s="272"/>
      <c r="BQ9" s="272"/>
      <c r="BR9" s="272" t="s">
        <v>85</v>
      </c>
      <c r="BS9" s="272"/>
      <c r="BT9" s="272"/>
      <c r="BU9" s="272" t="s">
        <v>85</v>
      </c>
      <c r="BV9" s="272"/>
      <c r="BW9" s="272" t="s">
        <v>96</v>
      </c>
      <c r="BX9" s="272"/>
      <c r="BY9" s="272"/>
      <c r="BZ9" s="272"/>
      <c r="CA9" s="272" t="s">
        <v>85</v>
      </c>
      <c r="CB9" s="272"/>
      <c r="CC9" s="272" t="s">
        <v>87</v>
      </c>
      <c r="CD9" s="272"/>
      <c r="CE9" s="272"/>
      <c r="CF9" s="272"/>
      <c r="CG9" s="159">
        <v>200.82364909101429</v>
      </c>
      <c r="CH9" s="32">
        <v>22.919972706772469</v>
      </c>
      <c r="CI9" s="32">
        <v>50.897988321377028</v>
      </c>
      <c r="CJ9" s="13">
        <v>200.82364909101429</v>
      </c>
      <c r="CK9" s="13">
        <v>9.3375968807391043</v>
      </c>
      <c r="CL9" s="47">
        <v>57.621612578630938</v>
      </c>
      <c r="CM9" s="47">
        <v>6.5268190198846829</v>
      </c>
      <c r="CN9" s="47">
        <v>1.31868687770053E-2</v>
      </c>
      <c r="CO9" s="94">
        <v>6.7695694047048383</v>
      </c>
      <c r="CP9" s="94">
        <v>5.372330339751959E-3</v>
      </c>
      <c r="CQ9" s="236">
        <f t="shared" si="0"/>
        <v>28.747168188370978</v>
      </c>
      <c r="CR9" s="238">
        <f t="shared" si="1"/>
        <v>0.64557264458298935</v>
      </c>
      <c r="CS9" s="238">
        <f t="shared" si="2"/>
        <v>0.10769891849197387</v>
      </c>
      <c r="CT9" s="238">
        <f t="shared" si="3"/>
        <v>0.24672843692503685</v>
      </c>
      <c r="CU9" s="238">
        <f t="shared" si="4"/>
        <v>1</v>
      </c>
      <c r="CV9" s="237"/>
      <c r="CW9" s="240">
        <f>CQ9/[1]EU28!F9</f>
        <v>8.1033086710197624E-3</v>
      </c>
      <c r="CX9" s="240">
        <f>F17/[1]EU28!F17</f>
        <v>1.0649397414105154E-2</v>
      </c>
      <c r="CY9" s="240">
        <f>F24/[1]EU28!F24</f>
        <v>1.9515126884268653E-3</v>
      </c>
      <c r="CZ9" s="240">
        <f>F33/[1]EU28!F33</f>
        <v>1.0299947367650214E-2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36.28200720807304</v>
      </c>
      <c r="G10" s="13">
        <v>36.28200720807304</v>
      </c>
      <c r="H10" s="13">
        <v>0.68514600000000003</v>
      </c>
      <c r="I10" s="372">
        <v>1.035023384098813</v>
      </c>
      <c r="J10" s="372">
        <v>0.41140688331934283</v>
      </c>
      <c r="K10" s="372">
        <v>0.75763711716033111</v>
      </c>
      <c r="L10" s="372">
        <v>0.11281754886677062</v>
      </c>
      <c r="M10" s="372">
        <v>0.16456871807171128</v>
      </c>
      <c r="N10" s="13">
        <v>0.88235320664831862</v>
      </c>
      <c r="O10" s="225">
        <v>9.1082057800695546E-2</v>
      </c>
      <c r="P10" s="190">
        <v>6.158811964979885E-2</v>
      </c>
      <c r="Q10" s="190">
        <v>0.3</v>
      </c>
      <c r="R10" s="190">
        <v>1.7</v>
      </c>
      <c r="S10" s="190">
        <v>0.2</v>
      </c>
      <c r="T10" s="340">
        <v>0.3</v>
      </c>
      <c r="U10" s="272">
        <v>0.33329999999999993</v>
      </c>
      <c r="V10" s="272"/>
      <c r="W10" s="272">
        <v>0.33329999999999993</v>
      </c>
      <c r="X10" s="272">
        <v>0.33329999999999993</v>
      </c>
      <c r="Y10" s="272">
        <v>1</v>
      </c>
      <c r="Z10" s="272"/>
      <c r="AA10" s="272"/>
      <c r="AB10" s="272"/>
      <c r="AC10" s="272"/>
      <c r="AD10" s="272"/>
      <c r="AE10" s="272"/>
      <c r="AF10" s="272">
        <v>1</v>
      </c>
      <c r="AG10" s="272"/>
      <c r="AH10" s="272"/>
      <c r="AI10" s="272"/>
      <c r="AJ10" s="272">
        <v>1</v>
      </c>
      <c r="AK10" s="272"/>
      <c r="AL10" s="272"/>
      <c r="AM10" s="272"/>
      <c r="AN10" s="272">
        <v>1</v>
      </c>
      <c r="AO10" s="272"/>
      <c r="AP10" s="272"/>
      <c r="AQ10" s="272">
        <v>1</v>
      </c>
      <c r="AR10" s="272"/>
      <c r="AS10" s="272"/>
      <c r="AT10" s="272"/>
      <c r="AU10" s="272"/>
      <c r="AV10" s="272">
        <v>1</v>
      </c>
      <c r="AW10" s="272"/>
      <c r="AX10" s="272"/>
      <c r="AY10" s="272">
        <v>1</v>
      </c>
      <c r="AZ10" s="272"/>
      <c r="BA10" s="272"/>
      <c r="BB10" s="272"/>
      <c r="BC10" s="272"/>
      <c r="BD10" s="272"/>
      <c r="BE10" s="272" t="s">
        <v>85</v>
      </c>
      <c r="BF10" s="272"/>
      <c r="BG10" s="272"/>
      <c r="BH10" s="272" t="s">
        <v>96</v>
      </c>
      <c r="BI10" s="272"/>
      <c r="BJ10" s="272"/>
      <c r="BK10" s="272"/>
      <c r="BL10" s="272" t="s">
        <v>85</v>
      </c>
      <c r="BM10" s="272"/>
      <c r="BN10" s="272" t="s">
        <v>87</v>
      </c>
      <c r="BO10" s="272"/>
      <c r="BP10" s="272"/>
      <c r="BQ10" s="272"/>
      <c r="BR10" s="272" t="s">
        <v>85</v>
      </c>
      <c r="BS10" s="272"/>
      <c r="BT10" s="272"/>
      <c r="BU10" s="272" t="s">
        <v>85</v>
      </c>
      <c r="BV10" s="272"/>
      <c r="BW10" s="272" t="s">
        <v>96</v>
      </c>
      <c r="BX10" s="272"/>
      <c r="BY10" s="272"/>
      <c r="BZ10" s="272"/>
      <c r="CA10" s="272" t="s">
        <v>85</v>
      </c>
      <c r="CB10" s="272"/>
      <c r="CC10" s="272" t="s">
        <v>87</v>
      </c>
      <c r="CD10" s="272"/>
      <c r="CE10" s="272"/>
      <c r="CF10" s="272"/>
      <c r="CG10" s="159">
        <v>199.17579325125439</v>
      </c>
      <c r="CH10" s="32">
        <v>29.270808813048774</v>
      </c>
      <c r="CI10" s="32">
        <v>49.932109520884396</v>
      </c>
      <c r="CJ10" s="13">
        <v>199.17579325125439</v>
      </c>
      <c r="CK10" s="13">
        <v>11.924927510436071</v>
      </c>
      <c r="CL10" s="47">
        <v>56.528141188593231</v>
      </c>
      <c r="CM10" s="47">
        <v>8.1520111156910779</v>
      </c>
      <c r="CN10" s="47">
        <v>2.0054777575025117E-2</v>
      </c>
      <c r="CO10" s="47">
        <v>8.6174519924791877</v>
      </c>
      <c r="CP10" s="47">
        <v>8.1703163840652331E-3</v>
      </c>
      <c r="CQ10" s="236">
        <f t="shared" si="0"/>
        <v>36.28200720807304</v>
      </c>
      <c r="CR10" s="238">
        <f t="shared" si="1"/>
        <v>0.73242261547798126</v>
      </c>
      <c r="CS10" s="238">
        <f t="shared" si="2"/>
        <v>9.7252703960593032E-2</v>
      </c>
      <c r="CT10" s="238">
        <f t="shared" si="3"/>
        <v>0.17032468056142566</v>
      </c>
      <c r="CU10" s="238">
        <f t="shared" si="4"/>
        <v>1</v>
      </c>
      <c r="CV10" s="237"/>
      <c r="CW10" s="240">
        <f>CQ10/[1]EU28!F10</f>
        <v>1.126053862249551E-2</v>
      </c>
      <c r="CX10" s="240">
        <f>F18/[1]EU28!F18</f>
        <v>1.7225154508000634E-2</v>
      </c>
      <c r="CY10" s="240">
        <f>F25/[1]EU28!F25</f>
        <v>2.7734963543792849E-3</v>
      </c>
      <c r="CZ10" s="240">
        <f>F34/[1]EU28!F34</f>
        <v>1.1421752090865154E-2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23.980229216722737</v>
      </c>
      <c r="G11" s="13">
        <v>23.980229216722737</v>
      </c>
      <c r="H11" s="13">
        <v>0.48802600000000002</v>
      </c>
      <c r="I11" s="372">
        <v>0.73724187552464326</v>
      </c>
      <c r="J11" s="372">
        <v>0.30000863412879242</v>
      </c>
      <c r="K11" s="372">
        <v>0.53966105288403887</v>
      </c>
      <c r="L11" s="372">
        <v>8.0359364432186109E-2</v>
      </c>
      <c r="M11" s="372">
        <v>0.11722145820841827</v>
      </c>
      <c r="N11" s="13">
        <v>0.63266301433224126</v>
      </c>
      <c r="O11" s="225">
        <v>6.4877285046168603E-2</v>
      </c>
      <c r="P11" s="190">
        <v>3.9701576146233403E-2</v>
      </c>
      <c r="Q11" s="190">
        <v>0.25</v>
      </c>
      <c r="R11" s="190">
        <v>1.6</v>
      </c>
      <c r="S11" s="190">
        <v>0.15</v>
      </c>
      <c r="T11" s="340">
        <v>0.2</v>
      </c>
      <c r="U11" s="272">
        <v>0.33329999999999999</v>
      </c>
      <c r="V11" s="272"/>
      <c r="W11" s="272">
        <v>0.33329999999999999</v>
      </c>
      <c r="X11" s="272">
        <v>0.33329999999999999</v>
      </c>
      <c r="Y11" s="272">
        <v>1</v>
      </c>
      <c r="Z11" s="272"/>
      <c r="AA11" s="272"/>
      <c r="AB11" s="272"/>
      <c r="AC11" s="272"/>
      <c r="AD11" s="272"/>
      <c r="AE11" s="272"/>
      <c r="AF11" s="272">
        <v>1</v>
      </c>
      <c r="AG11" s="272"/>
      <c r="AH11" s="272"/>
      <c r="AI11" s="272"/>
      <c r="AJ11" s="272">
        <v>1</v>
      </c>
      <c r="AK11" s="272"/>
      <c r="AL11" s="272"/>
      <c r="AM11" s="272"/>
      <c r="AN11" s="272">
        <v>1</v>
      </c>
      <c r="AO11" s="272"/>
      <c r="AP11" s="272"/>
      <c r="AQ11" s="272">
        <v>1</v>
      </c>
      <c r="AR11" s="272"/>
      <c r="AS11" s="272"/>
      <c r="AT11" s="272"/>
      <c r="AU11" s="272"/>
      <c r="AV11" s="272">
        <v>1</v>
      </c>
      <c r="AW11" s="272"/>
      <c r="AX11" s="272"/>
      <c r="AY11" s="272">
        <v>1</v>
      </c>
      <c r="AZ11" s="272"/>
      <c r="BA11" s="272"/>
      <c r="BB11" s="272"/>
      <c r="BC11" s="272"/>
      <c r="BD11" s="272"/>
      <c r="BE11" s="272" t="s">
        <v>85</v>
      </c>
      <c r="BF11" s="272"/>
      <c r="BG11" s="272"/>
      <c r="BH11" s="272" t="s">
        <v>96</v>
      </c>
      <c r="BI11" s="272"/>
      <c r="BJ11" s="272"/>
      <c r="BK11" s="272"/>
      <c r="BL11" s="272" t="s">
        <v>85</v>
      </c>
      <c r="BM11" s="272"/>
      <c r="BN11" s="272" t="s">
        <v>87</v>
      </c>
      <c r="BO11" s="272"/>
      <c r="BP11" s="272"/>
      <c r="BQ11" s="272"/>
      <c r="BR11" s="272" t="s">
        <v>85</v>
      </c>
      <c r="BS11" s="272"/>
      <c r="BT11" s="272"/>
      <c r="BU11" s="272" t="s">
        <v>85</v>
      </c>
      <c r="BV11" s="272"/>
      <c r="BW11" s="272" t="s">
        <v>96</v>
      </c>
      <c r="BX11" s="272"/>
      <c r="BY11" s="272"/>
      <c r="BZ11" s="272"/>
      <c r="CA11" s="272" t="s">
        <v>85</v>
      </c>
      <c r="CB11" s="272"/>
      <c r="CC11" s="272" t="s">
        <v>87</v>
      </c>
      <c r="CD11" s="272"/>
      <c r="CE11" s="272"/>
      <c r="CF11" s="272"/>
      <c r="CG11" s="159">
        <v>182.30155656921789</v>
      </c>
      <c r="CH11" s="32">
        <v>36.177923025007701</v>
      </c>
      <c r="CI11" s="32">
        <v>49.898676648843079</v>
      </c>
      <c r="CJ11" s="13">
        <v>182.30155656921789</v>
      </c>
      <c r="CK11" s="13">
        <v>14.738885840388138</v>
      </c>
      <c r="CL11" s="47">
        <v>56.490291834155258</v>
      </c>
      <c r="CM11" s="47">
        <v>5.0222917080775504</v>
      </c>
      <c r="CN11" s="47">
        <v>1.7655767062202409E-2</v>
      </c>
      <c r="CO11" s="47">
        <v>5.066283259797796</v>
      </c>
      <c r="CP11" s="47">
        <v>7.1929595011412609E-3</v>
      </c>
      <c r="CQ11" s="236">
        <f t="shared" si="0"/>
        <v>23.980229216722737</v>
      </c>
      <c r="CR11" s="238">
        <f t="shared" si="1"/>
        <v>0.73542883526688652</v>
      </c>
      <c r="CS11" s="238">
        <f t="shared" si="2"/>
        <v>0.13071109335483552</v>
      </c>
      <c r="CT11" s="238">
        <f t="shared" si="3"/>
        <v>0.13386007137827796</v>
      </c>
      <c r="CU11" s="238">
        <f t="shared" si="4"/>
        <v>1</v>
      </c>
      <c r="CV11" s="237"/>
      <c r="CW11" s="240">
        <f>CQ11/[1]EU28!F11</f>
        <v>8.2818843340305287E-3</v>
      </c>
      <c r="CX11" s="240">
        <f>F19/[1]EU28!F19</f>
        <v>1.3926223806855317E-2</v>
      </c>
      <c r="CY11" s="240">
        <f>F26/[1]EU28!F26</f>
        <v>3.0998986245314064E-3</v>
      </c>
      <c r="CZ11" s="240">
        <f>F35/[1]EU28!F35</f>
        <v>7.7373811906785214E-3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26.017711196540127</v>
      </c>
      <c r="G12" s="13">
        <v>26.017711196540127</v>
      </c>
      <c r="H12" s="13">
        <v>0.52067400000000008</v>
      </c>
      <c r="I12" s="372">
        <v>0.78656193788224016</v>
      </c>
      <c r="J12" s="372">
        <v>0.31817771915097737</v>
      </c>
      <c r="K12" s="372">
        <v>0.57576333852979977</v>
      </c>
      <c r="L12" s="372">
        <v>8.5735251229164172E-2</v>
      </c>
      <c r="M12" s="372">
        <v>0.12506334812327619</v>
      </c>
      <c r="N12" s="13">
        <v>0.6671058576783172</v>
      </c>
      <c r="O12" s="225">
        <v>6.9217450533637134E-2</v>
      </c>
      <c r="P12" s="190">
        <v>5.0238629670285834E-2</v>
      </c>
      <c r="Q12" s="190">
        <v>0.20000000000000004</v>
      </c>
      <c r="R12" s="190">
        <v>1.5</v>
      </c>
      <c r="S12" s="190">
        <v>0.13</v>
      </c>
      <c r="T12" s="340">
        <v>0.15000000000000002</v>
      </c>
      <c r="U12" s="272">
        <v>0.33329999999999999</v>
      </c>
      <c r="V12" s="272"/>
      <c r="W12" s="272">
        <v>0.33329999999999999</v>
      </c>
      <c r="X12" s="272">
        <v>0.33329999999999999</v>
      </c>
      <c r="Y12" s="272">
        <v>1</v>
      </c>
      <c r="Z12" s="272"/>
      <c r="AA12" s="272"/>
      <c r="AB12" s="272"/>
      <c r="AC12" s="272"/>
      <c r="AD12" s="272"/>
      <c r="AE12" s="272"/>
      <c r="AF12" s="272">
        <v>1</v>
      </c>
      <c r="AG12" s="272"/>
      <c r="AH12" s="272"/>
      <c r="AI12" s="272"/>
      <c r="AJ12" s="272"/>
      <c r="AK12" s="272"/>
      <c r="AL12" s="272">
        <v>1</v>
      </c>
      <c r="AM12" s="272"/>
      <c r="AN12" s="272">
        <v>1</v>
      </c>
      <c r="AO12" s="272"/>
      <c r="AP12" s="272"/>
      <c r="AQ12" s="272">
        <v>1</v>
      </c>
      <c r="AR12" s="272"/>
      <c r="AS12" s="272"/>
      <c r="AT12" s="272"/>
      <c r="AU12" s="272"/>
      <c r="AV12" s="272">
        <v>1</v>
      </c>
      <c r="AW12" s="272"/>
      <c r="AX12" s="272"/>
      <c r="AY12" s="272">
        <v>1</v>
      </c>
      <c r="AZ12" s="272"/>
      <c r="BA12" s="272"/>
      <c r="BB12" s="272"/>
      <c r="BC12" s="272"/>
      <c r="BD12" s="272"/>
      <c r="BE12" s="272" t="s">
        <v>85</v>
      </c>
      <c r="BF12" s="272"/>
      <c r="BG12" s="272"/>
      <c r="BH12" s="272" t="s">
        <v>96</v>
      </c>
      <c r="BI12" s="272"/>
      <c r="BJ12" s="272"/>
      <c r="BK12" s="272"/>
      <c r="BL12" s="272" t="s">
        <v>85</v>
      </c>
      <c r="BM12" s="272"/>
      <c r="BN12" s="272" t="s">
        <v>87</v>
      </c>
      <c r="BO12" s="272"/>
      <c r="BP12" s="272"/>
      <c r="BQ12" s="272"/>
      <c r="BR12" s="272" t="s">
        <v>85</v>
      </c>
      <c r="BS12" s="272"/>
      <c r="BT12" s="272"/>
      <c r="BU12" s="272" t="s">
        <v>85</v>
      </c>
      <c r="BV12" s="272"/>
      <c r="BW12" s="272" t="s">
        <v>96</v>
      </c>
      <c r="BX12" s="272"/>
      <c r="BY12" s="272"/>
      <c r="BZ12" s="272"/>
      <c r="CA12" s="272" t="s">
        <v>85</v>
      </c>
      <c r="CB12" s="272"/>
      <c r="CC12" s="272" t="s">
        <v>87</v>
      </c>
      <c r="CD12" s="272"/>
      <c r="CE12" s="272"/>
      <c r="CF12" s="272"/>
      <c r="CG12" s="159">
        <v>167.15185649490502</v>
      </c>
      <c r="CH12" s="32">
        <v>32.40941873328471</v>
      </c>
      <c r="CI12" s="32">
        <v>49.668256658610538</v>
      </c>
      <c r="CJ12" s="13">
        <v>167.15185649490502</v>
      </c>
      <c r="CK12" s="13">
        <v>13.20359719194019</v>
      </c>
      <c r="CL12" s="47">
        <v>56.229433363212998</v>
      </c>
      <c r="CM12" s="47">
        <v>5.0880879278698643</v>
      </c>
      <c r="CN12" s="47">
        <v>1.6874741689534286E-2</v>
      </c>
      <c r="CO12" s="47">
        <v>5.1518698862391314</v>
      </c>
      <c r="CP12" s="47">
        <v>6.8747697643162676E-3</v>
      </c>
      <c r="CQ12" s="236">
        <f t="shared" si="0"/>
        <v>26.017711196540127</v>
      </c>
      <c r="CR12" s="238">
        <f t="shared" si="1"/>
        <v>0.75614775925104949</v>
      </c>
      <c r="CS12" s="238">
        <f t="shared" si="2"/>
        <v>0.11013192377343525</v>
      </c>
      <c r="CT12" s="238">
        <f t="shared" si="3"/>
        <v>0.13372031697551534</v>
      </c>
      <c r="CU12" s="238">
        <f t="shared" si="4"/>
        <v>1</v>
      </c>
      <c r="CV12" s="237"/>
      <c r="CW12" s="240">
        <f>CQ12/[1]EU28!F12</f>
        <v>7.8566193601545126E-3</v>
      </c>
      <c r="CX12" s="240">
        <f>F20/[1]EU28!F20</f>
        <v>1.2248537839770857E-2</v>
      </c>
      <c r="CY12" s="240">
        <f>F27/[1]EU28!F27</f>
        <v>2.5813809267409269E-3</v>
      </c>
      <c r="CZ12" s="240">
        <f>F36/[1]EU28!F36</f>
        <v>7.4076374834013406E-3</v>
      </c>
      <c r="DA12" s="27"/>
      <c r="DB12" s="27"/>
      <c r="DC12" s="27"/>
      <c r="DD12" s="27"/>
    </row>
    <row r="13" spans="1:108" ht="23.25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5.1529827006247002</v>
      </c>
      <c r="G13" s="13">
        <v>5.1529827006247002</v>
      </c>
      <c r="H13" s="13">
        <v>0.18803400000000001</v>
      </c>
      <c r="I13" s="372">
        <v>0.28405564216332896</v>
      </c>
      <c r="J13" s="372">
        <v>9.2568173641923504E-2</v>
      </c>
      <c r="K13" s="372">
        <v>0.20792873006355678</v>
      </c>
      <c r="L13" s="372">
        <v>3.0962064995802858E-2</v>
      </c>
      <c r="M13" s="372">
        <v>4.5164847103969299E-2</v>
      </c>
      <c r="N13" s="13">
        <v>0.22960601908261502</v>
      </c>
      <c r="O13" s="225">
        <v>2.4996896510372946E-2</v>
      </c>
      <c r="P13" s="190">
        <v>2.9452726570341002E-2</v>
      </c>
      <c r="Q13" s="190">
        <v>0.12999999999999998</v>
      </c>
      <c r="R13" s="190">
        <v>1.3799999999999997</v>
      </c>
      <c r="S13" s="190">
        <v>9.9999999999999978E-2</v>
      </c>
      <c r="T13" s="340">
        <v>9.9999999999999978E-2</v>
      </c>
      <c r="U13" s="272">
        <v>0.33329999999999993</v>
      </c>
      <c r="V13" s="272"/>
      <c r="W13" s="272">
        <v>0.33329999999999993</v>
      </c>
      <c r="X13" s="272">
        <v>0.33329999999999993</v>
      </c>
      <c r="Y13" s="272">
        <v>0.99999999999999989</v>
      </c>
      <c r="Z13" s="272"/>
      <c r="AA13" s="272"/>
      <c r="AB13" s="272"/>
      <c r="AC13" s="272"/>
      <c r="AD13" s="272"/>
      <c r="AE13" s="272"/>
      <c r="AF13" s="272">
        <v>0.99999999999999989</v>
      </c>
      <c r="AG13" s="272"/>
      <c r="AH13" s="272"/>
      <c r="AI13" s="272"/>
      <c r="AJ13" s="272"/>
      <c r="AK13" s="272"/>
      <c r="AL13" s="272">
        <v>0.99999999999999989</v>
      </c>
      <c r="AM13" s="272"/>
      <c r="AN13" s="272">
        <v>0.99999999999999989</v>
      </c>
      <c r="AO13" s="272"/>
      <c r="AP13" s="272"/>
      <c r="AQ13" s="272">
        <v>0.99999999999999989</v>
      </c>
      <c r="AR13" s="272"/>
      <c r="AS13" s="272"/>
      <c r="AT13" s="272"/>
      <c r="AU13" s="272"/>
      <c r="AV13" s="272">
        <v>0.99999999999999989</v>
      </c>
      <c r="AW13" s="272"/>
      <c r="AX13" s="272"/>
      <c r="AY13" s="272">
        <v>0.99999999999999989</v>
      </c>
      <c r="AZ13" s="272"/>
      <c r="BA13" s="272"/>
      <c r="BB13" s="272"/>
      <c r="BC13" s="272"/>
      <c r="BD13" s="272"/>
      <c r="BE13" s="272" t="s">
        <v>85</v>
      </c>
      <c r="BF13" s="272"/>
      <c r="BG13" s="272"/>
      <c r="BH13" s="272" t="s">
        <v>96</v>
      </c>
      <c r="BI13" s="272"/>
      <c r="BJ13" s="272"/>
      <c r="BK13" s="272"/>
      <c r="BL13" s="272" t="s">
        <v>85</v>
      </c>
      <c r="BM13" s="272"/>
      <c r="BN13" s="272" t="s">
        <v>87</v>
      </c>
      <c r="BO13" s="272"/>
      <c r="BP13" s="272"/>
      <c r="BQ13" s="272"/>
      <c r="BR13" s="272" t="s">
        <v>85</v>
      </c>
      <c r="BS13" s="272"/>
      <c r="BT13" s="272"/>
      <c r="BU13" s="272" t="s">
        <v>85</v>
      </c>
      <c r="BV13" s="272"/>
      <c r="BW13" s="272" t="s">
        <v>96</v>
      </c>
      <c r="BX13" s="272"/>
      <c r="BY13" s="272"/>
      <c r="BZ13" s="272"/>
      <c r="CA13" s="272" t="s">
        <v>85</v>
      </c>
      <c r="CB13" s="272"/>
      <c r="CC13" s="272" t="s">
        <v>87</v>
      </c>
      <c r="CD13" s="272"/>
      <c r="CE13" s="272"/>
      <c r="CF13" s="272"/>
      <c r="CG13" s="159">
        <v>113.07129941804453</v>
      </c>
      <c r="CH13" s="32">
        <v>19.047370165342613</v>
      </c>
      <c r="CI13" s="32">
        <v>52.249029495427529</v>
      </c>
      <c r="CJ13" s="13">
        <v>113.07129941804453</v>
      </c>
      <c r="CK13" s="13">
        <v>7.7598986053605801</v>
      </c>
      <c r="CL13" s="47">
        <v>59.151126291773508</v>
      </c>
      <c r="CM13" s="47">
        <v>0.76837088026761702</v>
      </c>
      <c r="CN13" s="69">
        <v>3.581553201670033E-3</v>
      </c>
      <c r="CO13" s="47">
        <v>0.22745918034231494</v>
      </c>
      <c r="CP13" s="69">
        <v>1.4591247743603714E-3</v>
      </c>
      <c r="CQ13" s="236">
        <f t="shared" si="0"/>
        <v>5.1529827006247002</v>
      </c>
      <c r="CR13" s="238">
        <f t="shared" si="1"/>
        <v>0.52408961111711561</v>
      </c>
      <c r="CS13" s="238">
        <f t="shared" si="2"/>
        <v>0.30991759390273022</v>
      </c>
      <c r="CT13" s="238">
        <f t="shared" si="3"/>
        <v>0.16599279498015404</v>
      </c>
      <c r="CU13" s="238">
        <f t="shared" si="4"/>
        <v>0.99999999999999989</v>
      </c>
      <c r="CV13" s="237"/>
      <c r="CW13" s="240">
        <f>CQ13/[1]EU28!F13</f>
        <v>2.1833380346297738E-3</v>
      </c>
      <c r="CX13" s="240">
        <f>F21/[1]EU28!F21</f>
        <v>2.9133895375941222E-3</v>
      </c>
      <c r="CY13" s="240">
        <f>F28/[1]EU28!F28</f>
        <v>2.318771390966856E-3</v>
      </c>
      <c r="CZ13" s="240">
        <f>F37/[1]EU28!F37</f>
        <v>4.0456073830077719E-3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10"/>
      <c r="H14" s="328"/>
      <c r="I14" s="309">
        <v>2.91</v>
      </c>
      <c r="J14" s="309">
        <v>1.2</v>
      </c>
      <c r="K14" s="309">
        <v>2.1301200000000002</v>
      </c>
      <c r="L14" s="309">
        <v>0.31719000000000003</v>
      </c>
      <c r="M14" s="309">
        <v>0.46268999999999999</v>
      </c>
      <c r="N14" s="111"/>
      <c r="O14" s="116"/>
      <c r="P14" s="114"/>
      <c r="Q14" s="112"/>
      <c r="R14" s="15"/>
      <c r="S14" s="13"/>
      <c r="T14" s="171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8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7"/>
      <c r="BE14" s="273"/>
      <c r="BF14" s="277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7"/>
      <c r="BW14" s="273"/>
      <c r="BX14" s="273"/>
      <c r="BY14" s="273"/>
      <c r="BZ14" s="273"/>
      <c r="CA14" s="273"/>
      <c r="CB14" s="277"/>
      <c r="CC14" s="273"/>
      <c r="CD14" s="273"/>
      <c r="CE14" s="273"/>
      <c r="CF14" s="273"/>
      <c r="CG14" s="48"/>
      <c r="CH14" s="10"/>
      <c r="CI14" s="15"/>
      <c r="CJ14" s="15"/>
      <c r="CK14" s="15"/>
      <c r="CL14" s="15"/>
      <c r="CM14" s="15"/>
      <c r="CN14" s="15"/>
      <c r="CO14" s="15"/>
      <c r="CP14" s="15"/>
      <c r="CQ14" s="121"/>
      <c r="CR14" s="121"/>
      <c r="CS14" s="237"/>
      <c r="CT14" s="237"/>
      <c r="CU14" s="237"/>
      <c r="CV14" s="237"/>
      <c r="CW14" s="237"/>
      <c r="CX14" s="237"/>
    </row>
    <row r="15" spans="1:108" ht="24.75" customHeight="1" x14ac:dyDescent="0.2">
      <c r="B15" s="37" t="s">
        <v>82</v>
      </c>
      <c r="C15" s="37" t="s">
        <v>97</v>
      </c>
      <c r="D15" s="37" t="s">
        <v>97</v>
      </c>
      <c r="E15" s="38" t="s">
        <v>84</v>
      </c>
      <c r="F15" s="71">
        <v>22.191254204709274</v>
      </c>
      <c r="G15" s="13">
        <v>14.076279229121011</v>
      </c>
      <c r="H15" s="13">
        <v>0.41626200000000002</v>
      </c>
      <c r="I15" s="13">
        <v>0.42375704520925772</v>
      </c>
      <c r="J15" s="13">
        <v>0.17474517328216813</v>
      </c>
      <c r="K15" s="13">
        <v>0.31019015709317665</v>
      </c>
      <c r="L15" s="13">
        <v>4.6189517927809093E-2</v>
      </c>
      <c r="M15" s="13">
        <v>6.7377370188271973E-2</v>
      </c>
      <c r="N15" s="13">
        <v>0.38</v>
      </c>
      <c r="O15" s="13">
        <v>3.729061997841468E-2</v>
      </c>
      <c r="P15" s="58">
        <v>6.466425230843037E-3</v>
      </c>
      <c r="Q15" s="71">
        <v>0.6</v>
      </c>
      <c r="R15" s="71">
        <v>2.2000000000000002</v>
      </c>
      <c r="S15" s="71">
        <v>0.4</v>
      </c>
      <c r="T15" s="275">
        <v>0.6</v>
      </c>
      <c r="U15" s="291"/>
      <c r="V15" s="347"/>
      <c r="W15" s="347">
        <v>1</v>
      </c>
      <c r="X15" s="347"/>
      <c r="Y15" s="347">
        <v>1</v>
      </c>
      <c r="Z15" s="291"/>
      <c r="AA15" s="347"/>
      <c r="AB15" s="347"/>
      <c r="AC15" s="291"/>
      <c r="AD15" s="291"/>
      <c r="AE15" s="347"/>
      <c r="AF15" s="291">
        <v>1</v>
      </c>
      <c r="AG15" s="291"/>
      <c r="AH15" s="291"/>
      <c r="AI15" s="291">
        <v>1</v>
      </c>
      <c r="AJ15" s="291"/>
      <c r="AK15" s="291"/>
      <c r="AL15" s="347"/>
      <c r="AM15" s="347"/>
      <c r="AN15" s="291">
        <v>1</v>
      </c>
      <c r="AO15" s="291"/>
      <c r="AP15" s="291"/>
      <c r="AQ15" s="291">
        <v>1</v>
      </c>
      <c r="AR15" s="291"/>
      <c r="AS15" s="291"/>
      <c r="AT15" s="291"/>
      <c r="AU15" s="347"/>
      <c r="AV15" s="291">
        <v>1</v>
      </c>
      <c r="AW15" s="347"/>
      <c r="AX15" s="347"/>
      <c r="AY15" s="291">
        <v>1</v>
      </c>
      <c r="AZ15" s="291"/>
      <c r="BA15" s="347"/>
      <c r="BB15" s="347"/>
      <c r="BC15" s="347"/>
      <c r="BD15" s="277"/>
      <c r="BE15" s="291" t="s">
        <v>85</v>
      </c>
      <c r="BF15" s="277"/>
      <c r="BG15" s="277"/>
      <c r="BH15" s="291" t="s">
        <v>96</v>
      </c>
      <c r="BI15" s="277"/>
      <c r="BJ15" s="277"/>
      <c r="BK15" s="277"/>
      <c r="BL15" s="291" t="s">
        <v>85</v>
      </c>
      <c r="BM15" s="277"/>
      <c r="BN15" s="291" t="s">
        <v>87</v>
      </c>
      <c r="BO15" s="277"/>
      <c r="BP15" s="277"/>
      <c r="BQ15" s="277"/>
      <c r="BR15" s="291" t="s">
        <v>85</v>
      </c>
      <c r="BS15" s="277"/>
      <c r="BT15" s="277"/>
      <c r="BU15" s="291" t="s">
        <v>85</v>
      </c>
      <c r="BV15" s="277"/>
      <c r="BW15" s="291" t="s">
        <v>96</v>
      </c>
      <c r="BX15" s="277"/>
      <c r="BY15" s="277"/>
      <c r="BZ15" s="277"/>
      <c r="CA15" s="291" t="s">
        <v>85</v>
      </c>
      <c r="CB15" s="277"/>
      <c r="CC15" s="291" t="s">
        <v>87</v>
      </c>
      <c r="CD15" s="277"/>
      <c r="CE15" s="277"/>
      <c r="CF15" s="277"/>
      <c r="CG15" s="276">
        <v>254.10256152737199</v>
      </c>
      <c r="CH15" s="60">
        <v>19.047370165342617</v>
      </c>
      <c r="CI15" s="39">
        <v>46.95631896462087</v>
      </c>
      <c r="CJ15" s="13">
        <v>254.10256152737199</v>
      </c>
      <c r="CK15" s="13">
        <v>7.7598986053605818</v>
      </c>
      <c r="CL15" s="47">
        <v>53.159248699847289</v>
      </c>
      <c r="CM15" s="47">
        <v>4.1659946058947437</v>
      </c>
      <c r="CN15" s="47">
        <v>7.9286963997658479E-3</v>
      </c>
      <c r="CO15" s="94">
        <v>4.0964890101238627</v>
      </c>
      <c r="CP15" s="101">
        <v>3.2301509132646065E-3</v>
      </c>
      <c r="CQ15" s="121"/>
      <c r="CR15" s="121"/>
      <c r="CS15" s="237"/>
      <c r="CT15" s="237"/>
      <c r="CU15" s="237"/>
      <c r="CV15" s="237"/>
      <c r="CW15" s="237"/>
      <c r="CX15" s="237"/>
    </row>
    <row r="16" spans="1:108" ht="21.75" customHeight="1" x14ac:dyDescent="0.2">
      <c r="B16" s="5" t="s">
        <v>82</v>
      </c>
      <c r="C16" s="5" t="s">
        <v>97</v>
      </c>
      <c r="D16" s="5" t="s">
        <v>97</v>
      </c>
      <c r="E16" s="12" t="s">
        <v>89</v>
      </c>
      <c r="F16" s="7">
        <v>32.522825564632392</v>
      </c>
      <c r="G16" s="13">
        <v>20.629765661041795</v>
      </c>
      <c r="H16" s="13">
        <v>0.581812</v>
      </c>
      <c r="I16" s="13">
        <v>0.63022664588080113</v>
      </c>
      <c r="J16" s="13">
        <v>0.25988727665187672</v>
      </c>
      <c r="K16" s="13">
        <v>0.46132590478474644</v>
      </c>
      <c r="L16" s="13">
        <v>6.869470440100732E-2</v>
      </c>
      <c r="M16" s="13">
        <v>0.10020603669504738</v>
      </c>
      <c r="N16" s="13">
        <v>0.56000000000000005</v>
      </c>
      <c r="O16" s="13">
        <v>5.5459944837510496E-2</v>
      </c>
      <c r="P16" s="58">
        <v>1.476670104329058E-2</v>
      </c>
      <c r="Q16" s="58">
        <v>0.5</v>
      </c>
      <c r="R16" s="58">
        <v>2.0499999999999998</v>
      </c>
      <c r="S16" s="58">
        <v>0.35</v>
      </c>
      <c r="T16" s="58">
        <v>0.5</v>
      </c>
      <c r="U16" s="291"/>
      <c r="V16" s="347"/>
      <c r="W16" s="347">
        <v>1</v>
      </c>
      <c r="X16" s="347"/>
      <c r="Y16" s="347">
        <v>1</v>
      </c>
      <c r="Z16" s="291"/>
      <c r="AA16" s="347"/>
      <c r="AB16" s="347"/>
      <c r="AC16" s="291"/>
      <c r="AD16" s="291"/>
      <c r="AE16" s="347"/>
      <c r="AF16" s="291">
        <v>1</v>
      </c>
      <c r="AG16" s="291"/>
      <c r="AH16" s="291"/>
      <c r="AI16" s="291">
        <v>1</v>
      </c>
      <c r="AJ16" s="291"/>
      <c r="AK16" s="291"/>
      <c r="AL16" s="347"/>
      <c r="AM16" s="347"/>
      <c r="AN16" s="291">
        <v>1</v>
      </c>
      <c r="AO16" s="291"/>
      <c r="AP16" s="291"/>
      <c r="AQ16" s="291">
        <v>1</v>
      </c>
      <c r="AR16" s="291"/>
      <c r="AS16" s="291"/>
      <c r="AT16" s="291"/>
      <c r="AU16" s="347"/>
      <c r="AV16" s="291">
        <v>1</v>
      </c>
      <c r="AW16" s="347"/>
      <c r="AX16" s="347"/>
      <c r="AY16" s="291">
        <v>1</v>
      </c>
      <c r="AZ16" s="291"/>
      <c r="BA16" s="347"/>
      <c r="BB16" s="347"/>
      <c r="BC16" s="347"/>
      <c r="BD16" s="277"/>
      <c r="BE16" s="291" t="s">
        <v>85</v>
      </c>
      <c r="BF16" s="277"/>
      <c r="BG16" s="277"/>
      <c r="BH16" s="291" t="s">
        <v>96</v>
      </c>
      <c r="BI16" s="277"/>
      <c r="BJ16" s="277"/>
      <c r="BK16" s="277"/>
      <c r="BL16" s="291" t="s">
        <v>85</v>
      </c>
      <c r="BM16" s="277"/>
      <c r="BN16" s="291" t="s">
        <v>87</v>
      </c>
      <c r="BO16" s="277"/>
      <c r="BP16" s="277"/>
      <c r="BQ16" s="277"/>
      <c r="BR16" s="291" t="s">
        <v>85</v>
      </c>
      <c r="BS16" s="277"/>
      <c r="BT16" s="277"/>
      <c r="BU16" s="291" t="s">
        <v>85</v>
      </c>
      <c r="BV16" s="277"/>
      <c r="BW16" s="291" t="s">
        <v>96</v>
      </c>
      <c r="BX16" s="277"/>
      <c r="BY16" s="277"/>
      <c r="BZ16" s="277"/>
      <c r="CA16" s="291" t="s">
        <v>85</v>
      </c>
      <c r="CB16" s="277"/>
      <c r="CC16" s="291" t="s">
        <v>87</v>
      </c>
      <c r="CD16" s="277"/>
      <c r="CE16" s="277"/>
      <c r="CF16" s="277"/>
      <c r="CG16" s="30">
        <v>233.05052139545685</v>
      </c>
      <c r="CH16" s="13">
        <v>25.523476021559105</v>
      </c>
      <c r="CI16" s="13">
        <v>46.95631896462087</v>
      </c>
      <c r="CJ16" s="13">
        <v>233.05052139545685</v>
      </c>
      <c r="CK16" s="13">
        <v>10.398264131183179</v>
      </c>
      <c r="CL16" s="47">
        <v>53.159248699847289</v>
      </c>
      <c r="CM16" s="47">
        <v>5.713835856783156</v>
      </c>
      <c r="CN16" s="47">
        <v>1.4849864631055348E-2</v>
      </c>
      <c r="CO16" s="94">
        <v>5.2166666161839252</v>
      </c>
      <c r="CP16" s="94">
        <v>6.0498348506919479E-3</v>
      </c>
      <c r="CS16" s="237"/>
      <c r="CT16" s="237"/>
      <c r="CU16" s="237"/>
      <c r="CV16" s="237"/>
      <c r="CW16" s="237"/>
      <c r="CX16" s="237"/>
    </row>
    <row r="17" spans="2:94" ht="21.75" customHeight="1" x14ac:dyDescent="0.2">
      <c r="B17" s="5" t="s">
        <v>82</v>
      </c>
      <c r="C17" s="5" t="s">
        <v>97</v>
      </c>
      <c r="D17" s="5" t="s">
        <v>97</v>
      </c>
      <c r="E17" s="12" t="s">
        <v>91</v>
      </c>
      <c r="F17" s="7">
        <v>18.558385391638634</v>
      </c>
      <c r="G17" s="13">
        <v>11.771890511664214</v>
      </c>
      <c r="H17" s="13">
        <v>0.36898400000000003</v>
      </c>
      <c r="I17" s="13">
        <v>0.43457488907542868</v>
      </c>
      <c r="J17" s="13">
        <v>0.17920613982491904</v>
      </c>
      <c r="K17" s="13">
        <v>0.31810881880321379</v>
      </c>
      <c r="L17" s="13">
        <v>4.7368662909221725E-2</v>
      </c>
      <c r="M17" s="13">
        <v>6.9097407362993163E-2</v>
      </c>
      <c r="N17" s="13">
        <v>0.39</v>
      </c>
      <c r="O17" s="13">
        <v>3.8242590238637721E-2</v>
      </c>
      <c r="P17" s="58">
        <v>6.3322988367909491E-3</v>
      </c>
      <c r="Q17" s="58">
        <v>0.4</v>
      </c>
      <c r="R17" s="58">
        <v>1.9</v>
      </c>
      <c r="S17" s="58">
        <v>0.3</v>
      </c>
      <c r="T17" s="91">
        <v>0.4</v>
      </c>
      <c r="U17" s="291"/>
      <c r="V17" s="347"/>
      <c r="W17" s="347">
        <v>1</v>
      </c>
      <c r="X17" s="347"/>
      <c r="Y17" s="347">
        <v>1</v>
      </c>
      <c r="Z17" s="291"/>
      <c r="AA17" s="347"/>
      <c r="AB17" s="347"/>
      <c r="AC17" s="291"/>
      <c r="AD17" s="291"/>
      <c r="AE17" s="347"/>
      <c r="AF17" s="291">
        <v>1</v>
      </c>
      <c r="AG17" s="291"/>
      <c r="AH17" s="291"/>
      <c r="AI17" s="291"/>
      <c r="AJ17" s="291">
        <v>1</v>
      </c>
      <c r="AK17" s="291"/>
      <c r="AL17" s="347"/>
      <c r="AM17" s="347"/>
      <c r="AN17" s="291">
        <v>1</v>
      </c>
      <c r="AO17" s="291"/>
      <c r="AP17" s="291"/>
      <c r="AQ17" s="291">
        <v>1</v>
      </c>
      <c r="AR17" s="291"/>
      <c r="AS17" s="291"/>
      <c r="AT17" s="291"/>
      <c r="AU17" s="347"/>
      <c r="AV17" s="291">
        <v>1</v>
      </c>
      <c r="AW17" s="347"/>
      <c r="AX17" s="347"/>
      <c r="AY17" s="291">
        <v>1</v>
      </c>
      <c r="AZ17" s="291"/>
      <c r="BA17" s="347"/>
      <c r="BB17" s="347"/>
      <c r="BC17" s="347"/>
      <c r="BD17" s="277"/>
      <c r="BE17" s="291" t="s">
        <v>85</v>
      </c>
      <c r="BF17" s="277"/>
      <c r="BG17" s="277"/>
      <c r="BH17" s="291" t="s">
        <v>96</v>
      </c>
      <c r="BI17" s="277"/>
      <c r="BJ17" s="277"/>
      <c r="BK17" s="277"/>
      <c r="BL17" s="291" t="s">
        <v>85</v>
      </c>
      <c r="BM17" s="277"/>
      <c r="BN17" s="291" t="s">
        <v>87</v>
      </c>
      <c r="BO17" s="277"/>
      <c r="BP17" s="277"/>
      <c r="BQ17" s="277"/>
      <c r="BR17" s="291" t="s">
        <v>85</v>
      </c>
      <c r="BS17" s="277"/>
      <c r="BT17" s="277"/>
      <c r="BU17" s="291" t="s">
        <v>85</v>
      </c>
      <c r="BV17" s="277"/>
      <c r="BW17" s="291" t="s">
        <v>96</v>
      </c>
      <c r="BX17" s="277"/>
      <c r="BY17" s="277"/>
      <c r="BZ17" s="277"/>
      <c r="CA17" s="291" t="s">
        <v>85</v>
      </c>
      <c r="CB17" s="277"/>
      <c r="CC17" s="291" t="s">
        <v>87</v>
      </c>
      <c r="CD17" s="277"/>
      <c r="CE17" s="277"/>
      <c r="CF17" s="277"/>
      <c r="CG17" s="30">
        <v>240.22382196193254</v>
      </c>
      <c r="CH17" s="13">
        <v>23.736832700049966</v>
      </c>
      <c r="CI17" s="13">
        <v>46.95631896462087</v>
      </c>
      <c r="CJ17" s="13">
        <v>240.22382196193254</v>
      </c>
      <c r="CK17" s="13">
        <v>9.6703856420003564</v>
      </c>
      <c r="CL17" s="47">
        <v>53.159248699847289</v>
      </c>
      <c r="CM17" s="47">
        <v>3.3366302826260767</v>
      </c>
      <c r="CN17" s="47">
        <v>8.7585114769952385E-3</v>
      </c>
      <c r="CO17" s="94">
        <v>3.1544383549311181</v>
      </c>
      <c r="CP17" s="101">
        <v>3.5682175757278597E-3</v>
      </c>
    </row>
    <row r="18" spans="2:94" ht="21.75" customHeight="1" x14ac:dyDescent="0.2">
      <c r="B18" s="5" t="s">
        <v>82</v>
      </c>
      <c r="C18" s="5" t="s">
        <v>97</v>
      </c>
      <c r="D18" s="5" t="s">
        <v>97</v>
      </c>
      <c r="E18" s="12" t="s">
        <v>92</v>
      </c>
      <c r="F18" s="7">
        <v>26.573762614127823</v>
      </c>
      <c r="G18" s="13">
        <v>16.856176729545084</v>
      </c>
      <c r="H18" s="13">
        <v>0.48648600000000009</v>
      </c>
      <c r="I18" s="13">
        <v>0.5175116920494065</v>
      </c>
      <c r="J18" s="13">
        <v>0.21340688331934285</v>
      </c>
      <c r="K18" s="13">
        <v>0.37881855858016555</v>
      </c>
      <c r="L18" s="13">
        <v>5.6408774433385309E-2</v>
      </c>
      <c r="M18" s="13">
        <v>8.2284359035855639E-2</v>
      </c>
      <c r="N18" s="13">
        <v>0.46</v>
      </c>
      <c r="O18" s="13">
        <v>4.5541028900347773E-2</v>
      </c>
      <c r="P18" s="58">
        <v>1.1970663149058709E-2</v>
      </c>
      <c r="Q18" s="58">
        <v>0.3</v>
      </c>
      <c r="R18" s="58">
        <v>1.7</v>
      </c>
      <c r="S18" s="58">
        <v>0.2</v>
      </c>
      <c r="T18" s="91">
        <v>0.3</v>
      </c>
      <c r="U18" s="349">
        <v>0.33329999999999999</v>
      </c>
      <c r="V18" s="348"/>
      <c r="W18" s="348">
        <v>0.33329999999999999</v>
      </c>
      <c r="X18" s="348">
        <v>0.33329999999999999</v>
      </c>
      <c r="Y18" s="347">
        <v>1</v>
      </c>
      <c r="Z18" s="291"/>
      <c r="AA18" s="347"/>
      <c r="AB18" s="347"/>
      <c r="AC18" s="291"/>
      <c r="AD18" s="291"/>
      <c r="AE18" s="347"/>
      <c r="AF18" s="291">
        <v>1</v>
      </c>
      <c r="AG18" s="291"/>
      <c r="AH18" s="291"/>
      <c r="AI18" s="291"/>
      <c r="AJ18" s="291">
        <v>1</v>
      </c>
      <c r="AK18" s="291"/>
      <c r="AL18" s="347"/>
      <c r="AM18" s="347"/>
      <c r="AN18" s="291">
        <v>1</v>
      </c>
      <c r="AO18" s="291"/>
      <c r="AP18" s="291"/>
      <c r="AQ18" s="291">
        <v>1</v>
      </c>
      <c r="AR18" s="291"/>
      <c r="AS18" s="291"/>
      <c r="AT18" s="291"/>
      <c r="AU18" s="347"/>
      <c r="AV18" s="291">
        <v>1</v>
      </c>
      <c r="AW18" s="347"/>
      <c r="AX18" s="347"/>
      <c r="AY18" s="291">
        <v>1</v>
      </c>
      <c r="AZ18" s="291"/>
      <c r="BA18" s="347"/>
      <c r="BB18" s="347"/>
      <c r="BC18" s="347"/>
      <c r="BD18" s="277"/>
      <c r="BE18" s="291" t="s">
        <v>85</v>
      </c>
      <c r="BF18" s="277"/>
      <c r="BG18" s="277"/>
      <c r="BH18" s="291" t="s">
        <v>96</v>
      </c>
      <c r="BI18" s="277"/>
      <c r="BJ18" s="277"/>
      <c r="BK18" s="277"/>
      <c r="BL18" s="291" t="s">
        <v>85</v>
      </c>
      <c r="BM18" s="277"/>
      <c r="BN18" s="291" t="s">
        <v>87</v>
      </c>
      <c r="BO18" s="277"/>
      <c r="BP18" s="277"/>
      <c r="BQ18" s="277"/>
      <c r="BR18" s="291" t="s">
        <v>85</v>
      </c>
      <c r="BS18" s="277"/>
      <c r="BT18" s="277"/>
      <c r="BU18" s="291" t="s">
        <v>85</v>
      </c>
      <c r="BV18" s="277"/>
      <c r="BW18" s="291" t="s">
        <v>96</v>
      </c>
      <c r="BX18" s="277"/>
      <c r="BY18" s="277"/>
      <c r="BZ18" s="277"/>
      <c r="CA18" s="291" t="s">
        <v>85</v>
      </c>
      <c r="CB18" s="277"/>
      <c r="CC18" s="291" t="s">
        <v>87</v>
      </c>
      <c r="CD18" s="277"/>
      <c r="CE18" s="277"/>
      <c r="CF18" s="277"/>
      <c r="CG18" s="30">
        <v>224.23206215205445</v>
      </c>
      <c r="CH18" s="13">
        <v>25.635779316053963</v>
      </c>
      <c r="CI18" s="13">
        <v>46.95631896462087</v>
      </c>
      <c r="CJ18" s="13">
        <v>224.23206215205445</v>
      </c>
      <c r="CK18" s="13">
        <v>10.444016493360385</v>
      </c>
      <c r="CL18" s="47">
        <v>53.159248699847289</v>
      </c>
      <c r="CM18" s="47">
        <v>4.5345912703747366</v>
      </c>
      <c r="CN18" s="47">
        <v>1.247144773634983E-2</v>
      </c>
      <c r="CO18" s="47">
        <v>4.5323365237604918</v>
      </c>
      <c r="CP18" s="47">
        <v>5.0808678077889219E-3</v>
      </c>
    </row>
    <row r="19" spans="2:94" ht="21.75" customHeight="1" x14ac:dyDescent="0.2">
      <c r="B19" s="5" t="s">
        <v>82</v>
      </c>
      <c r="C19" s="5" t="s">
        <v>97</v>
      </c>
      <c r="D19" s="5" t="s">
        <v>97</v>
      </c>
      <c r="E19" s="12" t="s">
        <v>93</v>
      </c>
      <c r="F19" s="7">
        <v>17.635752042287365</v>
      </c>
      <c r="G19" s="13">
        <v>11.18664893262757</v>
      </c>
      <c r="H19" s="13">
        <v>0.34326600000000002</v>
      </c>
      <c r="I19" s="13">
        <v>0.36862093776232163</v>
      </c>
      <c r="J19" s="13">
        <v>0.1520086341287924</v>
      </c>
      <c r="K19" s="13">
        <v>0.26983052644201944</v>
      </c>
      <c r="L19" s="13">
        <v>4.0179682216093054E-2</v>
      </c>
      <c r="M19" s="13">
        <v>5.8610729104209142E-2</v>
      </c>
      <c r="N19" s="13">
        <v>0.33</v>
      </c>
      <c r="O19" s="13">
        <v>3.2438642523084302E-2</v>
      </c>
      <c r="P19" s="58">
        <v>6.1822952392373148E-3</v>
      </c>
      <c r="Q19" s="58">
        <v>0.25</v>
      </c>
      <c r="R19" s="58">
        <v>1.6</v>
      </c>
      <c r="S19" s="58">
        <v>0.15</v>
      </c>
      <c r="T19" s="58">
        <v>0.2</v>
      </c>
      <c r="U19" s="349">
        <v>0.33329999999999999</v>
      </c>
      <c r="V19" s="348"/>
      <c r="W19" s="348">
        <v>0.33329999999999999</v>
      </c>
      <c r="X19" s="348">
        <v>0.33329999999999999</v>
      </c>
      <c r="Y19" s="347">
        <v>1</v>
      </c>
      <c r="Z19" s="291"/>
      <c r="AA19" s="347"/>
      <c r="AB19" s="347"/>
      <c r="AC19" s="291"/>
      <c r="AD19" s="291"/>
      <c r="AE19" s="347"/>
      <c r="AF19" s="291">
        <v>1</v>
      </c>
      <c r="AG19" s="291"/>
      <c r="AH19" s="291"/>
      <c r="AI19" s="291"/>
      <c r="AJ19" s="291">
        <v>1</v>
      </c>
      <c r="AK19" s="291"/>
      <c r="AL19" s="347"/>
      <c r="AM19" s="347"/>
      <c r="AN19" s="291">
        <v>1</v>
      </c>
      <c r="AO19" s="291"/>
      <c r="AP19" s="291"/>
      <c r="AQ19" s="291">
        <v>1</v>
      </c>
      <c r="AR19" s="291"/>
      <c r="AS19" s="291"/>
      <c r="AT19" s="291"/>
      <c r="AU19" s="347"/>
      <c r="AV19" s="291">
        <v>1</v>
      </c>
      <c r="AW19" s="347"/>
      <c r="AX19" s="347"/>
      <c r="AY19" s="291">
        <v>1</v>
      </c>
      <c r="AZ19" s="291"/>
      <c r="BA19" s="347"/>
      <c r="BB19" s="347"/>
      <c r="BC19" s="347"/>
      <c r="BD19" s="277"/>
      <c r="BE19" s="291" t="s">
        <v>85</v>
      </c>
      <c r="BF19" s="277"/>
      <c r="BG19" s="277"/>
      <c r="BH19" s="291" t="s">
        <v>96</v>
      </c>
      <c r="BI19" s="277"/>
      <c r="BJ19" s="277"/>
      <c r="BK19" s="277"/>
      <c r="BL19" s="291" t="s">
        <v>85</v>
      </c>
      <c r="BM19" s="277"/>
      <c r="BN19" s="291" t="s">
        <v>87</v>
      </c>
      <c r="BO19" s="277"/>
      <c r="BP19" s="277"/>
      <c r="BQ19" s="277"/>
      <c r="BR19" s="291" t="s">
        <v>85</v>
      </c>
      <c r="BS19" s="277"/>
      <c r="BT19" s="277"/>
      <c r="BU19" s="291" t="s">
        <v>85</v>
      </c>
      <c r="BV19" s="277"/>
      <c r="BW19" s="291" t="s">
        <v>96</v>
      </c>
      <c r="BX19" s="277"/>
      <c r="BY19" s="277"/>
      <c r="BZ19" s="277"/>
      <c r="CA19" s="291" t="s">
        <v>85</v>
      </c>
      <c r="CB19" s="277"/>
      <c r="CC19" s="291" t="s">
        <v>87</v>
      </c>
      <c r="CD19" s="277"/>
      <c r="CE19" s="277"/>
      <c r="CF19" s="277"/>
      <c r="CG19" s="30">
        <v>202.37495401574182</v>
      </c>
      <c r="CH19" s="13">
        <v>34.095586490351778</v>
      </c>
      <c r="CI19" s="13">
        <v>46.95631896462087</v>
      </c>
      <c r="CJ19" s="13">
        <v>202.37495401574182</v>
      </c>
      <c r="CK19" s="13">
        <v>13.890541936169313</v>
      </c>
      <c r="CL19" s="47">
        <v>53.159248699847289</v>
      </c>
      <c r="CM19" s="47">
        <v>2.7888586284922532</v>
      </c>
      <c r="CN19" s="47">
        <v>1.1703855592197094E-2</v>
      </c>
      <c r="CO19" s="47">
        <v>2.5414008921555453</v>
      </c>
      <c r="CP19" s="69">
        <v>4.7681507682610959E-3</v>
      </c>
    </row>
    <row r="20" spans="2:94" ht="21.75" customHeight="1" x14ac:dyDescent="0.2">
      <c r="B20" s="5" t="s">
        <v>82</v>
      </c>
      <c r="C20" s="5" t="s">
        <v>97</v>
      </c>
      <c r="D20" s="5" t="s">
        <v>97</v>
      </c>
      <c r="E20" s="12" t="s">
        <v>94</v>
      </c>
      <c r="F20" s="7">
        <v>19.673234022104758</v>
      </c>
      <c r="G20" s="13">
        <v>12.47905741966683</v>
      </c>
      <c r="H20" s="13">
        <v>0.37591400000000003</v>
      </c>
      <c r="I20" s="13">
        <v>0.39328096894112008</v>
      </c>
      <c r="J20" s="13">
        <v>0.16217771915097734</v>
      </c>
      <c r="K20" s="13">
        <v>0.28788166926489989</v>
      </c>
      <c r="L20" s="13">
        <v>4.2867625614582086E-2</v>
      </c>
      <c r="M20" s="13">
        <v>6.2531674061638093E-2</v>
      </c>
      <c r="N20" s="13">
        <v>0.35</v>
      </c>
      <c r="O20" s="13">
        <v>3.4608725266818567E-2</v>
      </c>
      <c r="P20" s="58">
        <v>8.6722436743015344E-3</v>
      </c>
      <c r="Q20" s="58">
        <v>0.2</v>
      </c>
      <c r="R20" s="58">
        <v>1.5</v>
      </c>
      <c r="S20" s="58">
        <v>0.13</v>
      </c>
      <c r="T20" s="91">
        <v>0.15</v>
      </c>
      <c r="U20" s="349">
        <v>0.33329999999999999</v>
      </c>
      <c r="V20" s="348"/>
      <c r="W20" s="348">
        <v>0.33329999999999999</v>
      </c>
      <c r="X20" s="348">
        <v>0.33329999999999999</v>
      </c>
      <c r="Y20" s="347">
        <v>1</v>
      </c>
      <c r="Z20" s="291"/>
      <c r="AA20" s="347"/>
      <c r="AB20" s="347"/>
      <c r="AC20" s="291"/>
      <c r="AD20" s="291"/>
      <c r="AE20" s="347"/>
      <c r="AF20" s="291">
        <v>1</v>
      </c>
      <c r="AG20" s="291"/>
      <c r="AH20" s="291"/>
      <c r="AI20" s="291"/>
      <c r="AJ20" s="291"/>
      <c r="AK20" s="291"/>
      <c r="AL20" s="347">
        <v>1</v>
      </c>
      <c r="AM20" s="347"/>
      <c r="AN20" s="291">
        <v>1</v>
      </c>
      <c r="AO20" s="291"/>
      <c r="AP20" s="291"/>
      <c r="AQ20" s="291">
        <v>1</v>
      </c>
      <c r="AR20" s="291"/>
      <c r="AS20" s="291"/>
      <c r="AT20" s="291"/>
      <c r="AU20" s="347"/>
      <c r="AV20" s="291">
        <v>1</v>
      </c>
      <c r="AW20" s="347"/>
      <c r="AX20" s="347"/>
      <c r="AY20" s="291">
        <v>1</v>
      </c>
      <c r="AZ20" s="291"/>
      <c r="BA20" s="347"/>
      <c r="BB20" s="347"/>
      <c r="BC20" s="347"/>
      <c r="BD20" s="277"/>
      <c r="BE20" s="291" t="s">
        <v>85</v>
      </c>
      <c r="BF20" s="277"/>
      <c r="BG20" s="277"/>
      <c r="BH20" s="291" t="s">
        <v>96</v>
      </c>
      <c r="BI20" s="277"/>
      <c r="BJ20" s="277"/>
      <c r="BK20" s="277"/>
      <c r="BL20" s="291" t="s">
        <v>85</v>
      </c>
      <c r="BM20" s="277"/>
      <c r="BN20" s="291" t="s">
        <v>87</v>
      </c>
      <c r="BO20" s="277"/>
      <c r="BP20" s="277"/>
      <c r="BQ20" s="277"/>
      <c r="BR20" s="291" t="s">
        <v>85</v>
      </c>
      <c r="BS20" s="277"/>
      <c r="BT20" s="277"/>
      <c r="BU20" s="291" t="s">
        <v>85</v>
      </c>
      <c r="BV20" s="277"/>
      <c r="BW20" s="291" t="s">
        <v>96</v>
      </c>
      <c r="BX20" s="277"/>
      <c r="BY20" s="277"/>
      <c r="BZ20" s="277"/>
      <c r="CA20" s="291" t="s">
        <v>85</v>
      </c>
      <c r="CB20" s="277"/>
      <c r="CC20" s="291" t="s">
        <v>87</v>
      </c>
      <c r="CD20" s="277"/>
      <c r="CE20" s="277"/>
      <c r="CF20" s="277"/>
      <c r="CG20" s="30">
        <v>194.49658544486894</v>
      </c>
      <c r="CH20" s="13">
        <v>30.00411611150956</v>
      </c>
      <c r="CI20" s="13">
        <v>46.95631896462087</v>
      </c>
      <c r="CJ20" s="13">
        <v>194.49658544486894</v>
      </c>
      <c r="CK20" s="13">
        <v>12.223676903828995</v>
      </c>
      <c r="CL20" s="47">
        <v>53.159248699847289</v>
      </c>
      <c r="CM20" s="47">
        <v>3.0223836109887596</v>
      </c>
      <c r="CN20" s="47">
        <v>1.1278967303942006E-2</v>
      </c>
      <c r="CO20" s="47">
        <v>2.8129483978070193</v>
      </c>
      <c r="CP20" s="69">
        <v>4.5950512796259727E-3</v>
      </c>
    </row>
    <row r="21" spans="2:94" ht="21.75" customHeight="1" x14ac:dyDescent="0.2">
      <c r="B21" s="5" t="s">
        <v>82</v>
      </c>
      <c r="C21" s="5" t="s">
        <v>97</v>
      </c>
      <c r="D21" s="5" t="s">
        <v>97</v>
      </c>
      <c r="E21" s="10" t="s">
        <v>95</v>
      </c>
      <c r="F21" s="53">
        <v>2.7006246996636234</v>
      </c>
      <c r="G21" s="13">
        <v>1.7130508719718511</v>
      </c>
      <c r="H21" s="13">
        <v>4.3274E-2</v>
      </c>
      <c r="I21" s="13">
        <v>0.14202782108166448</v>
      </c>
      <c r="J21" s="13">
        <v>5.8568173641923495E-2</v>
      </c>
      <c r="K21" s="13">
        <v>0.1039643650317784</v>
      </c>
      <c r="L21" s="28">
        <v>1.5481032497901429E-2</v>
      </c>
      <c r="M21" s="28">
        <v>2.2582423551984653E-2</v>
      </c>
      <c r="N21" s="13">
        <v>0.12</v>
      </c>
      <c r="O21" s="13">
        <v>1.2498448255186473E-2</v>
      </c>
      <c r="P21" s="58">
        <v>9.5293728264780105E-3</v>
      </c>
      <c r="Q21" s="58">
        <v>0.13</v>
      </c>
      <c r="R21" s="58">
        <v>1.38</v>
      </c>
      <c r="S21" s="58">
        <v>0.1</v>
      </c>
      <c r="T21" s="58">
        <v>0.1</v>
      </c>
      <c r="U21" s="349">
        <v>0.33329999999999999</v>
      </c>
      <c r="V21" s="348"/>
      <c r="W21" s="348">
        <v>0.33329999999999999</v>
      </c>
      <c r="X21" s="348">
        <v>0.33329999999999999</v>
      </c>
      <c r="Y21" s="347">
        <v>1</v>
      </c>
      <c r="Z21" s="291"/>
      <c r="AA21" s="347"/>
      <c r="AB21" s="347"/>
      <c r="AC21" s="291"/>
      <c r="AD21" s="291"/>
      <c r="AE21" s="347"/>
      <c r="AF21" s="291">
        <v>1</v>
      </c>
      <c r="AG21" s="291"/>
      <c r="AH21" s="291"/>
      <c r="AI21" s="291"/>
      <c r="AJ21" s="291"/>
      <c r="AK21" s="291"/>
      <c r="AL21" s="347">
        <v>1</v>
      </c>
      <c r="AM21" s="347"/>
      <c r="AN21" s="291">
        <v>1</v>
      </c>
      <c r="AO21" s="291"/>
      <c r="AP21" s="291"/>
      <c r="AQ21" s="291">
        <v>1</v>
      </c>
      <c r="AR21" s="291"/>
      <c r="AS21" s="291"/>
      <c r="AT21" s="291"/>
      <c r="AU21" s="347"/>
      <c r="AV21" s="291">
        <v>1</v>
      </c>
      <c r="AW21" s="347"/>
      <c r="AX21" s="347"/>
      <c r="AY21" s="291">
        <v>1</v>
      </c>
      <c r="AZ21" s="291"/>
      <c r="BA21" s="347"/>
      <c r="BB21" s="347"/>
      <c r="BC21" s="347"/>
      <c r="BD21" s="277"/>
      <c r="BE21" s="291" t="s">
        <v>85</v>
      </c>
      <c r="BF21" s="277"/>
      <c r="BG21" s="277"/>
      <c r="BH21" s="291" t="s">
        <v>96</v>
      </c>
      <c r="BI21" s="277"/>
      <c r="BJ21" s="277"/>
      <c r="BK21" s="277"/>
      <c r="BL21" s="291" t="s">
        <v>85</v>
      </c>
      <c r="BM21" s="277"/>
      <c r="BN21" s="291" t="s">
        <v>87</v>
      </c>
      <c r="BO21" s="277"/>
      <c r="BP21" s="277"/>
      <c r="BQ21" s="277"/>
      <c r="BR21" s="291" t="s">
        <v>85</v>
      </c>
      <c r="BS21" s="277"/>
      <c r="BT21" s="277"/>
      <c r="BU21" s="291" t="s">
        <v>85</v>
      </c>
      <c r="BV21" s="277"/>
      <c r="BW21" s="291" t="s">
        <v>96</v>
      </c>
      <c r="BX21" s="277"/>
      <c r="BY21" s="277"/>
      <c r="BZ21" s="277"/>
      <c r="CA21" s="291" t="s">
        <v>85</v>
      </c>
      <c r="CB21" s="277"/>
      <c r="CC21" s="291" t="s">
        <v>87</v>
      </c>
      <c r="CD21" s="277"/>
      <c r="CE21" s="277"/>
      <c r="CF21" s="277"/>
      <c r="CG21" s="245">
        <v>188.46774308842927</v>
      </c>
      <c r="CH21" s="58">
        <v>19.047370165342617</v>
      </c>
      <c r="CI21" s="58">
        <v>46.95631896462087</v>
      </c>
      <c r="CJ21" s="13">
        <v>188.46774308842927</v>
      </c>
      <c r="CK21" s="13">
        <v>7.7598986053605818</v>
      </c>
      <c r="CL21" s="47">
        <v>53.159248699847289</v>
      </c>
      <c r="CM21" s="47">
        <v>0.40557971176814206</v>
      </c>
      <c r="CN21" s="69">
        <v>8.242558965350364E-4</v>
      </c>
      <c r="CO21" s="47">
        <v>0.46641801169056951</v>
      </c>
      <c r="CP21" s="77">
        <v>3.3580185224837381E-4</v>
      </c>
    </row>
    <row r="22" spans="2:94" ht="30" customHeight="1" x14ac:dyDescent="0.2">
      <c r="B22" s="5" t="s">
        <v>82</v>
      </c>
      <c r="C22" s="10" t="s">
        <v>98</v>
      </c>
      <c r="D22" s="10" t="s">
        <v>98</v>
      </c>
      <c r="E22" s="15"/>
      <c r="F22" s="6"/>
      <c r="G22" s="7"/>
      <c r="H22" s="233"/>
      <c r="I22" s="309">
        <v>2.6243823586632113</v>
      </c>
      <c r="J22" s="309">
        <v>0.99399999999999999</v>
      </c>
      <c r="K22" s="309">
        <v>1.9210478865414711</v>
      </c>
      <c r="L22" s="309">
        <v>0.28605767709429009</v>
      </c>
      <c r="M22" s="309">
        <v>0.41727679502745063</v>
      </c>
      <c r="N22" s="115">
        <v>0.90692307692307694</v>
      </c>
      <c r="O22" s="114"/>
      <c r="P22" s="116"/>
      <c r="Q22" s="115"/>
      <c r="R22" s="7"/>
      <c r="S22" s="7"/>
      <c r="T22" s="36"/>
      <c r="U22" s="273"/>
      <c r="V22" s="274"/>
      <c r="W22" s="274"/>
      <c r="X22" s="274"/>
      <c r="Y22" s="274"/>
      <c r="Z22" s="274"/>
      <c r="AA22" s="274"/>
      <c r="AB22" s="274"/>
      <c r="AC22" s="274"/>
      <c r="AD22" s="274"/>
      <c r="AE22" s="274"/>
      <c r="AF22" s="273"/>
      <c r="AG22" s="273"/>
      <c r="AH22" s="273"/>
      <c r="AI22" s="273"/>
      <c r="AJ22" s="273"/>
      <c r="AK22" s="273"/>
      <c r="AL22" s="274"/>
      <c r="AM22" s="274"/>
      <c r="AN22" s="273"/>
      <c r="AO22" s="273"/>
      <c r="AP22" s="273"/>
      <c r="AQ22" s="273"/>
      <c r="AR22" s="277"/>
      <c r="AS22" s="273"/>
      <c r="AT22" s="273"/>
      <c r="AU22" s="274"/>
      <c r="AV22" s="274"/>
      <c r="AW22" s="274"/>
      <c r="AX22" s="274"/>
      <c r="AY22" s="274"/>
      <c r="AZ22" s="274"/>
      <c r="BA22" s="274"/>
      <c r="BB22" s="274"/>
      <c r="BC22" s="273"/>
      <c r="BD22" s="277"/>
      <c r="BE22" s="273"/>
      <c r="BF22" s="277"/>
      <c r="BG22" s="273"/>
      <c r="BH22" s="273"/>
      <c r="BI22" s="273"/>
      <c r="BJ22" s="273"/>
      <c r="BK22" s="273"/>
      <c r="BL22" s="273"/>
      <c r="BM22" s="277"/>
      <c r="BN22" s="273"/>
      <c r="BO22" s="277"/>
      <c r="BP22" s="277"/>
      <c r="BQ22" s="277"/>
      <c r="BR22" s="273"/>
      <c r="BS22" s="277"/>
      <c r="BT22" s="277"/>
      <c r="BU22" s="273"/>
      <c r="BV22" s="277"/>
      <c r="BW22" s="273"/>
      <c r="BX22" s="277"/>
      <c r="BY22" s="277"/>
      <c r="BZ22" s="277"/>
      <c r="CA22" s="273"/>
      <c r="CB22" s="277"/>
      <c r="CC22" s="273"/>
      <c r="CD22" s="277"/>
      <c r="CE22" s="277"/>
      <c r="CF22" s="277"/>
      <c r="CG22" s="34"/>
      <c r="CH22" s="7"/>
      <c r="CI22" s="13"/>
      <c r="CJ22" s="7"/>
      <c r="CK22" s="7"/>
      <c r="CL22" s="7"/>
      <c r="CM22" s="7"/>
      <c r="CN22" s="7"/>
      <c r="CO22" s="7"/>
      <c r="CP22" s="7"/>
    </row>
    <row r="23" spans="2:94" ht="23.25" customHeight="1" x14ac:dyDescent="0.2">
      <c r="B23" s="37" t="s">
        <v>82</v>
      </c>
      <c r="C23" s="38" t="s">
        <v>98</v>
      </c>
      <c r="D23" s="38" t="s">
        <v>98</v>
      </c>
      <c r="E23" s="38" t="s">
        <v>84</v>
      </c>
      <c r="F23" s="65">
        <v>2.4328962037482</v>
      </c>
      <c r="G23" s="13">
        <v>1.5432262630816365</v>
      </c>
      <c r="H23" s="13">
        <v>2.1406000000000008E-2</v>
      </c>
      <c r="I23" s="13">
        <v>0.40303141914166912</v>
      </c>
      <c r="J23" s="13">
        <v>0.16</v>
      </c>
      <c r="K23" s="13">
        <v>0.29501899881170179</v>
      </c>
      <c r="L23" s="28">
        <v>4.3930424686441934E-2</v>
      </c>
      <c r="M23" s="28">
        <v>6.4081995643525388E-2</v>
      </c>
      <c r="N23" s="13">
        <v>0.33844305068947855</v>
      </c>
      <c r="O23" s="28">
        <v>3.546676488446688E-2</v>
      </c>
      <c r="P23" s="58">
        <v>2.912160356772369E-2</v>
      </c>
      <c r="Q23" s="71">
        <v>0.6</v>
      </c>
      <c r="R23" s="71">
        <v>2.2000000000000002</v>
      </c>
      <c r="S23" s="71">
        <v>0.4</v>
      </c>
      <c r="T23" s="275">
        <v>0.6</v>
      </c>
      <c r="U23" s="291"/>
      <c r="V23" s="347"/>
      <c r="W23" s="347">
        <v>1</v>
      </c>
      <c r="X23" s="347"/>
      <c r="Y23" s="347">
        <v>1</v>
      </c>
      <c r="Z23" s="291"/>
      <c r="AA23" s="347"/>
      <c r="AB23" s="347"/>
      <c r="AC23" s="291"/>
      <c r="AD23" s="291"/>
      <c r="AE23" s="347"/>
      <c r="AF23" s="291">
        <v>1</v>
      </c>
      <c r="AG23" s="291"/>
      <c r="AH23" s="291"/>
      <c r="AI23" s="291">
        <v>1</v>
      </c>
      <c r="AJ23" s="291"/>
      <c r="AK23" s="291"/>
      <c r="AL23" s="347"/>
      <c r="AM23" s="347"/>
      <c r="AN23" s="291">
        <v>1</v>
      </c>
      <c r="AO23" s="291"/>
      <c r="AP23" s="291"/>
      <c r="AQ23" s="291">
        <v>1</v>
      </c>
      <c r="AR23" s="291"/>
      <c r="AS23" s="291"/>
      <c r="AT23" s="291"/>
      <c r="AU23" s="347"/>
      <c r="AV23" s="291">
        <v>1</v>
      </c>
      <c r="AW23" s="347"/>
      <c r="AX23" s="347"/>
      <c r="AY23" s="291">
        <v>1</v>
      </c>
      <c r="AZ23" s="291"/>
      <c r="BA23" s="347"/>
      <c r="BB23" s="347"/>
      <c r="BC23" s="347"/>
      <c r="BD23" s="277"/>
      <c r="BE23" s="291" t="s">
        <v>85</v>
      </c>
      <c r="BF23" s="277"/>
      <c r="BG23" s="277"/>
      <c r="BH23" s="291" t="s">
        <v>96</v>
      </c>
      <c r="BI23" s="277"/>
      <c r="BJ23" s="277"/>
      <c r="BK23" s="277"/>
      <c r="BL23" s="291" t="s">
        <v>85</v>
      </c>
      <c r="BM23" s="277"/>
      <c r="BN23" s="291" t="s">
        <v>87</v>
      </c>
      <c r="BO23" s="277"/>
      <c r="BP23" s="277"/>
      <c r="BQ23" s="277"/>
      <c r="BR23" s="291" t="s">
        <v>85</v>
      </c>
      <c r="BS23" s="277"/>
      <c r="BT23" s="277"/>
      <c r="BU23" s="291" t="s">
        <v>85</v>
      </c>
      <c r="BV23" s="277"/>
      <c r="BW23" s="291" t="s">
        <v>96</v>
      </c>
      <c r="BX23" s="277"/>
      <c r="BY23" s="277"/>
      <c r="BZ23" s="277"/>
      <c r="CA23" s="291" t="s">
        <v>85</v>
      </c>
      <c r="CB23" s="277"/>
      <c r="CC23" s="291" t="s">
        <v>87</v>
      </c>
      <c r="CD23" s="277"/>
      <c r="CE23" s="277"/>
      <c r="CF23" s="277"/>
      <c r="CG23" s="276">
        <v>147.90078689340305</v>
      </c>
      <c r="CH23" s="60">
        <v>19.047370165342617</v>
      </c>
      <c r="CI23" s="39">
        <v>58.077552403610028</v>
      </c>
      <c r="CJ23" s="13">
        <v>147.90078689340305</v>
      </c>
      <c r="CK23" s="13">
        <v>7.7598986053605818</v>
      </c>
      <c r="CL23" s="47">
        <v>65.749597076126918</v>
      </c>
      <c r="CM23" s="47">
        <v>0.33331021505372949</v>
      </c>
      <c r="CN23" s="69">
        <v>4.0772800575932422E-4</v>
      </c>
      <c r="CO23" s="94">
        <v>0.3882063237888228</v>
      </c>
      <c r="CP23" s="102">
        <v>1.6610838954634867E-4</v>
      </c>
    </row>
    <row r="24" spans="2:94" ht="21" customHeight="1" x14ac:dyDescent="0.2">
      <c r="B24" s="5" t="s">
        <v>82</v>
      </c>
      <c r="C24" s="10" t="s">
        <v>98</v>
      </c>
      <c r="D24" s="10" t="s">
        <v>98</v>
      </c>
      <c r="E24" s="12" t="s">
        <v>89</v>
      </c>
      <c r="F24" s="65">
        <v>2.6251114848630497</v>
      </c>
      <c r="G24" s="7">
        <v>14.291151284490962</v>
      </c>
      <c r="H24" s="13">
        <v>0.03</v>
      </c>
      <c r="I24" s="13">
        <v>0.60477426165549053</v>
      </c>
      <c r="J24" s="13">
        <v>0.21</v>
      </c>
      <c r="K24" s="13">
        <v>0.44269475953181908</v>
      </c>
      <c r="L24" s="28">
        <v>6.5920394520448469E-2</v>
      </c>
      <c r="M24" s="28">
        <v>9.6159107603222993E-2</v>
      </c>
      <c r="N24" s="13">
        <v>0.50785530946711066</v>
      </c>
      <c r="O24" s="28">
        <v>5.3220135025683166E-2</v>
      </c>
      <c r="P24" s="58">
        <v>4.3698817162696704E-2</v>
      </c>
      <c r="Q24" s="58">
        <v>0.5</v>
      </c>
      <c r="R24" s="58">
        <v>2.0499999999999998</v>
      </c>
      <c r="S24" s="58">
        <v>0.35</v>
      </c>
      <c r="T24" s="58">
        <v>0.5</v>
      </c>
      <c r="U24" s="291"/>
      <c r="V24" s="347"/>
      <c r="W24" s="347">
        <v>1</v>
      </c>
      <c r="X24" s="347"/>
      <c r="Y24" s="347">
        <v>1</v>
      </c>
      <c r="Z24" s="291"/>
      <c r="AA24" s="347"/>
      <c r="AB24" s="347"/>
      <c r="AC24" s="291"/>
      <c r="AD24" s="291"/>
      <c r="AE24" s="347"/>
      <c r="AF24" s="291">
        <v>1</v>
      </c>
      <c r="AG24" s="291"/>
      <c r="AH24" s="291"/>
      <c r="AI24" s="291">
        <v>1</v>
      </c>
      <c r="AJ24" s="291"/>
      <c r="AK24" s="291"/>
      <c r="AL24" s="347"/>
      <c r="AM24" s="347"/>
      <c r="AN24" s="291">
        <v>1</v>
      </c>
      <c r="AO24" s="291"/>
      <c r="AP24" s="291"/>
      <c r="AQ24" s="291">
        <v>1</v>
      </c>
      <c r="AR24" s="291"/>
      <c r="AS24" s="291"/>
      <c r="AT24" s="291"/>
      <c r="AU24" s="347"/>
      <c r="AV24" s="291">
        <v>1</v>
      </c>
      <c r="AW24" s="347"/>
      <c r="AX24" s="347"/>
      <c r="AY24" s="291">
        <v>1</v>
      </c>
      <c r="AZ24" s="291"/>
      <c r="BA24" s="347"/>
      <c r="BB24" s="347"/>
      <c r="BC24" s="347"/>
      <c r="BD24" s="277"/>
      <c r="BE24" s="291" t="s">
        <v>85</v>
      </c>
      <c r="BF24" s="277"/>
      <c r="BG24" s="277"/>
      <c r="BH24" s="291" t="s">
        <v>96</v>
      </c>
      <c r="BI24" s="277"/>
      <c r="BJ24" s="277"/>
      <c r="BK24" s="277"/>
      <c r="BL24" s="291" t="s">
        <v>85</v>
      </c>
      <c r="BM24" s="277"/>
      <c r="BN24" s="291" t="s">
        <v>87</v>
      </c>
      <c r="BO24" s="277"/>
      <c r="BP24" s="277"/>
      <c r="BQ24" s="277"/>
      <c r="BR24" s="291" t="s">
        <v>85</v>
      </c>
      <c r="BS24" s="277"/>
      <c r="BT24" s="277"/>
      <c r="BU24" s="291" t="s">
        <v>85</v>
      </c>
      <c r="BV24" s="277"/>
      <c r="BW24" s="291" t="s">
        <v>96</v>
      </c>
      <c r="BX24" s="277"/>
      <c r="BY24" s="277"/>
      <c r="BZ24" s="277"/>
      <c r="CA24" s="291" t="s">
        <v>85</v>
      </c>
      <c r="CB24" s="277"/>
      <c r="CC24" s="291" t="s">
        <v>87</v>
      </c>
      <c r="CD24" s="277"/>
      <c r="CE24" s="277"/>
      <c r="CF24" s="277"/>
      <c r="CG24" s="34">
        <v>124.92987567768036</v>
      </c>
      <c r="CH24" s="13">
        <v>18.475949060382337</v>
      </c>
      <c r="CI24" s="7">
        <v>58.077552403610028</v>
      </c>
      <c r="CJ24" s="13">
        <v>124.92987567768036</v>
      </c>
      <c r="CK24" s="13">
        <v>7.527101647199764</v>
      </c>
      <c r="CL24" s="47">
        <v>65.749597076126918</v>
      </c>
      <c r="CM24" s="47">
        <v>1.7478594778477767</v>
      </c>
      <c r="CN24" s="69">
        <v>5.5427847181147006E-4</v>
      </c>
      <c r="CO24" s="94">
        <v>1.9579917756720364</v>
      </c>
      <c r="CP24" s="102">
        <v>2.2581304941599292E-4</v>
      </c>
    </row>
    <row r="25" spans="2:94" ht="23.25" customHeight="1" x14ac:dyDescent="0.2">
      <c r="B25" s="5" t="s">
        <v>82</v>
      </c>
      <c r="C25" s="10" t="s">
        <v>98</v>
      </c>
      <c r="D25" s="10" t="s">
        <v>98</v>
      </c>
      <c r="E25" s="12" t="s">
        <v>91</v>
      </c>
      <c r="F25" s="65">
        <v>3.0960389235944299</v>
      </c>
      <c r="G25" s="7">
        <v>14.906438312718047</v>
      </c>
      <c r="H25" s="13">
        <v>0.03</v>
      </c>
      <c r="I25" s="13">
        <v>0.39986230192961875</v>
      </c>
      <c r="J25" s="13">
        <v>0.13</v>
      </c>
      <c r="K25" s="13">
        <v>0.29269920501248092</v>
      </c>
      <c r="L25" s="28">
        <v>4.3584990910328442E-2</v>
      </c>
      <c r="M25" s="13">
        <v>6.3578106006809382E-2</v>
      </c>
      <c r="N25" s="13">
        <v>0.33578180482551317</v>
      </c>
      <c r="O25" s="28">
        <v>3.5187882569806449E-2</v>
      </c>
      <c r="P25" s="58">
        <v>2.8892614534299123E-2</v>
      </c>
      <c r="Q25" s="58">
        <v>0.4</v>
      </c>
      <c r="R25" s="58">
        <v>1.9</v>
      </c>
      <c r="S25" s="58">
        <v>0.3</v>
      </c>
      <c r="T25" s="91">
        <v>0.4</v>
      </c>
      <c r="U25" s="291"/>
      <c r="V25" s="347"/>
      <c r="W25" s="347">
        <v>1</v>
      </c>
      <c r="X25" s="347"/>
      <c r="Y25" s="347">
        <v>1</v>
      </c>
      <c r="Z25" s="291"/>
      <c r="AA25" s="347"/>
      <c r="AB25" s="347"/>
      <c r="AC25" s="291"/>
      <c r="AD25" s="291"/>
      <c r="AE25" s="347"/>
      <c r="AF25" s="291">
        <v>1</v>
      </c>
      <c r="AG25" s="291"/>
      <c r="AH25" s="291"/>
      <c r="AI25" s="291"/>
      <c r="AJ25" s="291">
        <v>1</v>
      </c>
      <c r="AK25" s="291"/>
      <c r="AL25" s="347"/>
      <c r="AM25" s="347"/>
      <c r="AN25" s="291">
        <v>1</v>
      </c>
      <c r="AO25" s="291"/>
      <c r="AP25" s="291"/>
      <c r="AQ25" s="291">
        <v>1</v>
      </c>
      <c r="AR25" s="291"/>
      <c r="AS25" s="291"/>
      <c r="AT25" s="291"/>
      <c r="AU25" s="347"/>
      <c r="AV25" s="291">
        <v>1</v>
      </c>
      <c r="AW25" s="347"/>
      <c r="AX25" s="347"/>
      <c r="AY25" s="291">
        <v>1</v>
      </c>
      <c r="AZ25" s="291"/>
      <c r="BA25" s="347"/>
      <c r="BB25" s="347"/>
      <c r="BC25" s="347"/>
      <c r="BD25" s="277"/>
      <c r="BE25" s="291" t="s">
        <v>85</v>
      </c>
      <c r="BF25" s="277"/>
      <c r="BG25" s="277"/>
      <c r="BH25" s="291" t="s">
        <v>96</v>
      </c>
      <c r="BI25" s="277"/>
      <c r="BJ25" s="277"/>
      <c r="BK25" s="277"/>
      <c r="BL25" s="291" t="s">
        <v>85</v>
      </c>
      <c r="BM25" s="277"/>
      <c r="BN25" s="291" t="s">
        <v>87</v>
      </c>
      <c r="BO25" s="277"/>
      <c r="BP25" s="277"/>
      <c r="BQ25" s="277"/>
      <c r="BR25" s="291" t="s">
        <v>85</v>
      </c>
      <c r="BS25" s="277"/>
      <c r="BT25" s="277"/>
      <c r="BU25" s="291" t="s">
        <v>85</v>
      </c>
      <c r="BV25" s="277"/>
      <c r="BW25" s="291" t="s">
        <v>96</v>
      </c>
      <c r="BX25" s="277"/>
      <c r="BY25" s="277"/>
      <c r="BZ25" s="277"/>
      <c r="CA25" s="291" t="s">
        <v>85</v>
      </c>
      <c r="CB25" s="277"/>
      <c r="CC25" s="291" t="s">
        <v>87</v>
      </c>
      <c r="CD25" s="277"/>
      <c r="CE25" s="277"/>
      <c r="CF25" s="277"/>
      <c r="CG25" s="34">
        <v>129.05809993531022</v>
      </c>
      <c r="CH25" s="13">
        <v>21.432100910043509</v>
      </c>
      <c r="CI25" s="7">
        <v>58.077552403610028</v>
      </c>
      <c r="CJ25" s="13">
        <v>129.05809993531022</v>
      </c>
      <c r="CK25" s="13">
        <v>8.7314379107517262</v>
      </c>
      <c r="CL25" s="47">
        <v>65.749597076126918</v>
      </c>
      <c r="CM25" s="47">
        <v>1.8973635503481325</v>
      </c>
      <c r="CN25" s="69">
        <v>6.4296302730130529E-4</v>
      </c>
      <c r="CO25" s="94">
        <v>2.1273599172006419</v>
      </c>
      <c r="CP25" s="102">
        <v>2.6194313732255176E-4</v>
      </c>
    </row>
    <row r="26" spans="2:94" ht="23.25" customHeight="1" x14ac:dyDescent="0.2">
      <c r="B26" s="5" t="s">
        <v>82</v>
      </c>
      <c r="C26" s="10" t="s">
        <v>98</v>
      </c>
      <c r="D26" s="10" t="s">
        <v>98</v>
      </c>
      <c r="E26" s="12" t="s">
        <v>92</v>
      </c>
      <c r="F26" s="65">
        <v>3.52852330610283</v>
      </c>
      <c r="G26" s="7">
        <v>7.6371709483032024</v>
      </c>
      <c r="H26" s="13">
        <v>0.01</v>
      </c>
      <c r="I26" s="13">
        <v>0.47913816974914275</v>
      </c>
      <c r="J26" s="13">
        <v>0.19</v>
      </c>
      <c r="K26" s="13">
        <v>0.35072914025637247</v>
      </c>
      <c r="L26" s="28">
        <v>5.222606050265656E-2</v>
      </c>
      <c r="M26" s="13">
        <v>7.6182968990113703E-2</v>
      </c>
      <c r="N26" s="13">
        <v>0.40235320664831858</v>
      </c>
      <c r="O26" s="28">
        <v>4.2164158937924558E-2</v>
      </c>
      <c r="P26" s="58">
        <v>3.4620804162899609E-2</v>
      </c>
      <c r="Q26" s="58">
        <v>0.3</v>
      </c>
      <c r="R26" s="58">
        <v>1.7</v>
      </c>
      <c r="S26" s="58">
        <v>0.2</v>
      </c>
      <c r="T26" s="91">
        <v>0.3</v>
      </c>
      <c r="U26" s="349">
        <v>0.33329999999999999</v>
      </c>
      <c r="V26" s="348"/>
      <c r="W26" s="348">
        <v>0.33329999999999999</v>
      </c>
      <c r="X26" s="348">
        <v>0.33329999999999999</v>
      </c>
      <c r="Y26" s="347">
        <v>1</v>
      </c>
      <c r="Z26" s="291"/>
      <c r="AA26" s="347"/>
      <c r="AB26" s="347"/>
      <c r="AC26" s="291"/>
      <c r="AD26" s="291"/>
      <c r="AE26" s="347"/>
      <c r="AF26" s="291">
        <v>1</v>
      </c>
      <c r="AG26" s="291"/>
      <c r="AH26" s="291"/>
      <c r="AI26" s="291"/>
      <c r="AJ26" s="291">
        <v>1</v>
      </c>
      <c r="AK26" s="291"/>
      <c r="AL26" s="347"/>
      <c r="AM26" s="347"/>
      <c r="AN26" s="291">
        <v>1</v>
      </c>
      <c r="AO26" s="291"/>
      <c r="AP26" s="291"/>
      <c r="AQ26" s="291">
        <v>1</v>
      </c>
      <c r="AR26" s="291"/>
      <c r="AS26" s="291"/>
      <c r="AT26" s="291"/>
      <c r="AU26" s="347"/>
      <c r="AV26" s="291">
        <v>1</v>
      </c>
      <c r="AW26" s="347"/>
      <c r="AX26" s="347"/>
      <c r="AY26" s="291">
        <v>1</v>
      </c>
      <c r="AZ26" s="291"/>
      <c r="BA26" s="347"/>
      <c r="BB26" s="347"/>
      <c r="BC26" s="347"/>
      <c r="BD26" s="277"/>
      <c r="BE26" s="291" t="s">
        <v>85</v>
      </c>
      <c r="BF26" s="277"/>
      <c r="BG26" s="277"/>
      <c r="BH26" s="291" t="s">
        <v>96</v>
      </c>
      <c r="BI26" s="277"/>
      <c r="BJ26" s="277"/>
      <c r="BK26" s="277"/>
      <c r="BL26" s="291" t="s">
        <v>85</v>
      </c>
      <c r="BM26" s="277"/>
      <c r="BN26" s="291" t="s">
        <v>87</v>
      </c>
      <c r="BO26" s="277"/>
      <c r="BP26" s="277"/>
      <c r="BQ26" s="277"/>
      <c r="BR26" s="291" t="s">
        <v>85</v>
      </c>
      <c r="BS26" s="277"/>
      <c r="BT26" s="277"/>
      <c r="BU26" s="291" t="s">
        <v>85</v>
      </c>
      <c r="BV26" s="277"/>
      <c r="BW26" s="291" t="s">
        <v>96</v>
      </c>
      <c r="BX26" s="277"/>
      <c r="BY26" s="277"/>
      <c r="BZ26" s="277"/>
      <c r="CA26" s="291" t="s">
        <v>85</v>
      </c>
      <c r="CB26" s="277"/>
      <c r="CC26" s="291" t="s">
        <v>87</v>
      </c>
      <c r="CD26" s="277"/>
      <c r="CE26" s="277"/>
      <c r="CF26" s="277"/>
      <c r="CG26" s="34">
        <v>130.59085646660844</v>
      </c>
      <c r="CH26" s="13">
        <v>39.220744665379627</v>
      </c>
      <c r="CI26" s="7">
        <v>58.077552403610028</v>
      </c>
      <c r="CJ26" s="13">
        <v>130.59085646660844</v>
      </c>
      <c r="CK26" s="13">
        <v>15.97853137667566</v>
      </c>
      <c r="CL26" s="47">
        <v>65.749597076126918</v>
      </c>
      <c r="CM26" s="47">
        <v>1.0843985679970791</v>
      </c>
      <c r="CN26" s="69">
        <v>3.9220744665379625E-4</v>
      </c>
      <c r="CO26" s="47">
        <v>1.2293436807707996</v>
      </c>
      <c r="CP26" s="77">
        <v>1.5978531376675662E-4</v>
      </c>
    </row>
    <row r="27" spans="2:94" ht="22.5" customHeight="1" x14ac:dyDescent="0.2">
      <c r="B27" s="5" t="s">
        <v>82</v>
      </c>
      <c r="C27" s="10" t="s">
        <v>98</v>
      </c>
      <c r="D27" s="10" t="s">
        <v>98</v>
      </c>
      <c r="E27" s="12" t="s">
        <v>93</v>
      </c>
      <c r="F27" s="65">
        <v>3.1344819798174002</v>
      </c>
      <c r="G27" s="60">
        <v>6.8633047890897556</v>
      </c>
      <c r="H27" s="32">
        <v>0.01</v>
      </c>
      <c r="I27" s="13">
        <v>0.33660633767808884</v>
      </c>
      <c r="J27" s="13">
        <v>0.14000000000000001</v>
      </c>
      <c r="K27" s="13">
        <v>0.24639583918036104</v>
      </c>
      <c r="L27" s="28">
        <v>3.6690090806911685E-2</v>
      </c>
      <c r="M27" s="13">
        <v>5.3520407690816126E-2</v>
      </c>
      <c r="N27" s="13">
        <v>0.28266301433224122</v>
      </c>
      <c r="O27" s="28">
        <v>2.9621357715671818E-2</v>
      </c>
      <c r="P27" s="58">
        <v>2.4321965630175798E-2</v>
      </c>
      <c r="Q27" s="58">
        <v>0.25</v>
      </c>
      <c r="R27" s="58">
        <v>1.6</v>
      </c>
      <c r="S27" s="58">
        <v>0.15</v>
      </c>
      <c r="T27" s="58">
        <v>0.2</v>
      </c>
      <c r="U27" s="349">
        <v>0.33329999999999999</v>
      </c>
      <c r="V27" s="348"/>
      <c r="W27" s="348">
        <v>0.33329999999999999</v>
      </c>
      <c r="X27" s="348">
        <v>0.33329999999999999</v>
      </c>
      <c r="Y27" s="347">
        <v>1</v>
      </c>
      <c r="Z27" s="291"/>
      <c r="AA27" s="347"/>
      <c r="AB27" s="347"/>
      <c r="AC27" s="291"/>
      <c r="AD27" s="291"/>
      <c r="AE27" s="347"/>
      <c r="AF27" s="291">
        <v>1</v>
      </c>
      <c r="AG27" s="291"/>
      <c r="AH27" s="291"/>
      <c r="AI27" s="291"/>
      <c r="AJ27" s="291">
        <v>1</v>
      </c>
      <c r="AK27" s="291"/>
      <c r="AL27" s="347"/>
      <c r="AM27" s="347"/>
      <c r="AN27" s="291">
        <v>1</v>
      </c>
      <c r="AO27" s="291"/>
      <c r="AP27" s="291"/>
      <c r="AQ27" s="291">
        <v>1</v>
      </c>
      <c r="AR27" s="291"/>
      <c r="AS27" s="291"/>
      <c r="AT27" s="291"/>
      <c r="AU27" s="347"/>
      <c r="AV27" s="291">
        <v>1</v>
      </c>
      <c r="AW27" s="347"/>
      <c r="AX27" s="347"/>
      <c r="AY27" s="291">
        <v>1</v>
      </c>
      <c r="AZ27" s="291"/>
      <c r="BA27" s="347"/>
      <c r="BB27" s="347"/>
      <c r="BC27" s="347"/>
      <c r="BD27" s="277"/>
      <c r="BE27" s="291" t="s">
        <v>85</v>
      </c>
      <c r="BF27" s="277"/>
      <c r="BG27" s="277"/>
      <c r="BH27" s="291" t="s">
        <v>96</v>
      </c>
      <c r="BI27" s="277"/>
      <c r="BJ27" s="277"/>
      <c r="BK27" s="277"/>
      <c r="BL27" s="291" t="s">
        <v>85</v>
      </c>
      <c r="BM27" s="277"/>
      <c r="BN27" s="291" t="s">
        <v>87</v>
      </c>
      <c r="BO27" s="277"/>
      <c r="BP27" s="277"/>
      <c r="BQ27" s="277"/>
      <c r="BR27" s="291" t="s">
        <v>85</v>
      </c>
      <c r="BS27" s="277"/>
      <c r="BT27" s="277"/>
      <c r="BU27" s="291" t="s">
        <v>85</v>
      </c>
      <c r="BV27" s="277"/>
      <c r="BW27" s="291" t="s">
        <v>96</v>
      </c>
      <c r="BX27" s="277"/>
      <c r="BY27" s="277"/>
      <c r="BZ27" s="277"/>
      <c r="CA27" s="291" t="s">
        <v>85</v>
      </c>
      <c r="CB27" s="277"/>
      <c r="CC27" s="291" t="s">
        <v>87</v>
      </c>
      <c r="CD27" s="277"/>
      <c r="CE27" s="277"/>
      <c r="CF27" s="277"/>
      <c r="CG27" s="34">
        <v>126.50350571647985</v>
      </c>
      <c r="CH27" s="13">
        <v>41.966196791956193</v>
      </c>
      <c r="CI27" s="7">
        <v>58.077552403610028</v>
      </c>
      <c r="CJ27" s="13">
        <v>126.50350571647985</v>
      </c>
      <c r="CK27" s="13">
        <v>17.097028573042952</v>
      </c>
      <c r="CL27" s="47">
        <v>65.749597076126918</v>
      </c>
      <c r="CM27" s="47">
        <v>0.94730329039557648</v>
      </c>
      <c r="CN27" s="69">
        <v>4.1966196791956193E-4</v>
      </c>
      <c r="CO27" s="47">
        <v>1.0743230438359339</v>
      </c>
      <c r="CP27" s="77">
        <v>1.7097028573042952E-4</v>
      </c>
    </row>
    <row r="28" spans="2:94" ht="23.25" customHeight="1" x14ac:dyDescent="0.2">
      <c r="B28" s="5" t="s">
        <v>82</v>
      </c>
      <c r="C28" s="10" t="s">
        <v>98</v>
      </c>
      <c r="D28" s="10" t="s">
        <v>98</v>
      </c>
      <c r="E28" s="12" t="s">
        <v>94</v>
      </c>
      <c r="F28" s="65">
        <v>2.86538058625661</v>
      </c>
      <c r="G28" s="60">
        <v>6.3114494132572148</v>
      </c>
      <c r="H28" s="32">
        <v>0.01</v>
      </c>
      <c r="I28" s="13">
        <v>0.36571384578486632</v>
      </c>
      <c r="J28" s="13">
        <v>0.15</v>
      </c>
      <c r="K28" s="13">
        <v>0.26770253511452213</v>
      </c>
      <c r="L28" s="28">
        <v>3.9862809190550429E-2</v>
      </c>
      <c r="M28" s="13">
        <v>5.8148501479793745E-2</v>
      </c>
      <c r="N28" s="13">
        <v>0.30710585767831722</v>
      </c>
      <c r="O28" s="28">
        <v>3.2182818429068234E-2</v>
      </c>
      <c r="P28" s="58">
        <v>2.6425169677480868E-2</v>
      </c>
      <c r="Q28" s="58">
        <v>0.2</v>
      </c>
      <c r="R28" s="58">
        <v>1.5</v>
      </c>
      <c r="S28" s="58">
        <v>0.13</v>
      </c>
      <c r="T28" s="91">
        <v>0.15</v>
      </c>
      <c r="U28" s="349">
        <v>0.33329999999999999</v>
      </c>
      <c r="V28" s="348"/>
      <c r="W28" s="348">
        <v>0.33329999999999999</v>
      </c>
      <c r="X28" s="348">
        <v>0.33329999999999999</v>
      </c>
      <c r="Y28" s="347">
        <v>1</v>
      </c>
      <c r="Z28" s="291"/>
      <c r="AA28" s="347"/>
      <c r="AB28" s="347"/>
      <c r="AC28" s="291"/>
      <c r="AD28" s="291"/>
      <c r="AE28" s="347"/>
      <c r="AF28" s="291">
        <v>1</v>
      </c>
      <c r="AG28" s="291"/>
      <c r="AH28" s="291"/>
      <c r="AI28" s="291"/>
      <c r="AJ28" s="291"/>
      <c r="AK28" s="291"/>
      <c r="AL28" s="347">
        <v>1</v>
      </c>
      <c r="AM28" s="347"/>
      <c r="AN28" s="291">
        <v>1</v>
      </c>
      <c r="AO28" s="291"/>
      <c r="AP28" s="291"/>
      <c r="AQ28" s="291">
        <v>1</v>
      </c>
      <c r="AR28" s="291"/>
      <c r="AS28" s="291"/>
      <c r="AT28" s="291"/>
      <c r="AU28" s="347"/>
      <c r="AV28" s="291">
        <v>1</v>
      </c>
      <c r="AW28" s="347"/>
      <c r="AX28" s="347"/>
      <c r="AY28" s="291">
        <v>1</v>
      </c>
      <c r="AZ28" s="291"/>
      <c r="BA28" s="347"/>
      <c r="BB28" s="347"/>
      <c r="BC28" s="347"/>
      <c r="BD28" s="277"/>
      <c r="BE28" s="291" t="s">
        <v>85</v>
      </c>
      <c r="BF28" s="277"/>
      <c r="BG28" s="277"/>
      <c r="BH28" s="291" t="s">
        <v>96</v>
      </c>
      <c r="BI28" s="277"/>
      <c r="BJ28" s="277"/>
      <c r="BK28" s="277"/>
      <c r="BL28" s="291" t="s">
        <v>85</v>
      </c>
      <c r="BM28" s="277"/>
      <c r="BN28" s="291" t="s">
        <v>87</v>
      </c>
      <c r="BO28" s="277"/>
      <c r="BP28" s="277"/>
      <c r="BQ28" s="277"/>
      <c r="BR28" s="291" t="s">
        <v>85</v>
      </c>
      <c r="BS28" s="277"/>
      <c r="BT28" s="277"/>
      <c r="BU28" s="291" t="s">
        <v>85</v>
      </c>
      <c r="BV28" s="277"/>
      <c r="BW28" s="291" t="s">
        <v>96</v>
      </c>
      <c r="BX28" s="277"/>
      <c r="BY28" s="277"/>
      <c r="BZ28" s="277"/>
      <c r="CA28" s="291" t="s">
        <v>85</v>
      </c>
      <c r="CB28" s="277"/>
      <c r="CC28" s="291" t="s">
        <v>87</v>
      </c>
      <c r="CD28" s="277"/>
      <c r="CE28" s="277"/>
      <c r="CF28" s="277"/>
      <c r="CG28" s="34">
        <v>82.360117615091085</v>
      </c>
      <c r="CH28" s="13">
        <v>39.867886952358383</v>
      </c>
      <c r="CI28" s="7">
        <v>58.077552403610028</v>
      </c>
      <c r="CJ28" s="13">
        <v>82.360117615091085</v>
      </c>
      <c r="CK28" s="13">
        <v>16.242177144390805</v>
      </c>
      <c r="CL28" s="47">
        <v>65.749597076126918</v>
      </c>
      <c r="CM28" s="47">
        <v>0.61894652038618825</v>
      </c>
      <c r="CN28" s="69">
        <v>3.9867886952358385E-4</v>
      </c>
      <c r="CO28" s="47">
        <v>0.70820933501369021</v>
      </c>
      <c r="CP28" s="77">
        <v>1.6242177144390804E-4</v>
      </c>
    </row>
    <row r="29" spans="2:94" ht="25.5" customHeight="1" x14ac:dyDescent="0.2">
      <c r="B29" s="5" t="s">
        <v>82</v>
      </c>
      <c r="C29" s="10" t="s">
        <v>98</v>
      </c>
      <c r="D29" s="10" t="s">
        <v>98</v>
      </c>
      <c r="E29" s="10" t="s">
        <v>95</v>
      </c>
      <c r="F29" s="71">
        <v>1.597</v>
      </c>
      <c r="G29" s="32">
        <v>1.0130034887408816</v>
      </c>
      <c r="H29" s="32">
        <v>0.131054</v>
      </c>
      <c r="I29" s="13">
        <v>3.5256022724335437E-2</v>
      </c>
      <c r="J29" s="13">
        <v>1.4E-2</v>
      </c>
      <c r="K29" s="13">
        <v>2.580740863421354E-2</v>
      </c>
      <c r="L29" s="13">
        <v>3.8429064769525626E-3</v>
      </c>
      <c r="M29" s="13">
        <v>5.6057076131693345E-3</v>
      </c>
      <c r="N29" s="13">
        <v>2.9606019082615013E-2</v>
      </c>
      <c r="O29" s="28">
        <v>3.1025299997415184E-3</v>
      </c>
      <c r="P29" s="149">
        <v>2.5474736419789056E-3</v>
      </c>
      <c r="Q29" s="58">
        <v>0.13</v>
      </c>
      <c r="R29" s="58">
        <v>1.38</v>
      </c>
      <c r="S29" s="58">
        <v>0.1</v>
      </c>
      <c r="T29" s="58">
        <v>0.1</v>
      </c>
      <c r="U29" s="349">
        <v>0.33329999999999999</v>
      </c>
      <c r="V29" s="348"/>
      <c r="W29" s="348">
        <v>0.33329999999999999</v>
      </c>
      <c r="X29" s="348">
        <v>0.33329999999999999</v>
      </c>
      <c r="Y29" s="347">
        <v>1</v>
      </c>
      <c r="Z29" s="291"/>
      <c r="AA29" s="347"/>
      <c r="AB29" s="347"/>
      <c r="AC29" s="291"/>
      <c r="AD29" s="291"/>
      <c r="AE29" s="347"/>
      <c r="AF29" s="291">
        <v>1</v>
      </c>
      <c r="AG29" s="291"/>
      <c r="AH29" s="291"/>
      <c r="AI29" s="291"/>
      <c r="AJ29" s="291"/>
      <c r="AK29" s="291"/>
      <c r="AL29" s="347">
        <v>1</v>
      </c>
      <c r="AM29" s="347"/>
      <c r="AN29" s="291">
        <v>1</v>
      </c>
      <c r="AO29" s="291"/>
      <c r="AP29" s="291"/>
      <c r="AQ29" s="291">
        <v>1</v>
      </c>
      <c r="AR29" s="291"/>
      <c r="AS29" s="291"/>
      <c r="AT29" s="291"/>
      <c r="AU29" s="347"/>
      <c r="AV29" s="291">
        <v>1</v>
      </c>
      <c r="AW29" s="347"/>
      <c r="AX29" s="347"/>
      <c r="AY29" s="291">
        <v>1</v>
      </c>
      <c r="AZ29" s="291"/>
      <c r="BA29" s="347"/>
      <c r="BB29" s="347"/>
      <c r="BC29" s="347"/>
      <c r="BD29" s="277"/>
      <c r="BE29" s="291" t="s">
        <v>85</v>
      </c>
      <c r="BF29" s="277"/>
      <c r="BG29" s="277"/>
      <c r="BH29" s="291" t="s">
        <v>96</v>
      </c>
      <c r="BI29" s="277"/>
      <c r="BJ29" s="277"/>
      <c r="BK29" s="277"/>
      <c r="BL29" s="291" t="s">
        <v>85</v>
      </c>
      <c r="BM29" s="277"/>
      <c r="BN29" s="291" t="s">
        <v>87</v>
      </c>
      <c r="BO29" s="277"/>
      <c r="BP29" s="277"/>
      <c r="BQ29" s="277"/>
      <c r="BR29" s="291" t="s">
        <v>85</v>
      </c>
      <c r="BS29" s="277"/>
      <c r="BT29" s="277"/>
      <c r="BU29" s="291" t="s">
        <v>85</v>
      </c>
      <c r="BV29" s="277"/>
      <c r="BW29" s="291" t="s">
        <v>96</v>
      </c>
      <c r="BX29" s="277"/>
      <c r="BY29" s="277"/>
      <c r="BZ29" s="277"/>
      <c r="CA29" s="291" t="s">
        <v>85</v>
      </c>
      <c r="CB29" s="277"/>
      <c r="CC29" s="291" t="s">
        <v>87</v>
      </c>
      <c r="CD29" s="277"/>
      <c r="CE29" s="277"/>
      <c r="CF29" s="277"/>
      <c r="CG29" s="245">
        <v>30.042028013445133</v>
      </c>
      <c r="CH29" s="58">
        <v>19.047370165342617</v>
      </c>
      <c r="CI29" s="53">
        <v>58.077552403610028</v>
      </c>
      <c r="CJ29" s="13">
        <v>30.042028013445133</v>
      </c>
      <c r="CK29" s="13">
        <v>7.7598986053605818</v>
      </c>
      <c r="CL29" s="47">
        <v>65.749597076126918</v>
      </c>
      <c r="CM29" s="47">
        <v>0.11110537600346029</v>
      </c>
      <c r="CN29" s="77">
        <v>2.4962340496488115E-3</v>
      </c>
      <c r="CO29" s="47">
        <v>0.13543478571704592</v>
      </c>
      <c r="CP29" s="69">
        <v>1.0169657518269257E-3</v>
      </c>
    </row>
    <row r="30" spans="2:94" ht="25.5" customHeight="1" x14ac:dyDescent="0.2">
      <c r="B30" s="5" t="s">
        <v>82</v>
      </c>
      <c r="C30" s="10" t="s">
        <v>99</v>
      </c>
      <c r="D30" s="10" t="s">
        <v>99</v>
      </c>
      <c r="E30" s="15"/>
      <c r="F30" s="115">
        <v>32.659999999999997</v>
      </c>
      <c r="G30" s="115"/>
      <c r="H30" s="233"/>
      <c r="I30" s="327">
        <v>0.28561764133678841</v>
      </c>
      <c r="J30" s="327">
        <v>0.06</v>
      </c>
      <c r="K30" s="327">
        <v>0.20907211345852911</v>
      </c>
      <c r="L30" s="327">
        <v>3.1132322905709938E-2</v>
      </c>
      <c r="M30" s="327">
        <v>4.5413204972549359E-2</v>
      </c>
      <c r="N30" s="113">
        <v>0.40307692307692305</v>
      </c>
      <c r="O30" s="14"/>
      <c r="P30" s="113"/>
      <c r="Q30" s="7"/>
      <c r="R30" s="7"/>
      <c r="S30" s="7"/>
      <c r="T30" s="36"/>
      <c r="U30" s="277"/>
      <c r="V30" s="277"/>
      <c r="W30" s="278"/>
      <c r="X30" s="278"/>
      <c r="Y30" s="277"/>
      <c r="Z30" s="277"/>
      <c r="AA30" s="278"/>
      <c r="AB30" s="278"/>
      <c r="AC30" s="277"/>
      <c r="AD30" s="277"/>
      <c r="AE30" s="277"/>
      <c r="AF30" s="277"/>
      <c r="AG30" s="277"/>
      <c r="AH30" s="277"/>
      <c r="AI30" s="277"/>
      <c r="AJ30" s="277"/>
      <c r="AK30" s="277"/>
      <c r="AL30" s="278"/>
      <c r="AM30" s="278"/>
      <c r="AN30" s="277"/>
      <c r="AO30" s="277"/>
      <c r="AP30" s="277"/>
      <c r="AQ30" s="277"/>
      <c r="AR30" s="277"/>
      <c r="AS30" s="277"/>
      <c r="AT30" s="277"/>
      <c r="AU30" s="278"/>
      <c r="AV30" s="277"/>
      <c r="AW30" s="278"/>
      <c r="AX30" s="278"/>
      <c r="AY30" s="277"/>
      <c r="AZ30" s="277"/>
      <c r="BA30" s="278"/>
      <c r="BB30" s="329"/>
      <c r="BC30" s="329"/>
      <c r="BD30" s="5"/>
      <c r="BE30" s="329"/>
      <c r="BF30" s="5"/>
      <c r="BG30" s="329"/>
      <c r="BH30" s="329"/>
      <c r="BI30" s="329"/>
      <c r="BJ30" s="273"/>
      <c r="BK30" s="273"/>
      <c r="BL30" s="273"/>
      <c r="BM30" s="277"/>
      <c r="BN30" s="273"/>
      <c r="BO30" s="277"/>
      <c r="BP30" s="277"/>
      <c r="BQ30" s="277"/>
      <c r="BR30" s="273"/>
      <c r="BS30" s="277"/>
      <c r="BT30" s="277"/>
      <c r="BU30" s="273"/>
      <c r="BV30" s="277"/>
      <c r="BW30" s="273"/>
      <c r="BX30" s="277"/>
      <c r="BY30" s="277"/>
      <c r="BZ30" s="277"/>
      <c r="CA30" s="273"/>
      <c r="CB30" s="277"/>
      <c r="CC30" s="273"/>
      <c r="CD30" s="277"/>
      <c r="CE30" s="277"/>
      <c r="CF30" s="277"/>
      <c r="CG30" s="34"/>
      <c r="CH30" s="7"/>
      <c r="CI30" s="7"/>
      <c r="CJ30" s="7"/>
      <c r="CK30" s="7"/>
      <c r="CL30" s="7"/>
      <c r="CM30" s="7"/>
      <c r="CN30" s="47"/>
      <c r="CO30" s="7"/>
      <c r="CP30" s="7"/>
    </row>
    <row r="31" spans="2:94" ht="25.5" customHeight="1" x14ac:dyDescent="0.2">
      <c r="B31" s="37" t="s">
        <v>82</v>
      </c>
      <c r="C31" s="10" t="s">
        <v>99</v>
      </c>
      <c r="D31" s="10" t="s">
        <v>99</v>
      </c>
      <c r="E31" s="38" t="s">
        <v>84</v>
      </c>
      <c r="F31" s="65">
        <v>3.9015809706871702</v>
      </c>
      <c r="G31" s="13">
        <v>2.4748372792179958</v>
      </c>
      <c r="H31" s="13">
        <v>0.12335400000000001</v>
      </c>
      <c r="I31" s="13">
        <v>2.0725626067588612E-2</v>
      </c>
      <c r="J31" s="13">
        <v>5.0000000000000001E-3</v>
      </c>
      <c r="K31" s="13">
        <v>1.5171158281474863E-2</v>
      </c>
      <c r="L31" s="13">
        <v>2.2590932413671587E-3</v>
      </c>
      <c r="M31" s="13">
        <v>3.2953745447465892E-3</v>
      </c>
      <c r="N31" s="13">
        <v>0.01</v>
      </c>
      <c r="O31" s="28">
        <v>1.8238550939477978E-3</v>
      </c>
      <c r="P31" s="58">
        <v>8.9017709736408136E-3</v>
      </c>
      <c r="Q31" s="71">
        <v>0.6</v>
      </c>
      <c r="R31" s="71">
        <v>2.2000000000000002</v>
      </c>
      <c r="S31" s="71">
        <v>0.4</v>
      </c>
      <c r="T31" s="275">
        <v>0.6</v>
      </c>
      <c r="U31" s="291"/>
      <c r="V31" s="291"/>
      <c r="W31" s="347">
        <v>1</v>
      </c>
      <c r="X31" s="347"/>
      <c r="Y31" s="291">
        <v>1</v>
      </c>
      <c r="Z31" s="291"/>
      <c r="AA31" s="347"/>
      <c r="AB31" s="347"/>
      <c r="AC31" s="291"/>
      <c r="AD31" s="291"/>
      <c r="AE31" s="291"/>
      <c r="AF31" s="291">
        <v>1</v>
      </c>
      <c r="AG31" s="291"/>
      <c r="AH31" s="291"/>
      <c r="AI31" s="291">
        <v>1</v>
      </c>
      <c r="AJ31" s="291"/>
      <c r="AK31" s="291"/>
      <c r="AL31" s="347"/>
      <c r="AM31" s="347"/>
      <c r="AN31" s="291">
        <v>1</v>
      </c>
      <c r="AO31" s="291"/>
      <c r="AP31" s="291"/>
      <c r="AQ31" s="291">
        <v>1</v>
      </c>
      <c r="AR31" s="291"/>
      <c r="AS31" s="291"/>
      <c r="AT31" s="291"/>
      <c r="AU31" s="347"/>
      <c r="AV31" s="291">
        <v>1</v>
      </c>
      <c r="AW31" s="347"/>
      <c r="AX31" s="347"/>
      <c r="AY31" s="291">
        <v>1</v>
      </c>
      <c r="AZ31" s="291"/>
      <c r="BA31" s="347"/>
      <c r="BB31" s="347"/>
      <c r="BC31" s="347"/>
      <c r="BD31" s="277"/>
      <c r="BE31" s="291" t="s">
        <v>85</v>
      </c>
      <c r="BF31" s="277"/>
      <c r="BG31" s="277"/>
      <c r="BH31" s="291" t="s">
        <v>96</v>
      </c>
      <c r="BI31" s="277"/>
      <c r="BJ31" s="277"/>
      <c r="BK31" s="277"/>
      <c r="BL31" s="291" t="s">
        <v>85</v>
      </c>
      <c r="BM31" s="277"/>
      <c r="BN31" s="291" t="s">
        <v>87</v>
      </c>
      <c r="BO31" s="277"/>
      <c r="BP31" s="277"/>
      <c r="BQ31" s="277"/>
      <c r="BR31" s="291" t="s">
        <v>85</v>
      </c>
      <c r="BS31" s="277"/>
      <c r="BT31" s="277"/>
      <c r="BU31" s="291" t="s">
        <v>85</v>
      </c>
      <c r="BV31" s="277"/>
      <c r="BW31" s="291" t="s">
        <v>96</v>
      </c>
      <c r="BX31" s="277"/>
      <c r="BY31" s="277"/>
      <c r="BZ31" s="277"/>
      <c r="CA31" s="291" t="s">
        <v>85</v>
      </c>
      <c r="CB31" s="277"/>
      <c r="CC31" s="291" t="s">
        <v>87</v>
      </c>
      <c r="CD31" s="277"/>
      <c r="CE31" s="277"/>
      <c r="CF31" s="277"/>
      <c r="CG31" s="276">
        <v>147.90078689340305</v>
      </c>
      <c r="CH31" s="71">
        <v>19.047370165342617</v>
      </c>
      <c r="CI31" s="73">
        <v>58.077552403610028</v>
      </c>
      <c r="CJ31" s="13">
        <v>147.90078689340305</v>
      </c>
      <c r="CK31" s="13">
        <v>7.7598986053605818</v>
      </c>
      <c r="CL31" s="47">
        <v>65.749597076126918</v>
      </c>
      <c r="CM31" s="47">
        <v>0.53452210184132953</v>
      </c>
      <c r="CN31" s="69">
        <v>2.3495692993756733E-3</v>
      </c>
      <c r="CO31" s="94">
        <v>0.62255775781203582</v>
      </c>
      <c r="CP31" s="101">
        <v>9.5721453256564931E-4</v>
      </c>
    </row>
    <row r="32" spans="2:94" ht="16.5" customHeight="1" x14ac:dyDescent="0.2">
      <c r="B32" s="5" t="s">
        <v>82</v>
      </c>
      <c r="C32" s="10" t="s">
        <v>99</v>
      </c>
      <c r="D32" s="10" t="s">
        <v>99</v>
      </c>
      <c r="E32" s="12" t="s">
        <v>89</v>
      </c>
      <c r="F32" s="65">
        <v>10.446900528592023</v>
      </c>
      <c r="G32" s="7">
        <v>14.291151284490962</v>
      </c>
      <c r="H32" s="13">
        <v>0.03</v>
      </c>
      <c r="I32" s="13">
        <v>2.545238422531048E-2</v>
      </c>
      <c r="J32" s="13">
        <v>5.0000000000000001E-3</v>
      </c>
      <c r="K32" s="13">
        <v>1.8631145252927271E-2</v>
      </c>
      <c r="L32" s="13">
        <v>2.7743098805588424E-3</v>
      </c>
      <c r="M32" s="13">
        <v>4.0469290918243661E-3</v>
      </c>
      <c r="N32" s="13">
        <v>0.01</v>
      </c>
      <c r="O32" s="28">
        <v>2.2398098118273221E-3</v>
      </c>
      <c r="P32" s="58">
        <v>1.3212574413483159E-2</v>
      </c>
      <c r="Q32" s="58">
        <v>0.5</v>
      </c>
      <c r="R32" s="58">
        <v>2.0499999999999998</v>
      </c>
      <c r="S32" s="58">
        <v>0.35</v>
      </c>
      <c r="T32" s="58">
        <v>0.5</v>
      </c>
      <c r="U32" s="291"/>
      <c r="V32" s="291"/>
      <c r="W32" s="347">
        <v>1</v>
      </c>
      <c r="X32" s="347"/>
      <c r="Y32" s="291">
        <v>1</v>
      </c>
      <c r="Z32" s="291"/>
      <c r="AA32" s="347"/>
      <c r="AB32" s="347"/>
      <c r="AC32" s="291"/>
      <c r="AD32" s="291"/>
      <c r="AE32" s="291"/>
      <c r="AF32" s="291">
        <v>1</v>
      </c>
      <c r="AG32" s="291"/>
      <c r="AH32" s="291"/>
      <c r="AI32" s="291">
        <v>1</v>
      </c>
      <c r="AJ32" s="291"/>
      <c r="AK32" s="291"/>
      <c r="AL32" s="347"/>
      <c r="AM32" s="347"/>
      <c r="AN32" s="291">
        <v>1</v>
      </c>
      <c r="AO32" s="291"/>
      <c r="AP32" s="291"/>
      <c r="AQ32" s="291">
        <v>1</v>
      </c>
      <c r="AR32" s="291"/>
      <c r="AS32" s="291"/>
      <c r="AT32" s="291"/>
      <c r="AU32" s="347"/>
      <c r="AV32" s="291">
        <v>1</v>
      </c>
      <c r="AW32" s="347"/>
      <c r="AX32" s="347"/>
      <c r="AY32" s="291">
        <v>1</v>
      </c>
      <c r="AZ32" s="291"/>
      <c r="BA32" s="347"/>
      <c r="BB32" s="347"/>
      <c r="BC32" s="347"/>
      <c r="BD32" s="277"/>
      <c r="BE32" s="291" t="s">
        <v>85</v>
      </c>
      <c r="BF32" s="277"/>
      <c r="BG32" s="277"/>
      <c r="BH32" s="291" t="s">
        <v>96</v>
      </c>
      <c r="BI32" s="277"/>
      <c r="BJ32" s="277"/>
      <c r="BK32" s="277"/>
      <c r="BL32" s="291" t="s">
        <v>85</v>
      </c>
      <c r="BM32" s="277"/>
      <c r="BN32" s="291" t="s">
        <v>87</v>
      </c>
      <c r="BO32" s="277"/>
      <c r="BP32" s="277"/>
      <c r="BQ32" s="277"/>
      <c r="BR32" s="291" t="s">
        <v>85</v>
      </c>
      <c r="BS32" s="277"/>
      <c r="BT32" s="277"/>
      <c r="BU32" s="291" t="s">
        <v>85</v>
      </c>
      <c r="BV32" s="277"/>
      <c r="BW32" s="291" t="s">
        <v>96</v>
      </c>
      <c r="BX32" s="277"/>
      <c r="BY32" s="277"/>
      <c r="BZ32" s="277"/>
      <c r="CA32" s="291" t="s">
        <v>85</v>
      </c>
      <c r="CB32" s="277"/>
      <c r="CC32" s="291" t="s">
        <v>87</v>
      </c>
      <c r="CD32" s="277"/>
      <c r="CE32" s="277"/>
      <c r="CF32" s="277"/>
      <c r="CG32" s="276">
        <v>124.92987567768036</v>
      </c>
      <c r="CH32" s="71">
        <v>18.475949060382337</v>
      </c>
      <c r="CI32" s="73">
        <v>58.077552403610028</v>
      </c>
      <c r="CJ32" s="13">
        <v>124.92987567768036</v>
      </c>
      <c r="CK32" s="13">
        <v>7.527101647199764</v>
      </c>
      <c r="CL32" s="47">
        <v>65.749597076126918</v>
      </c>
      <c r="CM32" s="47">
        <v>2.1575919240254193</v>
      </c>
      <c r="CN32" s="69">
        <v>5.5427847181147006E-4</v>
      </c>
      <c r="CO32" s="94">
        <v>2.4722712537116802</v>
      </c>
      <c r="CP32" s="102">
        <v>2.2581304941599292E-4</v>
      </c>
    </row>
    <row r="33" spans="1:111" ht="25.5" customHeight="1" x14ac:dyDescent="0.2">
      <c r="B33" s="5" t="s">
        <v>82</v>
      </c>
      <c r="C33" s="10" t="s">
        <v>99</v>
      </c>
      <c r="D33" s="10" t="s">
        <v>99</v>
      </c>
      <c r="E33" s="12" t="s">
        <v>91</v>
      </c>
      <c r="F33" s="65">
        <v>7.0927438731379144</v>
      </c>
      <c r="G33" s="7">
        <v>14.906438312718047</v>
      </c>
      <c r="H33" s="13">
        <v>0.03</v>
      </c>
      <c r="I33" s="13">
        <v>3.4712587145809978E-2</v>
      </c>
      <c r="J33" s="13">
        <v>8.0000000000000002E-3</v>
      </c>
      <c r="K33" s="13">
        <v>2.5409613790732904E-2</v>
      </c>
      <c r="L33" s="13">
        <v>3.7836719988932877E-3</v>
      </c>
      <c r="M33" s="13">
        <v>5.5193013561837864E-3</v>
      </c>
      <c r="N33" s="13">
        <v>0.02</v>
      </c>
      <c r="O33" s="28">
        <v>3.0547076688312779E-3</v>
      </c>
      <c r="P33" s="58">
        <v>1.1657879476978699E-2</v>
      </c>
      <c r="Q33" s="58">
        <v>0.4</v>
      </c>
      <c r="R33" s="58">
        <v>1.9</v>
      </c>
      <c r="S33" s="58">
        <v>0.3</v>
      </c>
      <c r="T33" s="91">
        <v>0.4</v>
      </c>
      <c r="U33" s="291"/>
      <c r="V33" s="291"/>
      <c r="W33" s="347">
        <v>1</v>
      </c>
      <c r="X33" s="347"/>
      <c r="Y33" s="291">
        <v>1</v>
      </c>
      <c r="Z33" s="291"/>
      <c r="AA33" s="347"/>
      <c r="AB33" s="347"/>
      <c r="AC33" s="291"/>
      <c r="AD33" s="291"/>
      <c r="AE33" s="291"/>
      <c r="AF33" s="291">
        <v>1</v>
      </c>
      <c r="AG33" s="291"/>
      <c r="AH33" s="291"/>
      <c r="AI33" s="291"/>
      <c r="AJ33" s="291">
        <v>1</v>
      </c>
      <c r="AK33" s="291"/>
      <c r="AL33" s="347"/>
      <c r="AM33" s="347"/>
      <c r="AN33" s="291">
        <v>1</v>
      </c>
      <c r="AO33" s="291"/>
      <c r="AP33" s="291"/>
      <c r="AQ33" s="291">
        <v>1</v>
      </c>
      <c r="AR33" s="291"/>
      <c r="AS33" s="291"/>
      <c r="AT33" s="291"/>
      <c r="AU33" s="347"/>
      <c r="AV33" s="291">
        <v>1</v>
      </c>
      <c r="AW33" s="347"/>
      <c r="AX33" s="347"/>
      <c r="AY33" s="291">
        <v>1</v>
      </c>
      <c r="AZ33" s="291"/>
      <c r="BA33" s="347"/>
      <c r="BB33" s="347"/>
      <c r="BC33" s="347"/>
      <c r="BD33" s="277"/>
      <c r="BE33" s="291" t="s">
        <v>85</v>
      </c>
      <c r="BF33" s="277"/>
      <c r="BG33" s="277"/>
      <c r="BH33" s="291" t="s">
        <v>96</v>
      </c>
      <c r="BI33" s="277"/>
      <c r="BJ33" s="277"/>
      <c r="BK33" s="277"/>
      <c r="BL33" s="291" t="s">
        <v>85</v>
      </c>
      <c r="BM33" s="277"/>
      <c r="BN33" s="291" t="s">
        <v>87</v>
      </c>
      <c r="BO33" s="277"/>
      <c r="BP33" s="277"/>
      <c r="BQ33" s="277"/>
      <c r="BR33" s="291" t="s">
        <v>85</v>
      </c>
      <c r="BS33" s="277"/>
      <c r="BT33" s="277"/>
      <c r="BU33" s="291" t="s">
        <v>85</v>
      </c>
      <c r="BV33" s="277"/>
      <c r="BW33" s="291" t="s">
        <v>96</v>
      </c>
      <c r="BX33" s="277"/>
      <c r="BY33" s="277"/>
      <c r="BZ33" s="277"/>
      <c r="CA33" s="291" t="s">
        <v>85</v>
      </c>
      <c r="CB33" s="277"/>
      <c r="CC33" s="291" t="s">
        <v>87</v>
      </c>
      <c r="CD33" s="277"/>
      <c r="CE33" s="277"/>
      <c r="CF33" s="277"/>
      <c r="CG33" s="276">
        <v>129.05809993531022</v>
      </c>
      <c r="CH33" s="71">
        <v>21.432100910043509</v>
      </c>
      <c r="CI33" s="73">
        <v>58.077552403610028</v>
      </c>
      <c r="CJ33" s="13">
        <v>129.05809993531022</v>
      </c>
      <c r="CK33" s="13">
        <v>8.7314379107517262</v>
      </c>
      <c r="CL33" s="47">
        <v>65.749597076126918</v>
      </c>
      <c r="CM33" s="47">
        <v>2.106724821340177</v>
      </c>
      <c r="CN33" s="69">
        <v>6.4296302730130529E-4</v>
      </c>
      <c r="CO33" s="94">
        <v>2.3901416572652883</v>
      </c>
      <c r="CP33" s="102">
        <v>2.6194313732255176E-4</v>
      </c>
    </row>
    <row r="34" spans="1:111" ht="25.5" customHeight="1" x14ac:dyDescent="0.2">
      <c r="B34" s="5" t="s">
        <v>82</v>
      </c>
      <c r="C34" s="10" t="s">
        <v>99</v>
      </c>
      <c r="D34" s="10" t="s">
        <v>99</v>
      </c>
      <c r="E34" s="12" t="s">
        <v>92</v>
      </c>
      <c r="F34" s="65">
        <v>6.1797212878423835</v>
      </c>
      <c r="G34" s="7">
        <v>7.6371709483032024</v>
      </c>
      <c r="H34" s="13">
        <v>0.01</v>
      </c>
      <c r="I34" s="13">
        <v>3.8373522300263745E-2</v>
      </c>
      <c r="J34" s="13">
        <v>8.0000000000000002E-3</v>
      </c>
      <c r="K34" s="13">
        <v>2.808941832379306E-2</v>
      </c>
      <c r="L34" s="13">
        <v>4.1827139307287478E-3</v>
      </c>
      <c r="M34" s="13">
        <v>6.1013900457419354E-3</v>
      </c>
      <c r="N34" s="13">
        <v>0.02</v>
      </c>
      <c r="O34" s="28">
        <v>3.3768699624232095E-3</v>
      </c>
      <c r="P34" s="58">
        <v>1.4996652337840534E-2</v>
      </c>
      <c r="Q34" s="58">
        <v>0.3</v>
      </c>
      <c r="R34" s="58">
        <v>1.7</v>
      </c>
      <c r="S34" s="58">
        <v>0.2</v>
      </c>
      <c r="T34" s="91">
        <v>0.3</v>
      </c>
      <c r="U34" s="291">
        <v>0.33329999999999999</v>
      </c>
      <c r="V34" s="291"/>
      <c r="W34" s="347">
        <v>0.33329999999999999</v>
      </c>
      <c r="X34" s="347">
        <v>0.33329999999999999</v>
      </c>
      <c r="Y34" s="291">
        <v>1</v>
      </c>
      <c r="Z34" s="291"/>
      <c r="AA34" s="347"/>
      <c r="AB34" s="347"/>
      <c r="AC34" s="291"/>
      <c r="AD34" s="291"/>
      <c r="AE34" s="291"/>
      <c r="AF34" s="291">
        <v>1</v>
      </c>
      <c r="AG34" s="291"/>
      <c r="AH34" s="291"/>
      <c r="AI34" s="291"/>
      <c r="AJ34" s="291">
        <v>1</v>
      </c>
      <c r="AK34" s="291"/>
      <c r="AL34" s="347"/>
      <c r="AM34" s="347"/>
      <c r="AN34" s="291">
        <v>1</v>
      </c>
      <c r="AO34" s="291"/>
      <c r="AP34" s="291"/>
      <c r="AQ34" s="291">
        <v>1</v>
      </c>
      <c r="AR34" s="291"/>
      <c r="AS34" s="291"/>
      <c r="AT34" s="291"/>
      <c r="AU34" s="347"/>
      <c r="AV34" s="291">
        <v>1</v>
      </c>
      <c r="AW34" s="347"/>
      <c r="AX34" s="347"/>
      <c r="AY34" s="291">
        <v>1</v>
      </c>
      <c r="AZ34" s="291"/>
      <c r="BA34" s="347"/>
      <c r="BB34" s="347"/>
      <c r="BC34" s="347"/>
      <c r="BD34" s="277"/>
      <c r="BE34" s="291" t="s">
        <v>85</v>
      </c>
      <c r="BF34" s="277"/>
      <c r="BG34" s="277"/>
      <c r="BH34" s="291" t="s">
        <v>96</v>
      </c>
      <c r="BI34" s="277"/>
      <c r="BJ34" s="277"/>
      <c r="BK34" s="277"/>
      <c r="BL34" s="291" t="s">
        <v>85</v>
      </c>
      <c r="BM34" s="277"/>
      <c r="BN34" s="291" t="s">
        <v>87</v>
      </c>
      <c r="BO34" s="277"/>
      <c r="BP34" s="277"/>
      <c r="BQ34" s="277"/>
      <c r="BR34" s="291" t="s">
        <v>85</v>
      </c>
      <c r="BS34" s="277"/>
      <c r="BT34" s="277"/>
      <c r="BU34" s="291" t="s">
        <v>85</v>
      </c>
      <c r="BV34" s="277"/>
      <c r="BW34" s="291" t="s">
        <v>96</v>
      </c>
      <c r="BX34" s="277"/>
      <c r="BY34" s="277"/>
      <c r="BZ34" s="277"/>
      <c r="CA34" s="291" t="s">
        <v>85</v>
      </c>
      <c r="CB34" s="277"/>
      <c r="CC34" s="291" t="s">
        <v>87</v>
      </c>
      <c r="CD34" s="277"/>
      <c r="CE34" s="277"/>
      <c r="CF34" s="277"/>
      <c r="CG34" s="276">
        <v>130.59085646660844</v>
      </c>
      <c r="CH34" s="71">
        <v>39.220744665379627</v>
      </c>
      <c r="CI34" s="73">
        <v>58.077552403610028</v>
      </c>
      <c r="CJ34" s="13">
        <v>130.59085646660844</v>
      </c>
      <c r="CK34" s="13">
        <v>15.97853137667566</v>
      </c>
      <c r="CL34" s="47">
        <v>65.749597076126918</v>
      </c>
      <c r="CM34" s="47">
        <v>1.2232775160595162</v>
      </c>
      <c r="CN34" s="69">
        <v>3.9220744665379625E-4</v>
      </c>
      <c r="CO34" s="47">
        <v>1.4036588798392162</v>
      </c>
      <c r="CP34" s="77">
        <v>1.5978531376675662E-4</v>
      </c>
    </row>
    <row r="35" spans="1:111" ht="25.5" customHeight="1" x14ac:dyDescent="0.2">
      <c r="B35" s="5" t="s">
        <v>82</v>
      </c>
      <c r="C35" s="10" t="s">
        <v>99</v>
      </c>
      <c r="D35" s="10" t="s">
        <v>99</v>
      </c>
      <c r="E35" s="12" t="s">
        <v>93</v>
      </c>
      <c r="F35" s="65">
        <v>3.2099951946179721</v>
      </c>
      <c r="G35" s="60">
        <v>6.8633047890897556</v>
      </c>
      <c r="H35" s="32">
        <v>0.01</v>
      </c>
      <c r="I35" s="13">
        <v>3.2014600084232771E-2</v>
      </c>
      <c r="J35" s="13">
        <v>8.0000000000000002E-3</v>
      </c>
      <c r="K35" s="13">
        <v>2.3434687261658389E-2</v>
      </c>
      <c r="L35" s="13">
        <v>3.4895914091813722E-3</v>
      </c>
      <c r="M35" s="13">
        <v>5.0903214133930109E-3</v>
      </c>
      <c r="N35" s="13">
        <v>0.02</v>
      </c>
      <c r="O35" s="28">
        <v>2.8172848074124839E-3</v>
      </c>
      <c r="P35" s="58">
        <v>9.1973152768202865E-3</v>
      </c>
      <c r="Q35" s="58">
        <v>0.25</v>
      </c>
      <c r="R35" s="58">
        <v>1.6</v>
      </c>
      <c r="S35" s="58">
        <v>0.15</v>
      </c>
      <c r="T35" s="58">
        <v>0.2</v>
      </c>
      <c r="U35" s="291">
        <v>0.33329999999999999</v>
      </c>
      <c r="V35" s="291"/>
      <c r="W35" s="347">
        <v>0.33329999999999999</v>
      </c>
      <c r="X35" s="347">
        <v>0.33329999999999999</v>
      </c>
      <c r="Y35" s="291">
        <v>1</v>
      </c>
      <c r="Z35" s="291"/>
      <c r="AA35" s="347"/>
      <c r="AB35" s="347"/>
      <c r="AC35" s="291"/>
      <c r="AD35" s="291"/>
      <c r="AE35" s="291"/>
      <c r="AF35" s="291">
        <v>1</v>
      </c>
      <c r="AG35" s="291"/>
      <c r="AH35" s="291"/>
      <c r="AI35" s="291"/>
      <c r="AJ35" s="291">
        <v>1</v>
      </c>
      <c r="AK35" s="291"/>
      <c r="AL35" s="347"/>
      <c r="AM35" s="347"/>
      <c r="AN35" s="291">
        <v>1</v>
      </c>
      <c r="AO35" s="291"/>
      <c r="AP35" s="291"/>
      <c r="AQ35" s="291">
        <v>1</v>
      </c>
      <c r="AR35" s="291"/>
      <c r="AS35" s="291"/>
      <c r="AT35" s="291"/>
      <c r="AU35" s="347"/>
      <c r="AV35" s="291">
        <v>1</v>
      </c>
      <c r="AW35" s="347"/>
      <c r="AX35" s="347"/>
      <c r="AY35" s="291">
        <v>1</v>
      </c>
      <c r="AZ35" s="291"/>
      <c r="BA35" s="347"/>
      <c r="BB35" s="347"/>
      <c r="BC35" s="347"/>
      <c r="BD35" s="277"/>
      <c r="BE35" s="291" t="s">
        <v>85</v>
      </c>
      <c r="BF35" s="277"/>
      <c r="BG35" s="277"/>
      <c r="BH35" s="291" t="s">
        <v>96</v>
      </c>
      <c r="BI35" s="277"/>
      <c r="BJ35" s="277"/>
      <c r="BK35" s="277"/>
      <c r="BL35" s="291" t="s">
        <v>85</v>
      </c>
      <c r="BM35" s="277"/>
      <c r="BN35" s="291" t="s">
        <v>87</v>
      </c>
      <c r="BO35" s="277"/>
      <c r="BP35" s="277"/>
      <c r="BQ35" s="277"/>
      <c r="BR35" s="291" t="s">
        <v>85</v>
      </c>
      <c r="BS35" s="277"/>
      <c r="BT35" s="277"/>
      <c r="BU35" s="291" t="s">
        <v>85</v>
      </c>
      <c r="BV35" s="277"/>
      <c r="BW35" s="291" t="s">
        <v>96</v>
      </c>
      <c r="BX35" s="277"/>
      <c r="BY35" s="277"/>
      <c r="BZ35" s="277"/>
      <c r="CA35" s="291" t="s">
        <v>85</v>
      </c>
      <c r="CB35" s="277"/>
      <c r="CC35" s="291" t="s">
        <v>87</v>
      </c>
      <c r="CD35" s="277"/>
      <c r="CE35" s="277"/>
      <c r="CF35" s="277"/>
      <c r="CG35" s="276">
        <v>126.50350571647985</v>
      </c>
      <c r="CH35" s="71">
        <v>41.966196791956193</v>
      </c>
      <c r="CI35" s="73">
        <v>58.077552403610028</v>
      </c>
      <c r="CJ35" s="13">
        <v>126.50350571647985</v>
      </c>
      <c r="CK35" s="13">
        <v>17.097028573042952</v>
      </c>
      <c r="CL35" s="47">
        <v>65.749597076126918</v>
      </c>
      <c r="CM35" s="47">
        <v>0.9512589345641933</v>
      </c>
      <c r="CN35" s="69">
        <v>4.1966196791956193E-4</v>
      </c>
      <c r="CO35" s="47">
        <v>1.0792880072829947</v>
      </c>
      <c r="CP35" s="77">
        <v>1.7097028573042952E-4</v>
      </c>
    </row>
    <row r="36" spans="1:111" ht="25.5" customHeight="1" x14ac:dyDescent="0.2">
      <c r="B36" s="5" t="s">
        <v>82</v>
      </c>
      <c r="C36" s="10" t="s">
        <v>99</v>
      </c>
      <c r="D36" s="10" t="s">
        <v>99</v>
      </c>
      <c r="E36" s="12" t="s">
        <v>94</v>
      </c>
      <c r="F36" s="65">
        <v>3.4790965881787606</v>
      </c>
      <c r="G36" s="60">
        <v>6.3114494132572148</v>
      </c>
      <c r="H36" s="32">
        <v>0.01</v>
      </c>
      <c r="I36" s="13">
        <v>2.7567123156253762E-2</v>
      </c>
      <c r="J36" s="13">
        <v>6.0000000000000001E-3</v>
      </c>
      <c r="K36" s="13">
        <v>2.0179134150377753E-2</v>
      </c>
      <c r="L36" s="28">
        <v>3.00481642403166E-3</v>
      </c>
      <c r="M36" s="13">
        <v>4.3831725818443482E-3</v>
      </c>
      <c r="N36" s="13">
        <v>0.01</v>
      </c>
      <c r="O36" s="28">
        <v>2.4259068377503312E-3</v>
      </c>
      <c r="P36" s="58">
        <v>1.5141216318503433E-2</v>
      </c>
      <c r="Q36" s="58">
        <v>0.2</v>
      </c>
      <c r="R36" s="58">
        <v>1.5</v>
      </c>
      <c r="S36" s="58">
        <v>0.13</v>
      </c>
      <c r="T36" s="91">
        <v>0.15</v>
      </c>
      <c r="U36" s="291">
        <v>0.33329999999999999</v>
      </c>
      <c r="V36" s="291"/>
      <c r="W36" s="347">
        <v>0.33329999999999999</v>
      </c>
      <c r="X36" s="347">
        <v>0.33329999999999999</v>
      </c>
      <c r="Y36" s="291">
        <v>1</v>
      </c>
      <c r="Z36" s="291"/>
      <c r="AA36" s="347"/>
      <c r="AB36" s="347"/>
      <c r="AC36" s="291"/>
      <c r="AD36" s="291"/>
      <c r="AE36" s="291"/>
      <c r="AF36" s="291">
        <v>1</v>
      </c>
      <c r="AG36" s="291"/>
      <c r="AH36" s="291"/>
      <c r="AI36" s="291"/>
      <c r="AJ36" s="291"/>
      <c r="AK36" s="291"/>
      <c r="AL36" s="347">
        <v>1</v>
      </c>
      <c r="AM36" s="347"/>
      <c r="AN36" s="291">
        <v>1</v>
      </c>
      <c r="AO36" s="291"/>
      <c r="AP36" s="291"/>
      <c r="AQ36" s="291">
        <v>1</v>
      </c>
      <c r="AR36" s="291"/>
      <c r="AS36" s="291"/>
      <c r="AT36" s="291"/>
      <c r="AU36" s="347"/>
      <c r="AV36" s="291">
        <v>1</v>
      </c>
      <c r="AW36" s="347"/>
      <c r="AX36" s="347"/>
      <c r="AY36" s="291">
        <v>1</v>
      </c>
      <c r="AZ36" s="291"/>
      <c r="BA36" s="347"/>
      <c r="BB36" s="347"/>
      <c r="BC36" s="347"/>
      <c r="BD36" s="277"/>
      <c r="BE36" s="291" t="s">
        <v>85</v>
      </c>
      <c r="BF36" s="277"/>
      <c r="BG36" s="277"/>
      <c r="BH36" s="291" t="s">
        <v>96</v>
      </c>
      <c r="BI36" s="277"/>
      <c r="BJ36" s="277"/>
      <c r="BK36" s="277"/>
      <c r="BL36" s="291" t="s">
        <v>85</v>
      </c>
      <c r="BM36" s="277"/>
      <c r="BN36" s="291" t="s">
        <v>87</v>
      </c>
      <c r="BO36" s="277"/>
      <c r="BP36" s="277"/>
      <c r="BQ36" s="277"/>
      <c r="BR36" s="291" t="s">
        <v>85</v>
      </c>
      <c r="BS36" s="277"/>
      <c r="BT36" s="277"/>
      <c r="BU36" s="291" t="s">
        <v>85</v>
      </c>
      <c r="BV36" s="277"/>
      <c r="BW36" s="291" t="s">
        <v>96</v>
      </c>
      <c r="BX36" s="277"/>
      <c r="BY36" s="277"/>
      <c r="BZ36" s="277"/>
      <c r="CA36" s="291" t="s">
        <v>85</v>
      </c>
      <c r="CB36" s="277"/>
      <c r="CC36" s="291" t="s">
        <v>87</v>
      </c>
      <c r="CD36" s="277"/>
      <c r="CE36" s="277"/>
      <c r="CF36" s="277"/>
      <c r="CG36" s="276">
        <v>82.360117615091085</v>
      </c>
      <c r="CH36" s="71">
        <v>39.867886952358383</v>
      </c>
      <c r="CI36" s="73">
        <v>58.077552403610028</v>
      </c>
      <c r="CJ36" s="13">
        <v>82.360117615091085</v>
      </c>
      <c r="CK36" s="13">
        <v>16.242177144390805</v>
      </c>
      <c r="CL36" s="47">
        <v>65.749597076126918</v>
      </c>
      <c r="CM36" s="47">
        <v>0.65109509372664798</v>
      </c>
      <c r="CN36" s="69">
        <v>3.9867886952358385E-4</v>
      </c>
      <c r="CO36" s="47">
        <v>0.74856091485924325</v>
      </c>
      <c r="CP36" s="77">
        <v>1.6242177144390804E-4</v>
      </c>
    </row>
    <row r="37" spans="1:111" ht="25.5" customHeight="1" x14ac:dyDescent="0.2">
      <c r="B37" s="5" t="s">
        <v>82</v>
      </c>
      <c r="C37" s="10" t="s">
        <v>99</v>
      </c>
      <c r="D37" s="10" t="s">
        <v>99</v>
      </c>
      <c r="E37" s="10" t="s">
        <v>95</v>
      </c>
      <c r="F37" s="65">
        <v>0.85535800096107639</v>
      </c>
      <c r="G37" s="32">
        <v>0.53256771389855784</v>
      </c>
      <c r="H37" s="32">
        <v>1.3706000000000001E-2</v>
      </c>
      <c r="I37" s="13">
        <v>0.10677179835732904</v>
      </c>
      <c r="J37" s="13">
        <v>0.02</v>
      </c>
      <c r="K37" s="28">
        <v>7.8156956397564856E-2</v>
      </c>
      <c r="L37" s="28">
        <v>1.1638126020948866E-2</v>
      </c>
      <c r="M37" s="28">
        <v>1.6976715938815317E-2</v>
      </c>
      <c r="N37" s="13">
        <v>0.08</v>
      </c>
      <c r="O37" s="28">
        <v>9.3959182554449548E-3</v>
      </c>
      <c r="P37" s="58">
        <v>1.7375880101884088E-2</v>
      </c>
      <c r="Q37" s="58">
        <v>0.13</v>
      </c>
      <c r="R37" s="58">
        <v>1.38</v>
      </c>
      <c r="S37" s="58">
        <v>0.1</v>
      </c>
      <c r="T37" s="58">
        <v>0.1</v>
      </c>
      <c r="U37" s="291">
        <v>0.33329999999999999</v>
      </c>
      <c r="V37" s="291"/>
      <c r="W37" s="347">
        <v>0.33329999999999999</v>
      </c>
      <c r="X37" s="347">
        <v>0.33329999999999999</v>
      </c>
      <c r="Y37" s="291">
        <v>1</v>
      </c>
      <c r="Z37" s="291"/>
      <c r="AA37" s="347"/>
      <c r="AB37" s="347"/>
      <c r="AC37" s="291"/>
      <c r="AD37" s="291"/>
      <c r="AE37" s="291"/>
      <c r="AF37" s="347">
        <v>1</v>
      </c>
      <c r="AG37" s="347"/>
      <c r="AH37" s="347"/>
      <c r="AI37" s="291"/>
      <c r="AJ37" s="291"/>
      <c r="AK37" s="291"/>
      <c r="AL37" s="347">
        <v>1</v>
      </c>
      <c r="AM37" s="347"/>
      <c r="AN37" s="291">
        <v>1</v>
      </c>
      <c r="AO37" s="291"/>
      <c r="AP37" s="291"/>
      <c r="AQ37" s="291">
        <v>1</v>
      </c>
      <c r="AR37" s="291"/>
      <c r="AS37" s="291"/>
      <c r="AT37" s="291"/>
      <c r="AU37" s="347"/>
      <c r="AV37" s="291">
        <v>1</v>
      </c>
      <c r="AW37" s="347"/>
      <c r="AX37" s="347"/>
      <c r="AY37" s="291">
        <v>1</v>
      </c>
      <c r="AZ37" s="291"/>
      <c r="BA37" s="347"/>
      <c r="BB37" s="347"/>
      <c r="BC37" s="347"/>
      <c r="BD37" s="277"/>
      <c r="BE37" s="291" t="s">
        <v>85</v>
      </c>
      <c r="BF37" s="277"/>
      <c r="BG37" s="277"/>
      <c r="BH37" s="291" t="s">
        <v>96</v>
      </c>
      <c r="BI37" s="277"/>
      <c r="BJ37" s="277"/>
      <c r="BK37" s="277"/>
      <c r="BL37" s="291" t="s">
        <v>85</v>
      </c>
      <c r="BM37" s="277"/>
      <c r="BN37" s="291" t="s">
        <v>87</v>
      </c>
      <c r="BO37" s="277"/>
      <c r="BP37" s="277"/>
      <c r="BQ37" s="277"/>
      <c r="BR37" s="291" t="s">
        <v>85</v>
      </c>
      <c r="BS37" s="277"/>
      <c r="BT37" s="277"/>
      <c r="BU37" s="291" t="s">
        <v>85</v>
      </c>
      <c r="BV37" s="277"/>
      <c r="BW37" s="291" t="s">
        <v>96</v>
      </c>
      <c r="BX37" s="277"/>
      <c r="BY37" s="277"/>
      <c r="BZ37" s="277"/>
      <c r="CA37" s="291" t="s">
        <v>85</v>
      </c>
      <c r="CB37" s="277"/>
      <c r="CC37" s="291" t="s">
        <v>87</v>
      </c>
      <c r="CD37" s="277"/>
      <c r="CE37" s="277"/>
      <c r="CF37" s="277"/>
      <c r="CG37" s="245">
        <v>30.042028013445133</v>
      </c>
      <c r="CH37" s="71">
        <v>19.047370165342617</v>
      </c>
      <c r="CI37" s="73">
        <v>58.077552403610028</v>
      </c>
      <c r="CJ37" s="13">
        <v>30.042028013445133</v>
      </c>
      <c r="CK37" s="13">
        <v>7.7598986053605818</v>
      </c>
      <c r="CL37" s="47">
        <v>65.749597076126918</v>
      </c>
      <c r="CM37" s="47">
        <v>5.9237407147705368E-2</v>
      </c>
      <c r="CN37" s="77">
        <v>2.6106325548618594E-4</v>
      </c>
      <c r="CO37" s="47">
        <v>7.2238858099029066E-2</v>
      </c>
      <c r="CP37" s="77">
        <v>1.0635717028507215E-4</v>
      </c>
      <c r="CQ37" s="121"/>
      <c r="CR37" s="121"/>
      <c r="CS37" s="121"/>
      <c r="CT37" s="121"/>
      <c r="CU37" s="121"/>
      <c r="CV37" s="121"/>
    </row>
    <row r="38" spans="1:111" ht="25.5" customHeight="1" x14ac:dyDescent="0.2">
      <c r="A38" s="121"/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2">
        <v>0.76170536035495862</v>
      </c>
      <c r="J38" s="502">
        <v>0.129</v>
      </c>
      <c r="K38" s="502">
        <v>0.26659687612423549</v>
      </c>
      <c r="L38" s="502">
        <v>0.49510848423072318</v>
      </c>
      <c r="M38" s="502">
        <v>0</v>
      </c>
      <c r="N38" s="14"/>
      <c r="O38" s="14"/>
      <c r="P38" s="14"/>
      <c r="Q38" s="7"/>
      <c r="R38" s="7"/>
      <c r="S38" s="7"/>
      <c r="T38" s="7"/>
      <c r="U38" s="249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54"/>
      <c r="BE38" s="255"/>
      <c r="BF38" s="255"/>
      <c r="BG38" s="256"/>
      <c r="BH38" s="256"/>
      <c r="BI38" s="250"/>
      <c r="BJ38" s="250"/>
      <c r="BK38" s="250"/>
      <c r="BL38" s="250"/>
      <c r="BM38" s="256"/>
      <c r="BN38" s="256"/>
      <c r="BO38" s="256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0"/>
      <c r="CG38" s="7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237"/>
      <c r="CW38" s="237"/>
      <c r="CX38" s="237"/>
      <c r="CY38" s="237"/>
      <c r="CZ38" s="237"/>
      <c r="DA38" s="237"/>
      <c r="DB38" s="237"/>
      <c r="DC38" s="237"/>
    </row>
    <row r="39" spans="1:111" ht="29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191">
        <v>11.708015267175572</v>
      </c>
      <c r="G39" s="7">
        <v>11.708015267175572</v>
      </c>
      <c r="H39" s="7">
        <v>2.2190999999999996</v>
      </c>
      <c r="I39" s="13">
        <v>8.3312453541528469E-2</v>
      </c>
      <c r="J39" s="13">
        <v>1.867796793743156E-2</v>
      </c>
      <c r="K39" s="13">
        <v>2.9159358739534964E-2</v>
      </c>
      <c r="L39" s="13">
        <v>5.4153094801993519E-2</v>
      </c>
      <c r="M39" s="13">
        <v>0</v>
      </c>
      <c r="N39" s="13">
        <v>7.5803139462214827E-2</v>
      </c>
      <c r="O39" s="13">
        <v>7.5093140793136576E-3</v>
      </c>
      <c r="P39" s="225">
        <v>0</v>
      </c>
      <c r="Q39" s="226">
        <v>0.8</v>
      </c>
      <c r="R39" s="226">
        <v>2.4</v>
      </c>
      <c r="S39" s="226">
        <v>0.5</v>
      </c>
      <c r="T39" s="226">
        <v>0.6</v>
      </c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53"/>
      <c r="BE39" s="249"/>
      <c r="BF39" s="249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0"/>
      <c r="CG39" s="32">
        <v>214.21041466147551</v>
      </c>
      <c r="CH39" s="32">
        <v>49.658252860877383</v>
      </c>
      <c r="CI39" s="32">
        <v>2.9489066377324438</v>
      </c>
      <c r="CJ39" s="13">
        <v>237.77356027423784</v>
      </c>
      <c r="CK39" s="13">
        <v>17.876971029915858</v>
      </c>
      <c r="CL39" s="47">
        <v>3.9220458281841504</v>
      </c>
      <c r="CM39" s="47">
        <v>2.542504649180612</v>
      </c>
      <c r="CN39" s="47">
        <v>0.12019662892357298</v>
      </c>
      <c r="CO39" s="94">
        <v>2.82977584625641</v>
      </c>
      <c r="CP39" s="94">
        <v>3.9670786412486274E-2</v>
      </c>
      <c r="CQ39" s="236">
        <f t="shared" ref="CQ39:CQ45" si="5">F47+F55+F63+F71+F79+F87</f>
        <v>11.708015267175572</v>
      </c>
      <c r="CR39" s="238">
        <f t="shared" ref="CR39:CR45" si="6">F47/CQ39</f>
        <v>0.2045639771801141</v>
      </c>
      <c r="CS39" s="238">
        <f t="shared" ref="CS39:CS45" si="7">F55/CQ39</f>
        <v>0.21597392013039934</v>
      </c>
      <c r="CT39" s="238">
        <f t="shared" ref="CT39:CT45" si="8">F63/CQ39</f>
        <v>7.4164629176854124E-2</v>
      </c>
      <c r="CU39" s="238">
        <f t="shared" ref="CU39:CU45" si="9">F71/CQ39</f>
        <v>0.17359413202933985</v>
      </c>
      <c r="CV39" s="238">
        <f t="shared" ref="CV39:CV45" si="10">F79/CQ39</f>
        <v>1.8744906275468622E-2</v>
      </c>
      <c r="CW39" s="238">
        <f t="shared" ref="CW39:CW45" si="11">F87/CQ39</f>
        <v>0.31295843520782396</v>
      </c>
      <c r="CX39" s="238">
        <f t="shared" ref="CX39:CX45" si="12">SUM(CR39:CW39)</f>
        <v>1</v>
      </c>
      <c r="CY39" s="237"/>
      <c r="CZ39" s="240">
        <f>F47/[1]EU28!F47</f>
        <v>5.6932146613866124E-3</v>
      </c>
      <c r="DA39" s="240">
        <f>F55/[1]EU28!F55</f>
        <v>6.2663331121292198E-3</v>
      </c>
      <c r="DB39" s="240">
        <f>H63/[1]EU28!F63</f>
        <v>7.151336170705577E-4</v>
      </c>
      <c r="DC39" s="240">
        <f>F71/[1]EU28!F71</f>
        <v>1.8179137526867121E-2</v>
      </c>
      <c r="DD39" s="240">
        <f>F79/[1]EU28!F79</f>
        <v>1.4309172725705441E-3</v>
      </c>
      <c r="DE39" s="240">
        <f>F87/[1]EU28!F87</f>
        <v>1.4308505691208137E-2</v>
      </c>
      <c r="DF39" s="237"/>
      <c r="DG39" s="27"/>
    </row>
    <row r="40" spans="1:111" ht="24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22.394580152671754</v>
      </c>
      <c r="G40" s="7">
        <v>22.394580152671754</v>
      </c>
      <c r="H40" s="7">
        <v>3.6764000000000001</v>
      </c>
      <c r="I40" s="13">
        <v>0.13198426041490413</v>
      </c>
      <c r="J40" s="13">
        <v>2.542210201368586E-2</v>
      </c>
      <c r="K40" s="13">
        <v>4.6194491145216454E-2</v>
      </c>
      <c r="L40" s="13">
        <v>8.5789769269687718E-2</v>
      </c>
      <c r="M40" s="13">
        <v>0</v>
      </c>
      <c r="N40" s="13">
        <v>0.1206806057692547</v>
      </c>
      <c r="O40" s="13">
        <v>1.130365464564945E-2</v>
      </c>
      <c r="P40" s="225">
        <v>-1.7347234759768071E-17</v>
      </c>
      <c r="Q40" s="226">
        <v>0.6</v>
      </c>
      <c r="R40" s="226">
        <v>2.2999999999999998</v>
      </c>
      <c r="S40" s="226">
        <v>0.4</v>
      </c>
      <c r="T40" s="226">
        <v>0.5</v>
      </c>
      <c r="U40" s="249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53"/>
      <c r="BE40" s="249"/>
      <c r="BF40" s="249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0"/>
      <c r="CG40" s="32">
        <v>204.84764893609807</v>
      </c>
      <c r="CH40" s="32">
        <v>53.326169795336511</v>
      </c>
      <c r="CI40" s="32">
        <v>2.4099905451785282</v>
      </c>
      <c r="CJ40" s="13">
        <v>227.38089031906887</v>
      </c>
      <c r="CK40" s="13">
        <v>19.197421126321142</v>
      </c>
      <c r="CL40" s="47">
        <v>3.2052874250874428</v>
      </c>
      <c r="CM40" s="47">
        <v>4.641447819616995</v>
      </c>
      <c r="CN40" s="47">
        <v>0.18604833063557516</v>
      </c>
      <c r="CO40" s="94">
        <v>5.3138806395897236</v>
      </c>
      <c r="CP40" s="94">
        <v>6.0577399028807051E-2</v>
      </c>
      <c r="CQ40" s="236">
        <f t="shared" si="5"/>
        <v>22.394580152671754</v>
      </c>
      <c r="CR40" s="238">
        <f t="shared" si="6"/>
        <v>0.11331803973835</v>
      </c>
      <c r="CS40" s="238">
        <f t="shared" si="7"/>
        <v>0.27397236926873664</v>
      </c>
      <c r="CT40" s="238">
        <f t="shared" si="8"/>
        <v>0.21432053148083133</v>
      </c>
      <c r="CU40" s="238">
        <f t="shared" si="9"/>
        <v>7.2008289901114297E-2</v>
      </c>
      <c r="CV40" s="238">
        <f t="shared" si="10"/>
        <v>3.1530257116464254E-2</v>
      </c>
      <c r="CW40" s="238">
        <f t="shared" si="11"/>
        <v>0.2948505124945035</v>
      </c>
      <c r="CX40" s="238">
        <f t="shared" si="12"/>
        <v>1</v>
      </c>
      <c r="CY40" s="237"/>
      <c r="CZ40" s="240">
        <f>F48/[1]EU28!F48</f>
        <v>6.0355561139326499E-3</v>
      </c>
      <c r="DA40" s="240">
        <f>F56/[1]EU28!F56</f>
        <v>2.8381423735803993E-2</v>
      </c>
      <c r="DB40" s="240">
        <f>H64/[1]EU28!F64</f>
        <v>3.1244589190749061E-3</v>
      </c>
      <c r="DC40" s="240">
        <f>F72/[1]EU28!F72</f>
        <v>2.3269775178172122E-2</v>
      </c>
      <c r="DD40" s="240">
        <f>F80/[1]EU28!F80</f>
        <v>5.8812832769365962E-3</v>
      </c>
      <c r="DE40" s="240">
        <f>F88/[1]EU28!F88</f>
        <v>3.8639203201559509E-2</v>
      </c>
      <c r="DF40" s="237"/>
      <c r="DG40" s="27"/>
    </row>
    <row r="41" spans="1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16.965648854961831</v>
      </c>
      <c r="G41" s="7">
        <v>16.965648854961831</v>
      </c>
      <c r="H41" s="7">
        <v>2.9354</v>
      </c>
      <c r="I41" s="13">
        <v>0.13440759805778865</v>
      </c>
      <c r="J41" s="13">
        <v>2.1593446260646309E-2</v>
      </c>
      <c r="K41" s="13">
        <v>4.7042659320226027E-2</v>
      </c>
      <c r="L41" s="13">
        <v>8.7364938737562639E-2</v>
      </c>
      <c r="M41" s="13">
        <v>0</v>
      </c>
      <c r="N41" s="13">
        <v>0.12317594347420133</v>
      </c>
      <c r="O41" s="13">
        <v>1.1231654583587334E-2</v>
      </c>
      <c r="P41" s="225">
        <v>0</v>
      </c>
      <c r="Q41" s="226">
        <v>0.5</v>
      </c>
      <c r="R41" s="226">
        <v>2.2000000000000002</v>
      </c>
      <c r="S41" s="226">
        <v>0.3</v>
      </c>
      <c r="T41" s="226">
        <v>0.4</v>
      </c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53"/>
      <c r="BE41" s="249"/>
      <c r="BF41" s="249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0"/>
      <c r="CG41" s="32">
        <v>175.68265713275133</v>
      </c>
      <c r="CH41" s="32">
        <v>56.171281839532391</v>
      </c>
      <c r="CI41" s="32">
        <v>2.5329905652555036</v>
      </c>
      <c r="CJ41" s="13">
        <v>195.00774941735401</v>
      </c>
      <c r="CK41" s="13">
        <v>20.221661462231658</v>
      </c>
      <c r="CL41" s="47">
        <v>3.3688774517898201</v>
      </c>
      <c r="CM41" s="47">
        <v>3.0235440993039706</v>
      </c>
      <c r="CN41" s="47">
        <v>0.16488518071176339</v>
      </c>
      <c r="CO41" s="94">
        <v>3.3655881924936804</v>
      </c>
      <c r="CP41" s="94">
        <v>5.9358665056234813E-2</v>
      </c>
      <c r="CQ41" s="236">
        <f t="shared" si="5"/>
        <v>16.965648854961831</v>
      </c>
      <c r="CR41" s="238">
        <f t="shared" si="6"/>
        <v>0.11698537682789652</v>
      </c>
      <c r="CS41" s="238">
        <f t="shared" si="7"/>
        <v>0.42013498312710912</v>
      </c>
      <c r="CT41" s="238">
        <f t="shared" si="8"/>
        <v>0.10236220472440946</v>
      </c>
      <c r="CU41" s="238">
        <f t="shared" si="9"/>
        <v>5.3430821147356575E-2</v>
      </c>
      <c r="CV41" s="238">
        <f t="shared" si="10"/>
        <v>2.2497187851518562E-2</v>
      </c>
      <c r="CW41" s="238">
        <f t="shared" si="11"/>
        <v>0.2845894263217098</v>
      </c>
      <c r="CX41" s="238">
        <f t="shared" si="12"/>
        <v>1</v>
      </c>
      <c r="CY41" s="237"/>
      <c r="CZ41" s="240">
        <f>F49/[1]EU28!F49</f>
        <v>1.0002181244909944E-2</v>
      </c>
      <c r="DA41" s="240">
        <f>F57/[1]EU28!F57</f>
        <v>5.6809297803617168E-2</v>
      </c>
      <c r="DB41" s="240">
        <f>H65/[1]EU28!F65</f>
        <v>2.8729281767955802E-3</v>
      </c>
      <c r="DC41" s="240">
        <f>F73/[1]EU28!F73</f>
        <v>2.5016932513269509E-2</v>
      </c>
      <c r="DD41" s="240">
        <f>F81/[1]EU28!F81</f>
        <v>6.0675524888796949E-3</v>
      </c>
      <c r="DE41" s="240">
        <f>F89/[1]EU28!F89</f>
        <v>4.6881619944160097E-2</v>
      </c>
      <c r="DF41" s="237"/>
      <c r="DG41" s="27"/>
    </row>
    <row r="42" spans="1:111" ht="21.75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21.106870229007633</v>
      </c>
      <c r="G42" s="7">
        <v>21.106870229007633</v>
      </c>
      <c r="H42" s="7">
        <v>3.4736000000000002</v>
      </c>
      <c r="I42" s="13">
        <v>0.16547311181768518</v>
      </c>
      <c r="J42" s="13">
        <v>2.6772322490923098E-2</v>
      </c>
      <c r="K42" s="13">
        <v>5.7915589136189806E-2</v>
      </c>
      <c r="L42" s="13">
        <v>0.10755752268149538</v>
      </c>
      <c r="M42" s="13">
        <v>0</v>
      </c>
      <c r="N42" s="13">
        <v>0.15154780520108493</v>
      </c>
      <c r="O42" s="13">
        <v>1.392530661660024E-2</v>
      </c>
      <c r="P42" s="225">
        <v>0</v>
      </c>
      <c r="Q42" s="226">
        <v>0.29999999999999993</v>
      </c>
      <c r="R42" s="226">
        <v>2</v>
      </c>
      <c r="S42" s="226">
        <v>0.2</v>
      </c>
      <c r="T42" s="226">
        <v>0.29999999999999993</v>
      </c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53"/>
      <c r="BE42" s="249"/>
      <c r="BF42" s="249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0"/>
      <c r="CG42" s="32">
        <v>154.1128108238284</v>
      </c>
      <c r="CH42" s="32">
        <v>57.422296337988243</v>
      </c>
      <c r="CI42" s="32">
        <v>2.5949152956679651</v>
      </c>
      <c r="CJ42" s="13">
        <v>171.06522001444952</v>
      </c>
      <c r="CK42" s="13">
        <v>20.672026681675767</v>
      </c>
      <c r="CL42" s="47">
        <v>3.4512373432383936</v>
      </c>
      <c r="CM42" s="47">
        <v>3.3076096390870799</v>
      </c>
      <c r="CN42" s="47">
        <v>0.19946208855963599</v>
      </c>
      <c r="CO42" s="47">
        <v>3.683496218274863</v>
      </c>
      <c r="CP42" s="47">
        <v>7.1806351881468958E-2</v>
      </c>
      <c r="CQ42" s="236">
        <f t="shared" si="5"/>
        <v>21.106870229007633</v>
      </c>
      <c r="CR42" s="238">
        <f t="shared" si="6"/>
        <v>0.14737793851717901</v>
      </c>
      <c r="CS42" s="238">
        <f t="shared" si="7"/>
        <v>0.41229656419529831</v>
      </c>
      <c r="CT42" s="238">
        <f t="shared" si="8"/>
        <v>6.7359855334538879E-2</v>
      </c>
      <c r="CU42" s="238">
        <f t="shared" si="9"/>
        <v>5.7414104882459314E-2</v>
      </c>
      <c r="CV42" s="238">
        <f t="shared" si="10"/>
        <v>2.8028933092224227E-2</v>
      </c>
      <c r="CW42" s="238">
        <f t="shared" si="11"/>
        <v>0.28752260397830021</v>
      </c>
      <c r="CX42" s="238">
        <f t="shared" si="12"/>
        <v>1</v>
      </c>
      <c r="CY42" s="237"/>
      <c r="CZ42" s="240">
        <f>F50/[1]EU28!F50</f>
        <v>1.2100544687831189E-2</v>
      </c>
      <c r="DA42" s="240">
        <f>F58/[1]EU28!F58</f>
        <v>3.6092613646617207E-2</v>
      </c>
      <c r="DB42" s="240">
        <f>H66/[1]EU28!F66</f>
        <v>1.8779964673227352E-3</v>
      </c>
      <c r="DC42" s="240">
        <f>F74/[1]EU28!F74</f>
        <v>2.0430448639782554E-2</v>
      </c>
      <c r="DD42" s="240">
        <f>F82/[1]EU28!F82</f>
        <v>6.0413893636468161E-3</v>
      </c>
      <c r="DE42" s="240">
        <f>F90/[1]EU28!F90</f>
        <v>4.1382331012674682E-2</v>
      </c>
      <c r="DF42" s="237"/>
      <c r="DG42" s="27"/>
    </row>
    <row r="43" spans="1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10.190839694656487</v>
      </c>
      <c r="G43" s="7">
        <v>10.190839694656487</v>
      </c>
      <c r="H43" s="7">
        <v>2.0124</v>
      </c>
      <c r="I43" s="13">
        <v>9.3106302801165081E-2</v>
      </c>
      <c r="J43" s="13">
        <v>1.4435107375328498E-2</v>
      </c>
      <c r="K43" s="13">
        <v>3.258720598040777E-2</v>
      </c>
      <c r="L43" s="13">
        <v>6.0519096820757297E-2</v>
      </c>
      <c r="M43" s="13">
        <v>0</v>
      </c>
      <c r="N43" s="13">
        <v>8.5371617602846825E-2</v>
      </c>
      <c r="O43" s="13">
        <v>7.7346851983182384E-3</v>
      </c>
      <c r="P43" s="225">
        <v>1.7347234759768071E-17</v>
      </c>
      <c r="Q43" s="226">
        <v>0.20000000000000004</v>
      </c>
      <c r="R43" s="226">
        <v>1.7000000000000002</v>
      </c>
      <c r="S43" s="226">
        <v>0.15000000000000002</v>
      </c>
      <c r="T43" s="226">
        <v>0.20000000000000004</v>
      </c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53"/>
      <c r="BE43" s="249"/>
      <c r="BF43" s="249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0"/>
      <c r="CG43" s="32">
        <v>147.60323850501206</v>
      </c>
      <c r="CH43" s="32">
        <v>61.357016167310803</v>
      </c>
      <c r="CI43" s="32">
        <v>2.5967642618584024</v>
      </c>
      <c r="CJ43" s="13">
        <v>163.8395947405634</v>
      </c>
      <c r="CK43" s="13">
        <v>22.088525820231887</v>
      </c>
      <c r="CL43" s="47">
        <v>3.4536964682716755</v>
      </c>
      <c r="CM43" s="47">
        <v>1.5306641503341378</v>
      </c>
      <c r="CN43" s="47">
        <v>0.12347485933509625</v>
      </c>
      <c r="CO43" s="47">
        <v>1.7048591127007238</v>
      </c>
      <c r="CP43" s="47">
        <v>4.4450949360634644E-2</v>
      </c>
      <c r="CQ43" s="236">
        <f t="shared" si="5"/>
        <v>10.190839694656487</v>
      </c>
      <c r="CR43" s="238">
        <f t="shared" si="6"/>
        <v>9.8314606741573052E-2</v>
      </c>
      <c r="CS43" s="238">
        <f t="shared" si="7"/>
        <v>0.47659176029962547</v>
      </c>
      <c r="CT43" s="238">
        <f t="shared" si="8"/>
        <v>4.3071161048689147E-2</v>
      </c>
      <c r="CU43" s="238">
        <f t="shared" si="9"/>
        <v>4.8689138576779034E-2</v>
      </c>
      <c r="CV43" s="238">
        <f t="shared" si="10"/>
        <v>1.8726591760299532E-3</v>
      </c>
      <c r="CW43" s="238">
        <f t="shared" si="11"/>
        <v>0.3314606741573034</v>
      </c>
      <c r="CX43" s="238">
        <f t="shared" si="12"/>
        <v>1</v>
      </c>
      <c r="CY43" s="237"/>
      <c r="CZ43" s="240">
        <f>F51/[1]EU28!F51</f>
        <v>3.9233598188767862E-3</v>
      </c>
      <c r="DA43" s="240">
        <f>F59/[1]EU28!F59</f>
        <v>2.0462041746746013E-2</v>
      </c>
      <c r="DB43" s="240">
        <f>H67/[1]EU28!F67</f>
        <v>1.1087119853254725E-3</v>
      </c>
      <c r="DC43" s="240">
        <f>F75/[1]EU28!F75</f>
        <v>7.801622737529405E-3</v>
      </c>
      <c r="DD43" s="240">
        <f>F83/[1]EU28!F83</f>
        <v>1.878158593214128E-4</v>
      </c>
      <c r="DE43" s="240">
        <f>F91/[1]EU28!F91</f>
        <v>2.2682092608344282E-2</v>
      </c>
      <c r="DF43" s="237"/>
      <c r="DG43" s="27"/>
    </row>
    <row r="44" spans="1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15.181297709923662</v>
      </c>
      <c r="G44" s="7">
        <v>15.181297709923662</v>
      </c>
      <c r="H44" s="7">
        <v>2.6923000000000004</v>
      </c>
      <c r="I44" s="13">
        <v>0.13990686025737481</v>
      </c>
      <c r="J44" s="13">
        <v>1.9601844877053572E-2</v>
      </c>
      <c r="K44" s="13">
        <v>4.8967401090081179E-2</v>
      </c>
      <c r="L44" s="13">
        <v>9.0939459167293638E-2</v>
      </c>
      <c r="M44" s="13">
        <v>0</v>
      </c>
      <c r="N44" s="13">
        <v>0.12844500851902022</v>
      </c>
      <c r="O44" s="13">
        <v>1.146185173835461E-2</v>
      </c>
      <c r="P44" s="225">
        <v>-1.5612511283791264E-17</v>
      </c>
      <c r="Q44" s="226">
        <v>0.15</v>
      </c>
      <c r="R44" s="226">
        <v>1.4999999999999998</v>
      </c>
      <c r="S44" s="226">
        <v>0.13</v>
      </c>
      <c r="T44" s="226">
        <v>0.15</v>
      </c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53"/>
      <c r="BE44" s="249"/>
      <c r="BF44" s="249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0"/>
      <c r="CG44" s="32">
        <v>101.12603962327782</v>
      </c>
      <c r="CH44" s="32">
        <v>63.497002746854378</v>
      </c>
      <c r="CI44" s="32">
        <v>2.4871433051398166</v>
      </c>
      <c r="CJ44" s="13">
        <v>112.24990398183839</v>
      </c>
      <c r="CK44" s="13">
        <v>22.858920988867574</v>
      </c>
      <c r="CL44" s="47">
        <v>3.3079005958359562</v>
      </c>
      <c r="CM44" s="47">
        <v>1.5729825767090881</v>
      </c>
      <c r="CN44" s="47">
        <v>0.17095298049535607</v>
      </c>
      <c r="CO44" s="47">
        <v>1.7543174339988536</v>
      </c>
      <c r="CP44" s="47">
        <v>6.154307297832818E-2</v>
      </c>
      <c r="CQ44" s="236">
        <f t="shared" si="5"/>
        <v>15.181297709923662</v>
      </c>
      <c r="CR44" s="238">
        <f t="shared" si="6"/>
        <v>0.10056568196103081</v>
      </c>
      <c r="CS44" s="238">
        <f t="shared" si="7"/>
        <v>0.5367693274670019</v>
      </c>
      <c r="CT44" s="238">
        <f t="shared" si="8"/>
        <v>4.2740414833438094E-2</v>
      </c>
      <c r="CU44" s="238">
        <f t="shared" si="9"/>
        <v>1.1942174732872408E-2</v>
      </c>
      <c r="CV44" s="238">
        <f t="shared" si="10"/>
        <v>1.3827781269641737E-2</v>
      </c>
      <c r="CW44" s="238">
        <f t="shared" si="11"/>
        <v>0.29415461973601509</v>
      </c>
      <c r="CX44" s="238">
        <f t="shared" si="12"/>
        <v>0.99999999999999989</v>
      </c>
      <c r="CY44" s="237"/>
      <c r="CZ44" s="240">
        <f>F52/[1]EU28!F52</f>
        <v>6.4299088496121478E-3</v>
      </c>
      <c r="DA44" s="240">
        <f>F60/[1]EU28!F60</f>
        <v>3.0208915521156846E-2</v>
      </c>
      <c r="DB44" s="240">
        <f>H68/[1]EU28!F68</f>
        <v>1.4394194441327197E-3</v>
      </c>
      <c r="DC44" s="240">
        <f>F76/[1]EU28!F76</f>
        <v>2.9201531758663779E-3</v>
      </c>
      <c r="DD44" s="240">
        <f>F84/[1]EU28!F84</f>
        <v>2.0406694286199804E-3</v>
      </c>
      <c r="DE44" s="240">
        <f>F92/[1]EU28!F92</f>
        <v>2.9371346248458191E-2</v>
      </c>
      <c r="DF44" s="237"/>
      <c r="DG44" s="27"/>
    </row>
    <row r="45" spans="1:111" ht="24.75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2.2328244274809159</v>
      </c>
      <c r="G45" s="7">
        <v>2.2328244274809159</v>
      </c>
      <c r="H45" s="7">
        <v>0.30419999999999997</v>
      </c>
      <c r="I45" s="13">
        <v>1.3514773464512263E-2</v>
      </c>
      <c r="J45" s="13">
        <v>2.4972090449311038E-3</v>
      </c>
      <c r="K45" s="13">
        <v>4.7301707125792913E-3</v>
      </c>
      <c r="L45" s="13">
        <v>8.7846027519329715E-3</v>
      </c>
      <c r="M45" s="13">
        <v>0</v>
      </c>
      <c r="N45" s="13">
        <v>1.2340088269734291E-2</v>
      </c>
      <c r="O45" s="28">
        <v>1.1746851947779706E-3</v>
      </c>
      <c r="P45" s="225">
        <v>0</v>
      </c>
      <c r="Q45" s="226">
        <v>0.1</v>
      </c>
      <c r="R45" s="226">
        <v>1.38</v>
      </c>
      <c r="S45" s="226">
        <v>0.1</v>
      </c>
      <c r="T45" s="226">
        <v>0.1</v>
      </c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53"/>
      <c r="BE45" s="249"/>
      <c r="BF45" s="249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0"/>
      <c r="CG45" s="32">
        <v>87.423778445164089</v>
      </c>
      <c r="CH45" s="32">
        <v>44.67056187584221</v>
      </c>
      <c r="CI45" s="32">
        <v>2.6749016082496153</v>
      </c>
      <c r="CJ45" s="13">
        <v>87.423778445164089</v>
      </c>
      <c r="CK45" s="13">
        <v>16.081402275303194</v>
      </c>
      <c r="CL45" s="47">
        <v>3.5576191389719884</v>
      </c>
      <c r="CM45" s="47">
        <v>0.20117453370704969</v>
      </c>
      <c r="CN45" s="47">
        <v>1.3588784922631198E-2</v>
      </c>
      <c r="CO45" s="47">
        <v>0.20314548697221224</v>
      </c>
      <c r="CP45" s="47">
        <v>4.8919625721472312E-3</v>
      </c>
      <c r="CQ45" s="236">
        <f t="shared" si="5"/>
        <v>2.2328244274809159</v>
      </c>
      <c r="CR45" s="238">
        <f t="shared" si="6"/>
        <v>0.17948717948717946</v>
      </c>
      <c r="CS45" s="238">
        <f t="shared" si="7"/>
        <v>0.29914529914529914</v>
      </c>
      <c r="CT45" s="238">
        <f t="shared" si="8"/>
        <v>8.5470085470085486E-2</v>
      </c>
      <c r="CU45" s="238">
        <f t="shared" si="9"/>
        <v>8.974358974358973E-2</v>
      </c>
      <c r="CV45" s="238">
        <f t="shared" si="10"/>
        <v>5.5555555555555559E-2</v>
      </c>
      <c r="CW45" s="238">
        <f t="shared" si="11"/>
        <v>0.29059829059829062</v>
      </c>
      <c r="CX45" s="238">
        <f t="shared" si="12"/>
        <v>1</v>
      </c>
      <c r="CY45" s="237"/>
      <c r="CZ45" s="240">
        <f>F53/[1]EU28!F53</f>
        <v>2.8919278307015872E-3</v>
      </c>
      <c r="DA45" s="240">
        <f>F61/[1]EU28!F61</f>
        <v>4.8415405283974327E-3</v>
      </c>
      <c r="DB45" s="240">
        <f>H69/[1]EU28!F69</f>
        <v>4.0802875033348502E-4</v>
      </c>
      <c r="DC45" s="240">
        <f>F77/[1]EU28!F77</f>
        <v>9.0966805606188927E-3</v>
      </c>
      <c r="DD45" s="240">
        <f>F85/[1]EU28!F85</f>
        <v>3.0518575389144702E-3</v>
      </c>
      <c r="DE45" s="240">
        <f>F93/[1]EU28!F93</f>
        <v>8.6840515248274974E-3</v>
      </c>
      <c r="DF45" s="237"/>
      <c r="DG45" s="27"/>
    </row>
    <row r="46" spans="1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4"/>
      <c r="I46" s="508">
        <v>0.21158772035016191</v>
      </c>
      <c r="J46" s="508">
        <v>5.9999999999999991E-2</v>
      </c>
      <c r="K46" s="508">
        <v>7.4055702122556646E-2</v>
      </c>
      <c r="L46" s="508">
        <v>0.13753201822760525</v>
      </c>
      <c r="M46" s="508">
        <v>0</v>
      </c>
      <c r="N46" s="14"/>
      <c r="O46" s="14"/>
      <c r="P46" s="317"/>
      <c r="Q46" s="7"/>
      <c r="R46" s="7"/>
      <c r="S46" s="7"/>
      <c r="T46" s="7"/>
      <c r="U46" s="249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53"/>
      <c r="BE46" s="249"/>
      <c r="BF46" s="249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0"/>
      <c r="CG46" s="7"/>
      <c r="CH46" s="7"/>
      <c r="CI46" s="7"/>
      <c r="CJ46" s="7"/>
      <c r="CK46" s="7"/>
      <c r="CL46" s="7"/>
      <c r="CM46" s="7"/>
      <c r="CN46" s="47"/>
      <c r="CO46" s="7"/>
      <c r="CP46" s="7"/>
      <c r="CQ46" s="121"/>
      <c r="CR46" s="121"/>
      <c r="CS46" s="121"/>
      <c r="CT46" s="121"/>
      <c r="CU46" s="121"/>
      <c r="CV46" s="237"/>
      <c r="CW46" s="237"/>
      <c r="CX46" s="237"/>
      <c r="CY46" s="237"/>
      <c r="CZ46" s="237"/>
      <c r="DA46" s="237"/>
      <c r="DB46" s="237"/>
      <c r="DC46" s="237"/>
    </row>
    <row r="47" spans="1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65">
        <v>2.3950381679389312</v>
      </c>
      <c r="G47" s="7">
        <v>2.3950381679389312</v>
      </c>
      <c r="H47" s="36">
        <v>0.43030000000000002</v>
      </c>
      <c r="I47" s="53">
        <v>3.8502218491425828E-2</v>
      </c>
      <c r="J47" s="13">
        <v>1.0918086860912588E-2</v>
      </c>
      <c r="K47" s="58">
        <v>1.3475776471999039E-2</v>
      </c>
      <c r="L47" s="73">
        <v>2.5026442019426789E-2</v>
      </c>
      <c r="M47" s="91">
        <v>0</v>
      </c>
      <c r="N47" s="17">
        <v>3.4517238877563257E-2</v>
      </c>
      <c r="O47" s="162">
        <v>3.9849796138625732E-3</v>
      </c>
      <c r="P47" s="225">
        <v>0</v>
      </c>
      <c r="Q47" s="53">
        <v>0.8</v>
      </c>
      <c r="R47" s="53">
        <v>2.4</v>
      </c>
      <c r="S47" s="53">
        <v>0.5</v>
      </c>
      <c r="T47" s="53">
        <v>0.6</v>
      </c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53"/>
      <c r="BE47" s="249"/>
      <c r="BF47" s="249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0"/>
      <c r="CG47" s="71">
        <v>201.08200409898541</v>
      </c>
      <c r="CH47" s="7">
        <v>49.658252860877383</v>
      </c>
      <c r="CI47" s="39">
        <v>2.2661357081021007</v>
      </c>
      <c r="CJ47" s="13">
        <v>223.20102454987384</v>
      </c>
      <c r="CK47" s="13">
        <v>17.876971029915858</v>
      </c>
      <c r="CL47" s="47">
        <v>3.0139604917757943</v>
      </c>
      <c r="CM47" s="47">
        <v>0.48702655621735647</v>
      </c>
      <c r="CN47" s="47">
        <v>3.1367946206035537E-2</v>
      </c>
      <c r="CO47" s="94">
        <v>0.54179352333448527</v>
      </c>
      <c r="CP47" s="94">
        <v>7.6924606341727941E-3</v>
      </c>
      <c r="CQ47" s="121"/>
      <c r="CR47" s="121"/>
      <c r="CS47" s="121"/>
      <c r="CT47" s="121"/>
      <c r="CU47" s="121"/>
      <c r="CV47" s="121"/>
    </row>
    <row r="48" spans="1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7">
        <v>2.5377099236641221</v>
      </c>
      <c r="G48" s="7">
        <v>2.5377099236641221</v>
      </c>
      <c r="H48" s="7">
        <v>0.45110000000000006</v>
      </c>
      <c r="I48" s="75">
        <v>4.0363352920014389E-2</v>
      </c>
      <c r="J48" s="13">
        <v>1.1445849367784497E-2</v>
      </c>
      <c r="K48" s="58">
        <v>1.4127173522005034E-2</v>
      </c>
      <c r="L48" s="73">
        <v>2.6236179398009353E-2</v>
      </c>
      <c r="M48" s="91">
        <v>0</v>
      </c>
      <c r="N48" s="17">
        <v>3.61857458927929E-2</v>
      </c>
      <c r="O48" s="162">
        <v>4.1776070272214888E-3</v>
      </c>
      <c r="P48" s="225">
        <v>0</v>
      </c>
      <c r="Q48" s="53">
        <v>0.6</v>
      </c>
      <c r="R48" s="53">
        <v>2.2999999999999998</v>
      </c>
      <c r="S48" s="53">
        <v>0.4</v>
      </c>
      <c r="T48" s="53">
        <v>0.5</v>
      </c>
      <c r="U48" s="249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53"/>
      <c r="BE48" s="249"/>
      <c r="BF48" s="249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0"/>
      <c r="CG48" s="7">
        <v>209.60903199675874</v>
      </c>
      <c r="CH48" s="7">
        <v>46.182175160615969</v>
      </c>
      <c r="CI48" s="7">
        <v>2.2661357081021003</v>
      </c>
      <c r="CJ48" s="13">
        <v>232.66602551640221</v>
      </c>
      <c r="CK48" s="13">
        <v>16.62558305782175</v>
      </c>
      <c r="CL48" s="47">
        <v>3.0139604917757934</v>
      </c>
      <c r="CM48" s="47">
        <v>0.53767771566262546</v>
      </c>
      <c r="CN48" s="47">
        <v>2.0832779214953866E-2</v>
      </c>
      <c r="CO48" s="94">
        <v>0.74808743930197474</v>
      </c>
      <c r="CP48" s="94">
        <v>7.4998005173833922E-3</v>
      </c>
      <c r="CQ48" s="121"/>
      <c r="CR48" s="121"/>
      <c r="CS48" s="121"/>
      <c r="CT48" s="121"/>
      <c r="CU48" s="121"/>
      <c r="CV48" s="121"/>
    </row>
    <row r="49" spans="2:100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7">
        <v>1.9847328244274809</v>
      </c>
      <c r="G49" s="7">
        <v>1.9847328244274809</v>
      </c>
      <c r="H49" s="7">
        <v>0.37440000000000001</v>
      </c>
      <c r="I49" s="75">
        <v>3.3500419714594075E-2</v>
      </c>
      <c r="J49" s="13">
        <v>9.4997251236943348E-3</v>
      </c>
      <c r="K49" s="58">
        <v>1.1725146900107926E-2</v>
      </c>
      <c r="L49" s="73">
        <v>2.177527281448615E-2</v>
      </c>
      <c r="M49" s="58">
        <v>0</v>
      </c>
      <c r="N49" s="17">
        <v>3.0033126274133588E-2</v>
      </c>
      <c r="O49" s="162">
        <v>3.4672934404604864E-3</v>
      </c>
      <c r="P49" s="225">
        <v>0</v>
      </c>
      <c r="Q49" s="53">
        <v>0.5</v>
      </c>
      <c r="R49" s="53">
        <v>2.2000000000000002</v>
      </c>
      <c r="S49" s="53">
        <v>0.3</v>
      </c>
      <c r="T49" s="53">
        <v>0.4</v>
      </c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53"/>
      <c r="BE49" s="249"/>
      <c r="BF49" s="249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0"/>
      <c r="CG49" s="7">
        <v>171.28985741924302</v>
      </c>
      <c r="CH49" s="7">
        <v>46.643996912222129</v>
      </c>
      <c r="CI49" s="7">
        <v>2.2661357081021003</v>
      </c>
      <c r="CJ49" s="13">
        <v>190.13174173535978</v>
      </c>
      <c r="CK49" s="13">
        <v>16.791838888399965</v>
      </c>
      <c r="CL49" s="47">
        <v>3.0139604917757934</v>
      </c>
      <c r="CM49" s="47">
        <v>0.34446227643595217</v>
      </c>
      <c r="CN49" s="47">
        <v>1.7463512443935965E-2</v>
      </c>
      <c r="CO49" s="94">
        <v>0.38334261510729195</v>
      </c>
      <c r="CP49" s="94">
        <v>6.2868644798169471E-3</v>
      </c>
      <c r="CQ49" s="121"/>
      <c r="CR49" s="121"/>
      <c r="CS49" s="121"/>
      <c r="CT49" s="121"/>
      <c r="CU49" s="121"/>
      <c r="CV49" s="121"/>
    </row>
    <row r="50" spans="2:100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203">
        <v>3.110687022900763</v>
      </c>
      <c r="G50" s="60">
        <v>3.110687022900763</v>
      </c>
      <c r="H50" s="60">
        <v>0.50180000000000002</v>
      </c>
      <c r="I50" s="75">
        <v>4.4899868089699001E-2</v>
      </c>
      <c r="J50" s="13">
        <v>1.2732270478284772E-2</v>
      </c>
      <c r="K50" s="58">
        <v>1.5714953831394648E-2</v>
      </c>
      <c r="L50" s="73">
        <v>2.9184914258304353E-2</v>
      </c>
      <c r="M50" s="58">
        <v>0</v>
      </c>
      <c r="N50" s="17">
        <v>4.0252731742415157E-2</v>
      </c>
      <c r="O50" s="162">
        <v>4.6471363472838463E-3</v>
      </c>
      <c r="P50" s="225">
        <v>0</v>
      </c>
      <c r="Q50" s="53">
        <v>0.3</v>
      </c>
      <c r="R50" s="53">
        <v>2</v>
      </c>
      <c r="S50" s="53">
        <v>0.2</v>
      </c>
      <c r="T50" s="53">
        <v>0.3</v>
      </c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53"/>
      <c r="BE50" s="249"/>
      <c r="BF50" s="249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0"/>
      <c r="CG50" s="60">
        <v>134.42432380145323</v>
      </c>
      <c r="CH50" s="226">
        <v>42.912477159244361</v>
      </c>
      <c r="CI50" s="7">
        <v>2.2661357081021003</v>
      </c>
      <c r="CJ50" s="13">
        <v>149.2109994196131</v>
      </c>
      <c r="CK50" s="13">
        <v>15.44849177732797</v>
      </c>
      <c r="CL50" s="47">
        <v>3.0139604917757934</v>
      </c>
      <c r="CM50" s="47">
        <v>0.4252012385507159</v>
      </c>
      <c r="CN50" s="47">
        <v>2.1533481038508821E-2</v>
      </c>
      <c r="CO50" s="47">
        <v>0.47352420735794631</v>
      </c>
      <c r="CP50" s="47">
        <v>7.7520531738631757E-3</v>
      </c>
    </row>
    <row r="51" spans="2:100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191">
        <v>1.001908396946565</v>
      </c>
      <c r="G51" s="60">
        <v>1.001908396946565</v>
      </c>
      <c r="H51" s="60">
        <v>0.24050000000000002</v>
      </c>
      <c r="I51" s="75">
        <v>2.1519366830555223E-2</v>
      </c>
      <c r="J51" s="13">
        <v>6.1022539857064325E-3</v>
      </c>
      <c r="K51" s="58">
        <v>7.5317783906943278E-3</v>
      </c>
      <c r="L51" s="73">
        <v>1.3987588439860896E-2</v>
      </c>
      <c r="M51" s="58">
        <v>0</v>
      </c>
      <c r="N51" s="17">
        <v>1.9292112363592757E-2</v>
      </c>
      <c r="O51" s="162">
        <v>2.2272544669624653E-3</v>
      </c>
      <c r="P51" s="225">
        <v>0</v>
      </c>
      <c r="Q51" s="58">
        <v>0.2</v>
      </c>
      <c r="R51" s="53">
        <v>1.7</v>
      </c>
      <c r="S51" s="58">
        <v>0.15</v>
      </c>
      <c r="T51" s="58">
        <v>0.2</v>
      </c>
      <c r="U51" s="249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53"/>
      <c r="BE51" s="249"/>
      <c r="BF51" s="249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0"/>
      <c r="CG51" s="7">
        <v>148.36129382769082</v>
      </c>
      <c r="CH51" s="7">
        <v>39.180957406266586</v>
      </c>
      <c r="CI51" s="7">
        <v>2.2661357081021003</v>
      </c>
      <c r="CJ51" s="13">
        <v>164.68103614873681</v>
      </c>
      <c r="CK51" s="13">
        <v>14.105144666255971</v>
      </c>
      <c r="CL51" s="47">
        <v>3.0139604917757934</v>
      </c>
      <c r="CM51" s="47">
        <v>0.15091488646238796</v>
      </c>
      <c r="CN51" s="47">
        <v>9.4230202562071153E-3</v>
      </c>
      <c r="CO51" s="47">
        <v>0.16801502526005557</v>
      </c>
      <c r="CP51" s="69">
        <v>3.3922872922345611E-3</v>
      </c>
    </row>
    <row r="52" spans="2:100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203">
        <v>1.5267175572519085</v>
      </c>
      <c r="G52" s="60">
        <v>1.5267175572519085</v>
      </c>
      <c r="H52" s="60">
        <v>0.312</v>
      </c>
      <c r="I52" s="75">
        <v>2.7917016428828396E-2</v>
      </c>
      <c r="J52" s="13">
        <v>7.9164376030786132E-3</v>
      </c>
      <c r="K52" s="58">
        <v>9.7709557500899376E-3</v>
      </c>
      <c r="L52" s="73">
        <v>1.814606067873846E-2</v>
      </c>
      <c r="M52" s="58">
        <v>0</v>
      </c>
      <c r="N52" s="17">
        <v>2.5027605228444657E-2</v>
      </c>
      <c r="O52" s="162">
        <v>2.8894112003837388E-3</v>
      </c>
      <c r="P52" s="225">
        <v>0</v>
      </c>
      <c r="Q52" s="58">
        <v>0.15</v>
      </c>
      <c r="R52" s="53">
        <v>1.5</v>
      </c>
      <c r="S52" s="58">
        <v>0.13</v>
      </c>
      <c r="T52" s="58">
        <v>0.15</v>
      </c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53"/>
      <c r="BE52" s="249"/>
      <c r="BF52" s="249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0"/>
      <c r="CG52" s="7">
        <v>98.158229754684328</v>
      </c>
      <c r="CH52" s="7">
        <v>35.654671239702594</v>
      </c>
      <c r="CI52" s="7">
        <v>2.2661357081021003</v>
      </c>
      <c r="CJ52" s="13">
        <v>108.95563502769961</v>
      </c>
      <c r="CK52" s="13">
        <v>12.835681646292933</v>
      </c>
      <c r="CL52" s="47">
        <v>3.0139604917757934</v>
      </c>
      <c r="CM52" s="47">
        <v>0.15331964192791825</v>
      </c>
      <c r="CN52" s="47">
        <v>1.112425742678721E-2</v>
      </c>
      <c r="CO52" s="47">
        <v>0.17094594735797772</v>
      </c>
      <c r="CP52" s="69">
        <v>4.004732673643395E-3</v>
      </c>
    </row>
    <row r="53" spans="2:100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53">
        <v>0.4007633587786259</v>
      </c>
      <c r="G53" s="32">
        <v>0.4007633587786259</v>
      </c>
      <c r="H53" s="32">
        <v>5.4600000000000003E-2</v>
      </c>
      <c r="I53" s="144">
        <v>4.8854778750449688E-3</v>
      </c>
      <c r="J53" s="13">
        <v>1.3853765805387573E-3</v>
      </c>
      <c r="K53" s="149">
        <v>1.7099172562657389E-3</v>
      </c>
      <c r="L53" s="151">
        <v>3.1755606187792301E-3</v>
      </c>
      <c r="M53" s="58">
        <v>0</v>
      </c>
      <c r="N53" s="142">
        <v>4.3798309149778144E-3</v>
      </c>
      <c r="O53" s="163">
        <v>5.0564696006715425E-4</v>
      </c>
      <c r="P53" s="225">
        <v>0</v>
      </c>
      <c r="Q53" s="58">
        <v>0.1</v>
      </c>
      <c r="R53" s="58">
        <v>1.38</v>
      </c>
      <c r="S53" s="58">
        <v>0.1</v>
      </c>
      <c r="T53" s="58">
        <v>0.1</v>
      </c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53"/>
      <c r="BE53" s="249"/>
      <c r="BF53" s="249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0"/>
      <c r="CG53" s="71">
        <v>86.978681755143185</v>
      </c>
      <c r="CH53" s="53">
        <v>35.266227076376673</v>
      </c>
      <c r="CI53" s="53">
        <v>2.2661357081021003</v>
      </c>
      <c r="CJ53" s="13">
        <v>96.546336748208944</v>
      </c>
      <c r="CK53" s="13">
        <v>12.695841747495601</v>
      </c>
      <c r="CL53" s="47">
        <v>3.0139604917757934</v>
      </c>
      <c r="CM53" s="47">
        <v>3.5766052800155552E-2</v>
      </c>
      <c r="CN53" s="47">
        <v>1.9255359983701666E-3</v>
      </c>
      <c r="CO53" s="69">
        <v>3.9900119122894637E-2</v>
      </c>
      <c r="CP53" s="69">
        <v>6.9319295941325991E-4</v>
      </c>
    </row>
    <row r="54" spans="2:100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118"/>
      <c r="I54" s="231">
        <v>0.52111764000479677</v>
      </c>
      <c r="J54" s="231">
        <v>0.04</v>
      </c>
      <c r="K54" s="231">
        <v>0.18239117400167887</v>
      </c>
      <c r="L54" s="231">
        <v>0.33872646600311784</v>
      </c>
      <c r="M54" s="231">
        <v>0</v>
      </c>
      <c r="N54" s="14"/>
      <c r="O54" s="14"/>
      <c r="P54" s="317"/>
      <c r="Q54" s="7"/>
      <c r="R54" s="7"/>
      <c r="S54" s="7"/>
      <c r="T54" s="7"/>
      <c r="U54" s="249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53"/>
      <c r="BE54" s="249"/>
      <c r="BF54" s="249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0"/>
      <c r="CG54" s="7"/>
      <c r="CH54" s="7"/>
      <c r="CI54" s="7"/>
      <c r="CJ54" s="7"/>
      <c r="CK54" s="7"/>
      <c r="CL54" s="7"/>
      <c r="CM54" s="7"/>
      <c r="CN54" s="47"/>
      <c r="CO54" s="7"/>
      <c r="CP54" s="7"/>
    </row>
    <row r="55" spans="2:100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71">
        <v>2.528625954198473</v>
      </c>
      <c r="G55" s="60">
        <v>2.528625954198473</v>
      </c>
      <c r="H55" s="60">
        <v>0.44850000000000007</v>
      </c>
      <c r="I55" s="75">
        <v>4.0130711116440822E-2</v>
      </c>
      <c r="J55" s="13">
        <v>3.0803571428571429E-3</v>
      </c>
      <c r="K55" s="58">
        <v>1.4045748890754287E-2</v>
      </c>
      <c r="L55" s="73">
        <v>2.6084962225686535E-2</v>
      </c>
      <c r="M55" s="91">
        <v>0</v>
      </c>
      <c r="N55" s="73">
        <v>3.7120907782707761E-2</v>
      </c>
      <c r="O55" s="151">
        <v>3.0098033337330617E-3</v>
      </c>
      <c r="P55" s="225">
        <v>0</v>
      </c>
      <c r="Q55" s="53">
        <v>0.8</v>
      </c>
      <c r="R55" s="53">
        <v>2.4</v>
      </c>
      <c r="S55" s="53">
        <v>0.5</v>
      </c>
      <c r="T55" s="53">
        <v>0.6</v>
      </c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53"/>
      <c r="BE55" s="249"/>
      <c r="BF55" s="249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0"/>
      <c r="CG55" s="71">
        <v>258.2085952172842</v>
      </c>
      <c r="CH55" s="7">
        <v>49.658252860877383</v>
      </c>
      <c r="CI55" s="39">
        <v>2.6720107602994916</v>
      </c>
      <c r="CJ55" s="13">
        <v>286.6115406911855</v>
      </c>
      <c r="CK55" s="13">
        <v>17.876971029915858</v>
      </c>
      <c r="CL55" s="47">
        <v>3.5537743111983242</v>
      </c>
      <c r="CM55" s="47">
        <v>0.6596694712219433</v>
      </c>
      <c r="CN55" s="47">
        <v>2.2271726408103511E-2</v>
      </c>
      <c r="CO55" s="94">
        <v>0.73371954652320326</v>
      </c>
      <c r="CP55" s="94">
        <v>8.017821506917263E-3</v>
      </c>
    </row>
    <row r="56" spans="2:100" ht="24.75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6.1354961832061061</v>
      </c>
      <c r="G56" s="7">
        <v>6.1354961832061061</v>
      </c>
      <c r="H56" s="7">
        <v>0.93990000000000007</v>
      </c>
      <c r="I56" s="75">
        <v>8.4100011991845552E-2</v>
      </c>
      <c r="J56" s="13">
        <v>6.4553571428571438E-3</v>
      </c>
      <c r="K56" s="58">
        <v>2.9435004197145943E-2</v>
      </c>
      <c r="L56" s="73">
        <v>5.4665007794699613E-2</v>
      </c>
      <c r="M56" s="91">
        <v>0</v>
      </c>
      <c r="N56" s="73">
        <v>7.7792511092457134E-2</v>
      </c>
      <c r="O56" s="73">
        <v>6.3075008993884159E-3</v>
      </c>
      <c r="P56" s="225">
        <v>0</v>
      </c>
      <c r="Q56" s="53">
        <v>0.6</v>
      </c>
      <c r="R56" s="53">
        <v>2.2999999999999998</v>
      </c>
      <c r="S56" s="53">
        <v>0.4</v>
      </c>
      <c r="T56" s="53">
        <v>0.5</v>
      </c>
      <c r="U56" s="249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53"/>
      <c r="BE56" s="249"/>
      <c r="BF56" s="249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0"/>
      <c r="CG56" s="7">
        <v>232.74739943816832</v>
      </c>
      <c r="CH56" s="7">
        <v>62.072816076096736</v>
      </c>
      <c r="CI56" s="7">
        <v>2.6720107602994916</v>
      </c>
      <c r="CJ56" s="13">
        <v>258.34961337636685</v>
      </c>
      <c r="CK56" s="13">
        <v>22.346213787394824</v>
      </c>
      <c r="CL56" s="47">
        <v>3.5537743111983242</v>
      </c>
      <c r="CM56" s="47">
        <v>1.4444148927253317</v>
      </c>
      <c r="CN56" s="47">
        <v>5.8342239829923329E-2</v>
      </c>
      <c r="CO56" s="94">
        <v>1.6069072355258054</v>
      </c>
      <c r="CP56" s="94">
        <v>1.1003206338772399E-2</v>
      </c>
    </row>
    <row r="57" spans="2:100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7.1278625954198471</v>
      </c>
      <c r="G57" s="7">
        <v>7.1278625954198471</v>
      </c>
      <c r="H57" s="7">
        <v>1.0750999999999999</v>
      </c>
      <c r="I57" s="75">
        <v>9.6197385777671174E-2</v>
      </c>
      <c r="J57" s="13">
        <v>7.3839285714285717E-3</v>
      </c>
      <c r="K57" s="58">
        <v>3.3669085022184908E-2</v>
      </c>
      <c r="L57" s="73">
        <v>6.2528300755486266E-2</v>
      </c>
      <c r="M57" s="58">
        <v>0</v>
      </c>
      <c r="N57" s="73">
        <v>8.8982581844345834E-2</v>
      </c>
      <c r="O57" s="73">
        <v>7.2148039333253377E-3</v>
      </c>
      <c r="P57" s="225">
        <v>0</v>
      </c>
      <c r="Q57" s="53">
        <v>0.5</v>
      </c>
      <c r="R57" s="53">
        <v>2.2000000000000002</v>
      </c>
      <c r="S57" s="53">
        <v>0.3</v>
      </c>
      <c r="T57" s="53">
        <v>0.4</v>
      </c>
      <c r="U57" s="249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53"/>
      <c r="BE57" s="249"/>
      <c r="BF57" s="249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0"/>
      <c r="CG57" s="7">
        <v>193.76884133252955</v>
      </c>
      <c r="CH57" s="7">
        <v>62.693544236857697</v>
      </c>
      <c r="CI57" s="7">
        <v>2.6720107602994916</v>
      </c>
      <c r="CJ57" s="13">
        <v>215.08341387910781</v>
      </c>
      <c r="CK57" s="13">
        <v>22.569675925268768</v>
      </c>
      <c r="CL57" s="47">
        <v>3.5537743111983242</v>
      </c>
      <c r="CM57" s="47">
        <v>1.4002034018448788</v>
      </c>
      <c r="CN57" s="47">
        <v>6.7401829409045697E-2</v>
      </c>
      <c r="CO57" s="94">
        <v>1.5584158356694529</v>
      </c>
      <c r="CP57" s="94">
        <v>2.4264658587256453E-2</v>
      </c>
    </row>
    <row r="58" spans="2:100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8.7022900763358759</v>
      </c>
      <c r="G58" s="7">
        <v>8.7022900763358759</v>
      </c>
      <c r="H58" s="7">
        <v>1.2896000000000001</v>
      </c>
      <c r="I58" s="75">
        <v>0.1153903345724907</v>
      </c>
      <c r="J58" s="13">
        <v>8.8571428571428586E-3</v>
      </c>
      <c r="K58" s="58">
        <v>4.0386617100371745E-2</v>
      </c>
      <c r="L58" s="73">
        <v>7.5003717472118953E-2</v>
      </c>
      <c r="M58" s="58">
        <v>0</v>
      </c>
      <c r="N58" s="73">
        <v>0.1067360594795539</v>
      </c>
      <c r="O58" s="73">
        <v>8.6542750929368018E-3</v>
      </c>
      <c r="P58" s="225">
        <v>0</v>
      </c>
      <c r="Q58" s="53">
        <v>0.3</v>
      </c>
      <c r="R58" s="53">
        <v>2</v>
      </c>
      <c r="S58" s="53">
        <v>0.2</v>
      </c>
      <c r="T58" s="53">
        <v>0.3</v>
      </c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53"/>
      <c r="BE58" s="249"/>
      <c r="BF58" s="249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0"/>
      <c r="CG58" s="7">
        <v>173.08817613230596</v>
      </c>
      <c r="CH58" s="226">
        <v>67.709027775806305</v>
      </c>
      <c r="CI58" s="7">
        <v>2.6720107602994916</v>
      </c>
      <c r="CJ58" s="13">
        <v>192.12787550685962</v>
      </c>
      <c r="CK58" s="13">
        <v>24.375249999290268</v>
      </c>
      <c r="CL58" s="47">
        <v>3.5537743111983242</v>
      </c>
      <c r="CM58" s="47">
        <v>1.5295161302104594</v>
      </c>
      <c r="CN58" s="47">
        <v>8.7317562219679817E-2</v>
      </c>
      <c r="CO58" s="47">
        <v>1.7028784793327176</v>
      </c>
      <c r="CP58" s="47">
        <v>3.1434322399084731E-2</v>
      </c>
    </row>
    <row r="59" spans="2:100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4.8568702290076331</v>
      </c>
      <c r="G59" s="60">
        <v>4.8568702290076331</v>
      </c>
      <c r="H59" s="60">
        <v>0.76569999999999994</v>
      </c>
      <c r="I59" s="75">
        <v>6.8513011152416356E-2</v>
      </c>
      <c r="J59" s="13">
        <v>5.2589285714285715E-3</v>
      </c>
      <c r="K59" s="58">
        <v>2.3979553903345722E-2</v>
      </c>
      <c r="L59" s="73">
        <v>4.4533457249070638E-2</v>
      </c>
      <c r="M59" s="58">
        <v>0</v>
      </c>
      <c r="N59" s="73">
        <v>6.3374535315985137E-2</v>
      </c>
      <c r="O59" s="151">
        <v>5.1384758364312264E-3</v>
      </c>
      <c r="P59" s="225">
        <v>-6.9388939039072284E-18</v>
      </c>
      <c r="Q59" s="58">
        <v>0.2</v>
      </c>
      <c r="R59" s="53">
        <v>1.7</v>
      </c>
      <c r="S59" s="58">
        <v>0.15</v>
      </c>
      <c r="T59" s="58">
        <v>0.2</v>
      </c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53"/>
      <c r="BE59" s="249"/>
      <c r="BF59" s="249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0"/>
      <c r="CG59" s="7">
        <v>188.523745086096</v>
      </c>
      <c r="CH59" s="7">
        <v>72.724511314754935</v>
      </c>
      <c r="CI59" s="7">
        <v>2.6720107602994916</v>
      </c>
      <c r="CJ59" s="13">
        <v>209.26135704556657</v>
      </c>
      <c r="CK59" s="13">
        <v>26.180824073311776</v>
      </c>
      <c r="CL59" s="47">
        <v>3.5537743111983242</v>
      </c>
      <c r="CM59" s="47">
        <v>0.92861297448297031</v>
      </c>
      <c r="CN59" s="47">
        <v>5.568515831370785E-2</v>
      </c>
      <c r="CO59" s="47">
        <v>1.0336154757690201</v>
      </c>
      <c r="CP59" s="47">
        <v>2.0046656992934824E-2</v>
      </c>
    </row>
    <row r="60" spans="2:100" ht="17.2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8.1488549618320594</v>
      </c>
      <c r="G60" s="60">
        <v>8.1488549618320594</v>
      </c>
      <c r="H60" s="60">
        <v>1.2141999999999999</v>
      </c>
      <c r="I60" s="75">
        <v>0.10864372226885717</v>
      </c>
      <c r="J60" s="13">
        <v>8.339285714285714E-3</v>
      </c>
      <c r="K60" s="58">
        <v>3.8025302794100005E-2</v>
      </c>
      <c r="L60" s="73">
        <v>7.0618419474757166E-2</v>
      </c>
      <c r="M60" s="58">
        <v>0</v>
      </c>
      <c r="N60" s="73">
        <v>0.10049544309869288</v>
      </c>
      <c r="O60" s="73">
        <v>8.1482791701642868E-3</v>
      </c>
      <c r="P60" s="225">
        <v>0</v>
      </c>
      <c r="Q60" s="58">
        <v>0.15</v>
      </c>
      <c r="R60" s="53">
        <v>1.5</v>
      </c>
      <c r="S60" s="58">
        <v>0.13</v>
      </c>
      <c r="T60" s="58">
        <v>0.15</v>
      </c>
      <c r="U60" s="249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53"/>
      <c r="BE60" s="249"/>
      <c r="BF60" s="249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0"/>
      <c r="CG60" s="7">
        <v>118.38931527664218</v>
      </c>
      <c r="CH60" s="7">
        <v>73.451756427902481</v>
      </c>
      <c r="CI60" s="7">
        <v>2.6720107602994916</v>
      </c>
      <c r="CJ60" s="13">
        <v>131.41213995707284</v>
      </c>
      <c r="CK60" s="13">
        <v>26.442632314044893</v>
      </c>
      <c r="CL60" s="47">
        <v>3.5537743111983242</v>
      </c>
      <c r="CM60" s="47">
        <v>0.98651118736210086</v>
      </c>
      <c r="CN60" s="47">
        <v>8.9185122654759183E-2</v>
      </c>
      <c r="CO60" s="47">
        <v>1.0998176601632017</v>
      </c>
      <c r="CP60" s="47">
        <v>3.2106644155713307E-2</v>
      </c>
    </row>
    <row r="61" spans="2:100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3">
        <v>0.66793893129770987</v>
      </c>
      <c r="G61" s="32">
        <v>0.66793893129770987</v>
      </c>
      <c r="H61" s="32">
        <v>9.0999999999999998E-2</v>
      </c>
      <c r="I61" s="75">
        <v>8.1424631250749478E-3</v>
      </c>
      <c r="J61" s="28">
        <v>6.2500000000000001E-4</v>
      </c>
      <c r="K61" s="149">
        <v>2.8498620937762315E-3</v>
      </c>
      <c r="L61" s="151">
        <v>5.2926010312987163E-3</v>
      </c>
      <c r="M61" s="58">
        <v>0</v>
      </c>
      <c r="N61" s="151">
        <v>7.531778390694327E-3</v>
      </c>
      <c r="O61" s="152">
        <v>6.106847343806211E-4</v>
      </c>
      <c r="P61" s="225">
        <v>0</v>
      </c>
      <c r="Q61" s="58">
        <v>0.1</v>
      </c>
      <c r="R61" s="58">
        <v>1.38</v>
      </c>
      <c r="S61" s="58">
        <v>0.1</v>
      </c>
      <c r="T61" s="58">
        <v>0.1</v>
      </c>
      <c r="U61" s="249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53"/>
      <c r="BE61" s="249"/>
      <c r="BF61" s="249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189">
        <v>112.40990555570797</v>
      </c>
      <c r="CH61" s="53">
        <v>49.658252860877383</v>
      </c>
      <c r="CI61" s="53">
        <v>2.6720107602994916</v>
      </c>
      <c r="CJ61" s="13">
        <v>124.77499516683585</v>
      </c>
      <c r="CK61" s="13">
        <v>17.876971029915858</v>
      </c>
      <c r="CL61" s="47">
        <v>3.5537743111983242</v>
      </c>
      <c r="CM61" s="47">
        <v>7.6867692195806497E-2</v>
      </c>
      <c r="CN61" s="47">
        <v>4.5189010103398415E-3</v>
      </c>
      <c r="CO61" s="47">
        <v>8.5715781139908312E-2</v>
      </c>
      <c r="CP61" s="69">
        <v>1.626804363722343E-3</v>
      </c>
    </row>
    <row r="62" spans="2:100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60"/>
      <c r="H62" s="118"/>
      <c r="I62" s="231">
        <v>8.0000000000000019E-3</v>
      </c>
      <c r="J62" s="231">
        <v>8.0000000000000019E-3</v>
      </c>
      <c r="K62" s="231">
        <v>2.8E-3</v>
      </c>
      <c r="L62" s="231">
        <v>5.2000000000000006E-3</v>
      </c>
      <c r="M62" s="231">
        <v>0</v>
      </c>
      <c r="N62" s="14"/>
      <c r="O62" s="14"/>
      <c r="P62" s="317"/>
      <c r="Q62" s="7"/>
      <c r="R62" s="7"/>
      <c r="S62" s="7"/>
      <c r="T62" s="7"/>
      <c r="U62" s="249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53"/>
      <c r="BE62" s="249"/>
      <c r="BF62" s="249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0"/>
      <c r="CG62" s="7"/>
      <c r="CH62" s="7"/>
      <c r="CI62" s="7"/>
      <c r="CJ62" s="7"/>
      <c r="CK62" s="7"/>
      <c r="CL62" s="7"/>
      <c r="CM62" s="7"/>
      <c r="CN62" s="7"/>
      <c r="CO62" s="7"/>
      <c r="CP62" s="7"/>
    </row>
    <row r="63" spans="2:100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71">
        <v>0.86832061068702293</v>
      </c>
      <c r="G63" s="60">
        <v>0.86832061068702293</v>
      </c>
      <c r="H63" s="60">
        <v>0.2223</v>
      </c>
      <c r="I63" s="134">
        <v>8.8888888888888893E-4</v>
      </c>
      <c r="J63" s="28">
        <v>8.8888888888888893E-4</v>
      </c>
      <c r="K63" s="150">
        <v>3.1111111111111113E-4</v>
      </c>
      <c r="L63" s="151">
        <v>5.7777777777777775E-4</v>
      </c>
      <c r="M63" s="91">
        <v>0</v>
      </c>
      <c r="N63" s="152">
        <v>8.2222222222222223E-4</v>
      </c>
      <c r="O63" s="154">
        <v>6.666666666666667E-5</v>
      </c>
      <c r="P63" s="225">
        <v>0</v>
      </c>
      <c r="Q63" s="53">
        <v>0.8</v>
      </c>
      <c r="R63" s="53">
        <v>2.4</v>
      </c>
      <c r="S63" s="53">
        <v>0.5</v>
      </c>
      <c r="T63" s="53">
        <v>0.6</v>
      </c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53"/>
      <c r="BE63" s="249"/>
      <c r="BF63" s="249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0"/>
      <c r="CG63" s="71">
        <v>209.66897595386084</v>
      </c>
      <c r="CH63" s="7">
        <v>49.658252860877383</v>
      </c>
      <c r="CI63" s="39">
        <v>0.98086470947702864</v>
      </c>
      <c r="CJ63" s="13">
        <v>232.73256330878556</v>
      </c>
      <c r="CK63" s="13">
        <v>17.876971029915858</v>
      </c>
      <c r="CL63" s="47">
        <v>1.3045500636044483</v>
      </c>
      <c r="CM63" s="47">
        <v>0.18291159828591361</v>
      </c>
      <c r="CN63" s="47">
        <v>1.1039029610973042E-2</v>
      </c>
      <c r="CO63" s="94">
        <v>0.2032192492069417</v>
      </c>
      <c r="CP63" s="101">
        <v>3.9740506599502947E-3</v>
      </c>
    </row>
    <row r="64" spans="2:100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7">
        <v>4.7996183206106871</v>
      </c>
      <c r="G64" s="60">
        <v>4.7996183206106871</v>
      </c>
      <c r="H64" s="60">
        <v>0.75790000000000002</v>
      </c>
      <c r="I64" s="134">
        <v>3.030539311241066E-3</v>
      </c>
      <c r="J64" s="28">
        <v>3.030539311241066E-3</v>
      </c>
      <c r="K64" s="149">
        <v>1.060688758934373E-3</v>
      </c>
      <c r="L64" s="151">
        <v>1.969850552306693E-3</v>
      </c>
      <c r="M64" s="91">
        <v>0</v>
      </c>
      <c r="N64" s="151">
        <v>2.8032488628979861E-3</v>
      </c>
      <c r="O64" s="151">
        <v>2.2729044834307995E-4</v>
      </c>
      <c r="P64" s="225">
        <v>0</v>
      </c>
      <c r="Q64" s="53">
        <v>0.6</v>
      </c>
      <c r="R64" s="53">
        <v>2.2999999999999998</v>
      </c>
      <c r="S64" s="53">
        <v>0.4</v>
      </c>
      <c r="T64" s="53">
        <v>0.5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53"/>
      <c r="BE64" s="249"/>
      <c r="BF64" s="249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0"/>
      <c r="CG64" s="7">
        <v>165.10064384845151</v>
      </c>
      <c r="CH64" s="7">
        <v>54.127495618356356</v>
      </c>
      <c r="CI64" s="7">
        <v>0.98086470947702842</v>
      </c>
      <c r="CJ64" s="13">
        <v>183.26171467178119</v>
      </c>
      <c r="CK64" s="13">
        <v>19.485898422608287</v>
      </c>
      <c r="CL64" s="47">
        <v>1.3045500636044478</v>
      </c>
      <c r="CM64" s="47">
        <v>0.79712785118929441</v>
      </c>
      <c r="CN64" s="47">
        <v>4.1023228929152285E-2</v>
      </c>
      <c r="CO64" s="94">
        <v>0.88584762559063912</v>
      </c>
      <c r="CP64" s="94">
        <v>1.4768362414494821E-2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7">
        <v>1.7366412213740459</v>
      </c>
      <c r="G65" s="60">
        <v>1.7366412213740459</v>
      </c>
      <c r="H65" s="60">
        <v>0.34060000000000001</v>
      </c>
      <c r="I65" s="134">
        <v>1.3619233268356077E-3</v>
      </c>
      <c r="J65" s="28">
        <v>1.3619233268356077E-3</v>
      </c>
      <c r="K65" s="150">
        <v>4.7667316439246269E-4</v>
      </c>
      <c r="L65" s="151">
        <v>8.8525016244314506E-4</v>
      </c>
      <c r="M65" s="58">
        <v>0</v>
      </c>
      <c r="N65" s="151">
        <v>1.2597790773229373E-3</v>
      </c>
      <c r="O65" s="151">
        <v>1.0214424951267058E-4</v>
      </c>
      <c r="P65" s="225">
        <v>0</v>
      </c>
      <c r="Q65" s="53">
        <v>0.5</v>
      </c>
      <c r="R65" s="53">
        <v>2.2000000000000002</v>
      </c>
      <c r="S65" s="53">
        <v>0.3</v>
      </c>
      <c r="T65" s="53">
        <v>0.4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53"/>
      <c r="BE65" s="249"/>
      <c r="BF65" s="249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0"/>
      <c r="CG65" s="7">
        <v>155.55456867994249</v>
      </c>
      <c r="CH65" s="7">
        <v>54.66877057453992</v>
      </c>
      <c r="CI65" s="7">
        <v>0.98086470947702842</v>
      </c>
      <c r="CJ65" s="13">
        <v>172.66557123473618</v>
      </c>
      <c r="CK65" s="13">
        <v>19.68075740683437</v>
      </c>
      <c r="CL65" s="47">
        <v>1.3045500636044478</v>
      </c>
      <c r="CM65" s="47">
        <v>0.27184588622971712</v>
      </c>
      <c r="CN65" s="47">
        <v>1.8620183257688296E-2</v>
      </c>
      <c r="CO65" s="94">
        <v>0.30212368393414113</v>
      </c>
      <c r="CP65" s="94">
        <v>6.7032659727677872E-3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7">
        <v>1.4217557251908397</v>
      </c>
      <c r="G66" s="60">
        <v>1.4217557251908397</v>
      </c>
      <c r="H66" s="60">
        <v>0.29770000000000002</v>
      </c>
      <c r="I66" s="134">
        <v>1.1903833658219625E-3</v>
      </c>
      <c r="J66" s="28">
        <v>1.1903833658219625E-3</v>
      </c>
      <c r="K66" s="150">
        <v>4.1663417803768684E-4</v>
      </c>
      <c r="L66" s="151">
        <v>7.7374918778427566E-4</v>
      </c>
      <c r="M66" s="58">
        <v>0</v>
      </c>
      <c r="N66" s="151">
        <v>1.1011046133853153E-3</v>
      </c>
      <c r="O66" s="154">
        <v>8.927875243664719E-5</v>
      </c>
      <c r="P66" s="225">
        <v>0</v>
      </c>
      <c r="Q66" s="53">
        <v>0.3</v>
      </c>
      <c r="R66" s="53">
        <v>2</v>
      </c>
      <c r="S66" s="53">
        <v>0.2</v>
      </c>
      <c r="T66" s="53">
        <v>0.3</v>
      </c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53"/>
      <c r="BE66" s="249"/>
      <c r="BF66" s="249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0"/>
      <c r="CG66" s="7">
        <v>152.70723071759289</v>
      </c>
      <c r="CH66" s="226">
        <v>47.288486546977026</v>
      </c>
      <c r="CI66" s="7">
        <v>0.98086470947702842</v>
      </c>
      <c r="CJ66" s="13">
        <v>169.50502609652813</v>
      </c>
      <c r="CK66" s="13">
        <v>17.023855156911729</v>
      </c>
      <c r="CL66" s="47">
        <v>1.3045500636044478</v>
      </c>
      <c r="CM66" s="47">
        <v>0.21850692956711276</v>
      </c>
      <c r="CN66" s="47">
        <v>1.4077782445035061E-2</v>
      </c>
      <c r="CO66" s="47">
        <v>0.24284949282308926</v>
      </c>
      <c r="CP66" s="47">
        <v>5.0680016802126223E-3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7">
        <v>0.43893129770992367</v>
      </c>
      <c r="G67" s="60">
        <v>0.43893129770992367</v>
      </c>
      <c r="H67" s="60">
        <v>0.1638</v>
      </c>
      <c r="I67" s="134">
        <v>6.5497076023391819E-4</v>
      </c>
      <c r="J67" s="28">
        <v>6.5497076023391819E-4</v>
      </c>
      <c r="K67" s="150">
        <v>2.2923976608187134E-4</v>
      </c>
      <c r="L67" s="152">
        <v>4.2573099415204685E-4</v>
      </c>
      <c r="M67" s="58">
        <v>0</v>
      </c>
      <c r="N67" s="151">
        <v>6.0584795321637428E-4</v>
      </c>
      <c r="O67" s="154">
        <v>4.9122807017543864E-5</v>
      </c>
      <c r="P67" s="225">
        <v>0</v>
      </c>
      <c r="Q67" s="58">
        <v>0.2</v>
      </c>
      <c r="R67" s="53">
        <v>1.7</v>
      </c>
      <c r="S67" s="58">
        <v>0.15</v>
      </c>
      <c r="T67" s="58">
        <v>0.2</v>
      </c>
      <c r="U67" s="249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53"/>
      <c r="BE67" s="249"/>
      <c r="BF67" s="249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0"/>
      <c r="CG67" s="7">
        <v>164.84588203076757</v>
      </c>
      <c r="CH67" s="7">
        <v>39.908202519414139</v>
      </c>
      <c r="CI67" s="7">
        <v>0.98086470947702842</v>
      </c>
      <c r="CJ67" s="13">
        <v>182.97892905415202</v>
      </c>
      <c r="CK67" s="13">
        <v>14.36695290698909</v>
      </c>
      <c r="CL67" s="47">
        <v>1.3045500636044478</v>
      </c>
      <c r="CM67" s="47">
        <v>7.2786549141710427E-2</v>
      </c>
      <c r="CN67" s="47">
        <v>6.536963572680036E-3</v>
      </c>
      <c r="CO67" s="47">
        <v>8.0887786635656461E-2</v>
      </c>
      <c r="CP67" s="69">
        <v>2.3533068861648129E-3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7">
        <v>0.64885496183206104</v>
      </c>
      <c r="G68" s="60">
        <v>0.64885496183206104</v>
      </c>
      <c r="H68" s="60">
        <v>0.19240000000000002</v>
      </c>
      <c r="I68" s="134">
        <v>7.6933073424301506E-4</v>
      </c>
      <c r="J68" s="28">
        <v>7.6933073424301506E-4</v>
      </c>
      <c r="K68" s="150">
        <v>2.6926575698505524E-4</v>
      </c>
      <c r="L68" s="151">
        <v>5.0006497725795982E-4</v>
      </c>
      <c r="M68" s="58">
        <v>0</v>
      </c>
      <c r="N68" s="151">
        <v>7.1163092917478897E-4</v>
      </c>
      <c r="O68" s="154">
        <v>5.7699805068226125E-5</v>
      </c>
      <c r="P68" s="225">
        <v>0</v>
      </c>
      <c r="Q68" s="58">
        <v>0.15</v>
      </c>
      <c r="R68" s="53">
        <v>1.5</v>
      </c>
      <c r="S68" s="58">
        <v>0.13</v>
      </c>
      <c r="T68" s="58">
        <v>0.15</v>
      </c>
      <c r="U68" s="249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53"/>
      <c r="BE68" s="249"/>
      <c r="BF68" s="249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7">
        <v>144.76465640156496</v>
      </c>
      <c r="CH68" s="7">
        <v>45.495350872132121</v>
      </c>
      <c r="CI68" s="7">
        <v>0.98086470947702842</v>
      </c>
      <c r="CJ68" s="13">
        <v>160.68876860573712</v>
      </c>
      <c r="CK68" s="13">
        <v>16.378326313967563</v>
      </c>
      <c r="CL68" s="47">
        <v>1.3045500636044478</v>
      </c>
      <c r="CM68" s="47">
        <v>9.4567704537698999E-2</v>
      </c>
      <c r="CN68" s="47">
        <v>8.7533055077982213E-3</v>
      </c>
      <c r="CO68" s="47">
        <v>0.10511016860224452</v>
      </c>
      <c r="CP68" s="69">
        <v>3.1511899828073589E-3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3">
        <v>0.19083969465648856</v>
      </c>
      <c r="G69" s="32">
        <v>0.19083969465648856</v>
      </c>
      <c r="H69" s="32">
        <v>2.6000000000000002E-2</v>
      </c>
      <c r="I69" s="134">
        <v>1.0396361273554257E-4</v>
      </c>
      <c r="J69" s="82">
        <v>1.0396361273554257E-4</v>
      </c>
      <c r="K69" s="153">
        <v>3.6387264457439897E-5</v>
      </c>
      <c r="L69" s="152">
        <v>6.7576348278102665E-5</v>
      </c>
      <c r="M69" s="58">
        <v>0</v>
      </c>
      <c r="N69" s="152">
        <v>9.6166341780376882E-5</v>
      </c>
      <c r="O69" s="154">
        <v>7.797270955165692E-6</v>
      </c>
      <c r="P69" s="225">
        <v>0</v>
      </c>
      <c r="Q69" s="58">
        <v>0.1</v>
      </c>
      <c r="R69" s="58">
        <v>1.38</v>
      </c>
      <c r="S69" s="58">
        <v>0.1</v>
      </c>
      <c r="T69" s="58">
        <v>0.1</v>
      </c>
      <c r="U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53"/>
      <c r="BE69" s="249"/>
      <c r="BF69" s="249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0"/>
      <c r="CG69" s="71">
        <v>102.11453092342275</v>
      </c>
      <c r="CH69" s="53">
        <v>41.251820055143149</v>
      </c>
      <c r="CI69" s="53">
        <v>0.98086470947702842</v>
      </c>
      <c r="CJ69" s="13">
        <v>113.34712932499926</v>
      </c>
      <c r="CK69" s="13">
        <v>14.850655219851532</v>
      </c>
      <c r="CL69" s="47">
        <v>1.3045500636044478</v>
      </c>
      <c r="CM69" s="47">
        <v>1.9674693823072482E-2</v>
      </c>
      <c r="CN69" s="47">
        <v>1.072547321433722E-3</v>
      </c>
      <c r="CO69" s="47">
        <v>2.1880091486374757E-2</v>
      </c>
      <c r="CP69" s="69">
        <v>3.8611703571613985E-4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63"/>
      <c r="H70" s="112"/>
      <c r="I70" s="513">
        <v>7.9999999999999984E-3</v>
      </c>
      <c r="J70" s="513">
        <v>7.9999999999999984E-3</v>
      </c>
      <c r="K70" s="513">
        <v>2.7999999999999995E-3</v>
      </c>
      <c r="L70" s="513">
        <v>5.1999999999999998E-3</v>
      </c>
      <c r="M70" s="513">
        <v>0</v>
      </c>
      <c r="N70" s="14"/>
      <c r="O70" s="14"/>
      <c r="P70" s="241"/>
      <c r="Q70" s="15"/>
      <c r="R70" s="15"/>
      <c r="S70" s="15"/>
      <c r="T70" s="15"/>
      <c r="U70" s="249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53"/>
      <c r="BE70" s="249"/>
      <c r="BF70" s="249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0"/>
      <c r="CG70" s="10"/>
      <c r="CH70" s="15"/>
      <c r="CI70" s="7"/>
      <c r="CJ70" s="15"/>
      <c r="CK70" s="15"/>
      <c r="CL70" s="15"/>
      <c r="CM70" s="15"/>
      <c r="CN70" s="47"/>
      <c r="CO70" s="15"/>
      <c r="CP70" s="15"/>
    </row>
    <row r="71" spans="2:94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71">
        <v>2.032442748091603</v>
      </c>
      <c r="G71" s="60">
        <v>2.032442748091603</v>
      </c>
      <c r="H71" s="60">
        <v>0.38090000000000002</v>
      </c>
      <c r="I71" s="133">
        <v>1.9931972789115644E-3</v>
      </c>
      <c r="J71" s="28">
        <v>1.9931972789115644E-3</v>
      </c>
      <c r="K71" s="149">
        <v>6.976190476190475E-4</v>
      </c>
      <c r="L71" s="151">
        <v>1.2955782312925167E-3</v>
      </c>
      <c r="M71" s="91">
        <v>0</v>
      </c>
      <c r="N71" s="151">
        <v>1.8437074829931971E-3</v>
      </c>
      <c r="O71" s="152">
        <v>1.4948979591836731E-4</v>
      </c>
      <c r="P71" s="225">
        <v>0</v>
      </c>
      <c r="Q71" s="53">
        <v>0.8</v>
      </c>
      <c r="R71" s="53">
        <v>2.4</v>
      </c>
      <c r="S71" s="53">
        <v>0.5</v>
      </c>
      <c r="T71" s="53">
        <v>0.6</v>
      </c>
      <c r="U71" s="249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53"/>
      <c r="BE71" s="249"/>
      <c r="BF71" s="249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0"/>
      <c r="CG71" s="71">
        <v>204.97836131062175</v>
      </c>
      <c r="CH71" s="7">
        <v>49.658252860877383</v>
      </c>
      <c r="CI71" s="39">
        <v>6.1557716249937648</v>
      </c>
      <c r="CJ71" s="13">
        <v>227.52598105479015</v>
      </c>
      <c r="CK71" s="13">
        <v>17.876971029915858</v>
      </c>
      <c r="CL71" s="47">
        <v>8.1871762612417083</v>
      </c>
      <c r="CM71" s="47">
        <v>0.42911803735960025</v>
      </c>
      <c r="CN71" s="47">
        <v>1.8914828514708194E-2</v>
      </c>
      <c r="CO71" s="94">
        <v>0.47907349721674414</v>
      </c>
      <c r="CP71" s="94">
        <v>6.8093382652949508E-3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7">
        <v>1.6125954198473282</v>
      </c>
      <c r="G72" s="60">
        <v>1.6125954198473282</v>
      </c>
      <c r="H72" s="60">
        <v>0.32370000000000004</v>
      </c>
      <c r="I72" s="133">
        <v>1.693877551020408E-3</v>
      </c>
      <c r="J72" s="28">
        <v>1.693877551020408E-3</v>
      </c>
      <c r="K72" s="149">
        <v>5.928571428571428E-4</v>
      </c>
      <c r="L72" s="151">
        <v>1.1010204081632652E-3</v>
      </c>
      <c r="M72" s="91">
        <v>0</v>
      </c>
      <c r="N72" s="151">
        <v>1.5668367346938774E-3</v>
      </c>
      <c r="O72" s="152">
        <v>1.270408163265306E-4</v>
      </c>
      <c r="P72" s="225">
        <v>0</v>
      </c>
      <c r="Q72" s="53">
        <v>0.6</v>
      </c>
      <c r="R72" s="53">
        <v>2.2999999999999998</v>
      </c>
      <c r="S72" s="53">
        <v>0.4</v>
      </c>
      <c r="T72" s="53">
        <v>0.5</v>
      </c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53"/>
      <c r="BE72" s="249"/>
      <c r="BF72" s="249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0"/>
      <c r="CG72" s="10">
        <v>176.56492564422757</v>
      </c>
      <c r="CH72" s="7">
        <v>46.182175160615969</v>
      </c>
      <c r="CI72" s="7">
        <v>6.1895945460102153</v>
      </c>
      <c r="CJ72" s="13">
        <v>195.98706746509262</v>
      </c>
      <c r="CK72" s="13">
        <v>16.62558305782175</v>
      </c>
      <c r="CL72" s="47">
        <v>8.2321607461935873</v>
      </c>
      <c r="CM72" s="47">
        <v>0.29470910221517349</v>
      </c>
      <c r="CN72" s="47">
        <v>1.4949170099491392E-2</v>
      </c>
      <c r="CO72" s="94">
        <v>0.32932299205827642</v>
      </c>
      <c r="CP72" s="94">
        <v>5.3817012358169007E-3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7">
        <v>0.90648854961832048</v>
      </c>
      <c r="G73" s="60">
        <v>0.90648854961832048</v>
      </c>
      <c r="H73" s="60">
        <v>0.22750000000000001</v>
      </c>
      <c r="I73" s="133">
        <v>1.1904761904761904E-3</v>
      </c>
      <c r="J73" s="28">
        <v>1.1904761904761904E-3</v>
      </c>
      <c r="K73" s="150">
        <v>4.1666666666666658E-4</v>
      </c>
      <c r="L73" s="151">
        <v>7.7380952380952384E-4</v>
      </c>
      <c r="M73" s="58">
        <v>0</v>
      </c>
      <c r="N73" s="151">
        <v>1.1011904761904761E-3</v>
      </c>
      <c r="O73" s="152">
        <v>8.9285714285714272E-5</v>
      </c>
      <c r="P73" s="225">
        <v>0</v>
      </c>
      <c r="Q73" s="53">
        <v>0.5</v>
      </c>
      <c r="R73" s="53">
        <v>2.2000000000000002</v>
      </c>
      <c r="S73" s="53">
        <v>0.3</v>
      </c>
      <c r="T73" s="53">
        <v>0.4</v>
      </c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53"/>
      <c r="BE73" s="249"/>
      <c r="BF73" s="249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0"/>
      <c r="CG73" s="7">
        <v>174.58677505985841</v>
      </c>
      <c r="CH73" s="7">
        <v>46.643996912222129</v>
      </c>
      <c r="CI73" s="7">
        <v>6.1895945460102153</v>
      </c>
      <c r="CJ73" s="13">
        <v>193.79132031644286</v>
      </c>
      <c r="CK73" s="13">
        <v>16.791838888399965</v>
      </c>
      <c r="CL73" s="47">
        <v>8.2321607461935873</v>
      </c>
      <c r="CM73" s="47">
        <v>0.16387170908928927</v>
      </c>
      <c r="CN73" s="47">
        <v>1.0611509297530535E-2</v>
      </c>
      <c r="CO73" s="94">
        <v>0.18313197233731354</v>
      </c>
      <c r="CP73" s="101">
        <v>3.8201433471109921E-3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7">
        <v>1.2118320610687023</v>
      </c>
      <c r="G74" s="60">
        <v>1.2118320610687023</v>
      </c>
      <c r="H74" s="60">
        <v>0.26910000000000001</v>
      </c>
      <c r="I74" s="133">
        <v>1.4081632653061222E-3</v>
      </c>
      <c r="J74" s="28">
        <v>1.4081632653061222E-3</v>
      </c>
      <c r="K74" s="150">
        <v>4.9285714285714276E-4</v>
      </c>
      <c r="L74" s="151">
        <v>9.153061224489794E-4</v>
      </c>
      <c r="M74" s="58">
        <v>0</v>
      </c>
      <c r="N74" s="151">
        <v>1.3025510204081629E-3</v>
      </c>
      <c r="O74" s="152">
        <v>1.0561224489795916E-4</v>
      </c>
      <c r="P74" s="225">
        <v>1.0842021724855044E-19</v>
      </c>
      <c r="Q74" s="53">
        <v>0.3</v>
      </c>
      <c r="R74" s="53">
        <v>2</v>
      </c>
      <c r="S74" s="53">
        <v>0.2</v>
      </c>
      <c r="T74" s="53">
        <v>0.3</v>
      </c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53"/>
      <c r="BE74" s="249"/>
      <c r="BF74" s="249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0"/>
      <c r="CG74" s="7">
        <v>154.65540932341105</v>
      </c>
      <c r="CH74" s="226">
        <v>41.279937267316583</v>
      </c>
      <c r="CI74" s="7">
        <v>6.1895945460102153</v>
      </c>
      <c r="CJ74" s="13">
        <v>171.66750434898628</v>
      </c>
      <c r="CK74" s="13">
        <v>14.860777416233969</v>
      </c>
      <c r="CL74" s="47">
        <v>8.2321607461935873</v>
      </c>
      <c r="CM74" s="47">
        <v>0.19491713255168414</v>
      </c>
      <c r="CN74" s="47">
        <v>1.1108431118634894E-2</v>
      </c>
      <c r="CO74" s="47">
        <v>0.21800818193786112</v>
      </c>
      <c r="CP74" s="47">
        <v>3.9990352027085615E-3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7">
        <v>0.49618320610687022</v>
      </c>
      <c r="G75" s="60">
        <v>0.49618320610687022</v>
      </c>
      <c r="H75" s="60">
        <v>0.1716</v>
      </c>
      <c r="I75" s="133">
        <v>8.9795918367346927E-4</v>
      </c>
      <c r="J75" s="28">
        <v>8.9795918367346927E-4</v>
      </c>
      <c r="K75" s="150">
        <v>3.1428571428571421E-4</v>
      </c>
      <c r="L75" s="151">
        <v>5.8367346938775506E-4</v>
      </c>
      <c r="M75" s="58">
        <v>0</v>
      </c>
      <c r="N75" s="151">
        <v>8.3061224489795911E-4</v>
      </c>
      <c r="O75" s="152">
        <v>6.7346938775510198E-5</v>
      </c>
      <c r="P75" s="225">
        <v>0</v>
      </c>
      <c r="Q75" s="58">
        <v>0.2</v>
      </c>
      <c r="R75" s="53">
        <v>1.7</v>
      </c>
      <c r="S75" s="58">
        <v>0.15</v>
      </c>
      <c r="T75" s="58">
        <v>0.2</v>
      </c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53"/>
      <c r="BE75" s="249"/>
      <c r="BF75" s="249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0"/>
      <c r="CG75" s="7">
        <v>178.60302018569891</v>
      </c>
      <c r="CH75" s="7">
        <v>35.915877622411038</v>
      </c>
      <c r="CI75" s="7">
        <v>6.1895945460102153</v>
      </c>
      <c r="CJ75" s="13">
        <v>198.24935240612581</v>
      </c>
      <c r="CK75" s="13">
        <v>12.929715944067974</v>
      </c>
      <c r="CL75" s="47">
        <v>8.2321607461935873</v>
      </c>
      <c r="CM75" s="47">
        <v>9.1690992042451083E-2</v>
      </c>
      <c r="CN75" s="47">
        <v>6.163164600005734E-3</v>
      </c>
      <c r="CO75" s="47">
        <v>0.10245265919771573</v>
      </c>
      <c r="CP75" s="69">
        <v>2.2187392560020641E-3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7">
        <v>0.18129770992366412</v>
      </c>
      <c r="G76" s="60">
        <v>0.18129770992366412</v>
      </c>
      <c r="H76" s="60">
        <v>0.12870000000000001</v>
      </c>
      <c r="I76" s="133">
        <v>6.734693877551019E-4</v>
      </c>
      <c r="J76" s="28">
        <v>6.734693877551019E-4</v>
      </c>
      <c r="K76" s="150">
        <v>2.3571428571428566E-4</v>
      </c>
      <c r="L76" s="152">
        <v>4.3775510204081624E-4</v>
      </c>
      <c r="M76" s="58">
        <v>0</v>
      </c>
      <c r="N76" s="151">
        <v>6.2295918367346931E-4</v>
      </c>
      <c r="O76" s="152">
        <v>5.0510204081632638E-5</v>
      </c>
      <c r="P76" s="225">
        <v>0</v>
      </c>
      <c r="Q76" s="58">
        <v>0.15</v>
      </c>
      <c r="R76" s="53">
        <v>1.5</v>
      </c>
      <c r="S76" s="58">
        <v>0.13</v>
      </c>
      <c r="T76" s="58">
        <v>0.15</v>
      </c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53"/>
      <c r="BE76" s="249"/>
      <c r="BF76" s="249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0"/>
      <c r="CG76" s="7">
        <v>168.89209913515916</v>
      </c>
      <c r="CH76" s="7">
        <v>40.584941713324469</v>
      </c>
      <c r="CI76" s="7">
        <v>6.1895945460102153</v>
      </c>
      <c r="CJ76" s="13">
        <v>187.47023004002668</v>
      </c>
      <c r="CK76" s="13">
        <v>14.610579016796809</v>
      </c>
      <c r="CL76" s="47">
        <v>8.2321607461935873</v>
      </c>
      <c r="CM76" s="47">
        <v>3.1741910113952464E-2</v>
      </c>
      <c r="CN76" s="47">
        <v>5.2232819985048593E-3</v>
      </c>
      <c r="CO76" s="47">
        <v>3.5480395276127716E-2</v>
      </c>
      <c r="CP76" s="69">
        <v>1.8803815194617494E-3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3">
        <v>0.20038167938931295</v>
      </c>
      <c r="G77" s="32">
        <v>0.20038167938931295</v>
      </c>
      <c r="H77" s="32">
        <v>2.7300000000000001E-2</v>
      </c>
      <c r="I77" s="134">
        <v>1.4285714285714281E-4</v>
      </c>
      <c r="J77" s="82">
        <v>1.4285714285714281E-4</v>
      </c>
      <c r="K77" s="150">
        <v>4.9999999999999982E-5</v>
      </c>
      <c r="L77" s="152">
        <v>9.2857142857142832E-5</v>
      </c>
      <c r="M77" s="58">
        <v>0</v>
      </c>
      <c r="N77" s="152">
        <v>1.3214285714285709E-4</v>
      </c>
      <c r="O77" s="154">
        <v>1.0714285714285711E-5</v>
      </c>
      <c r="P77" s="225">
        <v>0</v>
      </c>
      <c r="Q77" s="58">
        <v>0.1</v>
      </c>
      <c r="R77" s="58">
        <v>1.38</v>
      </c>
      <c r="S77" s="58">
        <v>0.1</v>
      </c>
      <c r="T77" s="58">
        <v>0.1</v>
      </c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53"/>
      <c r="BE77" s="249"/>
      <c r="BF77" s="249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0"/>
      <c r="CG77" s="71">
        <v>168.03789774645426</v>
      </c>
      <c r="CH77" s="53">
        <v>37.447643184193787</v>
      </c>
      <c r="CI77" s="53">
        <v>6.1895945460102153</v>
      </c>
      <c r="CJ77" s="13">
        <v>186.52206649856424</v>
      </c>
      <c r="CK77" s="13">
        <v>13.481151546309762</v>
      </c>
      <c r="CL77" s="47">
        <v>8.2321607461935873</v>
      </c>
      <c r="CM77" s="47">
        <v>3.4911997501352605E-2</v>
      </c>
      <c r="CN77" s="47">
        <v>1.0223206589284903E-3</v>
      </c>
      <c r="CO77" s="47">
        <v>3.9025179123472462E-2</v>
      </c>
      <c r="CP77" s="69">
        <v>3.6803543721425651E-4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63"/>
      <c r="H78" s="112"/>
      <c r="I78" s="513">
        <v>7.9999999999999984E-3</v>
      </c>
      <c r="J78" s="513">
        <v>7.9999999999999984E-3</v>
      </c>
      <c r="K78" s="513">
        <v>2.7999999999999991E-3</v>
      </c>
      <c r="L78" s="513">
        <v>5.1999999999999989E-3</v>
      </c>
      <c r="M78" s="513">
        <v>0</v>
      </c>
      <c r="N78" s="14"/>
      <c r="O78" s="14"/>
      <c r="P78" s="241"/>
      <c r="Q78" s="15"/>
      <c r="R78" s="15"/>
      <c r="S78" s="15"/>
      <c r="T78" s="15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53"/>
      <c r="BE78" s="249"/>
      <c r="BF78" s="249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0"/>
      <c r="CG78" s="10"/>
      <c r="CH78" s="15"/>
      <c r="CI78" s="7"/>
      <c r="CJ78" s="15"/>
      <c r="CK78" s="15"/>
      <c r="CL78" s="15"/>
      <c r="CM78" s="15"/>
      <c r="CN78" s="47"/>
      <c r="CO78" s="15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71">
        <v>0.21946564885496184</v>
      </c>
      <c r="G79" s="7">
        <v>0.21946564885496184</v>
      </c>
      <c r="H79" s="7">
        <v>0.13390000000000002</v>
      </c>
      <c r="I79" s="133">
        <v>1.1508379888268154E-3</v>
      </c>
      <c r="J79" s="28">
        <v>1.1508379888268154E-3</v>
      </c>
      <c r="K79" s="150">
        <v>4.0279329608938535E-4</v>
      </c>
      <c r="L79" s="151">
        <v>7.4804469273743004E-4</v>
      </c>
      <c r="M79" s="91">
        <v>0</v>
      </c>
      <c r="N79" s="133">
        <v>9.59798882681564E-4</v>
      </c>
      <c r="O79" s="134">
        <v>1.9103910614525136E-4</v>
      </c>
      <c r="P79" s="225">
        <v>0</v>
      </c>
      <c r="Q79" s="53">
        <v>0.8</v>
      </c>
      <c r="R79" s="53">
        <v>2.4</v>
      </c>
      <c r="S79" s="53">
        <v>0.5</v>
      </c>
      <c r="T79" s="53">
        <v>0.6</v>
      </c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53"/>
      <c r="BE79" s="249"/>
      <c r="BF79" s="249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0"/>
      <c r="CG79" s="71">
        <v>193.21435972933514</v>
      </c>
      <c r="CH79" s="7">
        <v>49.658252860877383</v>
      </c>
      <c r="CI79" s="39">
        <v>3.0778858124968824</v>
      </c>
      <c r="CJ79" s="13">
        <v>214.46793929956203</v>
      </c>
      <c r="CK79" s="13">
        <v>17.876971029915858</v>
      </c>
      <c r="CL79" s="47">
        <v>4.0935881306208541</v>
      </c>
      <c r="CM79" s="47">
        <v>4.3079405033035659E-2</v>
      </c>
      <c r="CN79" s="47">
        <v>6.6492400580714824E-3</v>
      </c>
      <c r="CO79" s="94">
        <v>4.796674743219663E-2</v>
      </c>
      <c r="CP79" s="101">
        <v>2.393726420905734E-3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7">
        <v>0.70610687022900764</v>
      </c>
      <c r="G80" s="7">
        <v>0.70610687022900764</v>
      </c>
      <c r="H80" s="7">
        <v>0.20020000000000002</v>
      </c>
      <c r="I80" s="133">
        <v>1.7206703910614522E-3</v>
      </c>
      <c r="J80" s="28">
        <v>1.7206703910614522E-3</v>
      </c>
      <c r="K80" s="149">
        <v>6.0223463687150822E-4</v>
      </c>
      <c r="L80" s="151">
        <v>1.1184357541899441E-3</v>
      </c>
      <c r="M80" s="91">
        <v>0</v>
      </c>
      <c r="N80" s="133">
        <v>1.4350391061452512E-3</v>
      </c>
      <c r="O80" s="134">
        <v>2.856312849162011E-4</v>
      </c>
      <c r="P80" s="225">
        <v>0</v>
      </c>
      <c r="Q80" s="53">
        <v>0.6</v>
      </c>
      <c r="R80" s="53">
        <v>2.2999999999999998</v>
      </c>
      <c r="S80" s="53">
        <v>0.4</v>
      </c>
      <c r="T80" s="53">
        <v>0.5</v>
      </c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53"/>
      <c r="BE80" s="249"/>
      <c r="BF80" s="249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0"/>
      <c r="CG80" s="10">
        <v>171.78439506533533</v>
      </c>
      <c r="CH80" s="7">
        <v>48.168505275051061</v>
      </c>
      <c r="CI80" s="7">
        <v>3.0778858124968824</v>
      </c>
      <c r="CJ80" s="13">
        <v>190.68067852252224</v>
      </c>
      <c r="CK80" s="13">
        <v>17.340661899018382</v>
      </c>
      <c r="CL80" s="47">
        <v>4.0935881306208541</v>
      </c>
      <c r="CM80" s="47">
        <v>0.12347145787175176</v>
      </c>
      <c r="CN80" s="47">
        <v>9.6433347560652225E-3</v>
      </c>
      <c r="CO80" s="94">
        <v>0.13753144782760102</v>
      </c>
      <c r="CP80" s="101">
        <v>3.4716005121834806E-3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7">
        <v>0.38167938931297712</v>
      </c>
      <c r="G81" s="7">
        <v>0.38167938931297712</v>
      </c>
      <c r="H81" s="7">
        <v>0.156</v>
      </c>
      <c r="I81" s="133">
        <v>1.3407821229050277E-3</v>
      </c>
      <c r="J81" s="28">
        <v>1.3407821229050277E-3</v>
      </c>
      <c r="K81" s="150">
        <v>4.692737430167597E-4</v>
      </c>
      <c r="L81" s="151">
        <v>8.7150837988826798E-4</v>
      </c>
      <c r="M81" s="58">
        <v>0</v>
      </c>
      <c r="N81" s="133">
        <v>1.1182122905027932E-3</v>
      </c>
      <c r="O81" s="134">
        <v>2.2256983240223461E-4</v>
      </c>
      <c r="P81" s="225">
        <v>0</v>
      </c>
      <c r="Q81" s="53">
        <v>0.5</v>
      </c>
      <c r="R81" s="53">
        <v>2.2000000000000002</v>
      </c>
      <c r="S81" s="53">
        <v>0.3</v>
      </c>
      <c r="T81" s="53">
        <v>0.4</v>
      </c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53"/>
      <c r="BE81" s="249"/>
      <c r="BF81" s="249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0"/>
      <c r="CG81" s="7">
        <v>147.01255479289364</v>
      </c>
      <c r="CH81" s="7">
        <v>48.650190327801575</v>
      </c>
      <c r="CI81" s="7">
        <v>3.0778858124968824</v>
      </c>
      <c r="CJ81" s="13">
        <v>163.18393582011194</v>
      </c>
      <c r="CK81" s="13">
        <v>17.514068518008568</v>
      </c>
      <c r="CL81" s="47">
        <v>4.0935881306208541</v>
      </c>
      <c r="CM81" s="47">
        <v>5.7286427711981121E-2</v>
      </c>
      <c r="CN81" s="47">
        <v>7.5894296911370451E-3</v>
      </c>
      <c r="CO81" s="94">
        <v>6.3846383187302597E-2</v>
      </c>
      <c r="CP81" s="101">
        <v>2.7321946888093367E-3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7">
        <v>0.59160305343511443</v>
      </c>
      <c r="G82" s="60">
        <v>0.59160305343511443</v>
      </c>
      <c r="H82" s="60">
        <v>0.18459999999999999</v>
      </c>
      <c r="I82" s="133">
        <v>1.5865921787709494E-3</v>
      </c>
      <c r="J82" s="28">
        <v>1.5865921787709494E-3</v>
      </c>
      <c r="K82" s="149">
        <v>5.553072625698322E-4</v>
      </c>
      <c r="L82" s="151">
        <v>1.0312849162011171E-3</v>
      </c>
      <c r="M82" s="58">
        <v>0</v>
      </c>
      <c r="N82" s="133">
        <v>1.3232178770949718E-3</v>
      </c>
      <c r="O82" s="134">
        <v>2.6337430167597763E-4</v>
      </c>
      <c r="P82" s="225">
        <v>0</v>
      </c>
      <c r="Q82" s="53">
        <v>0.3</v>
      </c>
      <c r="R82" s="53">
        <v>2</v>
      </c>
      <c r="S82" s="53">
        <v>0.2</v>
      </c>
      <c r="T82" s="53">
        <v>0.3</v>
      </c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53"/>
      <c r="BE82" s="249"/>
      <c r="BF82" s="249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0"/>
      <c r="CG82" s="7">
        <v>144.31507672329923</v>
      </c>
      <c r="CH82" s="226">
        <v>43.055418440104397</v>
      </c>
      <c r="CI82" s="7">
        <v>3.0778858124968824</v>
      </c>
      <c r="CJ82" s="13">
        <v>160.18973516286215</v>
      </c>
      <c r="CK82" s="13">
        <v>15.499950638437582</v>
      </c>
      <c r="CL82" s="47">
        <v>4.0935881306208541</v>
      </c>
      <c r="CM82" s="47">
        <v>8.7198126691024405E-2</v>
      </c>
      <c r="CN82" s="47">
        <v>7.9480302440432717E-3</v>
      </c>
      <c r="CO82" s="47">
        <v>9.7190515688892601E-2</v>
      </c>
      <c r="CP82" s="69">
        <v>2.8612908878555775E-3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7">
        <v>1.9083969465648758E-2</v>
      </c>
      <c r="G83" s="60">
        <v>1.9083969465648758E-2</v>
      </c>
      <c r="H83" s="60">
        <v>0.1066</v>
      </c>
      <c r="I83" s="133">
        <v>9.1620111731843562E-4</v>
      </c>
      <c r="J83" s="28">
        <v>9.1620111731843562E-4</v>
      </c>
      <c r="K83" s="150">
        <v>3.2067039106145243E-4</v>
      </c>
      <c r="L83" s="151">
        <v>5.9553072625698319E-4</v>
      </c>
      <c r="M83" s="58">
        <v>0</v>
      </c>
      <c r="N83" s="133">
        <v>7.6411173184357537E-4</v>
      </c>
      <c r="O83" s="134">
        <v>1.5208938547486031E-4</v>
      </c>
      <c r="P83" s="225">
        <v>0</v>
      </c>
      <c r="Q83" s="58">
        <v>0.2</v>
      </c>
      <c r="R83" s="53">
        <v>1.7</v>
      </c>
      <c r="S83" s="58">
        <v>0.15</v>
      </c>
      <c r="T83" s="58">
        <v>0.2</v>
      </c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53"/>
      <c r="BE83" s="249"/>
      <c r="BF83" s="249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0"/>
      <c r="CG83" s="7">
        <v>160.49994514086552</v>
      </c>
      <c r="CH83" s="7">
        <v>37.460646552407212</v>
      </c>
      <c r="CI83" s="7">
        <v>3.0778858124968824</v>
      </c>
      <c r="CJ83" s="13">
        <v>178.15493910636076</v>
      </c>
      <c r="CK83" s="13">
        <v>13.485832758866596</v>
      </c>
      <c r="CL83" s="47">
        <v>4.0935881306208541</v>
      </c>
      <c r="CM83" s="47">
        <v>3.1217143311710223E-3</v>
      </c>
      <c r="CN83" s="47">
        <v>3.9933049224866084E-3</v>
      </c>
      <c r="CO83" s="47">
        <v>3.4780253289500131E-3</v>
      </c>
      <c r="CP83" s="69">
        <v>1.4375897720951792E-3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7">
        <v>0.20992366412213739</v>
      </c>
      <c r="G84" s="60">
        <v>0.20992366412213739</v>
      </c>
      <c r="H84" s="60">
        <v>0.1326</v>
      </c>
      <c r="I84" s="133">
        <v>1.1396648044692736E-3</v>
      </c>
      <c r="J84" s="28">
        <v>1.1396648044692736E-3</v>
      </c>
      <c r="K84" s="150">
        <v>3.9888268156424572E-4</v>
      </c>
      <c r="L84" s="151">
        <v>7.4078212290502789E-4</v>
      </c>
      <c r="M84" s="58">
        <v>0</v>
      </c>
      <c r="N84" s="133">
        <v>9.504804469273742E-4</v>
      </c>
      <c r="O84" s="134">
        <v>1.8918435754189942E-4</v>
      </c>
      <c r="P84" s="225">
        <v>0</v>
      </c>
      <c r="Q84" s="58">
        <v>0.15</v>
      </c>
      <c r="R84" s="53">
        <v>1.5</v>
      </c>
      <c r="S84" s="58">
        <v>0.13</v>
      </c>
      <c r="T84" s="58">
        <v>0.15</v>
      </c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53"/>
      <c r="BE84" s="249"/>
      <c r="BF84" s="249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0"/>
      <c r="CG84" s="7">
        <v>119.28847463317362</v>
      </c>
      <c r="CH84" s="7">
        <v>42.330530604220144</v>
      </c>
      <c r="CI84" s="7">
        <v>3.0778858124968824</v>
      </c>
      <c r="CJ84" s="13">
        <v>132.41020684282273</v>
      </c>
      <c r="CK84" s="13">
        <v>15.23899101751925</v>
      </c>
      <c r="CL84" s="47">
        <v>4.0935881306208541</v>
      </c>
      <c r="CM84" s="47">
        <v>2.5687594750045332E-2</v>
      </c>
      <c r="CN84" s="47">
        <v>5.6130283581195903E-3</v>
      </c>
      <c r="CO84" s="47">
        <v>2.865537680740228E-2</v>
      </c>
      <c r="CP84" s="69">
        <v>2.0206902089230528E-3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3">
        <v>0.12404580152671756</v>
      </c>
      <c r="G85" s="32">
        <v>0.12404580152671756</v>
      </c>
      <c r="H85" s="32">
        <v>1.6900000000000002E-2</v>
      </c>
      <c r="I85" s="134">
        <v>1.4525139664804467E-4</v>
      </c>
      <c r="J85" s="82">
        <v>1.4525139664804467E-4</v>
      </c>
      <c r="K85" s="150">
        <v>5.083798882681563E-5</v>
      </c>
      <c r="L85" s="152">
        <v>9.441340782122905E-5</v>
      </c>
      <c r="M85" s="58">
        <v>0</v>
      </c>
      <c r="N85" s="134">
        <v>1.2113966480446925E-4</v>
      </c>
      <c r="O85" s="135">
        <v>2.4111731843575416E-5</v>
      </c>
      <c r="P85" s="225">
        <v>0</v>
      </c>
      <c r="Q85" s="58">
        <v>0.1</v>
      </c>
      <c r="R85" s="58">
        <v>1.38</v>
      </c>
      <c r="S85" s="58">
        <v>0.1</v>
      </c>
      <c r="T85" s="58">
        <v>0.1</v>
      </c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53"/>
      <c r="BE85" s="249"/>
      <c r="BF85" s="249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0"/>
      <c r="CG85" s="189">
        <v>112.43987753425903</v>
      </c>
      <c r="CH85" s="53">
        <v>39.03493376671112</v>
      </c>
      <c r="CI85" s="53">
        <v>3.0778858124968824</v>
      </c>
      <c r="CJ85" s="13">
        <v>124.80826406302754</v>
      </c>
      <c r="CK85" s="13">
        <v>14.052576156016002</v>
      </c>
      <c r="CL85" s="47">
        <v>4.0935881306208541</v>
      </c>
      <c r="CM85" s="69">
        <v>1.4329493544922011E-2</v>
      </c>
      <c r="CN85" s="69">
        <v>6.5969038065741802E-4</v>
      </c>
      <c r="CO85" s="69">
        <v>1.598973357363959E-2</v>
      </c>
      <c r="CP85" s="77">
        <v>2.3748853703667048E-4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63"/>
      <c r="H86" s="63"/>
      <c r="I86" s="513">
        <v>5.0000000000000001E-3</v>
      </c>
      <c r="J86" s="513">
        <v>5.0000000000000001E-3</v>
      </c>
      <c r="K86" s="513">
        <v>1.7499999999999998E-3</v>
      </c>
      <c r="L86" s="513">
        <v>3.2499999999999999E-3</v>
      </c>
      <c r="M86" s="513">
        <v>0</v>
      </c>
      <c r="N86" s="14"/>
      <c r="O86" s="14"/>
      <c r="P86" s="241"/>
      <c r="Q86" s="15"/>
      <c r="R86" s="15"/>
      <c r="S86" s="15"/>
      <c r="T86" s="15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53"/>
      <c r="BE86" s="249"/>
      <c r="BF86" s="249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0"/>
      <c r="CG86" s="10"/>
      <c r="CH86" s="15"/>
      <c r="CI86" s="7"/>
      <c r="CJ86" s="15"/>
      <c r="CK86" s="15"/>
      <c r="CL86" s="15"/>
      <c r="CM86" s="15"/>
      <c r="CN86" s="47"/>
      <c r="CO86" s="15"/>
      <c r="CP86" s="15"/>
    </row>
    <row r="87" spans="2:94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71">
        <v>3.66412213740458</v>
      </c>
      <c r="G87" s="60">
        <v>3.66412213740458</v>
      </c>
      <c r="H87" s="60">
        <v>0.60319999999999996</v>
      </c>
      <c r="I87" s="133">
        <v>6.4659977703455951E-4</v>
      </c>
      <c r="J87" s="28">
        <v>6.4659977703455951E-4</v>
      </c>
      <c r="K87" s="150">
        <v>2.2630992196209581E-4</v>
      </c>
      <c r="L87" s="152">
        <v>4.202898550724637E-4</v>
      </c>
      <c r="M87" s="91">
        <v>0</v>
      </c>
      <c r="N87" s="134">
        <v>5.392642140468226E-4</v>
      </c>
      <c r="O87" s="134">
        <v>1.0733556298773689E-4</v>
      </c>
      <c r="P87" s="225">
        <v>0</v>
      </c>
      <c r="Q87" s="53">
        <v>0.8</v>
      </c>
      <c r="R87" s="53">
        <v>2.4</v>
      </c>
      <c r="S87" s="53">
        <v>0.5</v>
      </c>
      <c r="T87" s="53">
        <v>0.6</v>
      </c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53"/>
      <c r="BE87" s="249"/>
      <c r="BF87" s="249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0"/>
      <c r="CG87" s="71">
        <v>199.88312495694345</v>
      </c>
      <c r="CH87" s="7">
        <v>49.658252860877383</v>
      </c>
      <c r="CI87" s="39">
        <v>2.2661357081020999</v>
      </c>
      <c r="CJ87" s="13">
        <v>221.87026870220726</v>
      </c>
      <c r="CK87" s="13">
        <v>17.876971029915858</v>
      </c>
      <c r="CL87" s="47">
        <v>3.0139604917757929</v>
      </c>
      <c r="CM87" s="47">
        <v>0.74069958106276235</v>
      </c>
      <c r="CN87" s="47">
        <v>2.9953858125681236E-2</v>
      </c>
      <c r="CO87" s="94">
        <v>0.82400328254283861</v>
      </c>
      <c r="CP87" s="94">
        <v>1.0783388925245245E-2</v>
      </c>
    </row>
    <row r="88" spans="2:94" ht="16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7">
        <v>6.6030534351145036</v>
      </c>
      <c r="G88" s="7">
        <v>6.6030534351145036</v>
      </c>
      <c r="H88" s="7">
        <v>1.0036</v>
      </c>
      <c r="I88" s="133">
        <v>1.0758082497212931E-3</v>
      </c>
      <c r="J88" s="28">
        <v>1.0758082497212931E-3</v>
      </c>
      <c r="K88" s="150">
        <v>3.7653288740245253E-4</v>
      </c>
      <c r="L88" s="151">
        <v>6.9927536231884058E-4</v>
      </c>
      <c r="M88" s="91">
        <v>0</v>
      </c>
      <c r="N88" s="134">
        <v>8.972240802675584E-4</v>
      </c>
      <c r="O88" s="134">
        <v>1.7858416945373465E-4</v>
      </c>
      <c r="P88" s="225">
        <v>0</v>
      </c>
      <c r="Q88" s="53">
        <v>0.6</v>
      </c>
      <c r="R88" s="53">
        <v>2.2999999999999998</v>
      </c>
      <c r="S88" s="53">
        <v>0.4</v>
      </c>
      <c r="T88" s="53">
        <v>0.5</v>
      </c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53"/>
      <c r="BE88" s="249"/>
      <c r="BF88" s="249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0"/>
      <c r="CG88" s="10">
        <v>216.42765711712229</v>
      </c>
      <c r="CH88" s="7">
        <v>49.658252860877383</v>
      </c>
      <c r="CI88" s="7">
        <v>2.2661357081021003</v>
      </c>
      <c r="CJ88" s="13">
        <v>240.23469940000578</v>
      </c>
      <c r="CK88" s="13">
        <v>17.876971029915858</v>
      </c>
      <c r="CL88" s="47">
        <v>3.0139604917757934</v>
      </c>
      <c r="CM88" s="47">
        <v>1.4440467999528175</v>
      </c>
      <c r="CN88" s="47">
        <v>4.9837022571176545E-2</v>
      </c>
      <c r="CO88" s="94">
        <v>1.606183899285428</v>
      </c>
      <c r="CP88" s="94">
        <v>1.7941328125623556E-2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7">
        <v>4.8282442748091601</v>
      </c>
      <c r="G89" s="7">
        <v>4.8282442748091601</v>
      </c>
      <c r="H89" s="7">
        <v>0.76180000000000003</v>
      </c>
      <c r="I89" s="133">
        <v>8.1661092530657751E-4</v>
      </c>
      <c r="J89" s="28">
        <v>8.1661092530657751E-4</v>
      </c>
      <c r="K89" s="150">
        <v>2.8581382385730209E-4</v>
      </c>
      <c r="L89" s="151">
        <v>5.3079710144927537E-4</v>
      </c>
      <c r="M89" s="58">
        <v>0</v>
      </c>
      <c r="N89" s="134">
        <v>6.8105351170568568E-4</v>
      </c>
      <c r="O89" s="134">
        <v>1.3555741360089186E-4</v>
      </c>
      <c r="P89" s="225">
        <v>0</v>
      </c>
      <c r="Q89" s="53">
        <v>0.5</v>
      </c>
      <c r="R89" s="53">
        <v>2.2000000000000002</v>
      </c>
      <c r="S89" s="53">
        <v>0.3</v>
      </c>
      <c r="T89" s="53">
        <v>0.4</v>
      </c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53"/>
      <c r="BE89" s="249"/>
      <c r="BF89" s="249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0"/>
      <c r="CG89" s="7">
        <v>160.49994514086552</v>
      </c>
      <c r="CH89" s="226">
        <v>53.382621825443181</v>
      </c>
      <c r="CI89" s="7">
        <v>2.2661357081021003</v>
      </c>
      <c r="CJ89" s="13">
        <v>178.15493910636076</v>
      </c>
      <c r="CK89" s="13">
        <v>19.217743857159544</v>
      </c>
      <c r="CL89" s="47">
        <v>3.0139604917757934</v>
      </c>
      <c r="CM89" s="47">
        <v>0.78587439799215286</v>
      </c>
      <c r="CN89" s="47">
        <v>4.0666881306622611E-2</v>
      </c>
      <c r="CO89" s="94">
        <v>0.87472770225817831</v>
      </c>
      <c r="CP89" s="94">
        <v>1.4640077270384142E-2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7">
        <v>6.0687022900763363</v>
      </c>
      <c r="G90" s="7">
        <v>6.0687022900763363</v>
      </c>
      <c r="H90" s="7">
        <v>0.93080000000000007</v>
      </c>
      <c r="I90" s="133">
        <v>9.9777034559643259E-4</v>
      </c>
      <c r="J90" s="28">
        <v>9.9777034559643259E-4</v>
      </c>
      <c r="K90" s="150">
        <v>3.4921962095875138E-4</v>
      </c>
      <c r="L90" s="151">
        <v>6.4855072463768115E-4</v>
      </c>
      <c r="M90" s="58">
        <v>0</v>
      </c>
      <c r="N90" s="134">
        <v>8.3214046822742481E-4</v>
      </c>
      <c r="O90" s="134">
        <v>1.656298773690078E-4</v>
      </c>
      <c r="P90" s="225">
        <v>0</v>
      </c>
      <c r="Q90" s="53">
        <v>0.3</v>
      </c>
      <c r="R90" s="53">
        <v>2</v>
      </c>
      <c r="S90" s="53">
        <v>0.2</v>
      </c>
      <c r="T90" s="53">
        <v>0.3</v>
      </c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53"/>
      <c r="BE90" s="249"/>
      <c r="BF90" s="249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0"/>
      <c r="CG90" s="7">
        <v>138.17082112033427</v>
      </c>
      <c r="CH90" s="7">
        <v>57.106990790008986</v>
      </c>
      <c r="CI90" s="7">
        <v>2.2661357081021003</v>
      </c>
      <c r="CJ90" s="13">
        <v>153.36961144357105</v>
      </c>
      <c r="CK90" s="13">
        <v>20.558516684403234</v>
      </c>
      <c r="CL90" s="47">
        <v>3.0139604917757934</v>
      </c>
      <c r="CM90" s="47">
        <v>0.85227008151608341</v>
      </c>
      <c r="CN90" s="47">
        <v>5.3155187027340366E-2</v>
      </c>
      <c r="CO90" s="47">
        <v>0.94904534113435679</v>
      </c>
      <c r="CP90" s="47">
        <v>1.9135867329842533E-2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7">
        <v>3.3778625954198471</v>
      </c>
      <c r="G91" s="7">
        <v>3.3778625954198471</v>
      </c>
      <c r="H91" s="7">
        <v>0.56420000000000003</v>
      </c>
      <c r="I91" s="133">
        <v>6.0479375696766992E-4</v>
      </c>
      <c r="J91" s="28">
        <v>6.0479375696766992E-4</v>
      </c>
      <c r="K91" s="150">
        <v>2.1167781493868447E-4</v>
      </c>
      <c r="L91" s="152">
        <v>3.9311594202898545E-4</v>
      </c>
      <c r="M91" s="58">
        <v>0</v>
      </c>
      <c r="N91" s="134">
        <v>5.0439799331103668E-4</v>
      </c>
      <c r="O91" s="134">
        <v>1.0039576365663321E-4</v>
      </c>
      <c r="P91" s="225">
        <v>0</v>
      </c>
      <c r="Q91" s="58">
        <v>0.2</v>
      </c>
      <c r="R91" s="53">
        <v>1.7</v>
      </c>
      <c r="S91" s="58">
        <v>0.15</v>
      </c>
      <c r="T91" s="58">
        <v>0.2</v>
      </c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53"/>
      <c r="BE91" s="249"/>
      <c r="BF91" s="249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0"/>
      <c r="CG91" s="7">
        <v>81.673641551607574</v>
      </c>
      <c r="CH91" s="226">
        <v>58.249130605809164</v>
      </c>
      <c r="CI91" s="7">
        <v>2.2661357081021003</v>
      </c>
      <c r="CJ91" s="13">
        <v>90.657742122284418</v>
      </c>
      <c r="CK91" s="13">
        <v>20.9696870180913</v>
      </c>
      <c r="CL91" s="47">
        <v>3.0139604917757934</v>
      </c>
      <c r="CM91" s="47">
        <v>0.28353703387344675</v>
      </c>
      <c r="CN91" s="47">
        <v>3.2864159487797528E-2</v>
      </c>
      <c r="CO91" s="47">
        <v>0.31641014050932553</v>
      </c>
      <c r="CP91" s="47">
        <v>1.1831097415607112E-2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7">
        <v>4.4656488549618318</v>
      </c>
      <c r="G92" s="60">
        <v>4.4656488549618318</v>
      </c>
      <c r="H92" s="60">
        <v>0.71240000000000003</v>
      </c>
      <c r="I92" s="133">
        <v>7.6365663322185053E-4</v>
      </c>
      <c r="J92" s="28">
        <v>7.6365663322185053E-4</v>
      </c>
      <c r="K92" s="150">
        <v>2.6727982162764769E-4</v>
      </c>
      <c r="L92" s="152">
        <v>4.9637681159420285E-4</v>
      </c>
      <c r="M92" s="58">
        <v>0</v>
      </c>
      <c r="N92" s="134">
        <v>6.3688963210702337E-4</v>
      </c>
      <c r="O92" s="134">
        <v>1.2676700111482719E-4</v>
      </c>
      <c r="P92" s="225">
        <v>0</v>
      </c>
      <c r="Q92" s="58">
        <v>0.15</v>
      </c>
      <c r="R92" s="53">
        <v>1.5</v>
      </c>
      <c r="S92" s="58">
        <v>0.13</v>
      </c>
      <c r="T92" s="58">
        <v>0.15</v>
      </c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53"/>
      <c r="BE92" s="249"/>
      <c r="BF92" s="249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0"/>
      <c r="CG92" s="7">
        <v>60.693256565873511</v>
      </c>
      <c r="CH92" s="7">
        <v>59.391270421609356</v>
      </c>
      <c r="CI92" s="7">
        <v>2.2661357081021003</v>
      </c>
      <c r="CJ92" s="13">
        <v>67.369514788119602</v>
      </c>
      <c r="CK92" s="13">
        <v>21.380857351779369</v>
      </c>
      <c r="CL92" s="47">
        <v>3.0139604917757934</v>
      </c>
      <c r="CM92" s="47">
        <v>0.281154538017372</v>
      </c>
      <c r="CN92" s="47">
        <v>4.2310341048354509E-2</v>
      </c>
      <c r="CO92" s="47">
        <v>0.31430788579189928</v>
      </c>
      <c r="CP92" s="47">
        <v>1.5231722777407624E-2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2">
        <v>0.64885496183206104</v>
      </c>
      <c r="G93" s="32">
        <v>0.64885496183206104</v>
      </c>
      <c r="H93" s="32">
        <v>8.8400000000000006E-2</v>
      </c>
      <c r="I93" s="134">
        <v>9.4760312151616506E-5</v>
      </c>
      <c r="J93" s="82">
        <v>9.4760312151616506E-5</v>
      </c>
      <c r="K93" s="153">
        <v>3.3166109253065776E-5</v>
      </c>
      <c r="L93" s="152">
        <v>6.1594202898550737E-5</v>
      </c>
      <c r="M93" s="58">
        <v>0</v>
      </c>
      <c r="N93" s="134">
        <v>7.9030100334448168E-5</v>
      </c>
      <c r="O93" s="135">
        <v>1.5730211817168342E-5</v>
      </c>
      <c r="P93" s="225">
        <v>0</v>
      </c>
      <c r="Q93" s="58">
        <v>0.1</v>
      </c>
      <c r="R93" s="58">
        <v>1.38</v>
      </c>
      <c r="S93" s="58">
        <v>0.1</v>
      </c>
      <c r="T93" s="58">
        <v>0.1</v>
      </c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59"/>
      <c r="BE93" s="260"/>
      <c r="BF93" s="260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1"/>
      <c r="CG93" s="71">
        <v>27.978841977403917</v>
      </c>
      <c r="CH93" s="53">
        <v>49.658252860877383</v>
      </c>
      <c r="CI93" s="53">
        <v>2.2661357081021003</v>
      </c>
      <c r="CJ93" s="13">
        <v>31.056514594918351</v>
      </c>
      <c r="CK93" s="13">
        <v>17.876971029915858</v>
      </c>
      <c r="CL93" s="7">
        <v>3.0139604917757934</v>
      </c>
      <c r="CM93" s="31">
        <v>1.9624603841740543E-2</v>
      </c>
      <c r="CN93" s="92">
        <v>4.3897895529015612E-3</v>
      </c>
      <c r="CO93" s="7">
        <v>2.2106796811977115E-2</v>
      </c>
      <c r="CP93" s="31">
        <v>1.5803242390445621E-3</v>
      </c>
    </row>
    <row r="94" spans="2:94" x14ac:dyDescent="0.2">
      <c r="B94" s="21"/>
      <c r="C94" s="21"/>
      <c r="D94" s="21"/>
      <c r="E94" s="21"/>
      <c r="F94" s="22"/>
      <c r="G94" s="23"/>
      <c r="H94" s="23"/>
      <c r="I94" s="23"/>
      <c r="J94" s="132">
        <f>SUM(J87:J93)</f>
        <v>5.0000000000000001E-3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CD94" s="22"/>
      <c r="CE94" s="23"/>
      <c r="CF94" s="24"/>
      <c r="CG94" s="23"/>
      <c r="CH94" s="23"/>
      <c r="CI94" s="23"/>
      <c r="CJ94" s="23"/>
      <c r="CK94" s="23"/>
      <c r="CL94" s="23"/>
      <c r="CM94" s="23"/>
    </row>
    <row r="95" spans="2:94" x14ac:dyDescent="0.2">
      <c r="F95" s="25"/>
      <c r="I95" s="25"/>
      <c r="J95" s="147">
        <f>J94/J38</f>
        <v>3.875968992248062E-2</v>
      </c>
      <c r="CD95" s="25"/>
      <c r="CF95" s="26"/>
    </row>
    <row r="96" spans="2:94" x14ac:dyDescent="0.2">
      <c r="B96" s="208"/>
      <c r="C96" s="18" t="s">
        <v>107</v>
      </c>
    </row>
  </sheetData>
  <mergeCells count="72">
    <mergeCell ref="N3:P3"/>
    <mergeCell ref="CJ3:CL3"/>
    <mergeCell ref="CM3:CN3"/>
    <mergeCell ref="CO3:CP3"/>
    <mergeCell ref="AW4:AW5"/>
    <mergeCell ref="AX4:AX5"/>
    <mergeCell ref="BS3:BS4"/>
    <mergeCell ref="BV3:BV4"/>
    <mergeCell ref="CG3:CI3"/>
    <mergeCell ref="CF3:CF4"/>
    <mergeCell ref="BY3:BY4"/>
    <mergeCell ref="BZ3:BZ4"/>
    <mergeCell ref="CA3:CA4"/>
    <mergeCell ref="CB3:CD3"/>
    <mergeCell ref="CE3:CE4"/>
    <mergeCell ref="AU4:AU5"/>
    <mergeCell ref="U2:AE2"/>
    <mergeCell ref="U3:X3"/>
    <mergeCell ref="Y3:AE3"/>
    <mergeCell ref="U4:U5"/>
    <mergeCell ref="V4:V5"/>
    <mergeCell ref="W4:W5"/>
    <mergeCell ref="X4:X5"/>
    <mergeCell ref="Y4:Z4"/>
    <mergeCell ref="AA4:AB4"/>
    <mergeCell ref="AC4:AD4"/>
    <mergeCell ref="AE4:AE5"/>
    <mergeCell ref="AV4:AV5"/>
    <mergeCell ref="AU2:BC2"/>
    <mergeCell ref="AF3:AH3"/>
    <mergeCell ref="AI3:AM3"/>
    <mergeCell ref="AN3:AP3"/>
    <mergeCell ref="AQ3:AT3"/>
    <mergeCell ref="AU3:AX3"/>
    <mergeCell ref="AY3:BC3"/>
    <mergeCell ref="AP4:AP5"/>
    <mergeCell ref="AQ4:AR4"/>
    <mergeCell ref="AN4:AN5"/>
    <mergeCell ref="AO4:AO5"/>
    <mergeCell ref="AS4:AT4"/>
    <mergeCell ref="BC4:BC5"/>
    <mergeCell ref="AF2:AM2"/>
    <mergeCell ref="AN2:AT2"/>
    <mergeCell ref="F3:J3"/>
    <mergeCell ref="K3:M3"/>
    <mergeCell ref="BQ3:BQ4"/>
    <mergeCell ref="BR3:BR4"/>
    <mergeCell ref="AF4:AF5"/>
    <mergeCell ref="AG4:AG5"/>
    <mergeCell ref="AH4:AH5"/>
    <mergeCell ref="AY4:AZ4"/>
    <mergeCell ref="BA4:BB4"/>
    <mergeCell ref="AI4:AI5"/>
    <mergeCell ref="AJ4:AK4"/>
    <mergeCell ref="AL4:AM4"/>
    <mergeCell ref="BP3:BP4"/>
    <mergeCell ref="BF3:BF4"/>
    <mergeCell ref="BI3:BI4"/>
    <mergeCell ref="Q3:S3"/>
    <mergeCell ref="BT2:CF2"/>
    <mergeCell ref="BD3:BD4"/>
    <mergeCell ref="BE3:BE4"/>
    <mergeCell ref="BG3:BH3"/>
    <mergeCell ref="BJ3:BJ4"/>
    <mergeCell ref="BK3:BK4"/>
    <mergeCell ref="BL3:BL4"/>
    <mergeCell ref="BM3:BO3"/>
    <mergeCell ref="BT3:BT4"/>
    <mergeCell ref="BU3:BU4"/>
    <mergeCell ref="BW3:BX3"/>
    <mergeCell ref="BD2:BQ2"/>
    <mergeCell ref="BR2:BS2"/>
  </mergeCells>
  <pageMargins left="0.74791666666666701" right="0.74791666666666701" top="0.98402777777777795" bottom="0.98402777777777795" header="0.51180555555555496" footer="0.51180555555555496"/>
  <pageSetup paperSize="9" firstPageNumber="0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2:DG96"/>
  <sheetViews>
    <sheetView zoomScaleNormal="100" workbookViewId="0">
      <pane xSplit="5" ySplit="4" topLeftCell="F36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7.5" customWidth="1"/>
    <col min="2" max="2" width="19.5" customWidth="1"/>
    <col min="3" max="3" width="31" customWidth="1"/>
    <col min="4" max="4" width="27" customWidth="1"/>
    <col min="5" max="7" width="11.33203125"/>
    <col min="8" max="8" width="12.5" customWidth="1"/>
    <col min="9" max="9" width="14.33203125" customWidth="1"/>
    <col min="10" max="10" width="11.6640625"/>
    <col min="11" max="12" width="14.6640625"/>
    <col min="13" max="13" width="15.6640625"/>
    <col min="14" max="14" width="11.33203125" customWidth="1"/>
    <col min="15" max="15" width="7.6640625" customWidth="1"/>
    <col min="16" max="16" width="10.6640625" customWidth="1"/>
    <col min="17" max="17" width="13.5" customWidth="1"/>
    <col min="18" max="18" width="15.6640625"/>
    <col min="19" max="19" width="16"/>
    <col min="20" max="20" width="14.5"/>
    <col min="21" max="55" width="34.6640625" style="136" customWidth="1"/>
    <col min="56" max="84" width="34.6640625" style="21" customWidth="1"/>
    <col min="85" max="85" width="14.6640625"/>
    <col min="86" max="87" width="13"/>
    <col min="88" max="88" width="13.6640625"/>
    <col min="89" max="89" width="13"/>
    <col min="90" max="91" width="15.33203125"/>
    <col min="92" max="93" width="17"/>
    <col min="94" max="94" width="18.6640625"/>
    <col min="95" max="95" width="10.5" customWidth="1"/>
    <col min="96" max="96" width="9.6640625" customWidth="1"/>
    <col min="97" max="97" width="7.5"/>
    <col min="98" max="99" width="9.33203125" customWidth="1"/>
    <col min="100" max="100" width="7.6640625"/>
    <col min="101" max="101" width="8.33203125" customWidth="1"/>
    <col min="102" max="102" width="8.5"/>
    <col min="103" max="103" width="8"/>
    <col min="104" max="104" width="12.6640625"/>
    <col min="105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109</v>
      </c>
      <c r="R4" s="4" t="s">
        <v>49</v>
      </c>
      <c r="S4" s="4" t="s">
        <v>50</v>
      </c>
      <c r="T4" s="4" t="s">
        <v>117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24.75" customHeight="1" x14ac:dyDescent="0.2">
      <c r="A5" s="2"/>
      <c r="B5" s="3"/>
      <c r="C5" s="3"/>
      <c r="D5" s="3"/>
      <c r="E5" s="3"/>
      <c r="F5" s="96">
        <f>F6/I6</f>
        <v>66.715561059783425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2619.0035657355106</v>
      </c>
      <c r="G6" s="7"/>
      <c r="H6" s="95"/>
      <c r="I6" s="115">
        <v>39.256262319200715</v>
      </c>
      <c r="J6" s="115">
        <v>14.150000000000002</v>
      </c>
      <c r="K6" s="115">
        <v>25.516570507480463</v>
      </c>
      <c r="L6" s="115">
        <v>7.5764586276057377</v>
      </c>
      <c r="M6" s="115">
        <v>6.1632331841145112</v>
      </c>
      <c r="N6" s="98">
        <f>N14+N22</f>
        <v>7.7499797979797984</v>
      </c>
      <c r="O6" s="98"/>
      <c r="P6" s="98"/>
      <c r="Q6" s="99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</row>
    <row r="7" spans="1:108" ht="21.75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478.48022904898244</v>
      </c>
      <c r="G7" s="13">
        <v>295.20300132322217</v>
      </c>
      <c r="H7" s="13">
        <v>36.245564000000002</v>
      </c>
      <c r="I7" s="372">
        <v>6.5742126863580719</v>
      </c>
      <c r="J7" s="372">
        <v>2.69</v>
      </c>
      <c r="K7" s="372">
        <v>4.2732382461327472</v>
      </c>
      <c r="L7" s="372">
        <v>1.2688230484671079</v>
      </c>
      <c r="M7" s="372">
        <v>1.0321513917582172</v>
      </c>
      <c r="N7" s="13">
        <v>5.4492432883189865</v>
      </c>
      <c r="O7" s="225">
        <v>0.47991752610413918</v>
      </c>
      <c r="P7" s="190">
        <v>0.64505187193494617</v>
      </c>
      <c r="Q7" s="13">
        <v>1.6131445806514217</v>
      </c>
      <c r="R7" s="13">
        <v>4.0486603918017057</v>
      </c>
      <c r="S7" s="13">
        <v>1.3903794837791508</v>
      </c>
      <c r="T7" s="35">
        <v>1.9146272277387846</v>
      </c>
      <c r="U7" s="272">
        <v>0.67939487337063753</v>
      </c>
      <c r="V7" s="272"/>
      <c r="W7" s="272"/>
      <c r="X7" s="272">
        <v>0.3205089643238348</v>
      </c>
      <c r="Y7" s="272">
        <v>0.79081756962189087</v>
      </c>
      <c r="Z7" s="272"/>
      <c r="AA7" s="272"/>
      <c r="AB7" s="272"/>
      <c r="AC7" s="272">
        <v>0.20911968819743182</v>
      </c>
      <c r="AD7" s="272"/>
      <c r="AE7" s="272"/>
      <c r="AF7" s="272">
        <v>1</v>
      </c>
      <c r="AG7" s="272"/>
      <c r="AH7" s="272"/>
      <c r="AI7" s="272">
        <v>1</v>
      </c>
      <c r="AJ7" s="272"/>
      <c r="AK7" s="272"/>
      <c r="AL7" s="272"/>
      <c r="AM7" s="272"/>
      <c r="AN7" s="272">
        <v>0.96162305527703207</v>
      </c>
      <c r="AO7" s="272">
        <v>3.8376944722967946E-2</v>
      </c>
      <c r="AP7" s="272"/>
      <c r="AQ7" s="272">
        <v>0.96162305527703207</v>
      </c>
      <c r="AR7" s="272">
        <v>0.3342012485040593</v>
      </c>
      <c r="AS7" s="272">
        <v>3.8376944722967946E-2</v>
      </c>
      <c r="AT7" s="272"/>
      <c r="AU7" s="272"/>
      <c r="AV7" s="272">
        <v>1</v>
      </c>
      <c r="AW7" s="272"/>
      <c r="AX7" s="272"/>
      <c r="AY7" s="272">
        <v>1</v>
      </c>
      <c r="AZ7" s="272"/>
      <c r="BA7" s="272"/>
      <c r="BB7" s="272"/>
      <c r="BC7" s="272"/>
      <c r="BD7" s="273" t="s">
        <v>96</v>
      </c>
      <c r="BE7" s="273" t="s">
        <v>96</v>
      </c>
      <c r="BF7" s="272"/>
      <c r="BG7" s="273" t="s">
        <v>96</v>
      </c>
      <c r="BH7" s="272"/>
      <c r="BI7" s="272"/>
      <c r="BJ7" s="273" t="s">
        <v>96</v>
      </c>
      <c r="BK7" s="272"/>
      <c r="BL7" s="272"/>
      <c r="BM7" s="272"/>
      <c r="BN7" s="272" t="s">
        <v>86</v>
      </c>
      <c r="BO7" s="272" t="s">
        <v>86</v>
      </c>
      <c r="BP7" s="272"/>
      <c r="BQ7" s="272"/>
      <c r="BR7" s="272" t="s">
        <v>85</v>
      </c>
      <c r="BS7" s="272"/>
      <c r="BT7" s="272" t="s">
        <v>85</v>
      </c>
      <c r="BU7" s="272"/>
      <c r="BV7" s="272"/>
      <c r="BW7" s="272" t="s">
        <v>85</v>
      </c>
      <c r="BX7" s="272"/>
      <c r="BY7" s="272"/>
      <c r="BZ7" s="272"/>
      <c r="CA7" s="272"/>
      <c r="CB7" s="272"/>
      <c r="CC7" s="272" t="s">
        <v>86</v>
      </c>
      <c r="CD7" s="272" t="s">
        <v>86</v>
      </c>
      <c r="CE7" s="272"/>
      <c r="CF7" s="272"/>
      <c r="CG7" s="159">
        <v>214.88061466615366</v>
      </c>
      <c r="CH7" s="32">
        <v>29.034229783333135</v>
      </c>
      <c r="CI7" s="32">
        <v>20.18067842921808</v>
      </c>
      <c r="CJ7" s="13">
        <v>286.41437128851624</v>
      </c>
      <c r="CK7" s="13">
        <v>15.611705354498225</v>
      </c>
      <c r="CL7" s="47">
        <v>20.18067842921808</v>
      </c>
      <c r="CM7" s="47">
        <v>73.08945801280349</v>
      </c>
      <c r="CN7" s="47">
        <v>1.0523620338025073</v>
      </c>
      <c r="CO7" s="94">
        <v>94.206437663649822</v>
      </c>
      <c r="CP7" s="94">
        <v>0.56585506557560816</v>
      </c>
      <c r="CQ7" s="236">
        <f t="shared" ref="CQ7:CQ13" si="0">F15+F23+F31</f>
        <v>478.48022904898244</v>
      </c>
      <c r="CR7" s="238">
        <f t="shared" ref="CR7:CR13" si="1">F15/CQ7</f>
        <v>0.62742180677297277</v>
      </c>
      <c r="CS7" s="238">
        <f t="shared" ref="CS7:CS13" si="2">F23/CQ7</f>
        <v>0.3342012485040593</v>
      </c>
      <c r="CT7" s="238">
        <f t="shared" ref="CT7:CT13" si="3">F31/CQ7</f>
        <v>3.8376944722967946E-2</v>
      </c>
      <c r="CU7" s="238">
        <f>CR7+CS7+CT7</f>
        <v>1</v>
      </c>
      <c r="CV7" s="237"/>
      <c r="CW7" s="240">
        <f>CQ7/[1]EU28!F7</f>
        <v>9.5383146062315113E-2</v>
      </c>
      <c r="CX7" s="240">
        <f>F15/[1]EU28!F15</f>
        <v>9.7525389355612266E-2</v>
      </c>
      <c r="CY7" s="240">
        <f>F23/[1]EU28!F23</f>
        <v>0.12775791872292241</v>
      </c>
      <c r="CZ7" s="240">
        <f>F31/[1]EU28!F31</f>
        <v>2.6748777501524903E-2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370.78851659831309</v>
      </c>
      <c r="G8" s="13">
        <v>228.7572147411592</v>
      </c>
      <c r="H8" s="13">
        <v>25.483782000000001</v>
      </c>
      <c r="I8" s="372">
        <v>6.0006667280425301</v>
      </c>
      <c r="J8" s="372">
        <v>2.0900000000000003</v>
      </c>
      <c r="K8" s="372">
        <v>3.9004333732276439</v>
      </c>
      <c r="L8" s="372">
        <v>1.1581286785122082</v>
      </c>
      <c r="M8" s="372">
        <v>0.94210467630267702</v>
      </c>
      <c r="N8" s="13">
        <v>4.9360630249736506</v>
      </c>
      <c r="O8" s="225">
        <v>0.43804867114710461</v>
      </c>
      <c r="P8" s="190">
        <v>0.62655503192177431</v>
      </c>
      <c r="Q8" s="13">
        <v>2.7672308366550493</v>
      </c>
      <c r="R8" s="13">
        <v>3.8174677045724899</v>
      </c>
      <c r="S8" s="13">
        <v>2.187884258196465</v>
      </c>
      <c r="T8" s="35">
        <v>1.6513443036918005</v>
      </c>
      <c r="U8" s="272">
        <v>0.29096145418118829</v>
      </c>
      <c r="V8" s="272">
        <v>0.70903854581881176</v>
      </c>
      <c r="W8" s="272"/>
      <c r="X8" s="272"/>
      <c r="Y8" s="272">
        <v>1</v>
      </c>
      <c r="Z8" s="272"/>
      <c r="AA8" s="272"/>
      <c r="AB8" s="272"/>
      <c r="AC8" s="272"/>
      <c r="AD8" s="272"/>
      <c r="AE8" s="272"/>
      <c r="AF8" s="272">
        <v>0.55339441116931365</v>
      </c>
      <c r="AG8" s="272">
        <v>0.44660558883068635</v>
      </c>
      <c r="AH8" s="272"/>
      <c r="AI8" s="272">
        <v>0.55339441116931365</v>
      </c>
      <c r="AJ8" s="272">
        <v>0.44660558883068635</v>
      </c>
      <c r="AK8" s="272"/>
      <c r="AL8" s="272"/>
      <c r="AM8" s="272"/>
      <c r="AN8" s="272">
        <v>0.84435586535050189</v>
      </c>
      <c r="AO8" s="272">
        <v>0.15564413464949808</v>
      </c>
      <c r="AP8" s="272"/>
      <c r="AQ8" s="272">
        <v>0.84435586535050189</v>
      </c>
      <c r="AR8" s="272">
        <v>0.84435586535050189</v>
      </c>
      <c r="AS8" s="272">
        <v>0.15564413464949808</v>
      </c>
      <c r="AT8" s="272"/>
      <c r="AU8" s="272"/>
      <c r="AV8" s="272">
        <v>1</v>
      </c>
      <c r="AW8" s="272"/>
      <c r="AX8" s="272"/>
      <c r="AY8" s="272">
        <v>1</v>
      </c>
      <c r="AZ8" s="272"/>
      <c r="BA8" s="272"/>
      <c r="BB8" s="272"/>
      <c r="BC8" s="272"/>
      <c r="BD8" s="273" t="s">
        <v>96</v>
      </c>
      <c r="BE8" s="273" t="s">
        <v>96</v>
      </c>
      <c r="BF8" s="272"/>
      <c r="BG8" s="272" t="s">
        <v>85</v>
      </c>
      <c r="BH8" s="272"/>
      <c r="BI8" s="272"/>
      <c r="BJ8" s="272"/>
      <c r="BK8" s="272"/>
      <c r="BL8" s="272"/>
      <c r="BM8" s="272"/>
      <c r="BN8" s="272" t="s">
        <v>86</v>
      </c>
      <c r="BO8" s="272" t="s">
        <v>86</v>
      </c>
      <c r="BP8" s="272"/>
      <c r="BQ8" s="272"/>
      <c r="BR8" s="272" t="s">
        <v>85</v>
      </c>
      <c r="BS8" s="272"/>
      <c r="BT8" s="273" t="s">
        <v>96</v>
      </c>
      <c r="BU8" s="273" t="s">
        <v>96</v>
      </c>
      <c r="BV8" s="272"/>
      <c r="BW8" s="272" t="s">
        <v>85</v>
      </c>
      <c r="BX8" s="272"/>
      <c r="BY8" s="272"/>
      <c r="BZ8" s="272"/>
      <c r="CA8" s="272"/>
      <c r="CB8" s="272"/>
      <c r="CC8" s="272"/>
      <c r="CD8" s="272" t="s">
        <v>88</v>
      </c>
      <c r="CE8" s="272" t="s">
        <v>87</v>
      </c>
      <c r="CF8" s="272"/>
      <c r="CG8" s="159">
        <v>150.09812233536701</v>
      </c>
      <c r="CH8" s="32">
        <v>69.893193115749938</v>
      </c>
      <c r="CI8" s="32">
        <v>19.972571327772922</v>
      </c>
      <c r="CJ8" s="13">
        <v>200.06578726081068</v>
      </c>
      <c r="CK8" s="13">
        <v>37.581569938338738</v>
      </c>
      <c r="CL8" s="47">
        <v>19.972571327772922</v>
      </c>
      <c r="CM8" s="47">
        <v>41.741628498595261</v>
      </c>
      <c r="CN8" s="47">
        <v>1.7811428966456722</v>
      </c>
      <c r="CO8" s="94">
        <v>53.172092354059274</v>
      </c>
      <c r="CP8" s="94">
        <v>0.95772053552637793</v>
      </c>
      <c r="CQ8" s="236">
        <f t="shared" si="0"/>
        <v>370.78851659831309</v>
      </c>
      <c r="CR8" s="238">
        <f t="shared" si="1"/>
        <v>0.29096145418118829</v>
      </c>
      <c r="CS8" s="238">
        <f t="shared" si="2"/>
        <v>0.55339441116931365</v>
      </c>
      <c r="CT8" s="238">
        <f t="shared" si="3"/>
        <v>0.15564413464949808</v>
      </c>
      <c r="CU8" s="238">
        <f t="shared" ref="CU8:CU13" si="4">CR8+CS8+CT8</f>
        <v>1</v>
      </c>
      <c r="CV8" s="237"/>
      <c r="CW8" s="240">
        <f>CQ8/[1]EU28!F8</f>
        <v>7.8942082989756412E-2</v>
      </c>
      <c r="CX8" s="240">
        <f>F16/[1]EU28!F16</f>
        <v>4.2362397901273337E-2</v>
      </c>
      <c r="CY8" s="240">
        <f>F23/[1]EU28!F23</f>
        <v>0.12775791872292241</v>
      </c>
      <c r="CZ8" s="240">
        <f>F32/[1]EU28!F32</f>
        <v>7.1683499488612801E-2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408.51969356960456</v>
      </c>
      <c r="G9" s="13">
        <v>252.03735093244603</v>
      </c>
      <c r="H9" s="13">
        <v>27.595089999999995</v>
      </c>
      <c r="I9" s="372">
        <v>6.4074750415389099</v>
      </c>
      <c r="J9" s="372">
        <v>2.27</v>
      </c>
      <c r="K9" s="372">
        <v>4.1648587770002914</v>
      </c>
      <c r="L9" s="372">
        <v>1.2366426830170096</v>
      </c>
      <c r="M9" s="372">
        <v>1.0059735815216089</v>
      </c>
      <c r="N9" s="13">
        <v>5.278219339679711</v>
      </c>
      <c r="O9" s="225">
        <v>0.46774567803234041</v>
      </c>
      <c r="P9" s="190">
        <v>0.66151002382685808</v>
      </c>
      <c r="Q9" s="13">
        <v>1.1477804064932853</v>
      </c>
      <c r="R9" s="13">
        <v>3.4927236565453756</v>
      </c>
      <c r="S9" s="13">
        <v>1.0297103782698465</v>
      </c>
      <c r="T9" s="35">
        <v>1.1317068550754836</v>
      </c>
      <c r="U9" s="272"/>
      <c r="V9" s="272">
        <v>1</v>
      </c>
      <c r="W9" s="272"/>
      <c r="X9" s="272"/>
      <c r="Y9" s="272">
        <v>0.64355122838255086</v>
      </c>
      <c r="Z9" s="272">
        <v>0.64355122838255086</v>
      </c>
      <c r="AA9" s="272"/>
      <c r="AB9" s="272"/>
      <c r="AC9" s="272">
        <v>0.35644877161744931</v>
      </c>
      <c r="AD9" s="272"/>
      <c r="AE9" s="272"/>
      <c r="AF9" s="272">
        <v>0.51184816168810265</v>
      </c>
      <c r="AG9" s="272">
        <v>0.48815183831189746</v>
      </c>
      <c r="AH9" s="272"/>
      <c r="AI9" s="272"/>
      <c r="AJ9" s="272">
        <v>1</v>
      </c>
      <c r="AK9" s="272"/>
      <c r="AL9" s="272"/>
      <c r="AM9" s="272"/>
      <c r="AN9" s="272">
        <v>0.86829693330555191</v>
      </c>
      <c r="AO9" s="272">
        <v>0.13170306669444815</v>
      </c>
      <c r="AP9" s="272"/>
      <c r="AQ9" s="272">
        <v>0.86829693330555191</v>
      </c>
      <c r="AR9" s="272">
        <v>0.86829693330555191</v>
      </c>
      <c r="AS9" s="272">
        <v>0.13170306669444815</v>
      </c>
      <c r="AT9" s="272"/>
      <c r="AU9" s="272"/>
      <c r="AV9" s="272">
        <v>1</v>
      </c>
      <c r="AW9" s="272"/>
      <c r="AX9" s="272"/>
      <c r="AY9" s="272">
        <v>1</v>
      </c>
      <c r="AZ9" s="272">
        <v>0.51184816168810265</v>
      </c>
      <c r="BA9" s="272"/>
      <c r="BB9" s="272"/>
      <c r="BC9" s="272"/>
      <c r="BD9" s="273" t="s">
        <v>96</v>
      </c>
      <c r="BE9" s="272"/>
      <c r="BF9" s="273" t="s">
        <v>96</v>
      </c>
      <c r="BG9" s="272" t="s">
        <v>85</v>
      </c>
      <c r="BH9" s="272"/>
      <c r="BI9" s="272"/>
      <c r="BJ9" s="272"/>
      <c r="BK9" s="272"/>
      <c r="BL9" s="272"/>
      <c r="BM9" s="272"/>
      <c r="BN9" s="272" t="s">
        <v>87</v>
      </c>
      <c r="BO9" s="272"/>
      <c r="BP9" s="272"/>
      <c r="BQ9" s="272"/>
      <c r="BR9" s="272" t="s">
        <v>85</v>
      </c>
      <c r="BS9" s="272"/>
      <c r="BT9" s="273" t="s">
        <v>96</v>
      </c>
      <c r="BU9" s="272"/>
      <c r="BV9" s="273" t="s">
        <v>96</v>
      </c>
      <c r="BW9" s="272" t="s">
        <v>85</v>
      </c>
      <c r="BX9" s="272"/>
      <c r="BY9" s="272"/>
      <c r="BZ9" s="272"/>
      <c r="CA9" s="272"/>
      <c r="CB9" s="272"/>
      <c r="CC9" s="272"/>
      <c r="CD9" s="272"/>
      <c r="CE9" s="272" t="s">
        <v>87</v>
      </c>
      <c r="CF9" s="272"/>
      <c r="CG9" s="159">
        <v>167.3539692781367</v>
      </c>
      <c r="CH9" s="32">
        <v>39.219022821400543</v>
      </c>
      <c r="CI9" s="32">
        <v>20.013076474094319</v>
      </c>
      <c r="CJ9" s="13">
        <v>223.0661056508284</v>
      </c>
      <c r="CK9" s="13">
        <v>21.088068571067069</v>
      </c>
      <c r="CL9" s="47">
        <v>20.013076474094319</v>
      </c>
      <c r="CM9" s="47">
        <v>50.355186953473606</v>
      </c>
      <c r="CN9" s="47">
        <v>1.0822524644686018</v>
      </c>
      <c r="CO9" s="94">
        <v>64.39672621963399</v>
      </c>
      <c r="CP9" s="94">
        <v>0.58192715014476715</v>
      </c>
      <c r="CQ9" s="236">
        <f t="shared" si="0"/>
        <v>408.51969356960456</v>
      </c>
      <c r="CR9" s="238">
        <f t="shared" si="1"/>
        <v>0.35644877161744931</v>
      </c>
      <c r="CS9" s="238">
        <f t="shared" si="2"/>
        <v>0.51184816168810265</v>
      </c>
      <c r="CT9" s="238">
        <f t="shared" si="3"/>
        <v>0.13170306669444815</v>
      </c>
      <c r="CU9" s="238">
        <f t="shared" si="4"/>
        <v>1</v>
      </c>
      <c r="CV9" s="237"/>
      <c r="CW9" s="240">
        <f>CQ9/[1]EU28!F9</f>
        <v>0.11515433984638686</v>
      </c>
      <c r="CX9" s="240">
        <f>F17/[1]EU28!F17</f>
        <v>8.3559333066169916E-2</v>
      </c>
      <c r="CY9" s="240">
        <f>F24/[1]EU28!F24</f>
        <v>0.15254032649568716</v>
      </c>
      <c r="CZ9" s="240">
        <f>F33/[1]EU28!F33</f>
        <v>7.813212087373729E-2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391.51125899558929</v>
      </c>
      <c r="G10" s="13">
        <v>241.54314680027861</v>
      </c>
      <c r="H10" s="13">
        <v>26.643356000000001</v>
      </c>
      <c r="I10" s="372">
        <v>6.0240325820541827</v>
      </c>
      <c r="J10" s="372">
        <v>2.1800000000000002</v>
      </c>
      <c r="K10" s="372">
        <v>3.9156211783352193</v>
      </c>
      <c r="L10" s="372">
        <v>1.1626382883364572</v>
      </c>
      <c r="M10" s="372">
        <v>0.94577311538250675</v>
      </c>
      <c r="N10" s="13">
        <v>4.959338523273777</v>
      </c>
      <c r="O10" s="225">
        <v>0.4397543784899553</v>
      </c>
      <c r="P10" s="190">
        <v>0.62493968029045033</v>
      </c>
      <c r="Q10" s="13">
        <v>0.43723095167506676</v>
      </c>
      <c r="R10" s="13">
        <v>2.8257930625555887</v>
      </c>
      <c r="S10" s="13">
        <v>0.49985769344796915</v>
      </c>
      <c r="T10" s="35">
        <v>0.64320782686036182</v>
      </c>
      <c r="U10" s="272"/>
      <c r="V10" s="272">
        <v>1</v>
      </c>
      <c r="W10" s="272"/>
      <c r="X10" s="272"/>
      <c r="Y10" s="272">
        <v>0.67150904239549369</v>
      </c>
      <c r="Z10" s="272">
        <v>0.67150904239549369</v>
      </c>
      <c r="AA10" s="272"/>
      <c r="AB10" s="272"/>
      <c r="AC10" s="272">
        <v>0.32849095760450636</v>
      </c>
      <c r="AD10" s="272">
        <v>0.32849095760450636</v>
      </c>
      <c r="AE10" s="272"/>
      <c r="AF10" s="272">
        <v>0.5541061369700564</v>
      </c>
      <c r="AG10" s="272">
        <v>0.44589386302994366</v>
      </c>
      <c r="AH10" s="272"/>
      <c r="AI10" s="272"/>
      <c r="AJ10" s="272">
        <v>1</v>
      </c>
      <c r="AK10" s="272"/>
      <c r="AL10" s="272"/>
      <c r="AM10" s="272"/>
      <c r="AN10" s="272">
        <v>0.32849095760450636</v>
      </c>
      <c r="AO10" s="272">
        <v>0.67150904239549369</v>
      </c>
      <c r="AP10" s="272"/>
      <c r="AQ10" s="272">
        <v>0.32849095760450636</v>
      </c>
      <c r="AR10" s="272">
        <v>0.32849095760450636</v>
      </c>
      <c r="AS10" s="272">
        <v>0.67150904239549369</v>
      </c>
      <c r="AT10" s="272">
        <v>0.67150904239549369</v>
      </c>
      <c r="AU10" s="272"/>
      <c r="AV10" s="272">
        <v>1</v>
      </c>
      <c r="AW10" s="272"/>
      <c r="AX10" s="272"/>
      <c r="AY10" s="272">
        <v>1</v>
      </c>
      <c r="AZ10" s="272">
        <v>1</v>
      </c>
      <c r="BA10" s="272"/>
      <c r="BB10" s="272"/>
      <c r="BC10" s="272"/>
      <c r="BD10" s="273" t="s">
        <v>96</v>
      </c>
      <c r="BE10" s="273" t="s">
        <v>96</v>
      </c>
      <c r="BF10" s="272"/>
      <c r="BG10" s="272"/>
      <c r="BH10" s="273" t="s">
        <v>96</v>
      </c>
      <c r="BI10" s="272"/>
      <c r="BJ10" s="273" t="s">
        <v>96</v>
      </c>
      <c r="BK10" s="272"/>
      <c r="BL10" s="272"/>
      <c r="BM10" s="272" t="s">
        <v>88</v>
      </c>
      <c r="BN10" s="272"/>
      <c r="BO10" s="272" t="s">
        <v>87</v>
      </c>
      <c r="BP10" s="272"/>
      <c r="BQ10" s="272"/>
      <c r="BR10" s="272" t="s">
        <v>85</v>
      </c>
      <c r="BS10" s="272"/>
      <c r="BT10" s="273" t="s">
        <v>96</v>
      </c>
      <c r="BU10" s="272"/>
      <c r="BV10" s="273" t="s">
        <v>96</v>
      </c>
      <c r="BW10" s="272" t="s">
        <v>85</v>
      </c>
      <c r="BX10" s="272"/>
      <c r="BY10" s="272"/>
      <c r="BZ10" s="272"/>
      <c r="CA10" s="272"/>
      <c r="CB10" s="272"/>
      <c r="CC10" s="272"/>
      <c r="CD10" s="272" t="s">
        <v>88</v>
      </c>
      <c r="CE10" s="272" t="s">
        <v>87</v>
      </c>
      <c r="CF10" s="272"/>
      <c r="CG10" s="159">
        <v>123.66442882416609</v>
      </c>
      <c r="CH10" s="32">
        <v>25.940887778431339</v>
      </c>
      <c r="CI10" s="32">
        <v>19.99578403653917</v>
      </c>
      <c r="CJ10" s="13">
        <v>164.83231717973098</v>
      </c>
      <c r="CK10" s="13">
        <v>13.94841535846253</v>
      </c>
      <c r="CL10" s="47">
        <v>19.99578403653917</v>
      </c>
      <c r="CM10" s="47">
        <v>37.698869868197512</v>
      </c>
      <c r="CN10" s="47">
        <v>0.69115230803679528</v>
      </c>
      <c r="CO10" s="47">
        <v>47.632691168723206</v>
      </c>
      <c r="CP10" s="47">
        <v>0.37163259603138482</v>
      </c>
      <c r="CQ10" s="236">
        <f t="shared" si="0"/>
        <v>391.51125899558929</v>
      </c>
      <c r="CR10" s="238">
        <f t="shared" si="1"/>
        <v>0.32849095760450636</v>
      </c>
      <c r="CS10" s="238">
        <f t="shared" si="2"/>
        <v>0.5541061369700564</v>
      </c>
      <c r="CT10" s="238">
        <f t="shared" si="3"/>
        <v>0.1174029054254373</v>
      </c>
      <c r="CU10" s="238">
        <f t="shared" si="4"/>
        <v>1</v>
      </c>
      <c r="CV10" s="237"/>
      <c r="CW10" s="240">
        <f>CQ10/[1]EU28!F10</f>
        <v>0.12151002638246322</v>
      </c>
      <c r="CX10" s="240">
        <f>F18/[1]EU28!F18</f>
        <v>8.3363847452507564E-2</v>
      </c>
      <c r="CY10" s="240">
        <f>F25/[1]EU28!F25</f>
        <v>0.18731619732330768</v>
      </c>
      <c r="CZ10" s="240">
        <f>F34/[1]EU28!F34</f>
        <v>8.4954608304118884E-2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258.41522866207538</v>
      </c>
      <c r="G11" s="13">
        <v>159.42289608450051</v>
      </c>
      <c r="H11" s="13">
        <v>20.024950999999998</v>
      </c>
      <c r="I11" s="372">
        <v>3.8109007781430848</v>
      </c>
      <c r="J11" s="372">
        <v>1.2800000000000002</v>
      </c>
      <c r="K11" s="372">
        <v>2.4770855057930055</v>
      </c>
      <c r="L11" s="372">
        <v>0.73550385018161546</v>
      </c>
      <c r="M11" s="372">
        <v>0.59831142216846434</v>
      </c>
      <c r="N11" s="13">
        <v>3.1174054316409641</v>
      </c>
      <c r="O11" s="225">
        <v>0.27819575680444519</v>
      </c>
      <c r="P11" s="190">
        <v>0.41529958969767583</v>
      </c>
      <c r="Q11" s="13">
        <v>0.33380086839347206</v>
      </c>
      <c r="R11" s="13">
        <v>2.6447132804312017</v>
      </c>
      <c r="S11" s="13">
        <v>0.37793981134900434</v>
      </c>
      <c r="T11" s="35">
        <v>0.3807318460847432</v>
      </c>
      <c r="U11" s="272"/>
      <c r="V11" s="272">
        <v>1</v>
      </c>
      <c r="W11" s="272"/>
      <c r="X11" s="272"/>
      <c r="Y11" s="272">
        <v>1</v>
      </c>
      <c r="Z11" s="272">
        <v>1</v>
      </c>
      <c r="AA11" s="272"/>
      <c r="AB11" s="272"/>
      <c r="AC11" s="272"/>
      <c r="AD11" s="272"/>
      <c r="AE11" s="272"/>
      <c r="AF11" s="272"/>
      <c r="AG11" s="272">
        <v>1</v>
      </c>
      <c r="AH11" s="272"/>
      <c r="AI11" s="272"/>
      <c r="AJ11" s="272">
        <v>1</v>
      </c>
      <c r="AK11" s="272"/>
      <c r="AL11" s="272"/>
      <c r="AM11" s="272"/>
      <c r="AN11" s="272">
        <v>0.47662823776014368</v>
      </c>
      <c r="AO11" s="272">
        <v>0.52337176223985626</v>
      </c>
      <c r="AP11" s="272"/>
      <c r="AQ11" s="272">
        <v>0.47662823776014368</v>
      </c>
      <c r="AR11" s="272">
        <v>0.91328043120227576</v>
      </c>
      <c r="AS11" s="272">
        <v>0.52337176223985626</v>
      </c>
      <c r="AT11" s="272">
        <v>0.96002395568198828</v>
      </c>
      <c r="AU11" s="272"/>
      <c r="AV11" s="272">
        <v>1</v>
      </c>
      <c r="AW11" s="272"/>
      <c r="AX11" s="272"/>
      <c r="AY11" s="272">
        <v>1</v>
      </c>
      <c r="AZ11" s="272">
        <v>1</v>
      </c>
      <c r="BA11" s="272"/>
      <c r="BB11" s="272"/>
      <c r="BC11" s="272"/>
      <c r="BD11" s="273" t="s">
        <v>90</v>
      </c>
      <c r="BE11" s="273" t="s">
        <v>96</v>
      </c>
      <c r="BF11" s="273" t="s">
        <v>96</v>
      </c>
      <c r="BG11" s="272"/>
      <c r="BH11" s="273" t="s">
        <v>90</v>
      </c>
      <c r="BI11" s="272"/>
      <c r="BJ11" s="273" t="s">
        <v>90</v>
      </c>
      <c r="BK11" s="272" t="s">
        <v>85</v>
      </c>
      <c r="BL11" s="272"/>
      <c r="BM11" s="272" t="s">
        <v>88</v>
      </c>
      <c r="BN11" s="272"/>
      <c r="BO11" s="272" t="s">
        <v>87</v>
      </c>
      <c r="BP11" s="272"/>
      <c r="BQ11" s="272"/>
      <c r="BR11" s="272" t="s">
        <v>85</v>
      </c>
      <c r="BS11" s="272"/>
      <c r="BT11" s="272" t="s">
        <v>85</v>
      </c>
      <c r="BU11" s="272"/>
      <c r="BV11" s="272"/>
      <c r="BW11" s="272" t="s">
        <v>85</v>
      </c>
      <c r="BX11" s="272"/>
      <c r="BY11" s="272"/>
      <c r="BZ11" s="272"/>
      <c r="CA11" s="272" t="s">
        <v>90</v>
      </c>
      <c r="CB11" s="272"/>
      <c r="CC11" s="272"/>
      <c r="CD11" s="272" t="s">
        <v>88</v>
      </c>
      <c r="CE11" s="272" t="s">
        <v>87</v>
      </c>
      <c r="CF11" s="272"/>
      <c r="CG11" s="159">
        <v>84.508214060089472</v>
      </c>
      <c r="CH11" s="32">
        <v>29.603153676926379</v>
      </c>
      <c r="CI11" s="32">
        <v>19.8173320975061</v>
      </c>
      <c r="CJ11" s="13">
        <v>112.64099852069326</v>
      </c>
      <c r="CK11" s="13">
        <v>15.917615732083313</v>
      </c>
      <c r="CL11" s="47">
        <v>19.8173320975061</v>
      </c>
      <c r="CM11" s="47">
        <v>18.593644633837691</v>
      </c>
      <c r="CN11" s="47">
        <v>0.59280170182592051</v>
      </c>
      <c r="CO11" s="47">
        <v>23.078654607468184</v>
      </c>
      <c r="CP11" s="47">
        <v>0.31874947507179741</v>
      </c>
      <c r="CQ11" s="236">
        <f t="shared" si="0"/>
        <v>258.41522866207538</v>
      </c>
      <c r="CR11" s="238">
        <f t="shared" si="1"/>
        <v>3.9976044318011675E-2</v>
      </c>
      <c r="CS11" s="238">
        <f t="shared" si="2"/>
        <v>0.87330438688426404</v>
      </c>
      <c r="CT11" s="238">
        <f t="shared" si="3"/>
        <v>8.6719568797724217E-2</v>
      </c>
      <c r="CU11" s="238">
        <f t="shared" si="4"/>
        <v>1</v>
      </c>
      <c r="CV11" s="237"/>
      <c r="CW11" s="240">
        <f>CQ11/[1]EU28!F11</f>
        <v>8.9247063261551476E-2</v>
      </c>
      <c r="CX11" s="240">
        <f>F19/[1]EU28!F19</f>
        <v>8.1575042313417456E-3</v>
      </c>
      <c r="CY11" s="240">
        <f>F26/[1]EU28!F26</f>
        <v>0.19058631683188271</v>
      </c>
      <c r="CZ11" s="240">
        <f>F35/[1]EU28!F35</f>
        <v>5.4016298965862984E-2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385.1350305656581</v>
      </c>
      <c r="G12" s="13">
        <v>237.60901385901107</v>
      </c>
      <c r="H12" s="13">
        <v>26.286563999999995</v>
      </c>
      <c r="I12" s="372">
        <v>5.9184642962225382</v>
      </c>
      <c r="J12" s="372">
        <v>2.15</v>
      </c>
      <c r="K12" s="372">
        <v>3.84700179254465</v>
      </c>
      <c r="L12" s="372">
        <v>1.1422636091709497</v>
      </c>
      <c r="M12" s="372">
        <v>0.92919889450693849</v>
      </c>
      <c r="N12" s="13">
        <v>4.8712419379297831</v>
      </c>
      <c r="O12" s="225">
        <v>0.43204789362424523</v>
      </c>
      <c r="P12" s="190">
        <v>0.61517446466850934</v>
      </c>
      <c r="Q12" s="13">
        <v>0.31679793454019411</v>
      </c>
      <c r="R12" s="13">
        <v>1.6</v>
      </c>
      <c r="S12" s="13">
        <v>0.2164607904201242</v>
      </c>
      <c r="T12" s="35">
        <v>0.29473428301621429</v>
      </c>
      <c r="U12" s="272"/>
      <c r="V12" s="272">
        <v>1</v>
      </c>
      <c r="W12" s="272"/>
      <c r="X12" s="272"/>
      <c r="Y12" s="272">
        <v>1</v>
      </c>
      <c r="Z12" s="272">
        <v>1</v>
      </c>
      <c r="AA12" s="272"/>
      <c r="AB12" s="272"/>
      <c r="AC12" s="272"/>
      <c r="AD12" s="272"/>
      <c r="AE12" s="272"/>
      <c r="AF12" s="272">
        <v>0.65868678547748694</v>
      </c>
      <c r="AG12" s="272">
        <v>0.34131321452251312</v>
      </c>
      <c r="AH12" s="272"/>
      <c r="AI12" s="272"/>
      <c r="AJ12" s="272">
        <v>1</v>
      </c>
      <c r="AK12" s="272">
        <v>0.65868678547748694</v>
      </c>
      <c r="AL12" s="272"/>
      <c r="AM12" s="272"/>
      <c r="AN12" s="272">
        <v>0.31737357095497382</v>
      </c>
      <c r="AO12" s="272">
        <v>0.68262642904502624</v>
      </c>
      <c r="AP12" s="272"/>
      <c r="AQ12" s="272">
        <v>0.31737357095497382</v>
      </c>
      <c r="AR12" s="272">
        <v>0.31737357095497382</v>
      </c>
      <c r="AS12" s="272">
        <v>0.68262642904502624</v>
      </c>
      <c r="AT12" s="272">
        <v>0.68262642904502624</v>
      </c>
      <c r="AU12" s="272"/>
      <c r="AV12" s="272">
        <v>1</v>
      </c>
      <c r="AW12" s="272"/>
      <c r="AX12" s="272"/>
      <c r="AY12" s="272">
        <v>1</v>
      </c>
      <c r="AZ12" s="272">
        <v>1</v>
      </c>
      <c r="BA12" s="272"/>
      <c r="BB12" s="272"/>
      <c r="BC12" s="272"/>
      <c r="BD12" s="273" t="s">
        <v>90</v>
      </c>
      <c r="BE12" s="273" t="s">
        <v>96</v>
      </c>
      <c r="BF12" s="273" t="s">
        <v>96</v>
      </c>
      <c r="BG12" s="273" t="s">
        <v>96</v>
      </c>
      <c r="BH12" s="273" t="s">
        <v>90</v>
      </c>
      <c r="BI12" s="272"/>
      <c r="BJ12" s="272"/>
      <c r="BK12" s="273" t="s">
        <v>96</v>
      </c>
      <c r="BL12" s="272"/>
      <c r="BM12" s="272"/>
      <c r="BN12" s="272"/>
      <c r="BO12" s="272" t="s">
        <v>87</v>
      </c>
      <c r="BP12" s="272"/>
      <c r="BQ12" s="272"/>
      <c r="BR12" s="273" t="s">
        <v>96</v>
      </c>
      <c r="BS12" s="273" t="s">
        <v>96</v>
      </c>
      <c r="BT12" s="272" t="s">
        <v>85</v>
      </c>
      <c r="BU12" s="272"/>
      <c r="BV12" s="272"/>
      <c r="BW12" s="273" t="s">
        <v>96</v>
      </c>
      <c r="BX12" s="272"/>
      <c r="BY12" s="272"/>
      <c r="BZ12" s="272"/>
      <c r="CA12" s="273" t="s">
        <v>96</v>
      </c>
      <c r="CB12" s="272"/>
      <c r="CC12" s="272"/>
      <c r="CD12" s="272" t="s">
        <v>88</v>
      </c>
      <c r="CE12" s="272" t="s">
        <v>87</v>
      </c>
      <c r="CF12" s="272"/>
      <c r="CG12" s="159">
        <v>77.972749231888926</v>
      </c>
      <c r="CH12" s="32">
        <v>34.402401056032041</v>
      </c>
      <c r="CI12" s="32">
        <v>19.988907722306429</v>
      </c>
      <c r="CJ12" s="13">
        <v>103.92987745118475</v>
      </c>
      <c r="CK12" s="13">
        <v>18.498171047828428</v>
      </c>
      <c r="CL12" s="47">
        <v>19.988907722306429</v>
      </c>
      <c r="CM12" s="47">
        <v>26.225456639469694</v>
      </c>
      <c r="CN12" s="47">
        <v>0.90432091711305362</v>
      </c>
      <c r="CO12" s="47">
        <v>32.393104278268488</v>
      </c>
      <c r="CP12" s="47">
        <v>0.48625335713168899</v>
      </c>
      <c r="CQ12" s="236">
        <f t="shared" si="0"/>
        <v>385.1350305656581</v>
      </c>
      <c r="CR12" s="238">
        <f t="shared" si="1"/>
        <v>0.31737357095497382</v>
      </c>
      <c r="CS12" s="238">
        <f t="shared" si="2"/>
        <v>0.56615298065138331</v>
      </c>
      <c r="CT12" s="238">
        <f t="shared" si="3"/>
        <v>0.11647344839364289</v>
      </c>
      <c r="CU12" s="238">
        <f t="shared" si="4"/>
        <v>1</v>
      </c>
      <c r="CV12" s="237"/>
      <c r="CW12" s="240">
        <f>CQ12/[1]EU28!F12</f>
        <v>0.11629998175313101</v>
      </c>
      <c r="CX12" s="240">
        <f>F20/[1]EU28!F20</f>
        <v>7.6101334199042386E-2</v>
      </c>
      <c r="CY12" s="240">
        <f>F27/[1]EU28!F27</f>
        <v>0.18585320920691015</v>
      </c>
      <c r="CZ12" s="240">
        <f>F36/[1]EU28!F36</f>
        <v>9.5510955686474261E-2</v>
      </c>
      <c r="DA12" s="27"/>
      <c r="DB12" s="27"/>
      <c r="DC12" s="27"/>
      <c r="DD12" s="27"/>
    </row>
    <row r="13" spans="1:108" ht="21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326.15360829528743</v>
      </c>
      <c r="G13" s="13">
        <v>201.21747631819235</v>
      </c>
      <c r="H13" s="13">
        <v>18.252682</v>
      </c>
      <c r="I13" s="372">
        <v>4.5205102068413971</v>
      </c>
      <c r="J13" s="372">
        <v>1.49</v>
      </c>
      <c r="K13" s="372">
        <v>2.9383316344469081</v>
      </c>
      <c r="L13" s="372">
        <v>0.87245846992038967</v>
      </c>
      <c r="M13" s="372">
        <v>0.70972010247409933</v>
      </c>
      <c r="N13" s="13">
        <v>3.7106011588959333</v>
      </c>
      <c r="O13" s="225">
        <v>0.32999724509942197</v>
      </c>
      <c r="P13" s="190">
        <v>0.47991180284604174</v>
      </c>
      <c r="Q13" s="13">
        <v>0.19235146593912161</v>
      </c>
      <c r="R13" s="13">
        <v>1.4</v>
      </c>
      <c r="S13" s="13">
        <v>0.13911701901823575</v>
      </c>
      <c r="T13" s="35">
        <v>0.20309043343617497</v>
      </c>
      <c r="U13" s="272"/>
      <c r="V13" s="272">
        <v>1.0000000000000002</v>
      </c>
      <c r="W13" s="272"/>
      <c r="X13" s="272"/>
      <c r="Y13" s="272">
        <v>1.0000000000000002</v>
      </c>
      <c r="Z13" s="272">
        <v>1.0000000000000002</v>
      </c>
      <c r="AA13" s="272"/>
      <c r="AB13" s="272"/>
      <c r="AC13" s="272"/>
      <c r="AD13" s="272"/>
      <c r="AE13" s="272"/>
      <c r="AF13" s="272">
        <v>1.0000000000000002</v>
      </c>
      <c r="AG13" s="272"/>
      <c r="AH13" s="272"/>
      <c r="AI13" s="272"/>
      <c r="AJ13" s="272">
        <v>1.0000000000000002</v>
      </c>
      <c r="AK13" s="272">
        <v>1.0000000000000002</v>
      </c>
      <c r="AL13" s="272"/>
      <c r="AM13" s="272"/>
      <c r="AN13" s="272">
        <v>0.19405045987657626</v>
      </c>
      <c r="AO13" s="272">
        <v>0.80594954012342379</v>
      </c>
      <c r="AP13" s="272"/>
      <c r="AQ13" s="272">
        <v>0.19405045987657626</v>
      </c>
      <c r="AR13" s="272">
        <v>0.19405045987657626</v>
      </c>
      <c r="AS13" s="272">
        <v>0.80594954012342379</v>
      </c>
      <c r="AT13" s="272">
        <v>0.80594954012342379</v>
      </c>
      <c r="AU13" s="272"/>
      <c r="AV13" s="272">
        <v>1.0000000000000002</v>
      </c>
      <c r="AW13" s="272"/>
      <c r="AX13" s="272"/>
      <c r="AY13" s="272">
        <v>1.0000000000000002</v>
      </c>
      <c r="AZ13" s="272">
        <v>1.0000000000000002</v>
      </c>
      <c r="BA13" s="272"/>
      <c r="BB13" s="272"/>
      <c r="BC13" s="272"/>
      <c r="BD13" s="273" t="s">
        <v>90</v>
      </c>
      <c r="BE13" s="273" t="s">
        <v>85</v>
      </c>
      <c r="BF13" s="272"/>
      <c r="BG13" s="272"/>
      <c r="BH13" s="273" t="s">
        <v>85</v>
      </c>
      <c r="BI13" s="272"/>
      <c r="BJ13" s="272"/>
      <c r="BK13" s="272"/>
      <c r="BL13" s="273" t="s">
        <v>90</v>
      </c>
      <c r="BM13" s="272"/>
      <c r="BN13" s="272"/>
      <c r="BO13" s="272" t="s">
        <v>87</v>
      </c>
      <c r="BP13" s="272" t="s">
        <v>88</v>
      </c>
      <c r="BQ13" s="272"/>
      <c r="BR13" s="272" t="s">
        <v>85</v>
      </c>
      <c r="BS13" s="272" t="s">
        <v>90</v>
      </c>
      <c r="BT13" s="272"/>
      <c r="BU13" s="272" t="s">
        <v>85</v>
      </c>
      <c r="BV13" s="272"/>
      <c r="BW13" s="272" t="s">
        <v>85</v>
      </c>
      <c r="BX13" s="272" t="s">
        <v>90</v>
      </c>
      <c r="BY13" s="272"/>
      <c r="BZ13" s="272"/>
      <c r="CA13" s="272" t="s">
        <v>90</v>
      </c>
      <c r="CB13" s="272"/>
      <c r="CC13" s="272"/>
      <c r="CD13" s="272" t="s">
        <v>88</v>
      </c>
      <c r="CE13" s="272" t="s">
        <v>87</v>
      </c>
      <c r="CF13" s="272"/>
      <c r="CG13" s="159">
        <v>54.335620128492103</v>
      </c>
      <c r="CH13" s="32">
        <v>17.305126154373127</v>
      </c>
      <c r="CI13" s="32">
        <v>19.912630042068539</v>
      </c>
      <c r="CJ13" s="13">
        <v>72.423948069267126</v>
      </c>
      <c r="CK13" s="13">
        <v>9.3049663332064299</v>
      </c>
      <c r="CL13" s="47">
        <v>19.912630042068539</v>
      </c>
      <c r="CM13" s="47">
        <v>17.427852495308951</v>
      </c>
      <c r="CN13" s="47">
        <v>0.31586496466565556</v>
      </c>
      <c r="CO13" s="47">
        <v>21.067540194367545</v>
      </c>
      <c r="CP13" s="47">
        <v>0.169840591500723</v>
      </c>
      <c r="CQ13" s="236">
        <f t="shared" si="0"/>
        <v>326.15360829528743</v>
      </c>
      <c r="CR13" s="238">
        <f t="shared" si="1"/>
        <v>0.19405045987657626</v>
      </c>
      <c r="CS13" s="238">
        <f t="shared" si="2"/>
        <v>0.76180049103521041</v>
      </c>
      <c r="CT13" s="238">
        <f t="shared" si="3"/>
        <v>4.4149049088213384E-2</v>
      </c>
      <c r="CU13" s="238">
        <f t="shared" si="4"/>
        <v>1.0000000000000002</v>
      </c>
      <c r="CV13" s="237"/>
      <c r="CW13" s="240">
        <f>CQ13/[1]EU28!F13</f>
        <v>0.13819250315676646</v>
      </c>
      <c r="CX13" s="240">
        <f>F21/[1]EU28!F21</f>
        <v>6.8276489724700087E-2</v>
      </c>
      <c r="CY13" s="240">
        <f>F28/[1]EU28!F28</f>
        <v>0.1764503157180865</v>
      </c>
      <c r="CZ13" s="240">
        <f>F37/[1]EU28!F37</f>
        <v>6.8105055713227031E-2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64"/>
      <c r="G14" s="13"/>
      <c r="H14" s="99"/>
      <c r="I14" s="97">
        <v>12.542139522144922</v>
      </c>
      <c r="J14" s="97">
        <v>6.84</v>
      </c>
      <c r="K14" s="97">
        <v>8.1523906893941991</v>
      </c>
      <c r="L14" s="97">
        <v>2.42063292777397</v>
      </c>
      <c r="M14" s="97">
        <v>1.9691159049767524</v>
      </c>
      <c r="N14" s="99"/>
      <c r="O14" s="98"/>
      <c r="P14" s="114"/>
      <c r="Q14" s="99"/>
      <c r="R14" s="7"/>
      <c r="S14" s="15"/>
      <c r="T14" s="284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48"/>
      <c r="CH14" s="15"/>
      <c r="CI14" s="15"/>
      <c r="CJ14" s="15"/>
      <c r="CK14" s="15"/>
      <c r="CL14" s="15"/>
      <c r="CM14" s="15"/>
      <c r="CN14" s="15"/>
      <c r="CO14" s="15"/>
      <c r="CP14" s="15"/>
    </row>
    <row r="15" spans="1:108" ht="24.75" customHeight="1" x14ac:dyDescent="0.2">
      <c r="B15" s="37" t="s">
        <v>82</v>
      </c>
      <c r="C15" s="37" t="s">
        <v>97</v>
      </c>
      <c r="D15" s="37" t="s">
        <v>97</v>
      </c>
      <c r="E15" s="38" t="s">
        <v>84</v>
      </c>
      <c r="F15" s="53">
        <v>300.20892981505841</v>
      </c>
      <c r="G15" s="13">
        <v>185.22250969589103</v>
      </c>
      <c r="H15" s="13">
        <v>21.534388999999997</v>
      </c>
      <c r="I15" s="13">
        <v>4.0397474762309828</v>
      </c>
      <c r="J15" s="13">
        <v>2.11</v>
      </c>
      <c r="K15" s="13">
        <v>2.625835859550139</v>
      </c>
      <c r="L15" s="13">
        <v>0.77967126291257971</v>
      </c>
      <c r="M15" s="13">
        <v>0.63424035376826426</v>
      </c>
      <c r="N15" s="13">
        <v>3.3777720494536374</v>
      </c>
      <c r="O15" s="13">
        <v>0.29490156576486171</v>
      </c>
      <c r="P15" s="58">
        <v>0.36707386101248374</v>
      </c>
      <c r="Q15" s="7">
        <v>1.6170000000000002</v>
      </c>
      <c r="R15" s="7">
        <v>4.8</v>
      </c>
      <c r="S15" s="7">
        <v>1.3562500000000002</v>
      </c>
      <c r="T15" s="36">
        <v>1.8125</v>
      </c>
      <c r="U15" s="279">
        <v>0.66659999999999997</v>
      </c>
      <c r="V15" s="274"/>
      <c r="W15" s="274"/>
      <c r="X15" s="280">
        <v>0.33329999999999999</v>
      </c>
      <c r="Y15" s="279">
        <v>0.66659999999999997</v>
      </c>
      <c r="Z15" s="273"/>
      <c r="AA15" s="274"/>
      <c r="AB15" s="274"/>
      <c r="AC15" s="279">
        <v>0.33329999999999999</v>
      </c>
      <c r="AD15" s="273"/>
      <c r="AE15" s="274"/>
      <c r="AF15" s="273">
        <v>1</v>
      </c>
      <c r="AG15" s="273"/>
      <c r="AH15" s="273"/>
      <c r="AI15" s="273">
        <v>1</v>
      </c>
      <c r="AJ15" s="273"/>
      <c r="AK15" s="273"/>
      <c r="AL15" s="274"/>
      <c r="AM15" s="274"/>
      <c r="AN15" s="273">
        <v>1</v>
      </c>
      <c r="AO15" s="273"/>
      <c r="AP15" s="273"/>
      <c r="AQ15" s="273">
        <v>1</v>
      </c>
      <c r="AR15" s="273"/>
      <c r="AS15" s="273"/>
      <c r="AT15" s="273"/>
      <c r="AU15" s="274"/>
      <c r="AV15" s="273">
        <v>1</v>
      </c>
      <c r="AW15" s="274"/>
      <c r="AX15" s="274"/>
      <c r="AY15" s="273">
        <v>1</v>
      </c>
      <c r="AZ15" s="273"/>
      <c r="BA15" s="274"/>
      <c r="BB15" s="274"/>
      <c r="BC15" s="274"/>
      <c r="BD15" s="273" t="s">
        <v>85</v>
      </c>
      <c r="BE15" s="273"/>
      <c r="BF15" s="273"/>
      <c r="BG15" s="273"/>
      <c r="BH15" s="273"/>
      <c r="BI15" s="273"/>
      <c r="BJ15" s="273" t="s">
        <v>85</v>
      </c>
      <c r="BK15" s="273"/>
      <c r="BL15" s="273"/>
      <c r="BM15" s="273"/>
      <c r="BN15" s="273" t="s">
        <v>87</v>
      </c>
      <c r="BO15" s="273"/>
      <c r="BP15" s="273"/>
      <c r="BQ15" s="273"/>
      <c r="BR15" s="273" t="s">
        <v>85</v>
      </c>
      <c r="BS15" s="273"/>
      <c r="BT15" s="273" t="s">
        <v>85</v>
      </c>
      <c r="BU15" s="273"/>
      <c r="BV15" s="273"/>
      <c r="BW15" s="273" t="s">
        <v>85</v>
      </c>
      <c r="BX15" s="273"/>
      <c r="BY15" s="273"/>
      <c r="BZ15" s="273"/>
      <c r="CA15" s="273"/>
      <c r="CB15" s="273"/>
      <c r="CC15" s="273" t="s">
        <v>87</v>
      </c>
      <c r="CD15" s="273"/>
      <c r="CE15" s="273"/>
      <c r="CF15" s="273"/>
      <c r="CG15" s="61">
        <v>243.8906430760027</v>
      </c>
      <c r="CH15" s="53">
        <v>23.462517701865988</v>
      </c>
      <c r="CI15" s="7">
        <v>20.411125099254782</v>
      </c>
      <c r="CJ15" s="13">
        <v>325.08183815600398</v>
      </c>
      <c r="CK15" s="13">
        <v>12.61579576829334</v>
      </c>
      <c r="CL15" s="47">
        <v>20.411125099254782</v>
      </c>
      <c r="CM15" s="47">
        <v>51.301639024250569</v>
      </c>
      <c r="CN15" s="47">
        <v>0.50525098311136818</v>
      </c>
      <c r="CO15" s="94">
        <v>66.340075942177094</v>
      </c>
      <c r="CP15" s="94">
        <v>0.27167345361898265</v>
      </c>
    </row>
    <row r="16" spans="1:108" ht="21.75" customHeight="1" x14ac:dyDescent="0.2">
      <c r="B16" s="5" t="s">
        <v>82</v>
      </c>
      <c r="C16" s="5" t="s">
        <v>97</v>
      </c>
      <c r="D16" s="5" t="s">
        <v>97</v>
      </c>
      <c r="E16" s="12" t="s">
        <v>89</v>
      </c>
      <c r="F16" s="60">
        <v>107.88516598313085</v>
      </c>
      <c r="G16" s="13">
        <v>66.558747411591739</v>
      </c>
      <c r="H16" s="13">
        <v>10.772606999999999</v>
      </c>
      <c r="I16" s="13">
        <v>1.6533762261620941</v>
      </c>
      <c r="J16" s="13">
        <v>1.01</v>
      </c>
      <c r="K16" s="30">
        <v>1.0746945470053613</v>
      </c>
      <c r="L16" s="13">
        <v>0.31910161164928419</v>
      </c>
      <c r="M16" s="13">
        <v>0.25958006750744878</v>
      </c>
      <c r="N16" s="13">
        <v>1.3824448277573813</v>
      </c>
      <c r="O16" s="13">
        <v>0.12069646450983286</v>
      </c>
      <c r="P16" s="58">
        <v>0.15023493389487996</v>
      </c>
      <c r="Q16" s="13">
        <v>2.2000000000000002</v>
      </c>
      <c r="R16" s="13">
        <v>2.6</v>
      </c>
      <c r="S16" s="13">
        <v>1.2050000000000001</v>
      </c>
      <c r="T16" s="35">
        <v>1.9624999999999999</v>
      </c>
      <c r="U16" s="273">
        <v>1</v>
      </c>
      <c r="V16" s="274"/>
      <c r="W16" s="274"/>
      <c r="X16" s="274"/>
      <c r="Y16" s="273">
        <v>1</v>
      </c>
      <c r="Z16" s="273"/>
      <c r="AA16" s="274"/>
      <c r="AB16" s="274"/>
      <c r="AC16" s="273"/>
      <c r="AD16" s="273"/>
      <c r="AE16" s="274"/>
      <c r="AF16" s="273"/>
      <c r="AG16" s="273">
        <v>1</v>
      </c>
      <c r="AH16" s="273"/>
      <c r="AI16" s="273"/>
      <c r="AJ16" s="273">
        <v>1</v>
      </c>
      <c r="AK16" s="273"/>
      <c r="AL16" s="274"/>
      <c r="AM16" s="274"/>
      <c r="AN16" s="273">
        <v>1</v>
      </c>
      <c r="AO16" s="273"/>
      <c r="AP16" s="273"/>
      <c r="AQ16" s="273">
        <v>1</v>
      </c>
      <c r="AR16" s="273">
        <v>1</v>
      </c>
      <c r="AS16" s="273"/>
      <c r="AT16" s="273"/>
      <c r="AU16" s="274"/>
      <c r="AV16" s="273">
        <v>1</v>
      </c>
      <c r="AW16" s="274"/>
      <c r="AX16" s="274"/>
      <c r="AY16" s="273">
        <v>1</v>
      </c>
      <c r="AZ16" s="273"/>
      <c r="BA16" s="274"/>
      <c r="BB16" s="274"/>
      <c r="BC16" s="274"/>
      <c r="BD16" s="273" t="s">
        <v>85</v>
      </c>
      <c r="BE16" s="273"/>
      <c r="BF16" s="273"/>
      <c r="BG16" s="273" t="s">
        <v>85</v>
      </c>
      <c r="BH16" s="273"/>
      <c r="BI16" s="273"/>
      <c r="BJ16" s="273"/>
      <c r="BK16" s="273"/>
      <c r="BL16" s="273"/>
      <c r="BM16" s="273"/>
      <c r="BN16" s="273" t="s">
        <v>87</v>
      </c>
      <c r="BO16" s="273"/>
      <c r="BP16" s="273"/>
      <c r="BQ16" s="273"/>
      <c r="BR16" s="273" t="s">
        <v>85</v>
      </c>
      <c r="BS16" s="273"/>
      <c r="BT16" s="273" t="s">
        <v>85</v>
      </c>
      <c r="BU16" s="273"/>
      <c r="BV16" s="273"/>
      <c r="BW16" s="273" t="s">
        <v>85</v>
      </c>
      <c r="BX16" s="273"/>
      <c r="BY16" s="273"/>
      <c r="BZ16" s="273"/>
      <c r="CA16" s="273"/>
      <c r="CB16" s="273"/>
      <c r="CC16" s="273"/>
      <c r="CD16" s="273"/>
      <c r="CE16" s="273" t="s">
        <v>87</v>
      </c>
      <c r="CF16" s="273"/>
      <c r="CG16" s="30">
        <v>197.91005108003571</v>
      </c>
      <c r="CH16" s="13">
        <v>33.393797496277585</v>
      </c>
      <c r="CI16" s="13">
        <v>20.411125099254782</v>
      </c>
      <c r="CJ16" s="13">
        <v>263.7943070845796</v>
      </c>
      <c r="CK16" s="13">
        <v>17.955844913748457</v>
      </c>
      <c r="CL16" s="47">
        <v>20.411125099254782</v>
      </c>
      <c r="CM16" s="47">
        <v>15.374702719286866</v>
      </c>
      <c r="CN16" s="47">
        <v>0.35973825666498238</v>
      </c>
      <c r="CO16" s="94">
        <v>19.759876273093948</v>
      </c>
      <c r="CP16" s="94">
        <v>0.19343126060876098</v>
      </c>
    </row>
    <row r="17" spans="2:94" ht="21.75" customHeight="1" x14ac:dyDescent="0.2">
      <c r="B17" s="5" t="s">
        <v>82</v>
      </c>
      <c r="C17" s="5" t="s">
        <v>97</v>
      </c>
      <c r="D17" s="5" t="s">
        <v>97</v>
      </c>
      <c r="E17" s="12" t="s">
        <v>91</v>
      </c>
      <c r="F17" s="7">
        <v>145.61634295442235</v>
      </c>
      <c r="G17" s="13">
        <v>89.838883602878596</v>
      </c>
      <c r="H17" s="13">
        <v>12.883915</v>
      </c>
      <c r="I17" s="13">
        <v>2.1700879320503925</v>
      </c>
      <c r="J17" s="13">
        <v>1.19</v>
      </c>
      <c r="K17" s="30">
        <v>1.4105571558327552</v>
      </c>
      <c r="L17" s="13">
        <v>0.41882697088572579</v>
      </c>
      <c r="M17" s="13">
        <v>0.34070380533191164</v>
      </c>
      <c r="N17" s="13">
        <v>1.8144852877228073</v>
      </c>
      <c r="O17" s="13">
        <v>0.15841641903967865</v>
      </c>
      <c r="P17" s="58">
        <v>0.19718622528790661</v>
      </c>
      <c r="Q17" s="13">
        <v>1.9319999999999999</v>
      </c>
      <c r="R17" s="13">
        <v>2.77</v>
      </c>
      <c r="S17" s="13">
        <v>1.31</v>
      </c>
      <c r="T17" s="35">
        <v>0.71499999999999997</v>
      </c>
      <c r="U17" s="273"/>
      <c r="V17" s="274">
        <v>1</v>
      </c>
      <c r="W17" s="274"/>
      <c r="X17" s="274"/>
      <c r="Y17" s="273"/>
      <c r="Z17" s="273"/>
      <c r="AA17" s="274"/>
      <c r="AB17" s="274"/>
      <c r="AC17" s="273">
        <v>1</v>
      </c>
      <c r="AD17" s="273"/>
      <c r="AE17" s="274"/>
      <c r="AF17" s="273"/>
      <c r="AG17" s="273">
        <v>1</v>
      </c>
      <c r="AH17" s="273"/>
      <c r="AI17" s="273"/>
      <c r="AJ17" s="273">
        <v>1</v>
      </c>
      <c r="AK17" s="273"/>
      <c r="AL17" s="274"/>
      <c r="AM17" s="274"/>
      <c r="AN17" s="273">
        <v>1</v>
      </c>
      <c r="AO17" s="273"/>
      <c r="AP17" s="273"/>
      <c r="AQ17" s="273">
        <v>1</v>
      </c>
      <c r="AR17" s="273">
        <v>1</v>
      </c>
      <c r="AS17" s="273"/>
      <c r="AT17" s="273"/>
      <c r="AU17" s="274"/>
      <c r="AV17" s="273">
        <v>1</v>
      </c>
      <c r="AW17" s="274"/>
      <c r="AX17" s="274"/>
      <c r="AY17" s="273">
        <v>1</v>
      </c>
      <c r="AZ17" s="273"/>
      <c r="BA17" s="274"/>
      <c r="BB17" s="274"/>
      <c r="BC17" s="274"/>
      <c r="BD17" s="273" t="s">
        <v>85</v>
      </c>
      <c r="BE17" s="273"/>
      <c r="BF17" s="273"/>
      <c r="BG17" s="273" t="s">
        <v>85</v>
      </c>
      <c r="BH17" s="273"/>
      <c r="BI17" s="273"/>
      <c r="BJ17" s="273"/>
      <c r="BK17" s="273"/>
      <c r="BL17" s="273"/>
      <c r="BM17" s="273"/>
      <c r="BN17" s="273" t="s">
        <v>87</v>
      </c>
      <c r="BO17" s="273"/>
      <c r="BP17" s="273"/>
      <c r="BQ17" s="273"/>
      <c r="BR17" s="273" t="s">
        <v>85</v>
      </c>
      <c r="BS17" s="273"/>
      <c r="BT17" s="273" t="s">
        <v>85</v>
      </c>
      <c r="BU17" s="273"/>
      <c r="BV17" s="273"/>
      <c r="BW17" s="273" t="s">
        <v>85</v>
      </c>
      <c r="BX17" s="273"/>
      <c r="BY17" s="273"/>
      <c r="BZ17" s="273"/>
      <c r="CA17" s="273"/>
      <c r="CB17" s="273"/>
      <c r="CC17" s="273"/>
      <c r="CD17" s="273"/>
      <c r="CE17" s="273" t="s">
        <v>87</v>
      </c>
      <c r="CF17" s="273"/>
      <c r="CG17" s="30">
        <v>225.31411532773228</v>
      </c>
      <c r="CH17" s="13">
        <v>26.779920963012959</v>
      </c>
      <c r="CI17" s="13">
        <v>20.411125099254782</v>
      </c>
      <c r="CJ17" s="13">
        <v>300.32118432033434</v>
      </c>
      <c r="CK17" s="13">
        <v>14.399563501812066</v>
      </c>
      <c r="CL17" s="47">
        <v>20.411125099254782</v>
      </c>
      <c r="CM17" s="47">
        <v>23.214161973552407</v>
      </c>
      <c r="CN17" s="47">
        <v>0.3450302253941771</v>
      </c>
      <c r="CO17" s="94">
        <v>29.952713314171866</v>
      </c>
      <c r="CP17" s="94">
        <v>0.185522752194449</v>
      </c>
    </row>
    <row r="18" spans="2:94" ht="21.75" customHeight="1" x14ac:dyDescent="0.2">
      <c r="B18" s="5" t="s">
        <v>82</v>
      </c>
      <c r="C18" s="5" t="s">
        <v>97</v>
      </c>
      <c r="D18" s="5" t="s">
        <v>97</v>
      </c>
      <c r="E18" s="12" t="s">
        <v>92</v>
      </c>
      <c r="F18" s="7">
        <v>128.60790838040703</v>
      </c>
      <c r="G18" s="13">
        <v>79.344679470711128</v>
      </c>
      <c r="H18" s="13">
        <v>11.932181</v>
      </c>
      <c r="I18" s="13">
        <v>1.8855613209013888</v>
      </c>
      <c r="J18" s="13">
        <v>1.08</v>
      </c>
      <c r="K18" s="30">
        <v>1.2256148585859028</v>
      </c>
      <c r="L18" s="13">
        <v>0.36391333493396805</v>
      </c>
      <c r="M18" s="13">
        <v>0.29603312738151805</v>
      </c>
      <c r="N18" s="13">
        <v>1.5765827851234302</v>
      </c>
      <c r="O18" s="13">
        <v>0.13764597642580137</v>
      </c>
      <c r="P18" s="58">
        <v>0.17133255935215727</v>
      </c>
      <c r="Q18" s="13">
        <v>0.44500000000000001</v>
      </c>
      <c r="R18" s="13">
        <v>2.95</v>
      </c>
      <c r="S18" s="13">
        <v>0.28999999999999998</v>
      </c>
      <c r="T18" s="35">
        <v>0.78</v>
      </c>
      <c r="U18" s="273"/>
      <c r="V18" s="274">
        <v>1</v>
      </c>
      <c r="W18" s="274"/>
      <c r="X18" s="274"/>
      <c r="Y18" s="273"/>
      <c r="Z18" s="273"/>
      <c r="AA18" s="274"/>
      <c r="AB18" s="274"/>
      <c r="AC18" s="273">
        <v>1</v>
      </c>
      <c r="AD18" s="273">
        <v>1</v>
      </c>
      <c r="AE18" s="274"/>
      <c r="AF18" s="273"/>
      <c r="AG18" s="273">
        <v>1</v>
      </c>
      <c r="AH18" s="273"/>
      <c r="AI18" s="273"/>
      <c r="AJ18" s="273">
        <v>1</v>
      </c>
      <c r="AK18" s="273"/>
      <c r="AL18" s="274"/>
      <c r="AM18" s="274"/>
      <c r="AN18" s="273">
        <v>1</v>
      </c>
      <c r="AO18" s="273"/>
      <c r="AP18" s="273"/>
      <c r="AQ18" s="273">
        <v>1</v>
      </c>
      <c r="AR18" s="273">
        <v>1</v>
      </c>
      <c r="AS18" s="273"/>
      <c r="AT18" s="273"/>
      <c r="AU18" s="274"/>
      <c r="AV18" s="273">
        <v>1</v>
      </c>
      <c r="AW18" s="274"/>
      <c r="AX18" s="274"/>
      <c r="AY18" s="273">
        <v>1</v>
      </c>
      <c r="AZ18" s="273">
        <v>1</v>
      </c>
      <c r="BA18" s="274"/>
      <c r="BB18" s="274"/>
      <c r="BC18" s="274"/>
      <c r="BD18" s="291" t="s">
        <v>96</v>
      </c>
      <c r="BE18" s="291" t="s">
        <v>96</v>
      </c>
      <c r="BF18" s="273"/>
      <c r="BG18" s="273"/>
      <c r="BH18" s="273"/>
      <c r="BI18" s="273"/>
      <c r="BJ18" s="273" t="s">
        <v>85</v>
      </c>
      <c r="BK18" s="273"/>
      <c r="BL18" s="273"/>
      <c r="BM18" s="273" t="s">
        <v>86</v>
      </c>
      <c r="BN18" s="273"/>
      <c r="BO18" s="291" t="s">
        <v>86</v>
      </c>
      <c r="BP18" s="273"/>
      <c r="BQ18" s="273"/>
      <c r="BR18" s="273" t="s">
        <v>85</v>
      </c>
      <c r="BS18" s="273"/>
      <c r="BT18" s="273" t="s">
        <v>85</v>
      </c>
      <c r="BU18" s="273"/>
      <c r="BV18" s="273"/>
      <c r="BW18" s="273" t="s">
        <v>85</v>
      </c>
      <c r="BX18" s="273"/>
      <c r="BY18" s="273"/>
      <c r="BZ18" s="273"/>
      <c r="CA18" s="273"/>
      <c r="CB18" s="273"/>
      <c r="CC18" s="273"/>
      <c r="CD18" s="273"/>
      <c r="CE18" s="273" t="s">
        <v>87</v>
      </c>
      <c r="CF18" s="273"/>
      <c r="CG18" s="30">
        <v>194.50066850718849</v>
      </c>
      <c r="CH18" s="13">
        <v>23.776467537305759</v>
      </c>
      <c r="CI18" s="13">
        <v>20.411125099254782</v>
      </c>
      <c r="CJ18" s="13">
        <v>259.24994105323151</v>
      </c>
      <c r="CK18" s="13">
        <v>12.784606594809306</v>
      </c>
      <c r="CL18" s="47">
        <v>20.411125099254782</v>
      </c>
      <c r="CM18" s="47">
        <v>18.057625306247893</v>
      </c>
      <c r="CN18" s="47">
        <v>0.28370511419575656</v>
      </c>
      <c r="CO18" s="47">
        <v>23.185135582375395</v>
      </c>
      <c r="CP18" s="47">
        <v>0.1525482399030583</v>
      </c>
    </row>
    <row r="19" spans="2:94" ht="21.75" customHeight="1" x14ac:dyDescent="0.2">
      <c r="B19" s="5" t="s">
        <v>82</v>
      </c>
      <c r="C19" s="5" t="s">
        <v>97</v>
      </c>
      <c r="D19" s="5" t="s">
        <v>97</v>
      </c>
      <c r="E19" s="12" t="s">
        <v>93</v>
      </c>
      <c r="F19" s="7">
        <v>10.330418633444246</v>
      </c>
      <c r="G19" s="13">
        <v>6.3674682968350993</v>
      </c>
      <c r="H19" s="13">
        <v>5.3137759999999998</v>
      </c>
      <c r="I19" s="13">
        <v>0.14636904807047313</v>
      </c>
      <c r="J19" s="13">
        <v>0.1</v>
      </c>
      <c r="K19" s="30">
        <v>9.5139881245807537E-2</v>
      </c>
      <c r="L19" s="13">
        <v>2.8249226277601316E-2</v>
      </c>
      <c r="M19" s="13">
        <v>2.297994054706428E-2</v>
      </c>
      <c r="N19" s="13">
        <v>0.12238420405892501</v>
      </c>
      <c r="O19" s="13">
        <v>1.0684940509144538E-2</v>
      </c>
      <c r="P19" s="58">
        <v>1.3299903502403577E-2</v>
      </c>
      <c r="Q19" s="13">
        <v>0.36</v>
      </c>
      <c r="R19" s="13">
        <v>2.2000000000000002</v>
      </c>
      <c r="S19" s="13">
        <v>0.22</v>
      </c>
      <c r="T19" s="35">
        <v>0.42</v>
      </c>
      <c r="U19" s="273"/>
      <c r="V19" s="273">
        <v>1</v>
      </c>
      <c r="W19" s="274"/>
      <c r="X19" s="274"/>
      <c r="Y19" s="273">
        <v>1</v>
      </c>
      <c r="Z19" s="273">
        <v>1</v>
      </c>
      <c r="AA19" s="274"/>
      <c r="AB19" s="274"/>
      <c r="AC19" s="273"/>
      <c r="AD19" s="273"/>
      <c r="AE19" s="274"/>
      <c r="AF19" s="273"/>
      <c r="AG19" s="273">
        <v>1</v>
      </c>
      <c r="AH19" s="273"/>
      <c r="AI19" s="273"/>
      <c r="AJ19" s="273">
        <v>1</v>
      </c>
      <c r="AK19" s="273"/>
      <c r="AL19" s="274"/>
      <c r="AM19" s="274"/>
      <c r="AN19" s="273">
        <v>1</v>
      </c>
      <c r="AO19" s="273"/>
      <c r="AP19" s="273"/>
      <c r="AQ19" s="273">
        <v>1</v>
      </c>
      <c r="AR19" s="273">
        <v>1</v>
      </c>
      <c r="AS19" s="273"/>
      <c r="AT19" s="273"/>
      <c r="AU19" s="274"/>
      <c r="AV19" s="273">
        <v>1</v>
      </c>
      <c r="AW19" s="274"/>
      <c r="AX19" s="274"/>
      <c r="AY19" s="273">
        <v>1</v>
      </c>
      <c r="AZ19" s="273">
        <v>1</v>
      </c>
      <c r="BA19" s="274"/>
      <c r="BB19" s="274"/>
      <c r="BC19" s="274"/>
      <c r="BD19" s="273"/>
      <c r="BE19" s="291" t="s">
        <v>96</v>
      </c>
      <c r="BF19" s="291" t="s">
        <v>96</v>
      </c>
      <c r="BG19" s="273"/>
      <c r="BH19" s="273"/>
      <c r="BI19" s="273"/>
      <c r="BJ19" s="273" t="s">
        <v>85</v>
      </c>
      <c r="BK19" s="273"/>
      <c r="BL19" s="273"/>
      <c r="BM19" s="273" t="s">
        <v>87</v>
      </c>
      <c r="BN19" s="273"/>
      <c r="BO19" s="273"/>
      <c r="BP19" s="273"/>
      <c r="BQ19" s="273"/>
      <c r="BR19" s="273" t="s">
        <v>85</v>
      </c>
      <c r="BS19" s="273"/>
      <c r="BT19" s="291" t="s">
        <v>85</v>
      </c>
      <c r="BU19" s="273"/>
      <c r="BV19" s="273"/>
      <c r="BW19" s="273"/>
      <c r="BX19" s="273"/>
      <c r="BY19" s="273"/>
      <c r="BZ19" s="273"/>
      <c r="CA19" s="273" t="s">
        <v>85</v>
      </c>
      <c r="CB19" s="273"/>
      <c r="CC19" s="273"/>
      <c r="CD19" s="273"/>
      <c r="CE19" s="273" t="s">
        <v>87</v>
      </c>
      <c r="CF19" s="273"/>
      <c r="CG19" s="30">
        <v>153.36692849316111</v>
      </c>
      <c r="CH19" s="13">
        <v>21.756723595976528</v>
      </c>
      <c r="CI19" s="13">
        <v>20.411125099254782</v>
      </c>
      <c r="CJ19" s="13">
        <v>204.42277898853445</v>
      </c>
      <c r="CK19" s="13">
        <v>11.698590277556578</v>
      </c>
      <c r="CL19" s="47">
        <v>20.411125099254782</v>
      </c>
      <c r="CM19" s="47">
        <v>1.1874145220180821</v>
      </c>
      <c r="CN19" s="47">
        <v>0.11561035568293378</v>
      </c>
      <c r="CO19" s="47">
        <v>1.5125110314153245</v>
      </c>
      <c r="CP19" s="47">
        <v>6.2163688250713486E-2</v>
      </c>
    </row>
    <row r="20" spans="2:94" ht="21.75" customHeight="1" x14ac:dyDescent="0.2">
      <c r="B20" s="5" t="s">
        <v>82</v>
      </c>
      <c r="C20" s="5" t="s">
        <v>97</v>
      </c>
      <c r="D20" s="5" t="s">
        <v>97</v>
      </c>
      <c r="E20" s="12" t="s">
        <v>94</v>
      </c>
      <c r="F20" s="7">
        <v>122.23167995047591</v>
      </c>
      <c r="G20" s="13">
        <v>75.410546529443636</v>
      </c>
      <c r="H20" s="13">
        <v>11.575388999999999</v>
      </c>
      <c r="I20" s="13">
        <v>1.7901921749839973</v>
      </c>
      <c r="J20" s="13">
        <v>1.05</v>
      </c>
      <c r="K20" s="30">
        <v>1.1636249137395982</v>
      </c>
      <c r="L20" s="13">
        <v>0.34550708977191147</v>
      </c>
      <c r="M20" s="13">
        <v>0.28106017147248757</v>
      </c>
      <c r="N20" s="13">
        <v>1.4968413563941827</v>
      </c>
      <c r="O20" s="13">
        <v>0.13068402877383178</v>
      </c>
      <c r="P20" s="58">
        <v>0.16266678981598282</v>
      </c>
      <c r="Q20" s="13">
        <v>0.32250000000000001</v>
      </c>
      <c r="R20" s="13">
        <v>1.6</v>
      </c>
      <c r="S20" s="190">
        <v>0.18</v>
      </c>
      <c r="T20" s="35">
        <v>0.27500000000000002</v>
      </c>
      <c r="U20" s="273"/>
      <c r="V20" s="273">
        <v>1</v>
      </c>
      <c r="W20" s="274"/>
      <c r="X20" s="274"/>
      <c r="Y20" s="273">
        <v>1</v>
      </c>
      <c r="Z20" s="273">
        <v>1</v>
      </c>
      <c r="AA20" s="274"/>
      <c r="AB20" s="274"/>
      <c r="AC20" s="273"/>
      <c r="AD20" s="273"/>
      <c r="AE20" s="274"/>
      <c r="AF20" s="273">
        <v>1</v>
      </c>
      <c r="AG20" s="273"/>
      <c r="AH20" s="273"/>
      <c r="AI20" s="273"/>
      <c r="AJ20" s="273">
        <v>1</v>
      </c>
      <c r="AK20" s="273">
        <v>1</v>
      </c>
      <c r="AL20" s="274"/>
      <c r="AM20" s="274"/>
      <c r="AN20" s="273">
        <v>1</v>
      </c>
      <c r="AO20" s="273"/>
      <c r="AP20" s="273"/>
      <c r="AQ20" s="273">
        <v>1</v>
      </c>
      <c r="AR20" s="273">
        <v>1</v>
      </c>
      <c r="AS20" s="273"/>
      <c r="AT20" s="273"/>
      <c r="AU20" s="274"/>
      <c r="AV20" s="273">
        <v>1</v>
      </c>
      <c r="AW20" s="274"/>
      <c r="AX20" s="274"/>
      <c r="AY20" s="273">
        <v>1</v>
      </c>
      <c r="AZ20" s="273">
        <v>1</v>
      </c>
      <c r="BA20" s="274"/>
      <c r="BB20" s="274"/>
      <c r="BC20" s="274"/>
      <c r="BD20" s="273"/>
      <c r="BE20" s="291" t="s">
        <v>96</v>
      </c>
      <c r="BF20" s="291" t="s">
        <v>96</v>
      </c>
      <c r="BG20" s="273"/>
      <c r="BH20" s="273"/>
      <c r="BI20" s="273"/>
      <c r="BJ20" s="273"/>
      <c r="BK20" s="273" t="s">
        <v>85</v>
      </c>
      <c r="BL20" s="273"/>
      <c r="BM20" s="273"/>
      <c r="BN20" s="273"/>
      <c r="BO20" s="291" t="s">
        <v>87</v>
      </c>
      <c r="BP20" s="273"/>
      <c r="BQ20" s="273"/>
      <c r="BR20" s="273"/>
      <c r="BS20" s="273" t="s">
        <v>85</v>
      </c>
      <c r="BT20" s="291" t="s">
        <v>85</v>
      </c>
      <c r="BU20" s="273"/>
      <c r="BV20" s="273"/>
      <c r="BW20" s="273"/>
      <c r="BX20" s="273"/>
      <c r="BY20" s="273"/>
      <c r="BZ20" s="273"/>
      <c r="CA20" s="273" t="s">
        <v>85</v>
      </c>
      <c r="CB20" s="273"/>
      <c r="CC20" s="273"/>
      <c r="CD20" s="273"/>
      <c r="CE20" s="273" t="s">
        <v>87</v>
      </c>
      <c r="CF20" s="273"/>
      <c r="CG20" s="30">
        <v>106.90718002749672</v>
      </c>
      <c r="CH20" s="13">
        <v>25.429936670621917</v>
      </c>
      <c r="CI20" s="13">
        <v>20.411125099254782</v>
      </c>
      <c r="CJ20" s="13">
        <v>142.49658025865037</v>
      </c>
      <c r="CK20" s="13">
        <v>13.673676947793403</v>
      </c>
      <c r="CL20" s="47">
        <v>20.411125099254782</v>
      </c>
      <c r="CM20" s="47">
        <v>10.556814984356386</v>
      </c>
      <c r="CN20" s="47">
        <v>0.29436140920781356</v>
      </c>
      <c r="CO20" s="47">
        <v>13.240631106442788</v>
      </c>
      <c r="CP20" s="47">
        <v>0.15827812973104133</v>
      </c>
    </row>
    <row r="21" spans="2:94" ht="22.5" customHeight="1" x14ac:dyDescent="0.2">
      <c r="B21" s="5" t="s">
        <v>82</v>
      </c>
      <c r="C21" s="5" t="s">
        <v>97</v>
      </c>
      <c r="D21" s="5" t="s">
        <v>97</v>
      </c>
      <c r="E21" s="10" t="s">
        <v>95</v>
      </c>
      <c r="F21" s="53">
        <v>63.290257680105242</v>
      </c>
      <c r="G21" s="13">
        <v>39.043688988624936</v>
      </c>
      <c r="H21" s="13">
        <v>3.5415070000000002</v>
      </c>
      <c r="I21" s="13">
        <v>0.85680534374559159</v>
      </c>
      <c r="J21" s="13">
        <v>0.3</v>
      </c>
      <c r="K21" s="30">
        <v>0.55692347343463455</v>
      </c>
      <c r="L21" s="13">
        <v>0.16536343134289919</v>
      </c>
      <c r="M21" s="13">
        <v>0.13451843896805787</v>
      </c>
      <c r="N21" s="13">
        <v>0.71640446808980129</v>
      </c>
      <c r="O21" s="13">
        <v>6.2546790093428187E-2</v>
      </c>
      <c r="P21" s="58">
        <v>7.7854085562362105E-2</v>
      </c>
      <c r="Q21" s="13">
        <v>0.23</v>
      </c>
      <c r="R21" s="13">
        <v>1.4</v>
      </c>
      <c r="S21" s="13">
        <v>0.14000000000000001</v>
      </c>
      <c r="T21" s="35">
        <v>0.2</v>
      </c>
      <c r="U21" s="273"/>
      <c r="V21" s="273">
        <v>1</v>
      </c>
      <c r="W21" s="274"/>
      <c r="X21" s="274"/>
      <c r="Y21" s="273">
        <v>1</v>
      </c>
      <c r="Z21" s="273">
        <v>1</v>
      </c>
      <c r="AA21" s="274"/>
      <c r="AB21" s="274"/>
      <c r="AC21" s="273"/>
      <c r="AD21" s="273"/>
      <c r="AE21" s="274"/>
      <c r="AF21" s="273">
        <v>1</v>
      </c>
      <c r="AG21" s="273"/>
      <c r="AH21" s="273"/>
      <c r="AI21" s="273"/>
      <c r="AJ21" s="273">
        <v>1</v>
      </c>
      <c r="AK21" s="273">
        <v>1</v>
      </c>
      <c r="AL21" s="274"/>
      <c r="AM21" s="274"/>
      <c r="AN21" s="273">
        <v>1</v>
      </c>
      <c r="AO21" s="273"/>
      <c r="AP21" s="273"/>
      <c r="AQ21" s="273">
        <v>1</v>
      </c>
      <c r="AR21" s="273">
        <v>1</v>
      </c>
      <c r="AS21" s="273"/>
      <c r="AT21" s="273"/>
      <c r="AU21" s="274"/>
      <c r="AV21" s="273">
        <v>1</v>
      </c>
      <c r="AW21" s="274"/>
      <c r="AX21" s="274"/>
      <c r="AY21" s="273">
        <v>1</v>
      </c>
      <c r="AZ21" s="273">
        <v>1</v>
      </c>
      <c r="BA21" s="274"/>
      <c r="BB21" s="274"/>
      <c r="BC21" s="274"/>
      <c r="BD21" s="273"/>
      <c r="BE21" s="291" t="s">
        <v>85</v>
      </c>
      <c r="BF21" s="273"/>
      <c r="BG21" s="273"/>
      <c r="BH21" s="273"/>
      <c r="BI21" s="273"/>
      <c r="BJ21" s="273"/>
      <c r="BK21" s="273"/>
      <c r="BL21" s="273" t="s">
        <v>85</v>
      </c>
      <c r="BM21" s="273"/>
      <c r="BN21" s="273"/>
      <c r="BO21" s="273"/>
      <c r="BP21" s="273" t="s">
        <v>87</v>
      </c>
      <c r="BQ21" s="273"/>
      <c r="BR21" s="273"/>
      <c r="BS21" s="273" t="s">
        <v>85</v>
      </c>
      <c r="BT21" s="273"/>
      <c r="BU21" s="291" t="s">
        <v>85</v>
      </c>
      <c r="BV21" s="273"/>
      <c r="BW21" s="273"/>
      <c r="BX21" s="273"/>
      <c r="BY21" s="273"/>
      <c r="BZ21" s="273"/>
      <c r="CA21" s="273" t="s">
        <v>85</v>
      </c>
      <c r="CB21" s="273"/>
      <c r="CC21" s="273"/>
      <c r="CD21" s="273"/>
      <c r="CE21" s="273" t="s">
        <v>87</v>
      </c>
      <c r="CF21" s="273"/>
      <c r="CG21" s="276">
        <v>66.916043902747916</v>
      </c>
      <c r="CH21" s="71">
        <v>20.678829160966629</v>
      </c>
      <c r="CI21" s="58">
        <v>20.411125099254782</v>
      </c>
      <c r="CJ21" s="13">
        <v>89.192394917972692</v>
      </c>
      <c r="CK21" s="13">
        <v>11.119006439851756</v>
      </c>
      <c r="CL21" s="47">
        <v>20.411125099254782</v>
      </c>
      <c r="CM21" s="47">
        <v>3.9044745735607602</v>
      </c>
      <c r="CN21" s="47">
        <v>7.3234218225367437E-2</v>
      </c>
      <c r="CO21" s="47">
        <v>4.7742254944006364</v>
      </c>
      <c r="CP21" s="47">
        <v>3.9378039139780073E-2</v>
      </c>
    </row>
    <row r="22" spans="2:94" ht="30" customHeight="1" x14ac:dyDescent="0.2">
      <c r="B22" s="5" t="s">
        <v>82</v>
      </c>
      <c r="C22" s="10" t="s">
        <v>98</v>
      </c>
      <c r="D22" s="10" t="s">
        <v>98</v>
      </c>
      <c r="E22" s="15"/>
      <c r="F22" s="67"/>
      <c r="G22" s="7"/>
      <c r="H22" s="117"/>
      <c r="I22" s="96">
        <v>21.347860477855075</v>
      </c>
      <c r="J22" s="96">
        <v>6.4499999999999993</v>
      </c>
      <c r="K22" s="96">
        <v>13.876109310605798</v>
      </c>
      <c r="L22" s="96">
        <v>4.1201370722260302</v>
      </c>
      <c r="M22" s="96">
        <v>3.3516140950232471</v>
      </c>
      <c r="N22" s="97">
        <v>7.7499797979797984</v>
      </c>
      <c r="O22" s="119"/>
      <c r="P22" s="116"/>
      <c r="Q22" s="96"/>
      <c r="R22" s="7"/>
      <c r="S22" s="7"/>
      <c r="T22" s="36"/>
      <c r="U22" s="273"/>
      <c r="V22" s="274"/>
      <c r="W22" s="274"/>
      <c r="X22" s="274"/>
      <c r="Y22" s="273"/>
      <c r="Z22" s="273"/>
      <c r="AA22" s="274"/>
      <c r="AB22" s="274"/>
      <c r="AC22" s="273"/>
      <c r="AD22" s="273"/>
      <c r="AE22" s="274"/>
      <c r="AF22" s="273"/>
      <c r="AG22" s="273"/>
      <c r="AH22" s="273"/>
      <c r="AI22" s="273"/>
      <c r="AJ22" s="273"/>
      <c r="AK22" s="273"/>
      <c r="AL22" s="274"/>
      <c r="AM22" s="274"/>
      <c r="AN22" s="273"/>
      <c r="AO22" s="273"/>
      <c r="AP22" s="273"/>
      <c r="AQ22" s="273"/>
      <c r="AR22" s="273"/>
      <c r="AS22" s="273"/>
      <c r="AT22" s="273"/>
      <c r="AU22" s="274"/>
      <c r="AV22" s="274"/>
      <c r="AW22" s="274"/>
      <c r="AX22" s="274"/>
      <c r="AY22" s="274"/>
      <c r="AZ22" s="274"/>
      <c r="BA22" s="274"/>
      <c r="BB22" s="274"/>
      <c r="BC22" s="274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34"/>
      <c r="CH22" s="7"/>
      <c r="CI22" s="13"/>
      <c r="CJ22" s="7"/>
      <c r="CK22" s="7"/>
      <c r="CL22" s="7"/>
      <c r="CM22" s="7"/>
      <c r="CN22" s="7"/>
      <c r="CO22" s="7"/>
      <c r="CP22" s="7"/>
    </row>
    <row r="23" spans="2:94" ht="30" customHeight="1" x14ac:dyDescent="0.2">
      <c r="B23" s="37" t="s">
        <v>82</v>
      </c>
      <c r="C23" s="38" t="s">
        <v>98</v>
      </c>
      <c r="D23" s="38" t="s">
        <v>98</v>
      </c>
      <c r="E23" s="38" t="s">
        <v>84</v>
      </c>
      <c r="F23" s="53">
        <v>159.90868993267819</v>
      </c>
      <c r="G23" s="13">
        <v>98.657261688462441</v>
      </c>
      <c r="H23" s="13">
        <v>8.9479450000000007</v>
      </c>
      <c r="I23" s="13">
        <v>2.1518038353519247</v>
      </c>
      <c r="J23" s="13">
        <v>0.5</v>
      </c>
      <c r="K23" s="13">
        <v>1.3986724929787511</v>
      </c>
      <c r="L23" s="13">
        <v>0.41529814022292144</v>
      </c>
      <c r="M23" s="13">
        <v>0.3378332021502522</v>
      </c>
      <c r="N23" s="13">
        <v>1.7584244539951663</v>
      </c>
      <c r="O23" s="13">
        <v>0.1570816799806905</v>
      </c>
      <c r="P23" s="58">
        <v>0.23629770137606781</v>
      </c>
      <c r="Q23" s="7">
        <v>1.55</v>
      </c>
      <c r="R23" s="7">
        <v>2.6666666666666665</v>
      </c>
      <c r="S23" s="7">
        <v>1.3500000000000003</v>
      </c>
      <c r="T23" s="36">
        <v>2.1</v>
      </c>
      <c r="U23" s="279">
        <v>0.66659999999999997</v>
      </c>
      <c r="V23" s="274"/>
      <c r="W23" s="274"/>
      <c r="X23" s="280">
        <v>0.33329999999999999</v>
      </c>
      <c r="Y23" s="273">
        <v>1</v>
      </c>
      <c r="Z23" s="273"/>
      <c r="AA23" s="274"/>
      <c r="AB23" s="274"/>
      <c r="AC23" s="273"/>
      <c r="AD23" s="273"/>
      <c r="AE23" s="273"/>
      <c r="AF23" s="273">
        <v>1</v>
      </c>
      <c r="AG23" s="273"/>
      <c r="AH23" s="273"/>
      <c r="AI23" s="273">
        <v>1</v>
      </c>
      <c r="AJ23" s="273"/>
      <c r="AK23" s="273"/>
      <c r="AL23" s="274"/>
      <c r="AM23" s="274"/>
      <c r="AN23" s="273">
        <v>1</v>
      </c>
      <c r="AO23" s="273"/>
      <c r="AP23" s="273"/>
      <c r="AQ23" s="273">
        <v>1</v>
      </c>
      <c r="AR23" s="273">
        <v>1</v>
      </c>
      <c r="AS23" s="273"/>
      <c r="AT23" s="273"/>
      <c r="AU23" s="274"/>
      <c r="AV23" s="273">
        <v>1</v>
      </c>
      <c r="AW23" s="274"/>
      <c r="AX23" s="274"/>
      <c r="AY23" s="273">
        <v>1</v>
      </c>
      <c r="AZ23" s="273"/>
      <c r="BA23" s="274"/>
      <c r="BB23" s="274"/>
      <c r="BC23" s="274"/>
      <c r="BD23" s="273"/>
      <c r="BE23" s="273" t="s">
        <v>85</v>
      </c>
      <c r="BF23" s="273"/>
      <c r="BG23" s="273" t="s">
        <v>85</v>
      </c>
      <c r="BH23" s="273"/>
      <c r="BI23" s="273"/>
      <c r="BJ23" s="273"/>
      <c r="BK23" s="273"/>
      <c r="BL23" s="273"/>
      <c r="BM23" s="273"/>
      <c r="BN23" s="273"/>
      <c r="BO23" s="273" t="s">
        <v>87</v>
      </c>
      <c r="BP23" s="273"/>
      <c r="BQ23" s="273"/>
      <c r="BR23" s="273" t="s">
        <v>85</v>
      </c>
      <c r="BS23" s="273"/>
      <c r="BT23" s="291" t="s">
        <v>85</v>
      </c>
      <c r="BU23" s="273"/>
      <c r="BV23" s="273"/>
      <c r="BW23" s="273" t="s">
        <v>85</v>
      </c>
      <c r="BX23" s="273"/>
      <c r="BY23" s="273"/>
      <c r="BZ23" s="273"/>
      <c r="CA23" s="273"/>
      <c r="CB23" s="273"/>
      <c r="CC23" s="273"/>
      <c r="CD23" s="273" t="s">
        <v>87</v>
      </c>
      <c r="CE23" s="273"/>
      <c r="CF23" s="273"/>
      <c r="CG23" s="61">
        <v>166.02771675016686</v>
      </c>
      <c r="CH23" s="53">
        <v>38.416994863314017</v>
      </c>
      <c r="CI23" s="7">
        <v>19.792606156853122</v>
      </c>
      <c r="CJ23" s="13">
        <v>221.29834365629739</v>
      </c>
      <c r="CK23" s="13">
        <v>20.656818138003946</v>
      </c>
      <c r="CL23" s="47">
        <v>19.792606156853122</v>
      </c>
      <c r="CM23" s="47">
        <v>19.544849619854975</v>
      </c>
      <c r="CN23" s="47">
        <v>0.34375315710221638</v>
      </c>
      <c r="CO23" s="94">
        <v>24.997698322218469</v>
      </c>
      <c r="CP23" s="94">
        <v>0.18483607257386175</v>
      </c>
    </row>
    <row r="24" spans="2:94" ht="27" customHeight="1" x14ac:dyDescent="0.2">
      <c r="B24" s="5" t="s">
        <v>82</v>
      </c>
      <c r="C24" s="10" t="s">
        <v>98</v>
      </c>
      <c r="D24" s="10" t="s">
        <v>98</v>
      </c>
      <c r="E24" s="12" t="s">
        <v>89</v>
      </c>
      <c r="F24" s="60">
        <v>205.19229281126675</v>
      </c>
      <c r="G24" s="13">
        <v>126.59724466455158</v>
      </c>
      <c r="H24" s="13">
        <v>11.481861</v>
      </c>
      <c r="I24" s="13">
        <v>3.1446404668727763</v>
      </c>
      <c r="J24" s="13">
        <v>0.88</v>
      </c>
      <c r="K24" s="13">
        <v>2.0440163034673047</v>
      </c>
      <c r="L24" s="13">
        <v>0.60691561010644579</v>
      </c>
      <c r="M24" s="13">
        <v>0.49370855329902591</v>
      </c>
      <c r="N24" s="13">
        <v>2.5697568733385521</v>
      </c>
      <c r="O24" s="13">
        <v>0.22955875408171267</v>
      </c>
      <c r="P24" s="58">
        <v>0.34532483945251158</v>
      </c>
      <c r="Q24" s="7">
        <v>3</v>
      </c>
      <c r="R24" s="7">
        <v>4.8</v>
      </c>
      <c r="S24" s="7">
        <v>2.42</v>
      </c>
      <c r="T24" s="36">
        <v>1.55</v>
      </c>
      <c r="U24" s="273"/>
      <c r="V24" s="273">
        <v>1</v>
      </c>
      <c r="W24" s="274"/>
      <c r="X24" s="274"/>
      <c r="Y24" s="273">
        <v>1</v>
      </c>
      <c r="Z24" s="273"/>
      <c r="AA24" s="274"/>
      <c r="AB24" s="274"/>
      <c r="AC24" s="273"/>
      <c r="AD24" s="273"/>
      <c r="AE24" s="273"/>
      <c r="AF24" s="273">
        <v>1</v>
      </c>
      <c r="AG24" s="273"/>
      <c r="AH24" s="273"/>
      <c r="AI24" s="273">
        <v>1</v>
      </c>
      <c r="AJ24" s="273"/>
      <c r="AK24" s="273"/>
      <c r="AL24" s="274"/>
      <c r="AM24" s="274"/>
      <c r="AN24" s="273">
        <v>1</v>
      </c>
      <c r="AO24" s="273"/>
      <c r="AP24" s="273"/>
      <c r="AQ24" s="273">
        <v>1</v>
      </c>
      <c r="AR24" s="273">
        <v>1</v>
      </c>
      <c r="AS24" s="273"/>
      <c r="AT24" s="273"/>
      <c r="AU24" s="274"/>
      <c r="AV24" s="273">
        <v>1</v>
      </c>
      <c r="AW24" s="274"/>
      <c r="AX24" s="274"/>
      <c r="AY24" s="273">
        <v>1</v>
      </c>
      <c r="AZ24" s="273"/>
      <c r="BA24" s="274"/>
      <c r="BB24" s="274"/>
      <c r="BC24" s="274"/>
      <c r="BD24" s="273"/>
      <c r="BE24" s="273" t="s">
        <v>85</v>
      </c>
      <c r="BF24" s="273"/>
      <c r="BG24" s="273" t="s">
        <v>85</v>
      </c>
      <c r="BH24" s="273"/>
      <c r="BI24" s="273"/>
      <c r="BJ24" s="273"/>
      <c r="BK24" s="273"/>
      <c r="BL24" s="273"/>
      <c r="BM24" s="273"/>
      <c r="BN24" s="273"/>
      <c r="BO24" s="273" t="s">
        <v>87</v>
      </c>
      <c r="BP24" s="273"/>
      <c r="BQ24" s="273"/>
      <c r="BR24" s="273" t="s">
        <v>85</v>
      </c>
      <c r="BS24" s="273"/>
      <c r="BT24" s="273" t="s">
        <v>96</v>
      </c>
      <c r="BU24" s="273" t="s">
        <v>96</v>
      </c>
      <c r="BV24" s="273"/>
      <c r="BW24" s="273" t="s">
        <v>85</v>
      </c>
      <c r="BX24" s="273"/>
      <c r="BY24" s="273"/>
      <c r="BZ24" s="273"/>
      <c r="CA24" s="273"/>
      <c r="CB24" s="273"/>
      <c r="CC24" s="273"/>
      <c r="CD24" s="273"/>
      <c r="CE24" s="291" t="s">
        <v>87</v>
      </c>
      <c r="CF24" s="273"/>
      <c r="CG24" s="103">
        <v>130.47799251761364</v>
      </c>
      <c r="CH24" s="7">
        <v>84.87110551388632</v>
      </c>
      <c r="CI24" s="7">
        <v>19.792606156853122</v>
      </c>
      <c r="CJ24" s="13">
        <v>173.91411622672723</v>
      </c>
      <c r="CK24" s="13">
        <v>45.635193434816671</v>
      </c>
      <c r="CL24" s="47">
        <v>19.792606156853122</v>
      </c>
      <c r="CM24" s="47">
        <v>20.57944458012695</v>
      </c>
      <c r="CN24" s="47">
        <v>0.97447823642677633</v>
      </c>
      <c r="CO24" s="94">
        <v>26.078338160609334</v>
      </c>
      <c r="CP24" s="94">
        <v>0.52397694772667758</v>
      </c>
    </row>
    <row r="25" spans="2:94" ht="24" customHeight="1" x14ac:dyDescent="0.2">
      <c r="B25" s="5" t="s">
        <v>82</v>
      </c>
      <c r="C25" s="10" t="s">
        <v>98</v>
      </c>
      <c r="D25" s="10" t="s">
        <v>98</v>
      </c>
      <c r="E25" s="12" t="s">
        <v>91</v>
      </c>
      <c r="F25" s="60">
        <v>209.10005416698911</v>
      </c>
      <c r="G25" s="13">
        <v>129.00833342103226</v>
      </c>
      <c r="H25" s="13">
        <v>11.700526</v>
      </c>
      <c r="I25" s="13">
        <v>3.1161715431961796</v>
      </c>
      <c r="J25" s="13">
        <v>0.91</v>
      </c>
      <c r="K25" s="13">
        <v>2.0255115030775168</v>
      </c>
      <c r="L25" s="13">
        <v>0.60142110783686265</v>
      </c>
      <c r="M25" s="13">
        <v>0.48923893228180021</v>
      </c>
      <c r="N25" s="13">
        <v>2.5464924610583028</v>
      </c>
      <c r="O25" s="13">
        <v>0.22748052265332111</v>
      </c>
      <c r="P25" s="58">
        <v>0.34219855948455569</v>
      </c>
      <c r="Q25" s="7">
        <v>0.69499999999999995</v>
      </c>
      <c r="R25" s="7">
        <v>4.2</v>
      </c>
      <c r="S25" s="7">
        <v>0.59</v>
      </c>
      <c r="T25" s="36">
        <v>1.34</v>
      </c>
      <c r="U25" s="273"/>
      <c r="V25" s="273">
        <v>1</v>
      </c>
      <c r="W25" s="274"/>
      <c r="X25" s="274"/>
      <c r="Y25" s="273">
        <v>1</v>
      </c>
      <c r="Z25" s="273">
        <v>1</v>
      </c>
      <c r="AA25" s="274"/>
      <c r="AB25" s="274"/>
      <c r="AC25" s="273"/>
      <c r="AD25" s="273"/>
      <c r="AE25" s="273"/>
      <c r="AF25" s="273">
        <v>1</v>
      </c>
      <c r="AG25" s="273"/>
      <c r="AH25" s="273"/>
      <c r="AI25" s="273"/>
      <c r="AJ25" s="273">
        <v>1</v>
      </c>
      <c r="AK25" s="273"/>
      <c r="AL25" s="274"/>
      <c r="AM25" s="274"/>
      <c r="AN25" s="273">
        <v>1</v>
      </c>
      <c r="AO25" s="273"/>
      <c r="AP25" s="273"/>
      <c r="AQ25" s="273">
        <v>1</v>
      </c>
      <c r="AR25" s="273">
        <v>1</v>
      </c>
      <c r="AS25" s="273"/>
      <c r="AT25" s="273"/>
      <c r="AU25" s="274"/>
      <c r="AV25" s="273">
        <v>1</v>
      </c>
      <c r="AW25" s="274"/>
      <c r="AX25" s="274"/>
      <c r="AY25" s="273">
        <v>1</v>
      </c>
      <c r="AZ25" s="273">
        <v>1</v>
      </c>
      <c r="BA25" s="274"/>
      <c r="BB25" s="274"/>
      <c r="BC25" s="274"/>
      <c r="BD25" s="273"/>
      <c r="BE25" s="273"/>
      <c r="BF25" s="273" t="s">
        <v>85</v>
      </c>
      <c r="BG25" s="291" t="s">
        <v>85</v>
      </c>
      <c r="BH25" s="273"/>
      <c r="BI25" s="273"/>
      <c r="BJ25" s="273"/>
      <c r="BK25" s="273"/>
      <c r="BL25" s="273"/>
      <c r="BM25" s="273"/>
      <c r="BN25" s="291" t="s">
        <v>87</v>
      </c>
      <c r="BO25" s="273"/>
      <c r="BP25" s="273"/>
      <c r="BQ25" s="273"/>
      <c r="BR25" s="273" t="s">
        <v>85</v>
      </c>
      <c r="BS25" s="273"/>
      <c r="BT25" s="273"/>
      <c r="BU25" s="273"/>
      <c r="BV25" s="273" t="s">
        <v>85</v>
      </c>
      <c r="BW25" s="291" t="s">
        <v>85</v>
      </c>
      <c r="BX25" s="273"/>
      <c r="BY25" s="273"/>
      <c r="BZ25" s="273"/>
      <c r="CA25" s="273"/>
      <c r="CB25" s="273"/>
      <c r="CC25" s="273"/>
      <c r="CD25" s="273"/>
      <c r="CE25" s="291" t="s">
        <v>87</v>
      </c>
      <c r="CF25" s="273"/>
      <c r="CG25" s="103">
        <v>135.2511281195998</v>
      </c>
      <c r="CH25" s="7">
        <v>46.108765831588549</v>
      </c>
      <c r="CI25" s="7">
        <v>19.792606156853122</v>
      </c>
      <c r="CJ25" s="13">
        <v>180.27622867061456</v>
      </c>
      <c r="CK25" s="13">
        <v>24.792683387645162</v>
      </c>
      <c r="CL25" s="47">
        <v>19.792606156853122</v>
      </c>
      <c r="CM25" s="47">
        <v>21.587157651527953</v>
      </c>
      <c r="CN25" s="47">
        <v>0.53949681344041345</v>
      </c>
      <c r="CO25" s="94">
        <v>27.395770835728769</v>
      </c>
      <c r="CP25" s="94">
        <v>0.29008743658691033</v>
      </c>
    </row>
    <row r="26" spans="2:94" ht="21.75" customHeight="1" x14ac:dyDescent="0.2">
      <c r="B26" s="5" t="s">
        <v>82</v>
      </c>
      <c r="C26" s="10" t="s">
        <v>98</v>
      </c>
      <c r="D26" s="10" t="s">
        <v>98</v>
      </c>
      <c r="E26" s="12" t="s">
        <v>92</v>
      </c>
      <c r="F26" s="60">
        <v>216.93879130232921</v>
      </c>
      <c r="G26" s="13">
        <v>133.84483423353711</v>
      </c>
      <c r="H26" s="13">
        <v>12.139155000000001</v>
      </c>
      <c r="I26" s="13">
        <v>3.1806084014121807</v>
      </c>
      <c r="J26" s="13">
        <v>0.95</v>
      </c>
      <c r="K26" s="13">
        <v>2.0673954609179175</v>
      </c>
      <c r="L26" s="13">
        <v>0.61385742147255085</v>
      </c>
      <c r="M26" s="13">
        <v>0.49935551902171238</v>
      </c>
      <c r="N26" s="13">
        <v>2.5991493739999529</v>
      </c>
      <c r="O26" s="13">
        <v>0.23218441330308917</v>
      </c>
      <c r="P26" s="58">
        <v>0.34927461410913863</v>
      </c>
      <c r="Q26" s="7">
        <v>0.36</v>
      </c>
      <c r="R26" s="7">
        <v>2.8</v>
      </c>
      <c r="S26" s="7">
        <v>0.62</v>
      </c>
      <c r="T26" s="36">
        <v>0.62</v>
      </c>
      <c r="U26" s="273"/>
      <c r="V26" s="273">
        <v>1</v>
      </c>
      <c r="W26" s="274"/>
      <c r="X26" s="274"/>
      <c r="Y26" s="273">
        <v>1</v>
      </c>
      <c r="Z26" s="273">
        <v>1</v>
      </c>
      <c r="AA26" s="274"/>
      <c r="AB26" s="274"/>
      <c r="AC26" s="273"/>
      <c r="AD26" s="273"/>
      <c r="AE26" s="273"/>
      <c r="AF26" s="273">
        <v>1</v>
      </c>
      <c r="AG26" s="273"/>
      <c r="AH26" s="273"/>
      <c r="AI26" s="273"/>
      <c r="AJ26" s="273">
        <v>1</v>
      </c>
      <c r="AK26" s="273"/>
      <c r="AL26" s="274"/>
      <c r="AM26" s="274"/>
      <c r="AN26" s="273"/>
      <c r="AO26" s="273">
        <v>1</v>
      </c>
      <c r="AP26" s="273"/>
      <c r="AQ26" s="273"/>
      <c r="AR26" s="273"/>
      <c r="AS26" s="273">
        <v>1</v>
      </c>
      <c r="AT26" s="273">
        <v>1</v>
      </c>
      <c r="AU26" s="274"/>
      <c r="AV26" s="273">
        <v>1</v>
      </c>
      <c r="AW26" s="274"/>
      <c r="AX26" s="274"/>
      <c r="AY26" s="273">
        <v>1</v>
      </c>
      <c r="AZ26" s="273">
        <v>1</v>
      </c>
      <c r="BA26" s="274"/>
      <c r="BB26" s="274"/>
      <c r="BC26" s="274"/>
      <c r="BD26" s="273" t="s">
        <v>96</v>
      </c>
      <c r="BE26" s="273" t="s">
        <v>96</v>
      </c>
      <c r="BF26" s="273"/>
      <c r="BG26" s="273"/>
      <c r="BH26" s="273" t="s">
        <v>85</v>
      </c>
      <c r="BI26" s="273"/>
      <c r="BJ26" s="273"/>
      <c r="BK26" s="273"/>
      <c r="BL26" s="273"/>
      <c r="BM26" s="273"/>
      <c r="BN26" s="273"/>
      <c r="BO26" s="273" t="s">
        <v>87</v>
      </c>
      <c r="BP26" s="273"/>
      <c r="BQ26" s="273"/>
      <c r="BR26" s="273" t="s">
        <v>85</v>
      </c>
      <c r="BS26" s="273"/>
      <c r="BT26" s="273"/>
      <c r="BU26" s="273"/>
      <c r="BV26" s="273" t="s">
        <v>85</v>
      </c>
      <c r="BW26" s="291" t="s">
        <v>85</v>
      </c>
      <c r="BX26" s="273"/>
      <c r="BY26" s="273"/>
      <c r="BZ26" s="273"/>
      <c r="CA26" s="273"/>
      <c r="CB26" s="273"/>
      <c r="CC26" s="273"/>
      <c r="CD26" s="273"/>
      <c r="CE26" s="291" t="s">
        <v>87</v>
      </c>
      <c r="CF26" s="273"/>
      <c r="CG26" s="103">
        <v>89.012528793795738</v>
      </c>
      <c r="CH26" s="7">
        <v>26.9996858478208</v>
      </c>
      <c r="CI26" s="7">
        <v>19.792606156853122</v>
      </c>
      <c r="CJ26" s="13">
        <v>118.64479962925034</v>
      </c>
      <c r="CK26" s="13">
        <v>14.517731080373244</v>
      </c>
      <c r="CL26" s="47">
        <v>19.792606156853122</v>
      </c>
      <c r="CM26" s="47">
        <v>16.207651217504296</v>
      </c>
      <c r="CN26" s="47">
        <v>0.32775337145800315</v>
      </c>
      <c r="CO26" s="47">
        <v>20.173777595438995</v>
      </c>
      <c r="CP26" s="47">
        <v>0.17623298783296826</v>
      </c>
    </row>
    <row r="27" spans="2:94" ht="21" customHeight="1" x14ac:dyDescent="0.2">
      <c r="B27" s="5" t="s">
        <v>82</v>
      </c>
      <c r="C27" s="10" t="s">
        <v>98</v>
      </c>
      <c r="D27" s="10" t="s">
        <v>98</v>
      </c>
      <c r="E27" s="12" t="s">
        <v>93</v>
      </c>
      <c r="F27" s="60">
        <v>225.67515282829063</v>
      </c>
      <c r="G27" s="13">
        <v>139.2351692950553</v>
      </c>
      <c r="H27" s="13">
        <v>13.457207</v>
      </c>
      <c r="I27" s="13">
        <v>3.1975332718556393</v>
      </c>
      <c r="J27" s="13">
        <v>1.1000000000000001</v>
      </c>
      <c r="K27" s="13">
        <v>2.0783966267061658</v>
      </c>
      <c r="L27" s="13">
        <v>0.61712392146813844</v>
      </c>
      <c r="M27" s="13">
        <v>0.50201272368133532</v>
      </c>
      <c r="N27" s="13">
        <v>2.6129801449928904</v>
      </c>
      <c r="O27" s="13">
        <v>0.23341992884546164</v>
      </c>
      <c r="P27" s="58">
        <v>0.35113319801728721</v>
      </c>
      <c r="Q27" s="7">
        <v>0.33</v>
      </c>
      <c r="R27" s="7">
        <v>2.6</v>
      </c>
      <c r="S27" s="7">
        <v>0.38</v>
      </c>
      <c r="T27" s="36">
        <v>0.38</v>
      </c>
      <c r="U27" s="273"/>
      <c r="V27" s="273">
        <v>1</v>
      </c>
      <c r="W27" s="274"/>
      <c r="X27" s="274"/>
      <c r="Y27" s="273">
        <v>1</v>
      </c>
      <c r="Z27" s="273">
        <v>1</v>
      </c>
      <c r="AA27" s="274"/>
      <c r="AB27" s="274"/>
      <c r="AC27" s="273"/>
      <c r="AD27" s="273"/>
      <c r="AE27" s="273"/>
      <c r="AF27" s="273"/>
      <c r="AG27" s="273">
        <v>1</v>
      </c>
      <c r="AH27" s="273"/>
      <c r="AI27" s="273"/>
      <c r="AJ27" s="273">
        <v>1</v>
      </c>
      <c r="AK27" s="273"/>
      <c r="AL27" s="274"/>
      <c r="AM27" s="274"/>
      <c r="AN27" s="273">
        <v>0.5</v>
      </c>
      <c r="AO27" s="273">
        <v>0.5</v>
      </c>
      <c r="AP27" s="273"/>
      <c r="AQ27" s="273">
        <v>0.5</v>
      </c>
      <c r="AR27" s="273">
        <v>1</v>
      </c>
      <c r="AS27" s="273">
        <v>0.5</v>
      </c>
      <c r="AT27" s="273">
        <v>1</v>
      </c>
      <c r="AU27" s="274"/>
      <c r="AV27" s="273">
        <v>1</v>
      </c>
      <c r="AW27" s="274"/>
      <c r="AX27" s="274"/>
      <c r="AY27" s="273">
        <v>1</v>
      </c>
      <c r="AZ27" s="273">
        <v>1</v>
      </c>
      <c r="BA27" s="274"/>
      <c r="BB27" s="274"/>
      <c r="BC27" s="274"/>
      <c r="BD27" s="273"/>
      <c r="BE27" s="273" t="s">
        <v>96</v>
      </c>
      <c r="BF27" s="273" t="s">
        <v>96</v>
      </c>
      <c r="BG27" s="273"/>
      <c r="BH27" s="273"/>
      <c r="BI27" s="273"/>
      <c r="BJ27" s="273"/>
      <c r="BK27" s="273" t="s">
        <v>85</v>
      </c>
      <c r="BL27" s="273"/>
      <c r="BM27" s="273"/>
      <c r="BN27" s="273"/>
      <c r="BO27" s="291" t="s">
        <v>87</v>
      </c>
      <c r="BP27" s="273"/>
      <c r="BQ27" s="273"/>
      <c r="BR27" s="273" t="s">
        <v>85</v>
      </c>
      <c r="BS27" s="273"/>
      <c r="BT27" s="291" t="s">
        <v>85</v>
      </c>
      <c r="BU27" s="273"/>
      <c r="BV27" s="273"/>
      <c r="BW27" s="273" t="s">
        <v>85</v>
      </c>
      <c r="BX27" s="273"/>
      <c r="BY27" s="273"/>
      <c r="BZ27" s="273"/>
      <c r="CA27" s="273"/>
      <c r="CB27" s="273"/>
      <c r="CC27" s="273"/>
      <c r="CD27" s="273"/>
      <c r="CE27" s="291" t="s">
        <v>87</v>
      </c>
      <c r="CF27" s="273"/>
      <c r="CG27" s="34">
        <v>81.640890798450343</v>
      </c>
      <c r="CH27" s="7">
        <v>29.929884311925385</v>
      </c>
      <c r="CI27" s="7">
        <v>19.792606156853122</v>
      </c>
      <c r="CJ27" s="13">
        <v>108.81914334525446</v>
      </c>
      <c r="CK27" s="13">
        <v>16.093298794522276</v>
      </c>
      <c r="CL27" s="47">
        <v>19.792606156853122</v>
      </c>
      <c r="CM27" s="47">
        <v>15.833982671039349</v>
      </c>
      <c r="CN27" s="47">
        <v>0.40277264867163243</v>
      </c>
      <c r="CO27" s="47">
        <v>19.618151265537389</v>
      </c>
      <c r="CP27" s="47">
        <v>0.21657085319073677</v>
      </c>
    </row>
    <row r="28" spans="2:94" ht="21.75" customHeight="1" x14ac:dyDescent="0.2">
      <c r="B28" s="5" t="s">
        <v>82</v>
      </c>
      <c r="C28" s="10" t="s">
        <v>98</v>
      </c>
      <c r="D28" s="10" t="s">
        <v>98</v>
      </c>
      <c r="E28" s="12" t="s">
        <v>94</v>
      </c>
      <c r="F28" s="60">
        <v>218.04534550800895</v>
      </c>
      <c r="G28" s="13">
        <v>134.5275781784415</v>
      </c>
      <c r="H28" s="13">
        <v>12.201073999999998</v>
      </c>
      <c r="I28" s="13">
        <v>3.1934689229361273</v>
      </c>
      <c r="J28" s="13">
        <v>0.97</v>
      </c>
      <c r="K28" s="13">
        <v>2.0757547999084829</v>
      </c>
      <c r="L28" s="13">
        <v>0.61633950212667254</v>
      </c>
      <c r="M28" s="13">
        <v>0.50137462090097196</v>
      </c>
      <c r="N28" s="13">
        <v>2.609658815040679</v>
      </c>
      <c r="O28" s="13">
        <v>0.23312323137433727</v>
      </c>
      <c r="P28" s="58">
        <v>0.35068687652111102</v>
      </c>
      <c r="Q28" s="7">
        <v>0.315</v>
      </c>
      <c r="R28" s="7">
        <v>1.6</v>
      </c>
      <c r="S28" s="7">
        <v>0.23</v>
      </c>
      <c r="T28" s="36">
        <v>0.315</v>
      </c>
      <c r="U28" s="273"/>
      <c r="V28" s="273">
        <v>1</v>
      </c>
      <c r="W28" s="274"/>
      <c r="X28" s="274"/>
      <c r="Y28" s="273">
        <v>1</v>
      </c>
      <c r="Z28" s="273">
        <v>1</v>
      </c>
      <c r="AA28" s="274"/>
      <c r="AB28" s="274"/>
      <c r="AC28" s="273"/>
      <c r="AD28" s="273"/>
      <c r="AE28" s="273"/>
      <c r="AF28" s="273">
        <v>0.5</v>
      </c>
      <c r="AG28" s="273">
        <v>0.5</v>
      </c>
      <c r="AH28" s="273"/>
      <c r="AI28" s="273"/>
      <c r="AJ28" s="273">
        <v>1</v>
      </c>
      <c r="AK28" s="273">
        <v>0.5</v>
      </c>
      <c r="AL28" s="274"/>
      <c r="AM28" s="274"/>
      <c r="AN28" s="273"/>
      <c r="AO28" s="273">
        <v>1</v>
      </c>
      <c r="AP28" s="273"/>
      <c r="AQ28" s="273"/>
      <c r="AR28" s="273"/>
      <c r="AS28" s="273">
        <v>1</v>
      </c>
      <c r="AT28" s="273">
        <v>1</v>
      </c>
      <c r="AU28" s="274"/>
      <c r="AV28" s="273">
        <v>1</v>
      </c>
      <c r="AW28" s="274"/>
      <c r="AX28" s="274"/>
      <c r="AY28" s="273">
        <v>1</v>
      </c>
      <c r="AZ28" s="273">
        <v>1</v>
      </c>
      <c r="BA28" s="274"/>
      <c r="BB28" s="274"/>
      <c r="BC28" s="274"/>
      <c r="BD28" s="273"/>
      <c r="BE28" s="273" t="s">
        <v>96</v>
      </c>
      <c r="BF28" s="273" t="s">
        <v>96</v>
      </c>
      <c r="BG28" s="273" t="s">
        <v>85</v>
      </c>
      <c r="BH28" s="273"/>
      <c r="BI28" s="273"/>
      <c r="BJ28" s="273"/>
      <c r="BK28" s="273"/>
      <c r="BL28" s="273"/>
      <c r="BM28" s="273"/>
      <c r="BN28" s="273"/>
      <c r="BO28" s="291" t="s">
        <v>87</v>
      </c>
      <c r="BP28" s="273"/>
      <c r="BQ28" s="273"/>
      <c r="BR28" s="273" t="s">
        <v>85</v>
      </c>
      <c r="BS28" s="273"/>
      <c r="BT28" s="291" t="s">
        <v>85</v>
      </c>
      <c r="BU28" s="273"/>
      <c r="BV28" s="273"/>
      <c r="BW28" s="273" t="s">
        <v>85</v>
      </c>
      <c r="BX28" s="273"/>
      <c r="BY28" s="273"/>
      <c r="BZ28" s="273"/>
      <c r="CA28" s="273"/>
      <c r="CB28" s="273"/>
      <c r="CC28" s="273"/>
      <c r="CD28" s="273"/>
      <c r="CE28" s="291" t="s">
        <v>87</v>
      </c>
      <c r="CF28" s="273"/>
      <c r="CG28" s="34">
        <v>64.520261554260642</v>
      </c>
      <c r="CH28" s="7">
        <v>38.573969781033902</v>
      </c>
      <c r="CI28" s="7">
        <v>19.792606156853122</v>
      </c>
      <c r="CJ28" s="13">
        <v>85.999056625674015</v>
      </c>
      <c r="CK28" s="13">
        <v>20.741223551261928</v>
      </c>
      <c r="CL28" s="47">
        <v>19.792606156853122</v>
      </c>
      <c r="CM28" s="47">
        <v>12.995440178309277</v>
      </c>
      <c r="CN28" s="47">
        <v>0.47064385977215834</v>
      </c>
      <c r="CO28" s="47">
        <v>15.884930461457563</v>
      </c>
      <c r="CP28" s="47">
        <v>0.25306520339948957</v>
      </c>
    </row>
    <row r="29" spans="2:94" ht="25.5" customHeight="1" x14ac:dyDescent="0.2">
      <c r="B29" s="5" t="s">
        <v>82</v>
      </c>
      <c r="C29" s="10" t="s">
        <v>98</v>
      </c>
      <c r="D29" s="10" t="s">
        <v>98</v>
      </c>
      <c r="E29" s="10" t="s">
        <v>95</v>
      </c>
      <c r="F29" s="53">
        <v>248.46397895225564</v>
      </c>
      <c r="G29" s="13">
        <v>153.29587501354172</v>
      </c>
      <c r="H29" s="13">
        <v>13.903196999999999</v>
      </c>
      <c r="I29" s="13">
        <v>3.3636340362302475</v>
      </c>
      <c r="J29" s="13">
        <v>1.1399999999999999</v>
      </c>
      <c r="K29" s="13">
        <v>2.1863621235496611</v>
      </c>
      <c r="L29" s="13">
        <v>0.64918136899243783</v>
      </c>
      <c r="M29" s="13">
        <v>0.52809054368814889</v>
      </c>
      <c r="N29" s="13">
        <v>2.7487154016668947</v>
      </c>
      <c r="O29" s="13">
        <v>0.24554528464480804</v>
      </c>
      <c r="P29" s="58">
        <v>0.36937334991854476</v>
      </c>
      <c r="Q29" s="7">
        <v>0.18</v>
      </c>
      <c r="R29" s="7">
        <v>1.4</v>
      </c>
      <c r="S29" s="7">
        <v>0.14000000000000001</v>
      </c>
      <c r="T29" s="36">
        <v>0.2</v>
      </c>
      <c r="U29" s="273"/>
      <c r="V29" s="273">
        <v>1</v>
      </c>
      <c r="W29" s="274"/>
      <c r="X29" s="274"/>
      <c r="Y29" s="273">
        <v>1</v>
      </c>
      <c r="Z29" s="273">
        <v>1</v>
      </c>
      <c r="AA29" s="274"/>
      <c r="AB29" s="274"/>
      <c r="AC29" s="273"/>
      <c r="AD29" s="273"/>
      <c r="AE29" s="273"/>
      <c r="AF29" s="273">
        <v>1</v>
      </c>
      <c r="AG29" s="273"/>
      <c r="AH29" s="273"/>
      <c r="AI29" s="273"/>
      <c r="AJ29" s="273">
        <v>1</v>
      </c>
      <c r="AK29" s="273">
        <v>1</v>
      </c>
      <c r="AL29" s="274"/>
      <c r="AM29" s="274"/>
      <c r="AN29" s="273"/>
      <c r="AO29" s="273">
        <v>1</v>
      </c>
      <c r="AP29" s="273"/>
      <c r="AQ29" s="273"/>
      <c r="AR29" s="273"/>
      <c r="AS29" s="273">
        <v>1</v>
      </c>
      <c r="AT29" s="273">
        <v>1</v>
      </c>
      <c r="AU29" s="274"/>
      <c r="AV29" s="273">
        <v>1</v>
      </c>
      <c r="AW29" s="274"/>
      <c r="AX29" s="274"/>
      <c r="AY29" s="273">
        <v>1</v>
      </c>
      <c r="AZ29" s="273">
        <v>1</v>
      </c>
      <c r="BA29" s="274"/>
      <c r="BB29" s="274"/>
      <c r="BC29" s="274"/>
      <c r="BD29" s="273"/>
      <c r="BE29" s="273" t="s">
        <v>85</v>
      </c>
      <c r="BF29" s="273"/>
      <c r="BG29" s="273"/>
      <c r="BH29" s="273" t="s">
        <v>85</v>
      </c>
      <c r="BI29" s="273"/>
      <c r="BJ29" s="273"/>
      <c r="BK29" s="273"/>
      <c r="BL29" s="273"/>
      <c r="BM29" s="273"/>
      <c r="BN29" s="273"/>
      <c r="BO29" s="273" t="s">
        <v>87</v>
      </c>
      <c r="BP29" s="273"/>
      <c r="BQ29" s="273"/>
      <c r="BR29" s="273" t="s">
        <v>85</v>
      </c>
      <c r="BS29" s="273"/>
      <c r="BT29" s="273"/>
      <c r="BU29" s="291" t="s">
        <v>85</v>
      </c>
      <c r="BV29" s="273"/>
      <c r="BW29" s="273" t="s">
        <v>85</v>
      </c>
      <c r="BX29" s="273"/>
      <c r="BY29" s="273"/>
      <c r="BZ29" s="273"/>
      <c r="CA29" s="273"/>
      <c r="CB29" s="273"/>
      <c r="CC29" s="273"/>
      <c r="CD29" s="273"/>
      <c r="CE29" s="291" t="s">
        <v>87</v>
      </c>
      <c r="CF29" s="273"/>
      <c r="CG29" s="276">
        <v>51.306600447604012</v>
      </c>
      <c r="CH29" s="71">
        <v>16.49283135510294</v>
      </c>
      <c r="CI29" s="53">
        <v>19.792606156853122</v>
      </c>
      <c r="CJ29" s="13">
        <v>68.386567736611383</v>
      </c>
      <c r="CK29" s="13">
        <v>8.8681954196388499</v>
      </c>
      <c r="CL29" s="47">
        <v>19.792606156853122</v>
      </c>
      <c r="CM29" s="47">
        <v>12.782839889152267</v>
      </c>
      <c r="CN29" s="47">
        <v>0.22930308341777311</v>
      </c>
      <c r="CO29" s="47">
        <v>15.401128419923323</v>
      </c>
      <c r="CP29" s="47">
        <v>0.12329626795373659</v>
      </c>
    </row>
    <row r="30" spans="2:94" ht="25.5" customHeight="1" x14ac:dyDescent="0.2">
      <c r="B30" s="5" t="s">
        <v>82</v>
      </c>
      <c r="C30" s="10" t="s">
        <v>99</v>
      </c>
      <c r="D30" s="10" t="s">
        <v>99</v>
      </c>
      <c r="E30" s="15"/>
      <c r="F30" s="115">
        <v>-323.39</v>
      </c>
      <c r="G30" s="115"/>
      <c r="H30" s="118"/>
      <c r="I30" s="115">
        <v>5.3662623192007173</v>
      </c>
      <c r="J30" s="115">
        <v>0.8600000000000001</v>
      </c>
      <c r="K30" s="115">
        <v>3.4880705074804665</v>
      </c>
      <c r="L30" s="115">
        <v>1.0356886276057387</v>
      </c>
      <c r="M30" s="115">
        <v>0.84250318411451275</v>
      </c>
      <c r="N30" s="113">
        <v>4.3900202020202022</v>
      </c>
      <c r="O30" s="14"/>
      <c r="P30" s="113"/>
      <c r="Q30" s="7"/>
      <c r="R30" s="7"/>
      <c r="S30" s="7"/>
      <c r="T30" s="36"/>
      <c r="U30" s="273"/>
      <c r="V30" s="273"/>
      <c r="W30" s="274"/>
      <c r="X30" s="274"/>
      <c r="Y30" s="273"/>
      <c r="Z30" s="273"/>
      <c r="AA30" s="274"/>
      <c r="AB30" s="274"/>
      <c r="AC30" s="273"/>
      <c r="AD30" s="273"/>
      <c r="AE30" s="273"/>
      <c r="AF30" s="273"/>
      <c r="AG30" s="273"/>
      <c r="AH30" s="273"/>
      <c r="AI30" s="273"/>
      <c r="AJ30" s="273"/>
      <c r="AK30" s="273"/>
      <c r="AL30" s="274"/>
      <c r="AM30" s="274"/>
      <c r="AN30" s="273"/>
      <c r="AO30" s="273"/>
      <c r="AP30" s="273"/>
      <c r="AQ30" s="273"/>
      <c r="AR30" s="273"/>
      <c r="AS30" s="273"/>
      <c r="AT30" s="273"/>
      <c r="AU30" s="274"/>
      <c r="AV30" s="274"/>
      <c r="AW30" s="274"/>
      <c r="AX30" s="274"/>
      <c r="AY30" s="274"/>
      <c r="AZ30" s="274"/>
      <c r="BA30" s="274"/>
      <c r="BB30" s="274"/>
      <c r="BC30" s="274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3"/>
      <c r="CA30" s="273"/>
      <c r="CB30" s="273"/>
      <c r="CC30" s="273"/>
      <c r="CD30" s="273"/>
      <c r="CE30" s="273"/>
      <c r="CF30" s="273"/>
      <c r="CG30" s="34"/>
      <c r="CH30" s="7"/>
      <c r="CI30" s="7"/>
      <c r="CJ30" s="7"/>
      <c r="CK30" s="7"/>
      <c r="CL30" s="7"/>
      <c r="CM30" s="7"/>
      <c r="CN30" s="47"/>
      <c r="CO30" s="7"/>
      <c r="CP30" s="7"/>
    </row>
    <row r="31" spans="2:94" ht="25.5" customHeight="1" x14ac:dyDescent="0.2">
      <c r="B31" s="37" t="s">
        <v>82</v>
      </c>
      <c r="C31" s="10" t="s">
        <v>99</v>
      </c>
      <c r="D31" s="10" t="s">
        <v>99</v>
      </c>
      <c r="E31" s="38" t="s">
        <v>84</v>
      </c>
      <c r="F31" s="39">
        <v>18.36260930124584</v>
      </c>
      <c r="G31" s="13">
        <v>11.323329938868683</v>
      </c>
      <c r="H31" s="13">
        <v>5.7632299999999992</v>
      </c>
      <c r="I31" s="13">
        <v>0.38266137477516421</v>
      </c>
      <c r="J31" s="13">
        <v>0.08</v>
      </c>
      <c r="K31" s="13">
        <v>0.24872989360385675</v>
      </c>
      <c r="L31" s="13">
        <v>7.3853645331606696E-2</v>
      </c>
      <c r="M31" s="13">
        <v>6.0077835839700784E-2</v>
      </c>
      <c r="N31" s="13">
        <v>0.31304678487018267</v>
      </c>
      <c r="O31" s="13">
        <v>2.7934280358586985E-2</v>
      </c>
      <c r="P31" s="58">
        <v>4.1680309546394553E-2</v>
      </c>
      <c r="Q31" s="7">
        <v>2.1</v>
      </c>
      <c r="R31" s="7">
        <v>3.8</v>
      </c>
      <c r="S31" s="7">
        <v>2.3000000000000003</v>
      </c>
      <c r="T31" s="36">
        <v>1.9699999999999998</v>
      </c>
      <c r="U31" s="273">
        <v>1</v>
      </c>
      <c r="V31" s="273"/>
      <c r="W31" s="274"/>
      <c r="X31" s="274"/>
      <c r="Y31" s="273">
        <v>1</v>
      </c>
      <c r="Z31" s="273"/>
      <c r="AA31" s="274"/>
      <c r="AB31" s="274"/>
      <c r="AC31" s="273"/>
      <c r="AD31" s="273"/>
      <c r="AE31" s="273"/>
      <c r="AF31" s="273">
        <v>1</v>
      </c>
      <c r="AG31" s="273"/>
      <c r="AH31" s="273"/>
      <c r="AI31" s="273">
        <v>1</v>
      </c>
      <c r="AJ31" s="273"/>
      <c r="AK31" s="273"/>
      <c r="AL31" s="274"/>
      <c r="AM31" s="274"/>
      <c r="AN31" s="273"/>
      <c r="AO31" s="273">
        <v>1</v>
      </c>
      <c r="AP31" s="273"/>
      <c r="AQ31" s="273"/>
      <c r="AR31" s="273"/>
      <c r="AS31" s="273">
        <v>1</v>
      </c>
      <c r="AT31" s="273"/>
      <c r="AU31" s="274"/>
      <c r="AV31" s="273">
        <v>1</v>
      </c>
      <c r="AW31" s="274"/>
      <c r="AX31" s="274"/>
      <c r="AY31" s="273">
        <v>1</v>
      </c>
      <c r="AZ31" s="273"/>
      <c r="BA31" s="274"/>
      <c r="BB31" s="274"/>
      <c r="BC31" s="274"/>
      <c r="BD31" s="273" t="s">
        <v>85</v>
      </c>
      <c r="BE31" s="273"/>
      <c r="BF31" s="273"/>
      <c r="BG31" s="273" t="s">
        <v>85</v>
      </c>
      <c r="BH31" s="273"/>
      <c r="BI31" s="273"/>
      <c r="BJ31" s="273"/>
      <c r="BK31" s="273"/>
      <c r="BL31" s="273"/>
      <c r="BM31" s="273"/>
      <c r="BN31" s="273"/>
      <c r="BO31" s="273" t="s">
        <v>87</v>
      </c>
      <c r="BP31" s="273"/>
      <c r="BQ31" s="273"/>
      <c r="BR31" s="273" t="s">
        <v>85</v>
      </c>
      <c r="BS31" s="273"/>
      <c r="BT31" s="273" t="s">
        <v>85</v>
      </c>
      <c r="BU31" s="273"/>
      <c r="BV31" s="273"/>
      <c r="BW31" s="273" t="s">
        <v>85</v>
      </c>
      <c r="BX31" s="273"/>
      <c r="BY31" s="273"/>
      <c r="BZ31" s="273"/>
      <c r="CA31" s="273"/>
      <c r="CB31" s="273"/>
      <c r="CC31" s="273"/>
      <c r="CD31" s="273" t="s">
        <v>87</v>
      </c>
      <c r="CE31" s="273"/>
      <c r="CF31" s="273"/>
      <c r="CG31" s="276">
        <v>166.02771675016686</v>
      </c>
      <c r="CH31" s="71">
        <v>38.416994863314017</v>
      </c>
      <c r="CI31" s="73">
        <v>19.792606156853122</v>
      </c>
      <c r="CJ31" s="13">
        <v>221.29834365629739</v>
      </c>
      <c r="CK31" s="13">
        <v>20.656818138003946</v>
      </c>
      <c r="CL31" s="47">
        <v>19.792606156853122</v>
      </c>
      <c r="CM31" s="47">
        <v>2.2434305096709006</v>
      </c>
      <c r="CN31" s="47">
        <v>0.22140597730609721</v>
      </c>
      <c r="CO31" s="94">
        <v>2.8692780540571294</v>
      </c>
      <c r="CP31" s="94">
        <v>0.11904999399748846</v>
      </c>
    </row>
    <row r="32" spans="2:94" ht="32.25" customHeight="1" x14ac:dyDescent="0.2">
      <c r="B32" s="5" t="s">
        <v>82</v>
      </c>
      <c r="C32" s="10" t="s">
        <v>99</v>
      </c>
      <c r="D32" s="10" t="s">
        <v>99</v>
      </c>
      <c r="E32" s="12" t="s">
        <v>89</v>
      </c>
      <c r="F32" s="39">
        <v>57.711057803915494</v>
      </c>
      <c r="G32" s="13">
        <v>35.601322665015857</v>
      </c>
      <c r="H32" s="13">
        <v>3.2293139999999996</v>
      </c>
      <c r="I32" s="13">
        <v>1.202650035007659</v>
      </c>
      <c r="J32" s="13">
        <v>0.2</v>
      </c>
      <c r="K32" s="13">
        <v>0.78172252275497833</v>
      </c>
      <c r="L32" s="13">
        <v>0.23211145675647818</v>
      </c>
      <c r="M32" s="13">
        <v>0.18881605549620245</v>
      </c>
      <c r="N32" s="13">
        <v>0.98386132387771708</v>
      </c>
      <c r="O32" s="13">
        <v>8.7793452555559107E-2</v>
      </c>
      <c r="P32" s="58">
        <v>0.13099525857438282</v>
      </c>
      <c r="Q32" s="7">
        <v>3</v>
      </c>
      <c r="R32" s="7">
        <v>2.6</v>
      </c>
      <c r="S32" s="7">
        <v>3.2</v>
      </c>
      <c r="T32" s="36">
        <v>1.43</v>
      </c>
      <c r="U32" s="273"/>
      <c r="V32" s="273">
        <v>1</v>
      </c>
      <c r="W32" s="274"/>
      <c r="X32" s="274"/>
      <c r="Y32" s="273">
        <v>1</v>
      </c>
      <c r="Z32" s="273"/>
      <c r="AA32" s="274"/>
      <c r="AB32" s="274"/>
      <c r="AC32" s="273"/>
      <c r="AD32" s="273"/>
      <c r="AE32" s="273"/>
      <c r="AF32" s="273"/>
      <c r="AG32" s="273">
        <v>1</v>
      </c>
      <c r="AH32" s="273"/>
      <c r="AI32" s="273"/>
      <c r="AJ32" s="273">
        <v>1</v>
      </c>
      <c r="AK32" s="273"/>
      <c r="AL32" s="274"/>
      <c r="AM32" s="274"/>
      <c r="AN32" s="273"/>
      <c r="AO32" s="273">
        <v>1</v>
      </c>
      <c r="AP32" s="273"/>
      <c r="AQ32" s="273"/>
      <c r="AR32" s="273"/>
      <c r="AS32" s="273">
        <v>1</v>
      </c>
      <c r="AT32" s="273"/>
      <c r="AU32" s="274"/>
      <c r="AV32" s="273">
        <v>1</v>
      </c>
      <c r="AW32" s="274"/>
      <c r="AX32" s="274"/>
      <c r="AY32" s="273">
        <v>1</v>
      </c>
      <c r="AZ32" s="273"/>
      <c r="BA32" s="274"/>
      <c r="BB32" s="274"/>
      <c r="BC32" s="274"/>
      <c r="BD32" s="273" t="s">
        <v>85</v>
      </c>
      <c r="BE32" s="273"/>
      <c r="BF32" s="273"/>
      <c r="BG32" s="273" t="s">
        <v>85</v>
      </c>
      <c r="BH32" s="273"/>
      <c r="BI32" s="273"/>
      <c r="BJ32" s="273"/>
      <c r="BK32" s="273"/>
      <c r="BL32" s="273"/>
      <c r="BM32" s="273"/>
      <c r="BN32" s="273"/>
      <c r="BO32" s="273" t="s">
        <v>87</v>
      </c>
      <c r="BP32" s="273"/>
      <c r="BQ32" s="273"/>
      <c r="BR32" s="273" t="s">
        <v>85</v>
      </c>
      <c r="BS32" s="273"/>
      <c r="BT32" s="273" t="s">
        <v>85</v>
      </c>
      <c r="BU32" s="273"/>
      <c r="BV32" s="273"/>
      <c r="BW32" s="273" t="s">
        <v>85</v>
      </c>
      <c r="BX32" s="273"/>
      <c r="BY32" s="273"/>
      <c r="BZ32" s="273"/>
      <c r="CA32" s="273"/>
      <c r="CB32" s="273"/>
      <c r="CC32" s="273"/>
      <c r="CD32" s="273" t="s">
        <v>87</v>
      </c>
      <c r="CE32" s="273"/>
      <c r="CF32" s="273"/>
      <c r="CG32" s="276">
        <v>130.47799251761364</v>
      </c>
      <c r="CH32" s="71">
        <v>84.87110551388632</v>
      </c>
      <c r="CI32" s="73">
        <v>19.792606156853122</v>
      </c>
      <c r="CJ32" s="13">
        <v>173.91411622672723</v>
      </c>
      <c r="CK32" s="13">
        <v>45.635193434816671</v>
      </c>
      <c r="CL32" s="47">
        <v>19.792606156853122</v>
      </c>
      <c r="CM32" s="47">
        <v>5.7874413503113722</v>
      </c>
      <c r="CN32" s="47">
        <v>0.27407544923147026</v>
      </c>
      <c r="CO32" s="94">
        <v>7.3338248057970707</v>
      </c>
      <c r="CP32" s="94">
        <v>0.14737036905176154</v>
      </c>
    </row>
    <row r="33" spans="2:111" ht="25.5" customHeight="1" x14ac:dyDescent="0.2">
      <c r="B33" s="5" t="s">
        <v>82</v>
      </c>
      <c r="C33" s="10" t="s">
        <v>99</v>
      </c>
      <c r="D33" s="10" t="s">
        <v>99</v>
      </c>
      <c r="E33" s="12" t="s">
        <v>91</v>
      </c>
      <c r="F33" s="39">
        <v>53.803296448193144</v>
      </c>
      <c r="G33" s="13">
        <v>33.19023390853517</v>
      </c>
      <c r="H33" s="13">
        <v>3.0106489999999999</v>
      </c>
      <c r="I33" s="13">
        <v>1.1212155662923375</v>
      </c>
      <c r="J33" s="13">
        <v>0.17</v>
      </c>
      <c r="K33" s="13">
        <v>0.72879011809001948</v>
      </c>
      <c r="L33" s="13">
        <v>0.21639460429442114</v>
      </c>
      <c r="M33" s="13">
        <v>0.176030843907897</v>
      </c>
      <c r="N33" s="13">
        <v>0.91724159089860113</v>
      </c>
      <c r="O33" s="13">
        <v>8.184873633934063E-2</v>
      </c>
      <c r="P33" s="58">
        <v>0.12212523905439578</v>
      </c>
      <c r="Q33" s="7">
        <v>0.78500000000000003</v>
      </c>
      <c r="R33" s="7">
        <v>2.7</v>
      </c>
      <c r="S33" s="7">
        <v>1.98</v>
      </c>
      <c r="T33" s="36">
        <v>1.45</v>
      </c>
      <c r="U33" s="273"/>
      <c r="V33" s="273">
        <v>1</v>
      </c>
      <c r="W33" s="274"/>
      <c r="X33" s="274"/>
      <c r="Y33" s="273">
        <v>1</v>
      </c>
      <c r="Z33" s="273">
        <v>1</v>
      </c>
      <c r="AA33" s="274"/>
      <c r="AB33" s="274"/>
      <c r="AC33" s="273"/>
      <c r="AD33" s="273"/>
      <c r="AE33" s="273"/>
      <c r="AF33" s="273"/>
      <c r="AG33" s="273">
        <v>1</v>
      </c>
      <c r="AH33" s="273"/>
      <c r="AI33" s="273"/>
      <c r="AJ33" s="273">
        <v>1</v>
      </c>
      <c r="AK33" s="273"/>
      <c r="AL33" s="274"/>
      <c r="AM33" s="274"/>
      <c r="AN33" s="273"/>
      <c r="AO33" s="273">
        <v>1</v>
      </c>
      <c r="AP33" s="273"/>
      <c r="AQ33" s="273"/>
      <c r="AR33" s="273"/>
      <c r="AS33" s="273">
        <v>1</v>
      </c>
      <c r="AT33" s="273"/>
      <c r="AU33" s="274"/>
      <c r="AV33" s="273">
        <v>1</v>
      </c>
      <c r="AW33" s="274"/>
      <c r="AX33" s="274"/>
      <c r="AY33" s="273">
        <v>1</v>
      </c>
      <c r="AZ33" s="273"/>
      <c r="BA33" s="274"/>
      <c r="BB33" s="274"/>
      <c r="BC33" s="274"/>
      <c r="BD33" s="273"/>
      <c r="BE33" s="273"/>
      <c r="BF33" s="273" t="s">
        <v>85</v>
      </c>
      <c r="BG33" s="291" t="s">
        <v>85</v>
      </c>
      <c r="BH33" s="273"/>
      <c r="BI33" s="273"/>
      <c r="BJ33" s="273"/>
      <c r="BK33" s="273"/>
      <c r="BL33" s="273"/>
      <c r="BM33" s="273"/>
      <c r="BN33" s="291" t="s">
        <v>87</v>
      </c>
      <c r="BO33" s="273"/>
      <c r="BP33" s="273"/>
      <c r="BQ33" s="273"/>
      <c r="BR33" s="273" t="s">
        <v>85</v>
      </c>
      <c r="BS33" s="273"/>
      <c r="BT33" s="273"/>
      <c r="BU33" s="273"/>
      <c r="BV33" s="273" t="s">
        <v>85</v>
      </c>
      <c r="BW33" s="291" t="s">
        <v>85</v>
      </c>
      <c r="BX33" s="273"/>
      <c r="BY33" s="273"/>
      <c r="BZ33" s="273"/>
      <c r="CA33" s="273"/>
      <c r="CB33" s="273"/>
      <c r="CC33" s="273"/>
      <c r="CD33" s="273"/>
      <c r="CE33" s="291" t="s">
        <v>87</v>
      </c>
      <c r="CF33" s="273"/>
      <c r="CG33" s="276">
        <v>135.2511281195998</v>
      </c>
      <c r="CH33" s="71">
        <v>46.108765831588549</v>
      </c>
      <c r="CI33" s="73">
        <v>19.792606156853122</v>
      </c>
      <c r="CJ33" s="13">
        <v>180.27622867061456</v>
      </c>
      <c r="CK33" s="13">
        <v>24.792683387645162</v>
      </c>
      <c r="CL33" s="47">
        <v>19.792606156853122</v>
      </c>
      <c r="CM33" s="47">
        <v>5.553924035222277</v>
      </c>
      <c r="CN33" s="47">
        <v>0.13881730974210624</v>
      </c>
      <c r="CO33" s="94">
        <v>7.0483176542657731</v>
      </c>
      <c r="CP33" s="94">
        <v>7.4642067448330518E-2</v>
      </c>
    </row>
    <row r="34" spans="2:111" ht="25.5" customHeight="1" x14ac:dyDescent="0.2">
      <c r="B34" s="5" t="s">
        <v>82</v>
      </c>
      <c r="C34" s="10" t="s">
        <v>99</v>
      </c>
      <c r="D34" s="10" t="s">
        <v>99</v>
      </c>
      <c r="E34" s="12" t="s">
        <v>92</v>
      </c>
      <c r="F34" s="39">
        <v>45.964559312853055</v>
      </c>
      <c r="G34" s="13">
        <v>28.353733096030336</v>
      </c>
      <c r="H34" s="13">
        <v>2.5720199999999998</v>
      </c>
      <c r="I34" s="13">
        <v>0.95786285974061336</v>
      </c>
      <c r="J34" s="13">
        <v>0.15</v>
      </c>
      <c r="K34" s="13">
        <v>0.62261085883139866</v>
      </c>
      <c r="L34" s="13">
        <v>0.18486753192993838</v>
      </c>
      <c r="M34" s="13">
        <v>0.15038446897927629</v>
      </c>
      <c r="N34" s="13">
        <v>0.7836063641503942</v>
      </c>
      <c r="O34" s="13">
        <v>6.9923988761064773E-2</v>
      </c>
      <c r="P34" s="58">
        <v>0.10433250682915439</v>
      </c>
      <c r="Q34" s="7">
        <v>0.78</v>
      </c>
      <c r="R34" s="7">
        <v>2.6</v>
      </c>
      <c r="S34" s="7">
        <v>0.52</v>
      </c>
      <c r="T34" s="36">
        <v>0.37</v>
      </c>
      <c r="U34" s="273"/>
      <c r="V34" s="273">
        <v>1</v>
      </c>
      <c r="W34" s="274"/>
      <c r="X34" s="274"/>
      <c r="Y34" s="273">
        <v>1</v>
      </c>
      <c r="Z34" s="273">
        <v>1</v>
      </c>
      <c r="AA34" s="274"/>
      <c r="AB34" s="274"/>
      <c r="AC34" s="273"/>
      <c r="AD34" s="273"/>
      <c r="AE34" s="273"/>
      <c r="AF34" s="273"/>
      <c r="AG34" s="273">
        <v>1</v>
      </c>
      <c r="AH34" s="273"/>
      <c r="AI34" s="273"/>
      <c r="AJ34" s="273">
        <v>1</v>
      </c>
      <c r="AK34" s="273"/>
      <c r="AL34" s="274"/>
      <c r="AM34" s="274"/>
      <c r="AN34" s="273"/>
      <c r="AO34" s="273">
        <v>1</v>
      </c>
      <c r="AP34" s="273"/>
      <c r="AQ34" s="273"/>
      <c r="AR34" s="273"/>
      <c r="AS34" s="273">
        <v>1</v>
      </c>
      <c r="AT34" s="273">
        <v>1</v>
      </c>
      <c r="AU34" s="274"/>
      <c r="AV34" s="273">
        <v>1</v>
      </c>
      <c r="AW34" s="274"/>
      <c r="AX34" s="274"/>
      <c r="AY34" s="273">
        <v>1</v>
      </c>
      <c r="AZ34" s="273">
        <v>1</v>
      </c>
      <c r="BA34" s="274"/>
      <c r="BB34" s="274"/>
      <c r="BC34" s="274"/>
      <c r="BD34" s="273" t="s">
        <v>85</v>
      </c>
      <c r="BE34" s="273"/>
      <c r="BF34" s="273"/>
      <c r="BG34" s="273"/>
      <c r="BH34" s="273" t="s">
        <v>85</v>
      </c>
      <c r="BI34" s="273"/>
      <c r="BJ34" s="273"/>
      <c r="BK34" s="273"/>
      <c r="BL34" s="273"/>
      <c r="BM34" s="273"/>
      <c r="BN34" s="273"/>
      <c r="BO34" s="273" t="s">
        <v>87</v>
      </c>
      <c r="BP34" s="273"/>
      <c r="BQ34" s="273"/>
      <c r="BR34" s="273" t="s">
        <v>85</v>
      </c>
      <c r="BS34" s="273"/>
      <c r="BT34" s="273" t="s">
        <v>85</v>
      </c>
      <c r="BU34" s="273"/>
      <c r="BV34" s="273"/>
      <c r="BW34" s="273" t="s">
        <v>85</v>
      </c>
      <c r="BX34" s="273"/>
      <c r="BY34" s="273"/>
      <c r="BZ34" s="273"/>
      <c r="CA34" s="273"/>
      <c r="CB34" s="273"/>
      <c r="CC34" s="273"/>
      <c r="CD34" s="273" t="s">
        <v>87</v>
      </c>
      <c r="CE34" s="273"/>
      <c r="CF34" s="273"/>
      <c r="CG34" s="276">
        <v>89.012528793795738</v>
      </c>
      <c r="CH34" s="71">
        <v>26.9996858478208</v>
      </c>
      <c r="CI34" s="73">
        <v>19.792606156853122</v>
      </c>
      <c r="CJ34" s="13">
        <v>118.64479962925034</v>
      </c>
      <c r="CK34" s="13">
        <v>14.517731080373244</v>
      </c>
      <c r="CL34" s="47">
        <v>19.792606156853122</v>
      </c>
      <c r="CM34" s="47">
        <v>3.4335959032746155</v>
      </c>
      <c r="CN34" s="47">
        <v>6.9443731994312044E-2</v>
      </c>
      <c r="CO34" s="47">
        <v>4.2737814015723785</v>
      </c>
      <c r="CP34" s="47">
        <v>3.7339894693341584E-2</v>
      </c>
    </row>
    <row r="35" spans="2:111" ht="25.5" customHeight="1" x14ac:dyDescent="0.2">
      <c r="B35" s="5" t="s">
        <v>82</v>
      </c>
      <c r="C35" s="10" t="s">
        <v>99</v>
      </c>
      <c r="D35" s="10" t="s">
        <v>99</v>
      </c>
      <c r="E35" s="12" t="s">
        <v>93</v>
      </c>
      <c r="F35" s="39">
        <v>22.409657200340479</v>
      </c>
      <c r="G35" s="13">
        <v>13.820358492610076</v>
      </c>
      <c r="H35" s="13">
        <v>1.253968</v>
      </c>
      <c r="I35" s="13">
        <v>0.4669984582169725</v>
      </c>
      <c r="J35" s="13">
        <v>0.08</v>
      </c>
      <c r="K35" s="13">
        <v>0.30354899784103212</v>
      </c>
      <c r="L35" s="13">
        <v>9.013070243587569E-2</v>
      </c>
      <c r="M35" s="13">
        <v>7.3318757940064677E-2</v>
      </c>
      <c r="N35" s="13">
        <v>0.38204108258914843</v>
      </c>
      <c r="O35" s="13">
        <v>3.4090887449838993E-2</v>
      </c>
      <c r="P35" s="58">
        <v>5.0866488177985079E-2</v>
      </c>
      <c r="Q35" s="7">
        <v>0.36</v>
      </c>
      <c r="R35" s="7">
        <v>3.3</v>
      </c>
      <c r="S35" s="7">
        <v>0.43</v>
      </c>
      <c r="T35" s="36">
        <v>0.37</v>
      </c>
      <c r="U35" s="273"/>
      <c r="V35" s="273">
        <v>1</v>
      </c>
      <c r="W35" s="274"/>
      <c r="X35" s="274"/>
      <c r="Y35" s="273">
        <v>1</v>
      </c>
      <c r="Z35" s="273">
        <v>1</v>
      </c>
      <c r="AA35" s="274"/>
      <c r="AB35" s="274"/>
      <c r="AC35" s="273"/>
      <c r="AD35" s="273"/>
      <c r="AE35" s="273"/>
      <c r="AF35" s="273"/>
      <c r="AG35" s="273">
        <v>1</v>
      </c>
      <c r="AH35" s="273"/>
      <c r="AI35" s="273"/>
      <c r="AJ35" s="273">
        <v>1</v>
      </c>
      <c r="AK35" s="273"/>
      <c r="AL35" s="274"/>
      <c r="AM35" s="274"/>
      <c r="AN35" s="273"/>
      <c r="AO35" s="273">
        <v>1</v>
      </c>
      <c r="AP35" s="273"/>
      <c r="AQ35" s="273"/>
      <c r="AR35" s="273"/>
      <c r="AS35" s="273">
        <v>1</v>
      </c>
      <c r="AT35" s="273">
        <v>1</v>
      </c>
      <c r="AU35" s="274"/>
      <c r="AV35" s="273">
        <v>1</v>
      </c>
      <c r="AW35" s="274"/>
      <c r="AX35" s="274"/>
      <c r="AY35" s="273">
        <v>1</v>
      </c>
      <c r="AZ35" s="273">
        <v>1</v>
      </c>
      <c r="BA35" s="274"/>
      <c r="BB35" s="274"/>
      <c r="BC35" s="274"/>
      <c r="BD35" s="273" t="s">
        <v>85</v>
      </c>
      <c r="BE35" s="273"/>
      <c r="BF35" s="273"/>
      <c r="BG35" s="273"/>
      <c r="BH35" s="273" t="s">
        <v>85</v>
      </c>
      <c r="BI35" s="273"/>
      <c r="BJ35" s="273"/>
      <c r="BK35" s="273"/>
      <c r="BL35" s="273"/>
      <c r="BM35" s="273"/>
      <c r="BN35" s="273"/>
      <c r="BO35" s="273" t="s">
        <v>87</v>
      </c>
      <c r="BP35" s="273"/>
      <c r="BQ35" s="273"/>
      <c r="BR35" s="273" t="s">
        <v>85</v>
      </c>
      <c r="BS35" s="273"/>
      <c r="BT35" s="273" t="s">
        <v>85</v>
      </c>
      <c r="BU35" s="273"/>
      <c r="BV35" s="273"/>
      <c r="BW35" s="273" t="s">
        <v>85</v>
      </c>
      <c r="BX35" s="273"/>
      <c r="BY35" s="273"/>
      <c r="BZ35" s="273"/>
      <c r="CA35" s="273"/>
      <c r="CB35" s="273"/>
      <c r="CC35" s="273"/>
      <c r="CD35" s="273" t="s">
        <v>87</v>
      </c>
      <c r="CE35" s="273"/>
      <c r="CF35" s="273"/>
      <c r="CG35" s="276">
        <v>81.640890798450343</v>
      </c>
      <c r="CH35" s="71">
        <v>29.929884311925385</v>
      </c>
      <c r="CI35" s="73">
        <v>19.792606156853122</v>
      </c>
      <c r="CJ35" s="13">
        <v>108.81914334525446</v>
      </c>
      <c r="CK35" s="13">
        <v>16.093298794522276</v>
      </c>
      <c r="CL35" s="47">
        <v>19.792606156853122</v>
      </c>
      <c r="CM35" s="47">
        <v>1.5718518975670419</v>
      </c>
      <c r="CN35" s="47">
        <v>3.753111717085645E-2</v>
      </c>
      <c r="CO35" s="47">
        <v>1.9474650909665676</v>
      </c>
      <c r="CP35" s="47">
        <v>2.0180481702769509E-2</v>
      </c>
    </row>
    <row r="36" spans="2:111" ht="25.5" customHeight="1" x14ac:dyDescent="0.2">
      <c r="B36" s="5" t="s">
        <v>82</v>
      </c>
      <c r="C36" s="10" t="s">
        <v>99</v>
      </c>
      <c r="D36" s="10" t="s">
        <v>99</v>
      </c>
      <c r="E36" s="12" t="s">
        <v>94</v>
      </c>
      <c r="F36" s="39">
        <v>44.858005107173256</v>
      </c>
      <c r="G36" s="13">
        <v>27.670989151125898</v>
      </c>
      <c r="H36" s="13">
        <v>2.5101009999999997</v>
      </c>
      <c r="I36" s="13">
        <v>0.93480319830241332</v>
      </c>
      <c r="J36" s="13">
        <v>0.13</v>
      </c>
      <c r="K36" s="13">
        <v>0.60762207889656872</v>
      </c>
      <c r="L36" s="13">
        <v>0.18041701727236578</v>
      </c>
      <c r="M36" s="13">
        <v>0.1467641021334789</v>
      </c>
      <c r="N36" s="13">
        <v>0.76474176649492165</v>
      </c>
      <c r="O36" s="13">
        <v>6.8240633476076173E-2</v>
      </c>
      <c r="P36" s="58">
        <v>0.1018207983314155</v>
      </c>
      <c r="Q36" s="7">
        <v>0.31</v>
      </c>
      <c r="R36" s="7">
        <v>1.6</v>
      </c>
      <c r="S36" s="7">
        <v>0.25</v>
      </c>
      <c r="T36" s="36">
        <v>0.25</v>
      </c>
      <c r="U36" s="273"/>
      <c r="V36" s="273">
        <v>1</v>
      </c>
      <c r="W36" s="274"/>
      <c r="X36" s="274"/>
      <c r="Y36" s="273">
        <v>1</v>
      </c>
      <c r="Z36" s="273">
        <v>1</v>
      </c>
      <c r="AA36" s="274"/>
      <c r="AB36" s="274"/>
      <c r="AC36" s="273"/>
      <c r="AD36" s="273"/>
      <c r="AE36" s="273"/>
      <c r="AF36" s="273">
        <v>0.5</v>
      </c>
      <c r="AG36" s="273">
        <v>0.5</v>
      </c>
      <c r="AH36" s="273"/>
      <c r="AI36" s="273"/>
      <c r="AJ36" s="273">
        <v>1</v>
      </c>
      <c r="AK36" s="273">
        <v>0.5</v>
      </c>
      <c r="AL36" s="274"/>
      <c r="AM36" s="274"/>
      <c r="AN36" s="273"/>
      <c r="AO36" s="273">
        <v>1</v>
      </c>
      <c r="AP36" s="273"/>
      <c r="AQ36" s="273"/>
      <c r="AR36" s="273"/>
      <c r="AS36" s="273">
        <v>1</v>
      </c>
      <c r="AT36" s="273">
        <v>1</v>
      </c>
      <c r="AU36" s="274"/>
      <c r="AV36" s="273">
        <v>1</v>
      </c>
      <c r="AW36" s="274"/>
      <c r="AX36" s="274"/>
      <c r="AY36" s="273">
        <v>1</v>
      </c>
      <c r="AZ36" s="273">
        <v>1</v>
      </c>
      <c r="BA36" s="274"/>
      <c r="BB36" s="274"/>
      <c r="BC36" s="274"/>
      <c r="BD36" s="273" t="s">
        <v>85</v>
      </c>
      <c r="BE36" s="273"/>
      <c r="BF36" s="273"/>
      <c r="BG36" s="273"/>
      <c r="BH36" s="273" t="s">
        <v>85</v>
      </c>
      <c r="BI36" s="273"/>
      <c r="BJ36" s="273"/>
      <c r="BK36" s="273"/>
      <c r="BL36" s="273"/>
      <c r="BM36" s="273"/>
      <c r="BN36" s="273"/>
      <c r="BO36" s="273" t="s">
        <v>87</v>
      </c>
      <c r="BP36" s="273"/>
      <c r="BQ36" s="273"/>
      <c r="BR36" s="273" t="s">
        <v>85</v>
      </c>
      <c r="BS36" s="273"/>
      <c r="BT36" s="273" t="s">
        <v>85</v>
      </c>
      <c r="BU36" s="273"/>
      <c r="BV36" s="273"/>
      <c r="BW36" s="273" t="s">
        <v>85</v>
      </c>
      <c r="BX36" s="273"/>
      <c r="BY36" s="273"/>
      <c r="BZ36" s="273"/>
      <c r="CA36" s="273"/>
      <c r="CB36" s="273"/>
      <c r="CC36" s="273"/>
      <c r="CD36" s="273" t="s">
        <v>87</v>
      </c>
      <c r="CE36" s="273"/>
      <c r="CF36" s="273"/>
      <c r="CG36" s="276">
        <v>64.520261554260642</v>
      </c>
      <c r="CH36" s="71">
        <v>38.573969781033902</v>
      </c>
      <c r="CI36" s="73">
        <v>19.792606156853122</v>
      </c>
      <c r="CJ36" s="13">
        <v>85.999056625674015</v>
      </c>
      <c r="CK36" s="13">
        <v>20.741223551261928</v>
      </c>
      <c r="CL36" s="47">
        <v>19.792606156853122</v>
      </c>
      <c r="CM36" s="47">
        <v>2.6731962855641376</v>
      </c>
      <c r="CN36" s="47">
        <v>9.6824560121342967E-2</v>
      </c>
      <c r="CO36" s="47">
        <v>3.2675357909644736</v>
      </c>
      <c r="CP36" s="47">
        <v>5.2062565977246109E-2</v>
      </c>
    </row>
    <row r="37" spans="2:111" ht="25.5" customHeight="1" x14ac:dyDescent="0.2">
      <c r="B37" s="5" t="s">
        <v>82</v>
      </c>
      <c r="C37" s="10" t="s">
        <v>99</v>
      </c>
      <c r="D37" s="10" t="s">
        <v>99</v>
      </c>
      <c r="E37" s="10" t="s">
        <v>95</v>
      </c>
      <c r="F37" s="39">
        <v>14.399371662926566</v>
      </c>
      <c r="G37" s="13">
        <v>8.878012316025691</v>
      </c>
      <c r="H37" s="13">
        <v>0.80797799999999997</v>
      </c>
      <c r="I37" s="13">
        <v>0.3000708268655578</v>
      </c>
      <c r="J37" s="13">
        <v>0.05</v>
      </c>
      <c r="K37" s="13">
        <v>0.19504603746261259</v>
      </c>
      <c r="L37" s="13">
        <v>5.791366958505266E-2</v>
      </c>
      <c r="M37" s="13">
        <v>4.7111119817892573E-2</v>
      </c>
      <c r="N37" s="13">
        <v>0.24548128913923725</v>
      </c>
      <c r="O37" s="13">
        <v>2.1905170361185718E-2</v>
      </c>
      <c r="P37" s="58">
        <v>3.2684367365134831E-2</v>
      </c>
      <c r="Q37" s="7">
        <v>0.24</v>
      </c>
      <c r="R37" s="7">
        <v>1.4</v>
      </c>
      <c r="S37" s="7">
        <v>0.12</v>
      </c>
      <c r="T37" s="36">
        <v>0.27</v>
      </c>
      <c r="U37" s="273"/>
      <c r="V37" s="273">
        <v>1</v>
      </c>
      <c r="W37" s="274"/>
      <c r="X37" s="274"/>
      <c r="Y37" s="273">
        <v>1</v>
      </c>
      <c r="Z37" s="273">
        <v>1</v>
      </c>
      <c r="AA37" s="274"/>
      <c r="AB37" s="274"/>
      <c r="AC37" s="273"/>
      <c r="AD37" s="273"/>
      <c r="AE37" s="273"/>
      <c r="AF37" s="274">
        <v>1</v>
      </c>
      <c r="AG37" s="274"/>
      <c r="AH37" s="274"/>
      <c r="AI37" s="273"/>
      <c r="AJ37" s="273">
        <v>1</v>
      </c>
      <c r="AK37" s="273">
        <v>1</v>
      </c>
      <c r="AL37" s="274"/>
      <c r="AM37" s="274"/>
      <c r="AN37" s="273"/>
      <c r="AO37" s="273">
        <v>1</v>
      </c>
      <c r="AP37" s="273"/>
      <c r="AQ37" s="273"/>
      <c r="AR37" s="273"/>
      <c r="AS37" s="273">
        <v>1</v>
      </c>
      <c r="AT37" s="273">
        <v>1</v>
      </c>
      <c r="AU37" s="274"/>
      <c r="AV37" s="273">
        <v>1</v>
      </c>
      <c r="AW37" s="274"/>
      <c r="AX37" s="274"/>
      <c r="AY37" s="273">
        <v>1</v>
      </c>
      <c r="AZ37" s="273">
        <v>1</v>
      </c>
      <c r="BA37" s="274"/>
      <c r="BB37" s="274"/>
      <c r="BC37" s="274"/>
      <c r="BD37" s="273" t="s">
        <v>85</v>
      </c>
      <c r="BE37" s="273"/>
      <c r="BF37" s="273"/>
      <c r="BG37" s="273"/>
      <c r="BH37" s="273" t="s">
        <v>85</v>
      </c>
      <c r="BI37" s="273"/>
      <c r="BJ37" s="273"/>
      <c r="BK37" s="273"/>
      <c r="BL37" s="273"/>
      <c r="BM37" s="273"/>
      <c r="BN37" s="273"/>
      <c r="BO37" s="273" t="s">
        <v>87</v>
      </c>
      <c r="BP37" s="273"/>
      <c r="BQ37" s="273"/>
      <c r="BR37" s="273" t="s">
        <v>85</v>
      </c>
      <c r="BS37" s="273"/>
      <c r="BT37" s="273"/>
      <c r="BU37" s="273" t="s">
        <v>85</v>
      </c>
      <c r="BV37" s="273"/>
      <c r="BW37" s="273"/>
      <c r="BX37" s="273" t="s">
        <v>85</v>
      </c>
      <c r="BY37" s="273"/>
      <c r="BZ37" s="273"/>
      <c r="CA37" s="273"/>
      <c r="CB37" s="273"/>
      <c r="CC37" s="273"/>
      <c r="CD37" s="273" t="s">
        <v>87</v>
      </c>
      <c r="CE37" s="273"/>
      <c r="CF37" s="273"/>
      <c r="CG37" s="276">
        <v>51.306600447604012</v>
      </c>
      <c r="CH37" s="71">
        <v>16.49283135510294</v>
      </c>
      <c r="CI37" s="73">
        <v>19.792606156853122</v>
      </c>
      <c r="CJ37" s="13">
        <v>68.386567736611383</v>
      </c>
      <c r="CK37" s="13">
        <v>8.8681954196388499</v>
      </c>
      <c r="CL37" s="47">
        <v>19.792606156853122</v>
      </c>
      <c r="CM37" s="47">
        <v>0.74050172289769445</v>
      </c>
      <c r="CN37" s="47">
        <v>1.3325844892633363E-2</v>
      </c>
      <c r="CO37" s="47">
        <v>0.89213788284681772</v>
      </c>
      <c r="CP37" s="47">
        <v>7.1653067987689587E-3</v>
      </c>
    </row>
    <row r="38" spans="2:111" ht="25.5" customHeight="1" x14ac:dyDescent="0.2"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0">
        <v>6.1303173640574435</v>
      </c>
      <c r="J38" s="500">
        <v>1.4730000000000001</v>
      </c>
      <c r="K38" s="500">
        <v>2.5460726349361802</v>
      </c>
      <c r="L38" s="500">
        <v>3.5842447291212638</v>
      </c>
      <c r="M38" s="500">
        <v>0</v>
      </c>
      <c r="N38" s="14"/>
      <c r="O38" s="14"/>
      <c r="P38" s="14"/>
      <c r="Q38" s="7"/>
      <c r="R38" s="7"/>
      <c r="S38" s="7"/>
      <c r="T38" s="7"/>
      <c r="U38" s="249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69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0"/>
      <c r="CG38" s="7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</row>
    <row r="39" spans="2:111" ht="26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55">
        <v>367.71000000000004</v>
      </c>
      <c r="G39" s="7">
        <v>367.71000000000004</v>
      </c>
      <c r="H39" s="191">
        <v>98.159444999999991</v>
      </c>
      <c r="I39" s="60">
        <v>2.2389395674549828</v>
      </c>
      <c r="J39" s="60">
        <v>0.61353591925936912</v>
      </c>
      <c r="K39" s="60">
        <v>0.9156656449523769</v>
      </c>
      <c r="L39" s="60">
        <v>1.3232739225026064</v>
      </c>
      <c r="M39" s="60">
        <v>0</v>
      </c>
      <c r="N39" s="60">
        <v>1.35</v>
      </c>
      <c r="O39" s="13">
        <v>0.26820741458215847</v>
      </c>
      <c r="P39" s="225">
        <v>0.62073215287282424</v>
      </c>
      <c r="Q39" s="60">
        <v>2.1</v>
      </c>
      <c r="R39" s="60">
        <v>5</v>
      </c>
      <c r="S39" s="60">
        <v>1.7999999999999998</v>
      </c>
      <c r="T39" s="60">
        <v>1.7999999999999998</v>
      </c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0"/>
      <c r="CG39" s="32">
        <v>188.79849846762554</v>
      </c>
      <c r="CH39" s="32">
        <v>76.301330885590204</v>
      </c>
      <c r="CI39" s="32">
        <v>6.8538580410546066</v>
      </c>
      <c r="CJ39" s="13">
        <v>209.56633329906435</v>
      </c>
      <c r="CK39" s="13">
        <v>42.728745295930516</v>
      </c>
      <c r="CL39" s="47">
        <v>8.8414768729604436</v>
      </c>
      <c r="CM39" s="47">
        <v>71.943328011806784</v>
      </c>
      <c r="CN39" s="47">
        <v>7.4896962924908923</v>
      </c>
      <c r="CO39" s="94">
        <v>80.500735878355243</v>
      </c>
      <c r="CP39" s="94">
        <v>4.1942299237949001</v>
      </c>
      <c r="CQ39" s="236">
        <f t="shared" ref="CQ39:CQ45" si="5">F47+F55+F63+F71+F79+F87</f>
        <v>367.71000000000004</v>
      </c>
      <c r="CR39" s="238">
        <f t="shared" ref="CR39:CR45" si="6">F47/CQ39</f>
        <v>0.1641782926762938</v>
      </c>
      <c r="CS39" s="238">
        <f t="shared" ref="CS39:CS45" si="7">F55/CQ39</f>
        <v>0.23931902858230669</v>
      </c>
      <c r="CT39" s="238">
        <f t="shared" ref="CT39:CT45" si="8">F63/CQ39</f>
        <v>0.27018574420059288</v>
      </c>
      <c r="CU39" s="238">
        <f t="shared" ref="CU39:CU45" si="9">F71/CQ39</f>
        <v>0.13945772483750782</v>
      </c>
      <c r="CV39" s="238">
        <f t="shared" ref="CV39:CV45" si="10">F79/CQ39</f>
        <v>8.8656821952081799E-2</v>
      </c>
      <c r="CW39" s="238">
        <f t="shared" ref="CW39:CW45" si="11">F87/CQ39</f>
        <v>9.820238775121698E-2</v>
      </c>
      <c r="CX39" s="238">
        <f t="shared" ref="CX39:CX45" si="12">SUM(CR39:CW39)</f>
        <v>1</v>
      </c>
      <c r="CY39" s="237"/>
      <c r="CZ39" s="240">
        <f>F47/[1]EU28!F47</f>
        <v>0.1435047565040197</v>
      </c>
      <c r="DA39" s="240">
        <f>F55/[1]EU28!F55</f>
        <v>0.21807785091811518</v>
      </c>
      <c r="DB39" s="240">
        <f>H63/[1]EU28!F63</f>
        <v>8.5728780026443505E-2</v>
      </c>
      <c r="DC39" s="240">
        <f>F71/[1]EU28!F71</f>
        <v>0.45867278340463752</v>
      </c>
      <c r="DD39" s="240">
        <f>F79/[1]EU28!F79</f>
        <v>0.2125521844952962</v>
      </c>
      <c r="DE39" s="240">
        <f>F87/[1]EU28!F87</f>
        <v>0.14101062168072476</v>
      </c>
      <c r="DF39" s="237"/>
      <c r="DG39" s="27"/>
    </row>
    <row r="40" spans="2:111" ht="25.5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73.199999999999989</v>
      </c>
      <c r="G40" s="7">
        <v>73.199999999999989</v>
      </c>
      <c r="H40" s="17">
        <v>18.515549999999998</v>
      </c>
      <c r="I40" s="60">
        <v>0.48507573355224032</v>
      </c>
      <c r="J40" s="60">
        <v>0.12188003181951595</v>
      </c>
      <c r="K40" s="60">
        <v>0.20447719539868159</v>
      </c>
      <c r="L40" s="60">
        <v>0.28059853815355873</v>
      </c>
      <c r="M40" s="60">
        <v>0</v>
      </c>
      <c r="N40" s="60">
        <v>0.43620093844961449</v>
      </c>
      <c r="O40" s="13">
        <v>5.6919097781566001E-2</v>
      </c>
      <c r="P40" s="225">
        <v>0.01</v>
      </c>
      <c r="Q40" s="60">
        <v>1.6500000000000001</v>
      </c>
      <c r="R40" s="60">
        <v>4.7000000000000011</v>
      </c>
      <c r="S40" s="60">
        <v>1.4000000000000004</v>
      </c>
      <c r="T40" s="60">
        <v>1.4000000000000004</v>
      </c>
      <c r="U40" s="249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0"/>
      <c r="CG40" s="32">
        <v>189.21856771745576</v>
      </c>
      <c r="CH40" s="32">
        <v>80.265221507973436</v>
      </c>
      <c r="CI40" s="32">
        <v>6.667127549794662</v>
      </c>
      <c r="CJ40" s="13">
        <v>210.03261016637592</v>
      </c>
      <c r="CK40" s="13">
        <v>44.948524044465131</v>
      </c>
      <c r="CL40" s="47">
        <v>8.6005945392351144</v>
      </c>
      <c r="CM40" s="47">
        <v>14.338832893562728</v>
      </c>
      <c r="CN40" s="47">
        <v>1.4861547220919573</v>
      </c>
      <c r="CO40" s="94">
        <v>16.193950584450725</v>
      </c>
      <c r="CP40" s="94">
        <v>0.8322466443714962</v>
      </c>
      <c r="CQ40" s="236">
        <f t="shared" si="5"/>
        <v>73.199999999999989</v>
      </c>
      <c r="CR40" s="238">
        <f t="shared" si="6"/>
        <v>0.23155737704918039</v>
      </c>
      <c r="CS40" s="238">
        <f t="shared" si="7"/>
        <v>0.21775956284153009</v>
      </c>
      <c r="CT40" s="238">
        <f t="shared" si="8"/>
        <v>0.24248633879781425</v>
      </c>
      <c r="CU40" s="238">
        <f t="shared" si="9"/>
        <v>0.12937158469945359</v>
      </c>
      <c r="CV40" s="238">
        <f t="shared" si="10"/>
        <v>8.5245901639344285E-2</v>
      </c>
      <c r="CW40" s="238">
        <f t="shared" si="11"/>
        <v>9.3579234972677602E-2</v>
      </c>
      <c r="CX40" s="238">
        <f t="shared" si="12"/>
        <v>1.0000000000000002</v>
      </c>
      <c r="CY40" s="237"/>
      <c r="CZ40" s="240">
        <f>F48/[1]EU28!F48</f>
        <v>4.0312990534176855E-2</v>
      </c>
      <c r="DA40" s="240">
        <f>F56/[1]EU28!F56</f>
        <v>7.3734850587473422E-2</v>
      </c>
      <c r="DB40" s="240">
        <f>H64/[1]EU28!F64</f>
        <v>1.8932254606917585E-2</v>
      </c>
      <c r="DC40" s="240">
        <f>F72/[1]EU28!F72</f>
        <v>0.13665223665223664</v>
      </c>
      <c r="DD40" s="240">
        <f>F80/[1]EU28!F80</f>
        <v>5.1974012993503252E-2</v>
      </c>
      <c r="DE40" s="240">
        <f>F88/[1]EU28!F88</f>
        <v>4.0084264731698752E-2</v>
      </c>
      <c r="DF40" s="237"/>
      <c r="DG40" s="27"/>
    </row>
    <row r="41" spans="2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49.08</v>
      </c>
      <c r="G41" s="7">
        <v>49.08</v>
      </c>
      <c r="H41" s="17">
        <v>12.033756</v>
      </c>
      <c r="I41" s="60">
        <v>0.34963635171156493</v>
      </c>
      <c r="J41" s="60">
        <v>8.2419269051093161E-2</v>
      </c>
      <c r="K41" s="60">
        <v>0.145176494260192</v>
      </c>
      <c r="L41" s="60">
        <v>0.20445985745137293</v>
      </c>
      <c r="M41" s="60">
        <v>0</v>
      </c>
      <c r="N41" s="60">
        <v>0.31491962323440809</v>
      </c>
      <c r="O41" s="13">
        <v>4.1146114683536857E-2</v>
      </c>
      <c r="P41" s="225">
        <v>0.01</v>
      </c>
      <c r="Q41" s="60">
        <v>1.4199999999999997</v>
      </c>
      <c r="R41" s="60">
        <v>4.4000000000000004</v>
      </c>
      <c r="S41" s="60">
        <v>1</v>
      </c>
      <c r="T41" s="60">
        <v>1.2</v>
      </c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0"/>
      <c r="CG41" s="32">
        <v>160.99583932012837</v>
      </c>
      <c r="CH41" s="32">
        <v>81.67036389107534</v>
      </c>
      <c r="CI41" s="32">
        <v>6.9235324050201612</v>
      </c>
      <c r="CJ41" s="13">
        <v>178.7053816453425</v>
      </c>
      <c r="CK41" s="13">
        <v>45.735403779002198</v>
      </c>
      <c r="CL41" s="47">
        <v>8.9313568024760084</v>
      </c>
      <c r="CM41" s="47">
        <v>8.2414827642702893</v>
      </c>
      <c r="CN41" s="47">
        <v>0.98280123149641119</v>
      </c>
      <c r="CO41" s="94">
        <v>9.3992111230189312</v>
      </c>
      <c r="CP41" s="94">
        <v>0.55036868963799046</v>
      </c>
      <c r="CQ41" s="236">
        <f t="shared" si="5"/>
        <v>49.08</v>
      </c>
      <c r="CR41" s="238">
        <f t="shared" si="6"/>
        <v>0.23492257538712305</v>
      </c>
      <c r="CS41" s="238">
        <f t="shared" si="7"/>
        <v>0.25957620211898941</v>
      </c>
      <c r="CT41" s="238">
        <f t="shared" si="8"/>
        <v>0.21393643031784843</v>
      </c>
      <c r="CU41" s="238">
        <f t="shared" si="9"/>
        <v>0.14119804400977995</v>
      </c>
      <c r="CV41" s="238">
        <f t="shared" si="10"/>
        <v>8.1907090464547666E-2</v>
      </c>
      <c r="CW41" s="238">
        <f t="shared" si="11"/>
        <v>6.8459657701711502E-2</v>
      </c>
      <c r="CX41" s="238">
        <f t="shared" si="12"/>
        <v>1</v>
      </c>
      <c r="CY41" s="237"/>
      <c r="CZ41" s="240">
        <f>F49/[1]EU28!F49</f>
        <v>5.8106133145189712E-2</v>
      </c>
      <c r="DA41" s="240">
        <f>F57/[1]EU28!F57</f>
        <v>0.10153821630668684</v>
      </c>
      <c r="DB41" s="240">
        <f>H65/[1]EU28!F65</f>
        <v>2.220675635780861E-2</v>
      </c>
      <c r="DC41" s="240">
        <f>F73/[1]EU28!F73</f>
        <v>0.19125155236649652</v>
      </c>
      <c r="DD41" s="240">
        <f>F81/[1]EU28!F81</f>
        <v>6.3905889833876489E-2</v>
      </c>
      <c r="DE41" s="240">
        <f>F89/[1]EU28!F89</f>
        <v>3.2625160212840336E-2</v>
      </c>
      <c r="DF41" s="237"/>
      <c r="DG41" s="27"/>
    </row>
    <row r="42" spans="2:111" ht="24.75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117.65</v>
      </c>
      <c r="G42" s="7">
        <v>117.65</v>
      </c>
      <c r="H42" s="17">
        <v>30.568226999999997</v>
      </c>
      <c r="I42" s="60">
        <v>0.9150190242322247</v>
      </c>
      <c r="J42" s="60">
        <v>0.19772676792983593</v>
      </c>
      <c r="K42" s="60">
        <v>0.37508418666368715</v>
      </c>
      <c r="L42" s="60">
        <v>0.53993483756853766</v>
      </c>
      <c r="M42" s="60">
        <v>0</v>
      </c>
      <c r="N42" s="60">
        <v>0.68293720168256333</v>
      </c>
      <c r="O42" s="13">
        <v>0.10774227787676219</v>
      </c>
      <c r="P42" s="225">
        <v>0.12433954467289918</v>
      </c>
      <c r="Q42" s="60">
        <v>1.1999999999999997</v>
      </c>
      <c r="R42" s="60">
        <v>3.4000000000000004</v>
      </c>
      <c r="S42" s="60">
        <v>0.80000000000000016</v>
      </c>
      <c r="T42" s="60">
        <v>0.99999999999999989</v>
      </c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0"/>
      <c r="CG42" s="32">
        <v>134.39696334331458</v>
      </c>
      <c r="CH42" s="32">
        <v>79.454458694325311</v>
      </c>
      <c r="CI42" s="32">
        <v>7.1195971030290863</v>
      </c>
      <c r="CJ42" s="13">
        <v>149.1806293110792</v>
      </c>
      <c r="CK42" s="13">
        <v>44.494496868822175</v>
      </c>
      <c r="CL42" s="47">
        <v>9.1842802629075209</v>
      </c>
      <c r="CM42" s="47">
        <v>16.649423336512331</v>
      </c>
      <c r="CN42" s="47">
        <v>2.4287819295302593</v>
      </c>
      <c r="CO42" s="47">
        <v>18.821631611379541</v>
      </c>
      <c r="CP42" s="47">
        <v>1.3601178805369452</v>
      </c>
      <c r="CQ42" s="236">
        <f t="shared" si="5"/>
        <v>117.65</v>
      </c>
      <c r="CR42" s="238">
        <f t="shared" si="6"/>
        <v>0.24385890352741182</v>
      </c>
      <c r="CS42" s="238">
        <f t="shared" si="7"/>
        <v>0.31134721631959195</v>
      </c>
      <c r="CT42" s="238">
        <f t="shared" si="8"/>
        <v>0.18946026349341269</v>
      </c>
      <c r="CU42" s="238">
        <f t="shared" si="9"/>
        <v>0.15036124096897577</v>
      </c>
      <c r="CV42" s="238">
        <f t="shared" si="10"/>
        <v>7.0888227794305134E-2</v>
      </c>
      <c r="CW42" s="238">
        <f t="shared" si="11"/>
        <v>3.408414789630259E-2</v>
      </c>
      <c r="CX42" s="238">
        <f t="shared" si="12"/>
        <v>0.99999999999999989</v>
      </c>
      <c r="CY42" s="237"/>
      <c r="CZ42" s="240">
        <f>F50/[1]EU28!F50</f>
        <v>0.11160384331116041</v>
      </c>
      <c r="DA42" s="240">
        <f>F58/[1]EU28!F58</f>
        <v>0.15192235908921237</v>
      </c>
      <c r="DB42" s="240">
        <f>H66/[1]EU28!F66</f>
        <v>3.6711828160484482E-2</v>
      </c>
      <c r="DC42" s="240">
        <f>F74/[1]EU28!F74</f>
        <v>0.29823821967461855</v>
      </c>
      <c r="DD42" s="240">
        <f>F82/[1]EU28!F82</f>
        <v>8.5167219811079914E-2</v>
      </c>
      <c r="DE42" s="240">
        <f>F90/[1]EU28!F90</f>
        <v>2.7344090948764947E-2</v>
      </c>
      <c r="DF42" s="237"/>
      <c r="DG42" s="27"/>
    </row>
    <row r="43" spans="2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136.46999999999997</v>
      </c>
      <c r="G43" s="7">
        <v>136.46999999999997</v>
      </c>
      <c r="H43" s="17">
        <v>35.655273000000008</v>
      </c>
      <c r="I43" s="60">
        <v>1.0377489158848039</v>
      </c>
      <c r="J43" s="60">
        <v>0.22548474988434025</v>
      </c>
      <c r="K43" s="60">
        <v>0.43433623272690003</v>
      </c>
      <c r="L43" s="60">
        <v>0.60341268315790386</v>
      </c>
      <c r="M43" s="60">
        <v>0</v>
      </c>
      <c r="N43" s="60">
        <v>0.75693503179650135</v>
      </c>
      <c r="O43" s="13">
        <v>0.12079849653825567</v>
      </c>
      <c r="P43" s="225">
        <v>0.16001538755004688</v>
      </c>
      <c r="Q43" s="60">
        <v>1.0000000000000002</v>
      </c>
      <c r="R43" s="60">
        <v>3.3</v>
      </c>
      <c r="S43" s="60">
        <v>0.6000000000000002</v>
      </c>
      <c r="T43" s="60">
        <v>0.80000000000000027</v>
      </c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0"/>
      <c r="CG43" s="32">
        <v>100.74761395536159</v>
      </c>
      <c r="CH43" s="32">
        <v>74.195690614781142</v>
      </c>
      <c r="CI43" s="32">
        <v>7.0606423430382561</v>
      </c>
      <c r="CJ43" s="13">
        <v>111.82985149045138</v>
      </c>
      <c r="CK43" s="13">
        <v>41.549586744277441</v>
      </c>
      <c r="CL43" s="47">
        <v>9.1082286225193503</v>
      </c>
      <c r="CM43" s="47">
        <v>14.712592737042623</v>
      </c>
      <c r="CN43" s="47">
        <v>2.6454676042935601</v>
      </c>
      <c r="CO43" s="47">
        <v>16.694419793017111</v>
      </c>
      <c r="CP43" s="47">
        <v>1.4814618584043937</v>
      </c>
      <c r="CQ43" s="236">
        <f t="shared" si="5"/>
        <v>136.46999999999997</v>
      </c>
      <c r="CR43" s="238">
        <f t="shared" si="6"/>
        <v>0.27068220121638459</v>
      </c>
      <c r="CS43" s="238">
        <f t="shared" si="7"/>
        <v>0.26885029676852057</v>
      </c>
      <c r="CT43" s="238">
        <f t="shared" si="8"/>
        <v>0.1930827288048656</v>
      </c>
      <c r="CU43" s="238">
        <f t="shared" si="9"/>
        <v>0.15285410712977215</v>
      </c>
      <c r="CV43" s="238">
        <f t="shared" si="10"/>
        <v>8.5146918736718702E-2</v>
      </c>
      <c r="CW43" s="238">
        <f t="shared" si="11"/>
        <v>2.9383747343738557E-2</v>
      </c>
      <c r="CX43" s="238">
        <f t="shared" si="12"/>
        <v>1.0000000000000002</v>
      </c>
      <c r="CY43" s="237"/>
      <c r="CZ43" s="240">
        <f>F51/[1]EU28!F51</f>
        <v>0.14465285663938598</v>
      </c>
      <c r="DA43" s="240">
        <f>F59/[1]EU28!F59</f>
        <v>0.15457532861476239</v>
      </c>
      <c r="DB43" s="240">
        <f>H67/[1]EU28!F67</f>
        <v>4.6818896838343289E-2</v>
      </c>
      <c r="DC43" s="240">
        <f>F75/[1]EU28!F75</f>
        <v>0.32798742138364778</v>
      </c>
      <c r="DD43" s="240">
        <f>F83/[1]EU28!F83</f>
        <v>0.11435882295049697</v>
      </c>
      <c r="DE43" s="240">
        <f>F91/[1]EU28!F91</f>
        <v>2.6926847611501322E-2</v>
      </c>
      <c r="DF43" s="237"/>
      <c r="DG43" s="27"/>
    </row>
    <row r="44" spans="2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105.82000000000002</v>
      </c>
      <c r="G44" s="7">
        <v>105.82000000000002</v>
      </c>
      <c r="H44" s="17">
        <v>27.370577999999995</v>
      </c>
      <c r="I44" s="60">
        <v>0.79219277061607396</v>
      </c>
      <c r="J44" s="60">
        <v>0.17452407552899599</v>
      </c>
      <c r="K44" s="60">
        <v>0.32895205755071999</v>
      </c>
      <c r="L44" s="60">
        <v>0.46324071306535397</v>
      </c>
      <c r="M44" s="60">
        <v>0</v>
      </c>
      <c r="N44" s="60">
        <v>0.58376466278492922</v>
      </c>
      <c r="O44" s="13">
        <v>9.2551859192903568E-2</v>
      </c>
      <c r="P44" s="225">
        <v>0.11587624863824117</v>
      </c>
      <c r="Q44" s="60">
        <v>0.4</v>
      </c>
      <c r="R44" s="60">
        <v>2.7</v>
      </c>
      <c r="S44" s="60">
        <v>0.3</v>
      </c>
      <c r="T44" s="60">
        <v>0.4</v>
      </c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0"/>
      <c r="CG44" s="32">
        <v>74.930391227748146</v>
      </c>
      <c r="CH44" s="32">
        <v>76.86741807752199</v>
      </c>
      <c r="CI44" s="32">
        <v>7.2137939548257508</v>
      </c>
      <c r="CJ44" s="13">
        <v>83.172734262800446</v>
      </c>
      <c r="CK44" s="13">
        <v>43.045754123412316</v>
      </c>
      <c r="CL44" s="47">
        <v>9.3057942017252184</v>
      </c>
      <c r="CM44" s="47">
        <v>8.6924976760199719</v>
      </c>
      <c r="CN44" s="47">
        <v>2.1039056621494252</v>
      </c>
      <c r="CO44" s="47">
        <v>9.9760778821161065</v>
      </c>
      <c r="CP44" s="47">
        <v>1.1781871708036782</v>
      </c>
      <c r="CQ44" s="236">
        <f t="shared" si="5"/>
        <v>105.82000000000002</v>
      </c>
      <c r="CR44" s="238">
        <f t="shared" si="6"/>
        <v>0.25307125307125306</v>
      </c>
      <c r="CS44" s="238">
        <f t="shared" si="7"/>
        <v>0.27697977697977694</v>
      </c>
      <c r="CT44" s="238">
        <f t="shared" si="8"/>
        <v>0.1941031941031941</v>
      </c>
      <c r="CU44" s="238">
        <f t="shared" si="9"/>
        <v>0.16546966546966546</v>
      </c>
      <c r="CV44" s="238">
        <f t="shared" si="10"/>
        <v>7.4277074277074251E-2</v>
      </c>
      <c r="CW44" s="238">
        <f t="shared" si="11"/>
        <v>3.6099036099036093E-2</v>
      </c>
      <c r="CX44" s="238">
        <f t="shared" si="12"/>
        <v>0.99999999999999978</v>
      </c>
      <c r="CY44" s="237"/>
      <c r="CZ44" s="240">
        <f>F52/[1]EU28!F52</f>
        <v>0.11278638814016172</v>
      </c>
      <c r="DA44" s="240">
        <f>F60/[1]EU28!F60</f>
        <v>0.10865616311399445</v>
      </c>
      <c r="DB44" s="240">
        <f>H68/[1]EU28!F68</f>
        <v>3.9999506228257202E-2</v>
      </c>
      <c r="DC44" s="240">
        <f>F76/[1]EU28!F76</f>
        <v>0.28203269710880241</v>
      </c>
      <c r="DD44" s="240">
        <f>F84/[1]EU28!F84</f>
        <v>7.6407115777194515E-2</v>
      </c>
      <c r="DE44" s="240">
        <f>F92/[1]EU28!F92</f>
        <v>2.512480186265547E-2</v>
      </c>
      <c r="DF44" s="237"/>
      <c r="DG44" s="27"/>
    </row>
    <row r="45" spans="2:111" ht="24.75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34.26</v>
      </c>
      <c r="G45" s="7">
        <v>34.26</v>
      </c>
      <c r="H45" s="17">
        <v>8.0279099999999985</v>
      </c>
      <c r="I45" s="60">
        <v>0.3117050006055524</v>
      </c>
      <c r="J45" s="60">
        <v>5.742918652684955E-2</v>
      </c>
      <c r="K45" s="60">
        <v>0.14238082338362229</v>
      </c>
      <c r="L45" s="60">
        <v>0.16932417722193008</v>
      </c>
      <c r="M45" s="60">
        <v>0</v>
      </c>
      <c r="N45" s="60">
        <v>0.27955758156735333</v>
      </c>
      <c r="O45" s="13">
        <v>3.4448675011597193E-2</v>
      </c>
      <c r="P45" s="225">
        <v>2E-3</v>
      </c>
      <c r="Q45" s="60">
        <v>0.45</v>
      </c>
      <c r="R45" s="60">
        <v>2.6</v>
      </c>
      <c r="S45" s="60">
        <v>0.37</v>
      </c>
      <c r="T45" s="60">
        <v>0.38000000000000006</v>
      </c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0"/>
      <c r="CG45" s="32">
        <v>51.152672626103531</v>
      </c>
      <c r="CH45" s="32">
        <v>61.078920062814852</v>
      </c>
      <c r="CI45" s="32">
        <v>5.7539380214532061</v>
      </c>
      <c r="CJ45" s="13">
        <v>56.779466614974922</v>
      </c>
      <c r="CK45" s="13">
        <v>34.204195235176321</v>
      </c>
      <c r="CL45" s="47">
        <v>7.4225800476746358</v>
      </c>
      <c r="CM45" s="47">
        <v>1.9496204807852937</v>
      </c>
      <c r="CN45" s="47">
        <v>0.49033607316147193</v>
      </c>
      <c r="CO45" s="47">
        <v>2.3895621186623739</v>
      </c>
      <c r="CP45" s="47">
        <v>0.40458820097042431</v>
      </c>
      <c r="CQ45" s="236">
        <f t="shared" si="5"/>
        <v>34.26</v>
      </c>
      <c r="CR45" s="238">
        <f t="shared" si="6"/>
        <v>0.52539404553415059</v>
      </c>
      <c r="CS45" s="238">
        <f t="shared" si="7"/>
        <v>0.13309982486865149</v>
      </c>
      <c r="CT45" s="238">
        <f t="shared" si="8"/>
        <v>0.11441914769410391</v>
      </c>
      <c r="CU45" s="238">
        <f t="shared" si="9"/>
        <v>7.7057793345008757E-2</v>
      </c>
      <c r="CV45" s="238">
        <f t="shared" si="10"/>
        <v>4.9620548744892003E-2</v>
      </c>
      <c r="CW45" s="238">
        <f t="shared" si="11"/>
        <v>0.10040863981319324</v>
      </c>
      <c r="CX45" s="238">
        <f t="shared" si="12"/>
        <v>0.99999999999999989</v>
      </c>
      <c r="CY45" s="237"/>
      <c r="CZ45" s="240">
        <f>F53/[1]EU28!F53</f>
        <v>0.12988887285322559</v>
      </c>
      <c r="DA45" s="240">
        <f>F61/[1]EU28!F61</f>
        <v>3.3053058857639893E-2</v>
      </c>
      <c r="DB45" s="240">
        <f>H69/[1]EU28!F69</f>
        <v>1.3404497732301752E-2</v>
      </c>
      <c r="DC45" s="240">
        <f>F77/[1]EU28!F77</f>
        <v>0.11984746686035953</v>
      </c>
      <c r="DD45" s="240">
        <f>F85/[1]EU28!F85</f>
        <v>4.1824533779461694E-2</v>
      </c>
      <c r="DE45" s="240">
        <f>F93/[1]EU28!F93</f>
        <v>4.60397762252737E-2</v>
      </c>
      <c r="DF45" s="237"/>
      <c r="DG45" s="27"/>
    </row>
    <row r="46" spans="2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96"/>
      <c r="I46" s="236">
        <v>2.5784315410443273</v>
      </c>
      <c r="J46" s="236">
        <v>0.3</v>
      </c>
      <c r="K46" s="236">
        <v>1.2634314551117205</v>
      </c>
      <c r="L46" s="236">
        <v>1.3150000859326068</v>
      </c>
      <c r="M46" s="236">
        <v>0</v>
      </c>
      <c r="N46" s="14"/>
      <c r="O46" s="14"/>
      <c r="P46" s="317"/>
      <c r="Q46" s="7"/>
      <c r="R46" s="7"/>
      <c r="S46" s="7"/>
      <c r="T46" s="7"/>
      <c r="U46" s="249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0"/>
      <c r="CG46" s="7"/>
      <c r="CH46" s="7"/>
      <c r="CI46" s="7"/>
      <c r="CJ46" s="7"/>
      <c r="CK46" s="7"/>
      <c r="CL46" s="7"/>
      <c r="CM46" s="7"/>
      <c r="CN46" s="47"/>
      <c r="CO46" s="7"/>
      <c r="CP46" s="7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</row>
    <row r="47" spans="2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71">
        <v>60.37</v>
      </c>
      <c r="G47" s="7">
        <v>60.37</v>
      </c>
      <c r="H47" s="36">
        <v>16.112582999999997</v>
      </c>
      <c r="I47" s="53">
        <v>0.78118996352928849</v>
      </c>
      <c r="J47" s="13">
        <v>9.0891297801866902E-2</v>
      </c>
      <c r="K47" s="32">
        <v>0.38278308212935136</v>
      </c>
      <c r="L47" s="185">
        <v>0.39840688139993713</v>
      </c>
      <c r="M47" s="318">
        <v>0</v>
      </c>
      <c r="N47" s="17">
        <v>0.39</v>
      </c>
      <c r="O47" s="103">
        <v>8.0853161225281356E-2</v>
      </c>
      <c r="P47" s="225">
        <v>0.31033680230400712</v>
      </c>
      <c r="Q47" s="7">
        <v>2.1</v>
      </c>
      <c r="R47" s="7">
        <v>5</v>
      </c>
      <c r="S47" s="7">
        <v>1.8</v>
      </c>
      <c r="T47" s="7">
        <v>1.8</v>
      </c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0"/>
      <c r="CG47" s="53">
        <v>190.37786496538939</v>
      </c>
      <c r="CH47" s="7">
        <v>76.301330885590218</v>
      </c>
      <c r="CI47" s="7">
        <v>4.0589651738661399</v>
      </c>
      <c r="CJ47" s="13">
        <v>211.31943011158225</v>
      </c>
      <c r="CK47" s="13">
        <v>42.728745295930523</v>
      </c>
      <c r="CL47" s="47">
        <v>5.2360650742873203</v>
      </c>
      <c r="CM47" s="47">
        <v>11.738151435506856</v>
      </c>
      <c r="CN47" s="47">
        <v>1.2294115269045358</v>
      </c>
      <c r="CO47" s="94">
        <v>13.263455244370945</v>
      </c>
      <c r="CP47" s="94">
        <v>0.68847045506654003</v>
      </c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</row>
    <row r="48" spans="2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7">
        <v>16.950000000000003</v>
      </c>
      <c r="G48" s="7">
        <v>16.950000000000003</v>
      </c>
      <c r="H48" s="7">
        <v>4.3761570000000001</v>
      </c>
      <c r="I48" s="75">
        <v>0.21933360745107575</v>
      </c>
      <c r="J48" s="13">
        <v>2.551942186088528E-2</v>
      </c>
      <c r="K48" s="32">
        <v>0.10747346765102711</v>
      </c>
      <c r="L48" s="185">
        <v>0.11186013980004864</v>
      </c>
      <c r="M48" s="318">
        <v>0</v>
      </c>
      <c r="N48" s="17">
        <v>0.1966325790798894</v>
      </c>
      <c r="O48" s="103">
        <v>2.270102837118634E-2</v>
      </c>
      <c r="P48" s="225">
        <v>1E-3</v>
      </c>
      <c r="Q48" s="190">
        <v>1.65</v>
      </c>
      <c r="R48" s="190">
        <v>4.7</v>
      </c>
      <c r="S48" s="190">
        <v>1.4</v>
      </c>
      <c r="T48" s="190">
        <v>1.4</v>
      </c>
      <c r="U48" s="249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0"/>
      <c r="CG48" s="7">
        <v>190.37786496538939</v>
      </c>
      <c r="CH48" s="7">
        <v>70.960237723598908</v>
      </c>
      <c r="CI48" s="7">
        <v>4.0589651738661399</v>
      </c>
      <c r="CJ48" s="13">
        <v>211.31943011158225</v>
      </c>
      <c r="CK48" s="13">
        <v>39.737733125215392</v>
      </c>
      <c r="CL48" s="47">
        <v>5.2360650742873203</v>
      </c>
      <c r="CM48" s="47">
        <v>3.2957042708603819</v>
      </c>
      <c r="CN48" s="47">
        <v>0.31053314103579144</v>
      </c>
      <c r="CO48" s="94">
        <v>3.8606156434004895</v>
      </c>
      <c r="CP48" s="94">
        <v>0.17389855898004322</v>
      </c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7">
        <v>11.53</v>
      </c>
      <c r="G49" s="7">
        <v>11.53</v>
      </c>
      <c r="H49" s="7">
        <v>2.9111309999999997</v>
      </c>
      <c r="I49" s="75">
        <v>0.14919861321008276</v>
      </c>
      <c r="J49" s="13">
        <v>1.7359229147847034E-2</v>
      </c>
      <c r="K49" s="32">
        <v>7.3107320472940551E-2</v>
      </c>
      <c r="L49" s="185">
        <v>7.6091292737142213E-2</v>
      </c>
      <c r="M49" s="225">
        <v>0</v>
      </c>
      <c r="N49" s="17">
        <v>0.13375655674283921</v>
      </c>
      <c r="O49" s="103">
        <v>1.5442056467243566E-2</v>
      </c>
      <c r="P49" s="225">
        <v>1E-3</v>
      </c>
      <c r="Q49" s="190">
        <v>1.42</v>
      </c>
      <c r="R49" s="7">
        <v>4.4000000000000004</v>
      </c>
      <c r="S49" s="7">
        <v>1</v>
      </c>
      <c r="T49" s="190">
        <v>1.2</v>
      </c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0"/>
      <c r="CG49" s="226">
        <v>165.09765466261749</v>
      </c>
      <c r="CH49" s="7">
        <v>71.66984010083489</v>
      </c>
      <c r="CI49" s="7">
        <v>4.0589651738661399</v>
      </c>
      <c r="CJ49" s="13">
        <v>183.25839667550542</v>
      </c>
      <c r="CK49" s="13">
        <v>40.135110456467544</v>
      </c>
      <c r="CL49" s="47">
        <v>5.2360650742873203</v>
      </c>
      <c r="CM49" s="47">
        <v>1.950375826714656</v>
      </c>
      <c r="CN49" s="47">
        <v>0.20864029328258354</v>
      </c>
      <c r="CO49" s="94">
        <v>2.3633411439751102</v>
      </c>
      <c r="CP49" s="94">
        <v>0.1168385642382468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203">
        <v>28.69</v>
      </c>
      <c r="G50" s="7">
        <v>28.69</v>
      </c>
      <c r="H50" s="7">
        <v>7.5494789999999998</v>
      </c>
      <c r="I50" s="75">
        <v>0.37124962818710106</v>
      </c>
      <c r="J50" s="13">
        <v>4.3194820837097268E-2</v>
      </c>
      <c r="K50" s="32">
        <v>0.18191231781167952</v>
      </c>
      <c r="L50" s="185">
        <v>0.18933731037542154</v>
      </c>
      <c r="M50" s="225">
        <v>0</v>
      </c>
      <c r="N50" s="17">
        <v>0.19</v>
      </c>
      <c r="O50" s="103">
        <v>3.842433651736496E-2</v>
      </c>
      <c r="P50" s="225">
        <v>0.14282529166973609</v>
      </c>
      <c r="Q50" s="7">
        <v>1.2</v>
      </c>
      <c r="R50" s="7">
        <v>3.4</v>
      </c>
      <c r="S50" s="7">
        <v>0.8</v>
      </c>
      <c r="T50" s="7">
        <v>1</v>
      </c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0"/>
      <c r="CG50" s="7">
        <v>139.81744435984561</v>
      </c>
      <c r="CH50" s="226">
        <v>65.936252892768096</v>
      </c>
      <c r="CI50" s="7">
        <v>4.0589651738661399</v>
      </c>
      <c r="CJ50" s="13">
        <v>155.19736323942865</v>
      </c>
      <c r="CK50" s="13">
        <v>36.924301619950135</v>
      </c>
      <c r="CL50" s="47">
        <v>5.2360650742873203</v>
      </c>
      <c r="CM50" s="47">
        <v>4.1278141895221898</v>
      </c>
      <c r="CN50" s="47">
        <v>0.49778435655264197</v>
      </c>
      <c r="CO50" s="47">
        <v>4.7928350583205122</v>
      </c>
      <c r="CP50" s="47">
        <v>0.27875923966947952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203">
        <v>36.94</v>
      </c>
      <c r="G51" s="7">
        <v>36.94</v>
      </c>
      <c r="H51" s="7">
        <v>9.7794539999999994</v>
      </c>
      <c r="I51" s="75">
        <v>0.47800492384912902</v>
      </c>
      <c r="J51" s="13">
        <v>5.5615778380006017E-2</v>
      </c>
      <c r="K51" s="32">
        <v>0.23422241268607322</v>
      </c>
      <c r="L51" s="185">
        <v>0.2437825111630558</v>
      </c>
      <c r="M51" s="225">
        <v>0</v>
      </c>
      <c r="N51" s="17">
        <v>0.25</v>
      </c>
      <c r="O51" s="103">
        <v>4.9473509618384849E-2</v>
      </c>
      <c r="P51" s="225">
        <v>0.17853141423074417</v>
      </c>
      <c r="Q51" s="7">
        <v>1</v>
      </c>
      <c r="R51" s="7">
        <v>3.3</v>
      </c>
      <c r="S51" s="7">
        <v>0.6</v>
      </c>
      <c r="T51" s="7">
        <v>0.8</v>
      </c>
      <c r="U51" s="249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0"/>
      <c r="CG51" s="7">
        <v>103.58354700085359</v>
      </c>
      <c r="CH51" s="7">
        <v>60.202665684701309</v>
      </c>
      <c r="CI51" s="7">
        <v>4.0589651738661399</v>
      </c>
      <c r="CJ51" s="13">
        <v>114.97773717094749</v>
      </c>
      <c r="CK51" s="13">
        <v>33.713492783432734</v>
      </c>
      <c r="CL51" s="47">
        <v>5.2360650742873203</v>
      </c>
      <c r="CM51" s="47">
        <v>3.9763143997341461</v>
      </c>
      <c r="CN51" s="47">
        <v>0.588749199740915</v>
      </c>
      <c r="CO51" s="47">
        <v>4.6306978549389735</v>
      </c>
      <c r="CP51" s="47">
        <v>0.3296995518549124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7">
        <v>26.78</v>
      </c>
      <c r="G52" s="60">
        <v>26.78</v>
      </c>
      <c r="H52" s="60">
        <v>7.0332059999999998</v>
      </c>
      <c r="I52" s="75">
        <v>0.3465341597368618</v>
      </c>
      <c r="J52" s="13">
        <v>4.0319180969587469E-2</v>
      </c>
      <c r="K52" s="32">
        <v>0.16980173827106229</v>
      </c>
      <c r="L52" s="185">
        <v>0.17673242146579951</v>
      </c>
      <c r="M52" s="225">
        <v>0</v>
      </c>
      <c r="N52" s="17">
        <v>0.18</v>
      </c>
      <c r="O52" s="103">
        <v>3.5866285532765198E-2</v>
      </c>
      <c r="P52" s="225">
        <v>0.13066787420409662</v>
      </c>
      <c r="Q52" s="7">
        <v>0.4</v>
      </c>
      <c r="R52" s="7">
        <v>2.7</v>
      </c>
      <c r="S52" s="7">
        <v>0.3</v>
      </c>
      <c r="T52" s="7">
        <v>0.4</v>
      </c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0"/>
      <c r="CG52" s="7">
        <v>75.123234004340375</v>
      </c>
      <c r="CH52" s="7">
        <v>54.784425773078198</v>
      </c>
      <c r="CI52" s="7">
        <v>4.0589651738661399</v>
      </c>
      <c r="CJ52" s="13">
        <v>83.386789744817818</v>
      </c>
      <c r="CK52" s="13">
        <v>30.679278432923795</v>
      </c>
      <c r="CL52" s="47">
        <v>5.2360650742873203</v>
      </c>
      <c r="CM52" s="47">
        <v>2.1204992939923706</v>
      </c>
      <c r="CN52" s="47">
        <v>0.38531015205376823</v>
      </c>
      <c r="CO52" s="47">
        <v>2.5633200520556354</v>
      </c>
      <c r="CP52" s="47">
        <v>0.21577368515011022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53">
        <v>18</v>
      </c>
      <c r="G53" s="32">
        <v>18</v>
      </c>
      <c r="H53" s="32">
        <v>4.6599719999999989</v>
      </c>
      <c r="I53" s="75">
        <v>0.23292064508078836</v>
      </c>
      <c r="J53" s="13">
        <v>2.7100271002710025E-2</v>
      </c>
      <c r="K53" s="32">
        <v>0.11413111608958629</v>
      </c>
      <c r="L53" s="185">
        <v>0.11878952899120207</v>
      </c>
      <c r="M53" s="225">
        <v>0</v>
      </c>
      <c r="N53" s="17">
        <v>0.20881335831492676</v>
      </c>
      <c r="O53" s="103">
        <v>2.4107286765861595E-2</v>
      </c>
      <c r="P53" s="225">
        <v>1E-3</v>
      </c>
      <c r="Q53" s="52">
        <v>0.45</v>
      </c>
      <c r="R53" s="53">
        <v>2.6</v>
      </c>
      <c r="S53" s="52">
        <v>0.37</v>
      </c>
      <c r="T53" s="52">
        <v>0.38</v>
      </c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0"/>
      <c r="CG53" s="71">
        <v>55.464417352121316</v>
      </c>
      <c r="CH53" s="53">
        <v>54.183854192520435</v>
      </c>
      <c r="CI53" s="53">
        <v>4.0589651738661399</v>
      </c>
      <c r="CJ53" s="13">
        <v>61.565503260854669</v>
      </c>
      <c r="CK53" s="13">
        <v>30.342958347811447</v>
      </c>
      <c r="CL53" s="47">
        <v>5.2360650742873203</v>
      </c>
      <c r="CM53" s="47">
        <v>1.0714208854677743</v>
      </c>
      <c r="CN53" s="47">
        <v>0.27249524338922776</v>
      </c>
      <c r="CO53" s="47">
        <v>1.3924282300325557</v>
      </c>
      <c r="CP53" s="47">
        <v>0.27139733629796758</v>
      </c>
    </row>
    <row r="54" spans="2:94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118"/>
      <c r="I54" s="231">
        <v>2.896885823013116</v>
      </c>
      <c r="J54" s="231">
        <v>0.51800000000000002</v>
      </c>
      <c r="K54" s="231">
        <v>0.9849411798244595</v>
      </c>
      <c r="L54" s="231">
        <v>1.9119446431886564</v>
      </c>
      <c r="M54" s="231">
        <v>0</v>
      </c>
      <c r="N54" s="14"/>
      <c r="O54" s="14"/>
      <c r="P54" s="317"/>
      <c r="Q54" s="7"/>
      <c r="R54" s="7"/>
      <c r="S54" s="7"/>
      <c r="T54" s="7"/>
      <c r="U54" s="249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0"/>
      <c r="CG54" s="7"/>
      <c r="CH54" s="7"/>
      <c r="CI54" s="7"/>
      <c r="CJ54" s="7"/>
      <c r="CK54" s="7"/>
      <c r="CL54" s="7"/>
      <c r="CM54" s="7"/>
      <c r="CN54" s="47"/>
      <c r="CO54" s="7"/>
      <c r="CP54" s="7"/>
    </row>
    <row r="55" spans="2:94" ht="22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53">
        <v>88</v>
      </c>
      <c r="G55" s="60">
        <v>88</v>
      </c>
      <c r="H55" s="60">
        <v>23.580971999999996</v>
      </c>
      <c r="I55" s="75">
        <v>1.1387231537282987</v>
      </c>
      <c r="J55" s="13">
        <v>0.20361817126010631</v>
      </c>
      <c r="K55" s="58">
        <v>0.38716587226762156</v>
      </c>
      <c r="L55" s="73">
        <v>0.75155728146067713</v>
      </c>
      <c r="M55" s="318">
        <v>0</v>
      </c>
      <c r="N55" s="44">
        <v>1.0362380698927518</v>
      </c>
      <c r="O55" s="44">
        <v>0.10248508383554689</v>
      </c>
      <c r="P55" s="225">
        <v>0</v>
      </c>
      <c r="Q55" s="226">
        <v>2.1</v>
      </c>
      <c r="R55" s="226">
        <v>5</v>
      </c>
      <c r="S55" s="226">
        <v>1.8</v>
      </c>
      <c r="T55" s="226">
        <v>1.8</v>
      </c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0"/>
      <c r="CG55" s="53">
        <v>201.5135781017226</v>
      </c>
      <c r="CH55" s="7">
        <v>76.301330885590218</v>
      </c>
      <c r="CI55" s="7">
        <v>7.3061373129590521</v>
      </c>
      <c r="CJ55" s="13">
        <v>223.68007169291209</v>
      </c>
      <c r="CK55" s="13">
        <v>42.728745295930523</v>
      </c>
      <c r="CL55" s="47">
        <v>9.4249171337171767</v>
      </c>
      <c r="CM55" s="47">
        <v>18.376134956491988</v>
      </c>
      <c r="CN55" s="47">
        <v>1.7992595471758377</v>
      </c>
      <c r="CO55" s="94">
        <v>20.513239016743373</v>
      </c>
      <c r="CP55" s="94">
        <v>1.0075853464184692</v>
      </c>
    </row>
    <row r="56" spans="2:94" ht="24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15.94</v>
      </c>
      <c r="G56" s="60">
        <v>15.94</v>
      </c>
      <c r="H56" s="60">
        <v>4.0653119999999996</v>
      </c>
      <c r="I56" s="75">
        <v>0.20626417125487592</v>
      </c>
      <c r="J56" s="13">
        <v>3.6882655112341983E-2</v>
      </c>
      <c r="K56" s="58">
        <v>7.0129818226657814E-2</v>
      </c>
      <c r="L56" s="73">
        <v>0.13613435302821811</v>
      </c>
      <c r="M56" s="318">
        <v>0</v>
      </c>
      <c r="N56" s="44">
        <v>0.1877003958419371</v>
      </c>
      <c r="O56" s="44">
        <v>1.8563775412938827E-2</v>
      </c>
      <c r="P56" s="225">
        <v>0</v>
      </c>
      <c r="Q56" s="190">
        <v>1.65</v>
      </c>
      <c r="R56" s="190">
        <v>4.7</v>
      </c>
      <c r="S56" s="190">
        <v>1.4</v>
      </c>
      <c r="T56" s="190">
        <v>1.4</v>
      </c>
      <c r="U56" s="249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0"/>
      <c r="CG56" s="7">
        <v>201.5135781017226</v>
      </c>
      <c r="CH56" s="7">
        <v>95.376663606987776</v>
      </c>
      <c r="CI56" s="7">
        <v>7.3061373129590521</v>
      </c>
      <c r="CJ56" s="13">
        <v>223.68007169291209</v>
      </c>
      <c r="CK56" s="13">
        <v>53.410931619913157</v>
      </c>
      <c r="CL56" s="47">
        <v>9.4249171337171767</v>
      </c>
      <c r="CM56" s="47">
        <v>3.3285862637100254</v>
      </c>
      <c r="CN56" s="47">
        <v>0.38773589508145068</v>
      </c>
      <c r="CO56" s="94">
        <v>3.7156935218964704</v>
      </c>
      <c r="CP56" s="94">
        <v>0.21713210124561239</v>
      </c>
    </row>
    <row r="57" spans="2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12.74</v>
      </c>
      <c r="G57" s="60">
        <v>12.74</v>
      </c>
      <c r="H57" s="60">
        <v>3.238194</v>
      </c>
      <c r="I57" s="75">
        <v>0.16485605657384689</v>
      </c>
      <c r="J57" s="13">
        <v>2.9478357975610846E-2</v>
      </c>
      <c r="K57" s="58">
        <v>5.6051059235107947E-2</v>
      </c>
      <c r="L57" s="73">
        <v>0.10880499733873894</v>
      </c>
      <c r="M57" s="225">
        <v>0</v>
      </c>
      <c r="N57" s="44">
        <v>0.15001901148220068</v>
      </c>
      <c r="O57" s="44">
        <v>1.4837045091646212E-2</v>
      </c>
      <c r="P57" s="225">
        <v>0</v>
      </c>
      <c r="Q57" s="190">
        <v>1.42</v>
      </c>
      <c r="R57" s="226">
        <v>4.4000000000000004</v>
      </c>
      <c r="S57" s="226">
        <v>1</v>
      </c>
      <c r="T57" s="190">
        <v>1.2</v>
      </c>
      <c r="U57" s="249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0"/>
      <c r="CG57" s="226">
        <v>176.77944603929015</v>
      </c>
      <c r="CH57" s="7">
        <v>96.330430243057663</v>
      </c>
      <c r="CI57" s="7">
        <v>7.3061373129590521</v>
      </c>
      <c r="CJ57" s="13">
        <v>196.22518510361209</v>
      </c>
      <c r="CK57" s="13">
        <v>53.945040936112299</v>
      </c>
      <c r="CL57" s="47">
        <v>9.4249171337171767</v>
      </c>
      <c r="CM57" s="47">
        <v>2.3452503319076552</v>
      </c>
      <c r="CN57" s="47">
        <v>0.31193662123048782</v>
      </c>
      <c r="CO57" s="94">
        <v>2.6199823025035749</v>
      </c>
      <c r="CP57" s="94">
        <v>0.17468450788907325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36.629999999999995</v>
      </c>
      <c r="G58" s="60">
        <v>36.629999999999995</v>
      </c>
      <c r="H58" s="60">
        <v>9.6956609999999994</v>
      </c>
      <c r="I58" s="75">
        <v>0.47399351273940427</v>
      </c>
      <c r="J58" s="13">
        <v>8.4756063787019234E-2</v>
      </c>
      <c r="K58" s="58">
        <v>0.16115779433139746</v>
      </c>
      <c r="L58" s="73">
        <v>0.31283571840800684</v>
      </c>
      <c r="M58" s="225">
        <v>0</v>
      </c>
      <c r="N58" s="44">
        <v>0.43133409659285787</v>
      </c>
      <c r="O58" s="44">
        <v>4.2659416146546392E-2</v>
      </c>
      <c r="P58" s="225">
        <v>0</v>
      </c>
      <c r="Q58" s="226">
        <v>1.2</v>
      </c>
      <c r="R58" s="226">
        <v>3.4</v>
      </c>
      <c r="S58" s="226">
        <v>0.8</v>
      </c>
      <c r="T58" s="226">
        <v>1</v>
      </c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0"/>
      <c r="CG58" s="7">
        <v>152.04531397685767</v>
      </c>
      <c r="CH58" s="226">
        <v>104.03686466250225</v>
      </c>
      <c r="CI58" s="7">
        <v>7.3061373129590521</v>
      </c>
      <c r="CJ58" s="13">
        <v>168.77029851431203</v>
      </c>
      <c r="CK58" s="13">
        <v>58.260644211001271</v>
      </c>
      <c r="CL58" s="47">
        <v>9.4249171337171767</v>
      </c>
      <c r="CM58" s="47">
        <v>5.8370436607459855</v>
      </c>
      <c r="CN58" s="47">
        <v>1.0087061712705012</v>
      </c>
      <c r="CO58" s="47">
        <v>6.5272907491873093</v>
      </c>
      <c r="CP58" s="47">
        <v>0.56487545591148081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36.69</v>
      </c>
      <c r="G59" s="60">
        <v>36.69</v>
      </c>
      <c r="H59" s="60">
        <v>9.7118789999999997</v>
      </c>
      <c r="I59" s="75">
        <v>0.47476991488967363</v>
      </c>
      <c r="J59" s="13">
        <v>8.4894894358332959E-2</v>
      </c>
      <c r="K59" s="58">
        <v>0.16142177106248903</v>
      </c>
      <c r="L59" s="73">
        <v>0.31334814382718457</v>
      </c>
      <c r="M59" s="225">
        <v>0</v>
      </c>
      <c r="N59" s="44">
        <v>0.43204062254960302</v>
      </c>
      <c r="O59" s="44">
        <v>4.2729292340070613E-2</v>
      </c>
      <c r="P59" s="225">
        <v>0</v>
      </c>
      <c r="Q59" s="226">
        <v>1</v>
      </c>
      <c r="R59" s="226">
        <v>3.3</v>
      </c>
      <c r="S59" s="226">
        <v>0.6</v>
      </c>
      <c r="T59" s="226">
        <v>0.8</v>
      </c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0"/>
      <c r="CG59" s="7">
        <v>111.57127969287725</v>
      </c>
      <c r="CH59" s="7">
        <v>111.74329908194687</v>
      </c>
      <c r="CI59" s="7">
        <v>7.3061373129590521</v>
      </c>
      <c r="CJ59" s="13">
        <v>123.84412045909376</v>
      </c>
      <c r="CK59" s="13">
        <v>62.576247485890256</v>
      </c>
      <c r="CL59" s="47">
        <v>9.4249171337171767</v>
      </c>
      <c r="CM59" s="47">
        <v>4.3616124299441337</v>
      </c>
      <c r="CN59" s="47">
        <v>1.0852373997446791</v>
      </c>
      <c r="CO59" s="47">
        <v>4.8896409892802328</v>
      </c>
      <c r="CP59" s="47">
        <v>0.60773294385702037</v>
      </c>
    </row>
    <row r="60" spans="2:94" ht="17.2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29.310000000000002</v>
      </c>
      <c r="G60" s="60">
        <v>29.310000000000002</v>
      </c>
      <c r="H60" s="60">
        <v>7.7170649999999998</v>
      </c>
      <c r="I60" s="75">
        <v>0.37927245040655044</v>
      </c>
      <c r="J60" s="13">
        <v>6.7818734086746782E-2</v>
      </c>
      <c r="K60" s="58">
        <v>0.12895263313822716</v>
      </c>
      <c r="L60" s="73">
        <v>0.25031981726832331</v>
      </c>
      <c r="M60" s="225">
        <v>0</v>
      </c>
      <c r="N60" s="44">
        <v>0.34513792986996089</v>
      </c>
      <c r="O60" s="44">
        <v>3.4134520536589552E-2</v>
      </c>
      <c r="P60" s="225">
        <v>0</v>
      </c>
      <c r="Q60" s="226">
        <v>0.4</v>
      </c>
      <c r="R60" s="226">
        <v>2.7</v>
      </c>
      <c r="S60" s="226">
        <v>0.3</v>
      </c>
      <c r="T60" s="226">
        <v>0.4</v>
      </c>
      <c r="U60" s="249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0"/>
      <c r="CG60" s="7">
        <v>87.800815113396681</v>
      </c>
      <c r="CH60" s="7">
        <v>112.86073207276635</v>
      </c>
      <c r="CI60" s="7">
        <v>7.3061373129590521</v>
      </c>
      <c r="CJ60" s="13">
        <v>97.458904775870323</v>
      </c>
      <c r="CK60" s="13">
        <v>63.202009960749166</v>
      </c>
      <c r="CL60" s="47">
        <v>9.4249171337171767</v>
      </c>
      <c r="CM60" s="47">
        <v>2.7875847756164869</v>
      </c>
      <c r="CN60" s="47">
        <v>0.87095360535312261</v>
      </c>
      <c r="CO60" s="47">
        <v>3.13276482017001</v>
      </c>
      <c r="CP60" s="47">
        <v>0.48773401899774876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3">
        <v>4.5599999999999996</v>
      </c>
      <c r="G61" s="32">
        <v>4.5599999999999996</v>
      </c>
      <c r="H61" s="32">
        <v>1.0271399999999999</v>
      </c>
      <c r="I61" s="75">
        <v>5.9006563420466382E-2</v>
      </c>
      <c r="J61" s="13">
        <v>1.0551123419841872E-2</v>
      </c>
      <c r="K61" s="58">
        <v>2.0062231562958572E-2</v>
      </c>
      <c r="L61" s="73">
        <v>3.8944331857507813E-2</v>
      </c>
      <c r="M61" s="225">
        <v>0</v>
      </c>
      <c r="N61" s="44">
        <v>5.3695972712624412E-2</v>
      </c>
      <c r="O61" s="164">
        <v>5.3105907078419695E-3</v>
      </c>
      <c r="P61" s="225">
        <v>0</v>
      </c>
      <c r="Q61" s="205">
        <v>0.45</v>
      </c>
      <c r="R61" s="226">
        <v>2.6</v>
      </c>
      <c r="S61" s="205">
        <v>0.37</v>
      </c>
      <c r="T61" s="205">
        <v>0.38</v>
      </c>
      <c r="U61" s="249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71">
        <v>66.514471156636603</v>
      </c>
      <c r="CH61" s="53">
        <v>77.292257260727752</v>
      </c>
      <c r="CI61" s="53">
        <v>7.3061373129590521</v>
      </c>
      <c r="CJ61" s="13">
        <v>73.83106298386663</v>
      </c>
      <c r="CK61" s="13">
        <v>43.283664066007546</v>
      </c>
      <c r="CL61" s="47">
        <v>9.4249171337171767</v>
      </c>
      <c r="CM61" s="47">
        <v>0.33662197462135618</v>
      </c>
      <c r="CN61" s="47">
        <v>7.9389969122783899E-2</v>
      </c>
      <c r="CO61" s="47">
        <v>0.37964726933618215</v>
      </c>
      <c r="CP61" s="47">
        <v>4.4458382708758987E-2</v>
      </c>
    </row>
    <row r="62" spans="2:94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60"/>
      <c r="H62" s="118"/>
      <c r="I62" s="231">
        <v>0.16600000000000001</v>
      </c>
      <c r="J62" s="231">
        <v>0.16600000000000001</v>
      </c>
      <c r="K62" s="231">
        <v>0.13280000000000003</v>
      </c>
      <c r="L62" s="231">
        <v>3.3199999999999993E-2</v>
      </c>
      <c r="M62" s="231">
        <v>0</v>
      </c>
      <c r="N62" s="14"/>
      <c r="O62" s="14"/>
      <c r="P62" s="317"/>
      <c r="Q62" s="7"/>
      <c r="R62" s="7"/>
      <c r="S62" s="7"/>
      <c r="T62" s="7"/>
      <c r="U62" s="249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0"/>
      <c r="CG62" s="7"/>
      <c r="CH62" s="7"/>
      <c r="CI62" s="7"/>
      <c r="CJ62" s="7"/>
      <c r="CK62" s="7"/>
      <c r="CL62" s="7"/>
      <c r="CM62" s="7"/>
      <c r="CN62" s="7"/>
      <c r="CO62" s="7"/>
      <c r="CP62" s="7"/>
    </row>
    <row r="63" spans="2:94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52">
        <v>99.350000000000009</v>
      </c>
      <c r="G63" s="60">
        <v>99.350000000000009</v>
      </c>
      <c r="H63" s="60">
        <v>26.648876999999999</v>
      </c>
      <c r="I63" s="53">
        <v>8.2172894867962143E-2</v>
      </c>
      <c r="J63" s="13">
        <v>8.2172894867962143E-2</v>
      </c>
      <c r="K63" s="32">
        <v>6.5738315894369723E-2</v>
      </c>
      <c r="L63" s="185">
        <v>1.643457897359242E-2</v>
      </c>
      <c r="M63" s="318">
        <v>0</v>
      </c>
      <c r="N63" s="73">
        <v>7.6009927752864984E-2</v>
      </c>
      <c r="O63" s="73">
        <v>6.1629671150971602E-3</v>
      </c>
      <c r="P63" s="225">
        <v>0</v>
      </c>
      <c r="Q63" s="226">
        <v>2.1</v>
      </c>
      <c r="R63" s="226">
        <v>5</v>
      </c>
      <c r="S63" s="226">
        <v>1.8</v>
      </c>
      <c r="T63" s="226">
        <v>1.8</v>
      </c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0"/>
      <c r="CG63" s="53">
        <v>153.54435228367177</v>
      </c>
      <c r="CH63" s="7">
        <v>76.301330885590218</v>
      </c>
      <c r="CI63" s="7">
        <v>2.7305765715099488</v>
      </c>
      <c r="CJ63" s="13">
        <v>170.43423103487569</v>
      </c>
      <c r="CK63" s="13">
        <v>42.728745295930523</v>
      </c>
      <c r="CL63" s="47">
        <v>3.5224437772478341</v>
      </c>
      <c r="CM63" s="47">
        <v>15.525914181762305</v>
      </c>
      <c r="CN63" s="47">
        <v>2.0333447817063948</v>
      </c>
      <c r="CO63" s="94">
        <v>17.282595642584475</v>
      </c>
      <c r="CP63" s="94">
        <v>1.1386730777555811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10">
        <v>17.75</v>
      </c>
      <c r="G64" s="60">
        <v>17.75</v>
      </c>
      <c r="H64" s="60">
        <v>4.5923969999999992</v>
      </c>
      <c r="I64" s="53">
        <v>1.4681116093672147E-2</v>
      </c>
      <c r="J64" s="13">
        <v>1.4681116093672147E-2</v>
      </c>
      <c r="K64" s="32">
        <v>1.1744892874937719E-2</v>
      </c>
      <c r="L64" s="186">
        <v>2.9362232187344281E-3</v>
      </c>
      <c r="M64" s="318">
        <v>0</v>
      </c>
      <c r="N64" s="73">
        <v>1.3580032386646736E-2</v>
      </c>
      <c r="O64" s="151">
        <v>1.101083707025411E-3</v>
      </c>
      <c r="P64" s="225">
        <v>0</v>
      </c>
      <c r="Q64" s="190">
        <v>1.65</v>
      </c>
      <c r="R64" s="190">
        <v>4.7</v>
      </c>
      <c r="S64" s="190">
        <v>1.4</v>
      </c>
      <c r="T64" s="190">
        <v>1.4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0"/>
      <c r="CG64" s="7">
        <v>153.54435228367177</v>
      </c>
      <c r="CH64" s="7">
        <v>83.168450665293349</v>
      </c>
      <c r="CI64" s="7">
        <v>2.7305765715099488</v>
      </c>
      <c r="CJ64" s="13">
        <v>170.43423103487569</v>
      </c>
      <c r="CK64" s="13">
        <v>46.574332372564278</v>
      </c>
      <c r="CL64" s="47">
        <v>3.5224437772478341</v>
      </c>
      <c r="CM64" s="47">
        <v>2.7738799871794755</v>
      </c>
      <c r="CN64" s="47">
        <v>0.3819425433299411</v>
      </c>
      <c r="CO64" s="94">
        <v>3.0877309779151929</v>
      </c>
      <c r="CP64" s="94">
        <v>0.21388782426476705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10">
        <v>10.5</v>
      </c>
      <c r="G65" s="60">
        <v>10.5</v>
      </c>
      <c r="H65" s="60">
        <v>2.6327219999999998</v>
      </c>
      <c r="I65" s="53">
        <v>8.6846038863976089E-3</v>
      </c>
      <c r="J65" s="13">
        <v>8.6846038863976089E-3</v>
      </c>
      <c r="K65" s="32">
        <v>6.9476831091180875E-3</v>
      </c>
      <c r="L65" s="186">
        <v>1.7369207772795214E-3</v>
      </c>
      <c r="M65" s="225">
        <v>0</v>
      </c>
      <c r="N65" s="73">
        <v>8.0332585949177884E-3</v>
      </c>
      <c r="O65" s="151">
        <v>6.5134529147982065E-4</v>
      </c>
      <c r="P65" s="225">
        <v>0</v>
      </c>
      <c r="Q65" s="190">
        <v>1.42</v>
      </c>
      <c r="R65" s="226">
        <v>4.4000000000000004</v>
      </c>
      <c r="S65" s="226">
        <v>1</v>
      </c>
      <c r="T65" s="190">
        <v>1.2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0"/>
      <c r="CG65" s="226">
        <v>121.5291770167137</v>
      </c>
      <c r="CH65" s="7">
        <v>84.000135171946269</v>
      </c>
      <c r="CI65" s="7">
        <v>2.7305765715099488</v>
      </c>
      <c r="CJ65" s="13">
        <v>134.89738648855223</v>
      </c>
      <c r="CK65" s="13">
        <v>47.040075696289918</v>
      </c>
      <c r="CL65" s="47">
        <v>3.5224437772478341</v>
      </c>
      <c r="CM65" s="47">
        <v>1.3047274126763482</v>
      </c>
      <c r="CN65" s="47">
        <v>0.22114900387015671</v>
      </c>
      <c r="CO65" s="94">
        <v>1.4534082177909007</v>
      </c>
      <c r="CP65" s="94">
        <v>0.12384344216728778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10">
        <v>22.290000000000003</v>
      </c>
      <c r="G66" s="60">
        <v>22.290000000000003</v>
      </c>
      <c r="H66" s="60">
        <v>5.8195589999999999</v>
      </c>
      <c r="I66" s="53">
        <v>1.8436173393124068E-2</v>
      </c>
      <c r="J66" s="13">
        <v>1.8436173393124068E-2</v>
      </c>
      <c r="K66" s="32">
        <v>1.4748938714499255E-2</v>
      </c>
      <c r="L66" s="186">
        <v>3.6872346786248136E-3</v>
      </c>
      <c r="M66" s="225">
        <v>0</v>
      </c>
      <c r="N66" s="73">
        <v>1.7053460388639762E-2</v>
      </c>
      <c r="O66" s="151">
        <v>1.3827130044843051E-3</v>
      </c>
      <c r="P66" s="225">
        <v>0</v>
      </c>
      <c r="Q66" s="226">
        <v>1.2</v>
      </c>
      <c r="R66" s="226">
        <v>3.4</v>
      </c>
      <c r="S66" s="226">
        <v>0.8</v>
      </c>
      <c r="T66" s="226">
        <v>1</v>
      </c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0"/>
      <c r="CG66" s="7">
        <v>89.51400174975565</v>
      </c>
      <c r="CH66" s="226">
        <v>72.660116923733526</v>
      </c>
      <c r="CI66" s="7">
        <v>2.7305765715099488</v>
      </c>
      <c r="CJ66" s="13">
        <v>99.360541942228778</v>
      </c>
      <c r="CK66" s="13">
        <v>40.689665477290781</v>
      </c>
      <c r="CL66" s="47">
        <v>3.5224437772478341</v>
      </c>
      <c r="CM66" s="47">
        <v>2.0561316507810106</v>
      </c>
      <c r="CN66" s="47">
        <v>0.42284983738456577</v>
      </c>
      <c r="CO66" s="47">
        <v>2.2932617516871336</v>
      </c>
      <c r="CP66" s="47">
        <v>0.23679590893535687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10">
        <v>26.35</v>
      </c>
      <c r="G67" s="60">
        <v>26.35</v>
      </c>
      <c r="H67" s="60">
        <v>6.9169769999999993</v>
      </c>
      <c r="I67" s="53">
        <v>2.1794220229197813E-2</v>
      </c>
      <c r="J67" s="13">
        <v>2.1794220229197813E-2</v>
      </c>
      <c r="K67" s="32">
        <v>1.7435376183358251E-2</v>
      </c>
      <c r="L67" s="186">
        <v>4.3588440458395619E-3</v>
      </c>
      <c r="M67" s="225">
        <v>0</v>
      </c>
      <c r="N67" s="73">
        <v>2.0159653712007976E-2</v>
      </c>
      <c r="O67" s="151">
        <v>1.6345665171898359E-3</v>
      </c>
      <c r="P67" s="225">
        <v>0</v>
      </c>
      <c r="Q67" s="226">
        <v>1</v>
      </c>
      <c r="R67" s="226">
        <v>3.3</v>
      </c>
      <c r="S67" s="226">
        <v>0.6</v>
      </c>
      <c r="T67" s="226">
        <v>0.8</v>
      </c>
      <c r="U67" s="249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0"/>
      <c r="CG67" s="7">
        <v>68.527465454358392</v>
      </c>
      <c r="CH67" s="7">
        <v>61.320098675520782</v>
      </c>
      <c r="CI67" s="7">
        <v>2.7305765715099488</v>
      </c>
      <c r="CJ67" s="13">
        <v>76.065486654337818</v>
      </c>
      <c r="CK67" s="13">
        <v>34.339255258291644</v>
      </c>
      <c r="CL67" s="47">
        <v>3.5224437772478341</v>
      </c>
      <c r="CM67" s="47">
        <v>1.877649407381631</v>
      </c>
      <c r="CN67" s="47">
        <v>0.42414971217630765</v>
      </c>
      <c r="CO67" s="47">
        <v>2.0971419668722819</v>
      </c>
      <c r="CP67" s="47">
        <v>0.23752383881873235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10">
        <v>20.540000000000003</v>
      </c>
      <c r="G68" s="60">
        <v>20.540000000000003</v>
      </c>
      <c r="H68" s="60">
        <v>5.3465340000000001</v>
      </c>
      <c r="I68" s="53">
        <v>1.69887394120578E-2</v>
      </c>
      <c r="J68" s="13">
        <v>1.69887394120578E-2</v>
      </c>
      <c r="K68" s="32">
        <v>1.359099152964624E-2</v>
      </c>
      <c r="L68" s="186">
        <v>3.3977478824115601E-3</v>
      </c>
      <c r="M68" s="225">
        <v>0</v>
      </c>
      <c r="N68" s="73">
        <v>1.5714583956153466E-2</v>
      </c>
      <c r="O68" s="151">
        <v>1.274155455904335E-3</v>
      </c>
      <c r="P68" s="225">
        <v>0</v>
      </c>
      <c r="Q68" s="226">
        <v>0.4</v>
      </c>
      <c r="R68" s="226">
        <v>2.7</v>
      </c>
      <c r="S68" s="226">
        <v>0.3</v>
      </c>
      <c r="T68" s="226">
        <v>0.4</v>
      </c>
      <c r="U68" s="249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7">
        <v>51.823895749858529</v>
      </c>
      <c r="CH68" s="7">
        <v>69.904912490093707</v>
      </c>
      <c r="CI68" s="7">
        <v>2.7305765715099488</v>
      </c>
      <c r="CJ68" s="13">
        <v>57.524524282342973</v>
      </c>
      <c r="CK68" s="13">
        <v>39.146750994452482</v>
      </c>
      <c r="CL68" s="47">
        <v>3.5224437772478341</v>
      </c>
      <c r="CM68" s="47">
        <v>1.1205488614809087</v>
      </c>
      <c r="CN68" s="47">
        <v>0.37374899139531065</v>
      </c>
      <c r="CO68" s="47">
        <v>1.2539047239439955</v>
      </c>
      <c r="CP68" s="47">
        <v>0.20929943518137401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2">
        <v>3.92</v>
      </c>
      <c r="G69" s="32">
        <v>3.92</v>
      </c>
      <c r="H69" s="32">
        <v>0.85414800000000002</v>
      </c>
      <c r="I69" s="133">
        <v>3.2422521175884409E-3</v>
      </c>
      <c r="J69" s="28">
        <v>3.2422521175884409E-3</v>
      </c>
      <c r="K69" s="83">
        <v>2.5938016940707529E-3</v>
      </c>
      <c r="L69" s="186">
        <v>6.48450423517688E-4</v>
      </c>
      <c r="M69" s="225">
        <v>0</v>
      </c>
      <c r="N69" s="73">
        <v>2.9990832087693079E-3</v>
      </c>
      <c r="O69" s="151">
        <v>2.4316890881913305E-4</v>
      </c>
      <c r="P69" s="225">
        <v>0</v>
      </c>
      <c r="Q69" s="205">
        <v>0.45</v>
      </c>
      <c r="R69" s="226">
        <v>2.6</v>
      </c>
      <c r="S69" s="205">
        <v>0.37</v>
      </c>
      <c r="T69" s="205">
        <v>0.38</v>
      </c>
      <c r="U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0"/>
      <c r="CG69" s="71">
        <v>26.897030190835668</v>
      </c>
      <c r="CH69" s="226">
        <v>63.389560217548137</v>
      </c>
      <c r="CI69" s="53">
        <v>2.7305765715099488</v>
      </c>
      <c r="CJ69" s="13">
        <v>29.855703511827596</v>
      </c>
      <c r="CK69" s="13">
        <v>35.498153721826959</v>
      </c>
      <c r="CL69" s="47">
        <v>3.5224437772478341</v>
      </c>
      <c r="CM69" s="47">
        <v>0.11614021850839482</v>
      </c>
      <c r="CN69" s="47">
        <v>5.4144066080698307E-2</v>
      </c>
      <c r="CO69" s="47">
        <v>0.13084233737317566</v>
      </c>
      <c r="CP69" s="47">
        <v>3.0320677005191053E-2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15"/>
      <c r="H70" s="120"/>
      <c r="I70" s="330">
        <v>0.13600000000000001</v>
      </c>
      <c r="J70" s="330">
        <v>0.13600000000000001</v>
      </c>
      <c r="K70" s="330">
        <v>4.4879999999999996E-2</v>
      </c>
      <c r="L70" s="330">
        <v>9.1120000000000007E-2</v>
      </c>
      <c r="M70" s="330">
        <v>0</v>
      </c>
      <c r="N70" s="14"/>
      <c r="O70" s="14"/>
      <c r="P70" s="241"/>
      <c r="Q70" s="15"/>
      <c r="R70" s="15"/>
      <c r="S70" s="15"/>
      <c r="T70" s="15"/>
      <c r="U70" s="249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0"/>
      <c r="CG70" s="10"/>
      <c r="CH70" s="15"/>
      <c r="CI70" s="7"/>
      <c r="CJ70" s="15"/>
      <c r="CK70" s="15"/>
      <c r="CL70" s="15"/>
      <c r="CM70" s="15"/>
      <c r="CN70" s="47"/>
      <c r="CO70" s="15"/>
      <c r="CP70" s="15"/>
    </row>
    <row r="71" spans="2:94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52">
        <v>51.28</v>
      </c>
      <c r="G71" s="7">
        <v>51.28</v>
      </c>
      <c r="H71" s="7">
        <v>13.655556000000001</v>
      </c>
      <c r="I71" s="53">
        <v>5.5183415097325522E-2</v>
      </c>
      <c r="J71" s="13">
        <v>5.5183415097325522E-2</v>
      </c>
      <c r="K71" s="83">
        <v>1.8210526982117423E-2</v>
      </c>
      <c r="L71" s="186">
        <v>3.6972888115208102E-2</v>
      </c>
      <c r="M71" s="318">
        <v>0</v>
      </c>
      <c r="N71" s="73">
        <v>5.1044658965026107E-2</v>
      </c>
      <c r="O71" s="151">
        <v>4.138756132299414E-3</v>
      </c>
      <c r="P71" s="225">
        <v>0</v>
      </c>
      <c r="Q71" s="226">
        <v>2.1</v>
      </c>
      <c r="R71" s="226">
        <v>5</v>
      </c>
      <c r="S71" s="226">
        <v>1.8</v>
      </c>
      <c r="T71" s="226">
        <v>1.8</v>
      </c>
      <c r="U71" s="249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0"/>
      <c r="CG71" s="53">
        <v>212.86343956760075</v>
      </c>
      <c r="CH71" s="7">
        <v>76.301330885590218</v>
      </c>
      <c r="CI71" s="7">
        <v>16.826255629845086</v>
      </c>
      <c r="CJ71" s="13">
        <v>236.27841792003684</v>
      </c>
      <c r="CK71" s="13">
        <v>42.728745295930523</v>
      </c>
      <c r="CL71" s="47">
        <v>21.705869762500161</v>
      </c>
      <c r="CM71" s="47">
        <v>11.778487569725023</v>
      </c>
      <c r="CN71" s="47">
        <v>1.0419370967827069</v>
      </c>
      <c r="CO71" s="94">
        <v>13.229434272360498</v>
      </c>
      <c r="CP71" s="94">
        <v>0.5834847741983159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10">
        <v>9.4700000000000006</v>
      </c>
      <c r="G72" s="7">
        <v>9.4700000000000006</v>
      </c>
      <c r="H72" s="7">
        <v>2.3543129999999999</v>
      </c>
      <c r="I72" s="53">
        <v>1.0190852983066942E-2</v>
      </c>
      <c r="J72" s="13">
        <v>1.0190852983066942E-2</v>
      </c>
      <c r="K72" s="83">
        <v>3.3629814844120913E-3</v>
      </c>
      <c r="L72" s="185">
        <v>6.827871498654851E-3</v>
      </c>
      <c r="M72" s="318">
        <v>0</v>
      </c>
      <c r="N72" s="73">
        <v>9.4265390093369213E-3</v>
      </c>
      <c r="O72" s="151">
        <v>7.6431397373002063E-4</v>
      </c>
      <c r="P72" s="225">
        <v>0</v>
      </c>
      <c r="Q72" s="190">
        <v>1.65</v>
      </c>
      <c r="R72" s="190">
        <v>4.7</v>
      </c>
      <c r="S72" s="190">
        <v>1.4</v>
      </c>
      <c r="T72" s="190">
        <v>1.4</v>
      </c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0"/>
      <c r="CG72" s="7">
        <v>212.86343956760075</v>
      </c>
      <c r="CH72" s="7">
        <v>70.960237723598908</v>
      </c>
      <c r="CI72" s="7">
        <v>16.826255629845086</v>
      </c>
      <c r="CJ72" s="13">
        <v>236.27841792003684</v>
      </c>
      <c r="CK72" s="13">
        <v>39.737733125215392</v>
      </c>
      <c r="CL72" s="47">
        <v>21.705869762500161</v>
      </c>
      <c r="CM72" s="47">
        <v>2.1751614135198123</v>
      </c>
      <c r="CN72" s="47">
        <v>0.16706261015575929</v>
      </c>
      <c r="CO72" s="94">
        <v>2.4431112043536256</v>
      </c>
      <c r="CP72" s="94">
        <v>9.3555061687225216E-2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10">
        <v>6.93</v>
      </c>
      <c r="G73" s="7">
        <v>6.93</v>
      </c>
      <c r="H73" s="7">
        <v>1.667751</v>
      </c>
      <c r="I73" s="53">
        <v>7.4575090995410657E-3</v>
      </c>
      <c r="J73" s="13">
        <v>7.4575090995410657E-3</v>
      </c>
      <c r="K73" s="83">
        <v>2.4609780028485516E-3</v>
      </c>
      <c r="L73" s="185">
        <v>4.9965310966925136E-3</v>
      </c>
      <c r="M73" s="225">
        <v>0</v>
      </c>
      <c r="N73" s="73">
        <v>6.8981959170754861E-3</v>
      </c>
      <c r="O73" s="151">
        <v>5.5931318246557995E-4</v>
      </c>
      <c r="P73" s="225">
        <v>0</v>
      </c>
      <c r="Q73" s="190">
        <v>1.42</v>
      </c>
      <c r="R73" s="226">
        <v>4.4000000000000004</v>
      </c>
      <c r="S73" s="226">
        <v>1</v>
      </c>
      <c r="T73" s="190">
        <v>1.2</v>
      </c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0"/>
      <c r="CG73" s="226">
        <v>182.45437677222921</v>
      </c>
      <c r="CH73" s="7">
        <v>71.66984010083489</v>
      </c>
      <c r="CI73" s="7">
        <v>16.826255629845086</v>
      </c>
      <c r="CJ73" s="13">
        <v>202.52435821717444</v>
      </c>
      <c r="CK73" s="13">
        <v>40.135110456467544</v>
      </c>
      <c r="CL73" s="47">
        <v>21.705869762500161</v>
      </c>
      <c r="CM73" s="47">
        <v>1.3810147825463748</v>
      </c>
      <c r="CN73" s="47">
        <v>0.11952744749800749</v>
      </c>
      <c r="CO73" s="94">
        <v>1.5539154798991448</v>
      </c>
      <c r="CP73" s="94">
        <v>6.69353705988842E-2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10">
        <v>17.690000000000001</v>
      </c>
      <c r="G74" s="7">
        <v>17.690000000000001</v>
      </c>
      <c r="H74" s="7">
        <v>4.5761789999999998</v>
      </c>
      <c r="I74" s="53">
        <v>1.9036556417154616E-2</v>
      </c>
      <c r="J74" s="13">
        <v>1.9036556417154616E-2</v>
      </c>
      <c r="K74" s="32">
        <v>6.2820636176610239E-3</v>
      </c>
      <c r="L74" s="185">
        <v>1.2754492799493592E-2</v>
      </c>
      <c r="M74" s="225">
        <v>0</v>
      </c>
      <c r="N74" s="73">
        <v>1.7608814685868019E-2</v>
      </c>
      <c r="O74" s="151">
        <v>1.4277417312865961E-3</v>
      </c>
      <c r="P74" s="225">
        <v>0</v>
      </c>
      <c r="Q74" s="226">
        <v>1.2</v>
      </c>
      <c r="R74" s="226">
        <v>3.4</v>
      </c>
      <c r="S74" s="226">
        <v>0.8</v>
      </c>
      <c r="T74" s="226">
        <v>1</v>
      </c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0"/>
      <c r="CG74" s="7">
        <v>152.04531397685767</v>
      </c>
      <c r="CH74" s="226">
        <v>63.427808489238885</v>
      </c>
      <c r="CI74" s="7">
        <v>16.826255629845086</v>
      </c>
      <c r="CJ74" s="13">
        <v>168.77029851431203</v>
      </c>
      <c r="CK74" s="13">
        <v>35.519572753973776</v>
      </c>
      <c r="CL74" s="47">
        <v>21.705869762500161</v>
      </c>
      <c r="CM74" s="47">
        <v>2.9873380663425722</v>
      </c>
      <c r="CN74" s="47">
        <v>0.29025700522447673</v>
      </c>
      <c r="CO74" s="47">
        <v>3.3695234168168078</v>
      </c>
      <c r="CP74" s="47">
        <v>0.16254392292570696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7">
        <v>20.860000000000003</v>
      </c>
      <c r="G75" s="7">
        <v>20.860000000000003</v>
      </c>
      <c r="H75" s="7">
        <v>5.4330300000000005</v>
      </c>
      <c r="I75" s="53">
        <v>2.2447855673366039E-2</v>
      </c>
      <c r="J75" s="13">
        <v>2.2447855673366039E-2</v>
      </c>
      <c r="K75" s="32">
        <v>7.4077923722107933E-3</v>
      </c>
      <c r="L75" s="186">
        <v>1.5040063301155246E-2</v>
      </c>
      <c r="M75" s="225">
        <v>0</v>
      </c>
      <c r="N75" s="73">
        <v>2.0764266497863587E-2</v>
      </c>
      <c r="O75" s="151">
        <v>1.6835891755024529E-3</v>
      </c>
      <c r="P75" s="225">
        <v>0</v>
      </c>
      <c r="Q75" s="226">
        <v>1</v>
      </c>
      <c r="R75" s="226">
        <v>3.3</v>
      </c>
      <c r="S75" s="226">
        <v>0.6</v>
      </c>
      <c r="T75" s="226">
        <v>0.8</v>
      </c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0"/>
      <c r="CG75" s="7">
        <v>122.70699282921048</v>
      </c>
      <c r="CH75" s="7">
        <v>55.185776877642866</v>
      </c>
      <c r="CI75" s="7">
        <v>16.826255629845086</v>
      </c>
      <c r="CJ75" s="13">
        <v>136.20476204042365</v>
      </c>
      <c r="CK75" s="13">
        <v>30.904035051480008</v>
      </c>
      <c r="CL75" s="47">
        <v>21.705869762500161</v>
      </c>
      <c r="CM75" s="47">
        <v>2.9106635628558997</v>
      </c>
      <c r="CN75" s="47">
        <v>0.29982598134954003</v>
      </c>
      <c r="CO75" s="47">
        <v>3.294015779408991</v>
      </c>
      <c r="CP75" s="47">
        <v>0.16790254955574244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10">
        <v>17.510000000000002</v>
      </c>
      <c r="G76" s="60">
        <v>17.510000000000002</v>
      </c>
      <c r="H76" s="60">
        <v>4.5275249999999998</v>
      </c>
      <c r="I76" s="53">
        <v>1.8842854882101599E-2</v>
      </c>
      <c r="J76" s="13">
        <v>1.8842854882101599E-2</v>
      </c>
      <c r="K76" s="83">
        <v>6.2181421110935279E-3</v>
      </c>
      <c r="L76" s="186">
        <v>1.2624712771008071E-2</v>
      </c>
      <c r="M76" s="225">
        <v>0</v>
      </c>
      <c r="N76" s="73">
        <v>1.7429640765943978E-2</v>
      </c>
      <c r="O76" s="151">
        <v>1.4132141161576199E-3</v>
      </c>
      <c r="P76" s="225">
        <v>0</v>
      </c>
      <c r="Q76" s="226">
        <v>0.4</v>
      </c>
      <c r="R76" s="226">
        <v>2.7</v>
      </c>
      <c r="S76" s="226">
        <v>0.3</v>
      </c>
      <c r="T76" s="226">
        <v>0.4</v>
      </c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0"/>
      <c r="CG76" s="7">
        <v>83.08955186340954</v>
      </c>
      <c r="CH76" s="7">
        <v>62.359927871736438</v>
      </c>
      <c r="CI76" s="7">
        <v>16.826255629845086</v>
      </c>
      <c r="CJ76" s="13">
        <v>92.2294025683846</v>
      </c>
      <c r="CK76" s="13">
        <v>34.921559608172409</v>
      </c>
      <c r="CL76" s="47">
        <v>21.705869762500161</v>
      </c>
      <c r="CM76" s="47">
        <v>1.7495257892068887</v>
      </c>
      <c r="CN76" s="47">
        <v>0.28233613243748351</v>
      </c>
      <c r="CO76" s="47">
        <v>1.9950066185137922</v>
      </c>
      <c r="CP76" s="47">
        <v>0.15810823416499079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2">
        <v>2.6399999999999997</v>
      </c>
      <c r="G77" s="32">
        <v>2.6399999999999997</v>
      </c>
      <c r="H77" s="32">
        <v>0.50816399999999995</v>
      </c>
      <c r="I77" s="133">
        <v>2.8409558474442155E-3</v>
      </c>
      <c r="J77" s="28">
        <v>2.8409558474442155E-3</v>
      </c>
      <c r="K77" s="83">
        <v>9.3751542965659121E-4</v>
      </c>
      <c r="L77" s="186">
        <v>1.9034404177876243E-3</v>
      </c>
      <c r="M77" s="225">
        <v>0</v>
      </c>
      <c r="N77" s="151">
        <v>2.6278841588858993E-3</v>
      </c>
      <c r="O77" s="152">
        <v>2.1307168855831617E-4</v>
      </c>
      <c r="P77" s="225">
        <v>0</v>
      </c>
      <c r="Q77" s="205">
        <v>0.45</v>
      </c>
      <c r="R77" s="226">
        <v>2.6</v>
      </c>
      <c r="S77" s="205">
        <v>0.37</v>
      </c>
      <c r="T77" s="205">
        <v>0.38</v>
      </c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0"/>
      <c r="CG77" s="71">
        <v>63.64488354073535</v>
      </c>
      <c r="CH77" s="226">
        <v>57.533185340485304</v>
      </c>
      <c r="CI77" s="53">
        <v>16.826255629845086</v>
      </c>
      <c r="CJ77" s="13">
        <v>70.645820730216244</v>
      </c>
      <c r="CK77" s="13">
        <v>32.218583790671772</v>
      </c>
      <c r="CL77" s="47">
        <v>21.705869762500161</v>
      </c>
      <c r="CM77" s="47">
        <v>0.21244380741033234</v>
      </c>
      <c r="CN77" s="47">
        <v>2.9236293595362374E-2</v>
      </c>
      <c r="CO77" s="47">
        <v>0.24380846290077127</v>
      </c>
      <c r="CP77" s="47">
        <v>1.6372324413402927E-2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63"/>
      <c r="H78" s="112"/>
      <c r="I78" s="330">
        <v>0.18599999999999994</v>
      </c>
      <c r="J78" s="330">
        <v>0.18599999999999994</v>
      </c>
      <c r="K78" s="330">
        <v>6.3240000000000005E-2</v>
      </c>
      <c r="L78" s="330">
        <v>0.12275999999999995</v>
      </c>
      <c r="M78" s="330">
        <v>0</v>
      </c>
      <c r="N78" s="14"/>
      <c r="O78" s="14"/>
      <c r="P78" s="241"/>
      <c r="Q78" s="15"/>
      <c r="R78" s="15"/>
      <c r="S78" s="15"/>
      <c r="T78" s="15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0"/>
      <c r="CG78" s="10"/>
      <c r="CH78" s="15"/>
      <c r="CI78" s="7"/>
      <c r="CJ78" s="15"/>
      <c r="CK78" s="15"/>
      <c r="CL78" s="15"/>
      <c r="CM78" s="15"/>
      <c r="CN78" s="47"/>
      <c r="CO78" s="15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52">
        <v>32.6</v>
      </c>
      <c r="G79" s="60">
        <v>32.6</v>
      </c>
      <c r="H79" s="60">
        <v>8.6063519999999993</v>
      </c>
      <c r="I79" s="53">
        <v>8.3774523348991423E-2</v>
      </c>
      <c r="J79" s="13">
        <v>8.3774523348991423E-2</v>
      </c>
      <c r="K79" s="58">
        <v>2.8483337938657087E-2</v>
      </c>
      <c r="L79" s="73">
        <v>5.5291185410334336E-2</v>
      </c>
      <c r="M79" s="318">
        <v>0</v>
      </c>
      <c r="N79" s="53">
        <v>6.9867952473058853E-2</v>
      </c>
      <c r="O79" s="53">
        <v>1.3906570875932577E-2</v>
      </c>
      <c r="P79" s="225">
        <v>0</v>
      </c>
      <c r="Q79" s="226">
        <v>2.1</v>
      </c>
      <c r="R79" s="226">
        <v>5</v>
      </c>
      <c r="S79" s="226">
        <v>1.8</v>
      </c>
      <c r="T79" s="226">
        <v>1.8</v>
      </c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0"/>
      <c r="CG79" s="53">
        <v>174.31674024952414</v>
      </c>
      <c r="CH79" s="7">
        <v>76.301330885590218</v>
      </c>
      <c r="CI79" s="7">
        <v>8.413127814922543</v>
      </c>
      <c r="CJ79" s="13">
        <v>193.4915816769718</v>
      </c>
      <c r="CK79" s="13">
        <v>42.728745295930523</v>
      </c>
      <c r="CL79" s="47">
        <v>10.85293488125008</v>
      </c>
      <c r="CM79" s="47">
        <v>5.9569936989009626</v>
      </c>
      <c r="CN79" s="47">
        <v>0.65667611166986117</v>
      </c>
      <c r="CO79" s="94">
        <v>6.6616312397980337</v>
      </c>
      <c r="CP79" s="94">
        <v>0.36773862253512218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10">
        <v>6.24</v>
      </c>
      <c r="G80" s="60">
        <v>6.24</v>
      </c>
      <c r="H80" s="60">
        <v>1.481244</v>
      </c>
      <c r="I80" s="53">
        <v>1.6035368886432717E-2</v>
      </c>
      <c r="J80" s="13">
        <v>1.6035368886432717E-2</v>
      </c>
      <c r="K80" s="58">
        <v>5.4520254213871241E-3</v>
      </c>
      <c r="L80" s="73">
        <v>1.0583343465045593E-2</v>
      </c>
      <c r="M80" s="318">
        <v>0</v>
      </c>
      <c r="N80" s="53">
        <v>1.3373497651284885E-2</v>
      </c>
      <c r="O80" s="133">
        <v>2.661871235147831E-3</v>
      </c>
      <c r="P80" s="225">
        <v>0</v>
      </c>
      <c r="Q80" s="190">
        <v>1.65</v>
      </c>
      <c r="R80" s="190">
        <v>4.7</v>
      </c>
      <c r="S80" s="190">
        <v>1.4</v>
      </c>
      <c r="T80" s="190">
        <v>1.4</v>
      </c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0"/>
      <c r="CG80" s="7">
        <v>174.31674024952414</v>
      </c>
      <c r="CH80" s="7">
        <v>74.012290959022508</v>
      </c>
      <c r="CI80" s="7">
        <v>8.413127814922543</v>
      </c>
      <c r="CJ80" s="13">
        <v>193.4915816769718</v>
      </c>
      <c r="CK80" s="13">
        <v>41.446882937052607</v>
      </c>
      <c r="CL80" s="47">
        <v>10.85293488125008</v>
      </c>
      <c r="CM80" s="47">
        <v>1.1402343767221472</v>
      </c>
      <c r="CN80" s="47">
        <v>0.10963026190930635</v>
      </c>
      <c r="CO80" s="94">
        <v>1.2751097833233045</v>
      </c>
      <c r="CP80" s="94">
        <v>6.1392946669211551E-2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10">
        <v>4.0199999999999996</v>
      </c>
      <c r="G81" s="60">
        <v>4.0199999999999996</v>
      </c>
      <c r="H81" s="60">
        <v>0.88117799999999991</v>
      </c>
      <c r="I81" s="53">
        <v>1.033047803260569E-2</v>
      </c>
      <c r="J81" s="13">
        <v>1.033047803260569E-2</v>
      </c>
      <c r="K81" s="58">
        <v>3.5123625310859346E-3</v>
      </c>
      <c r="L81" s="73">
        <v>6.818115501519755E-3</v>
      </c>
      <c r="M81" s="225">
        <v>0</v>
      </c>
      <c r="N81" s="53">
        <v>8.6156186791931447E-3</v>
      </c>
      <c r="O81" s="133">
        <v>1.7148593534125445E-3</v>
      </c>
      <c r="P81" s="225">
        <v>0</v>
      </c>
      <c r="Q81" s="190">
        <v>1.42</v>
      </c>
      <c r="R81" s="226">
        <v>4.4000000000000004</v>
      </c>
      <c r="S81" s="226">
        <v>1</v>
      </c>
      <c r="T81" s="190">
        <v>1.2</v>
      </c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0"/>
      <c r="CG81" s="226">
        <v>148.08356988027759</v>
      </c>
      <c r="CH81" s="7">
        <v>74.752413868612734</v>
      </c>
      <c r="CI81" s="7">
        <v>8.413127814922543</v>
      </c>
      <c r="CJ81" s="13">
        <v>164.37276256710814</v>
      </c>
      <c r="CK81" s="13">
        <v>41.861351766423134</v>
      </c>
      <c r="CL81" s="47">
        <v>10.85293488125008</v>
      </c>
      <c r="CM81" s="47">
        <v>0.62911672473470459</v>
      </c>
      <c r="CN81" s="47">
        <v>6.5870182547916434E-2</v>
      </c>
      <c r="CO81" s="94">
        <v>0.7044073037423999</v>
      </c>
      <c r="CP81" s="94">
        <v>3.6887302226833202E-2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10">
        <v>8.34</v>
      </c>
      <c r="G82" s="60">
        <v>8.34</v>
      </c>
      <c r="H82" s="60">
        <v>2.0488740000000001</v>
      </c>
      <c r="I82" s="53">
        <v>2.1431887261674491E-2</v>
      </c>
      <c r="J82" s="13">
        <v>2.1431887261674491E-2</v>
      </c>
      <c r="K82" s="58">
        <v>7.2868416689693275E-3</v>
      </c>
      <c r="L82" s="73">
        <v>1.4145045592705165E-2</v>
      </c>
      <c r="M82" s="225">
        <v>0</v>
      </c>
      <c r="N82" s="53">
        <v>1.7874193976236526E-2</v>
      </c>
      <c r="O82" s="133">
        <v>3.5576932854379656E-3</v>
      </c>
      <c r="P82" s="225">
        <v>0</v>
      </c>
      <c r="Q82" s="226">
        <v>1.2</v>
      </c>
      <c r="R82" s="226">
        <v>3.4</v>
      </c>
      <c r="S82" s="226">
        <v>0.8</v>
      </c>
      <c r="T82" s="226">
        <v>1</v>
      </c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0"/>
      <c r="CG82" s="7">
        <v>121.850399511031</v>
      </c>
      <c r="CH82" s="226">
        <v>66.155886273722274</v>
      </c>
      <c r="CI82" s="7">
        <v>8.413127814922543</v>
      </c>
      <c r="CJ82" s="13">
        <v>135.25394345724442</v>
      </c>
      <c r="CK82" s="13">
        <v>37.047296313284477</v>
      </c>
      <c r="CL82" s="47">
        <v>10.85293488125008</v>
      </c>
      <c r="CM82" s="47">
        <v>1.0863978178984526</v>
      </c>
      <c r="CN82" s="47">
        <v>0.13554507533318644</v>
      </c>
      <c r="CO82" s="47">
        <v>1.2185313653430441</v>
      </c>
      <c r="CP82" s="47">
        <v>7.5905242186584412E-2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10">
        <v>11.62</v>
      </c>
      <c r="G83" s="60">
        <v>11.62</v>
      </c>
      <c r="H83" s="60">
        <v>2.9354579999999997</v>
      </c>
      <c r="I83" s="53">
        <v>2.9860735009671176E-2</v>
      </c>
      <c r="J83" s="13">
        <v>2.9860735009671176E-2</v>
      </c>
      <c r="K83" s="58">
        <v>1.0152649903288201E-2</v>
      </c>
      <c r="L83" s="73">
        <v>1.9708085106382976E-2</v>
      </c>
      <c r="M83" s="225">
        <v>0</v>
      </c>
      <c r="N83" s="53">
        <v>2.4903852998065759E-2</v>
      </c>
      <c r="O83" s="133">
        <v>4.9568820116054155E-3</v>
      </c>
      <c r="P83" s="225">
        <v>0</v>
      </c>
      <c r="Q83" s="226">
        <v>1</v>
      </c>
      <c r="R83" s="226">
        <v>3.3</v>
      </c>
      <c r="S83" s="226">
        <v>0.6</v>
      </c>
      <c r="T83" s="226">
        <v>0.8</v>
      </c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0"/>
      <c r="CG83" s="7">
        <v>93.15452335201843</v>
      </c>
      <c r="CH83" s="7">
        <v>57.559358678831813</v>
      </c>
      <c r="CI83" s="7">
        <v>8.413127814922543</v>
      </c>
      <c r="CJ83" s="13">
        <v>103.40152092074047</v>
      </c>
      <c r="CK83" s="13">
        <v>32.23324086014582</v>
      </c>
      <c r="CL83" s="47">
        <v>10.85293488125008</v>
      </c>
      <c r="CM83" s="47">
        <v>1.1802161065598538</v>
      </c>
      <c r="CN83" s="47">
        <v>0.16896307990864626</v>
      </c>
      <c r="CO83" s="47">
        <v>1.3276367764191299</v>
      </c>
      <c r="CP83" s="47">
        <v>9.4619324748841924E-2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7">
        <v>7.8599999999999994</v>
      </c>
      <c r="G84" s="60">
        <v>7.8599999999999994</v>
      </c>
      <c r="H84" s="60">
        <v>1.9191299999999998</v>
      </c>
      <c r="I84" s="53">
        <v>2.0198397347333513E-2</v>
      </c>
      <c r="J84" s="13">
        <v>2.0198397347333513E-2</v>
      </c>
      <c r="K84" s="58">
        <v>6.8674550980933951E-3</v>
      </c>
      <c r="L84" s="73">
        <v>1.3330942249240117E-2</v>
      </c>
      <c r="M84" s="225">
        <v>0</v>
      </c>
      <c r="N84" s="53">
        <v>1.684546338767615E-2</v>
      </c>
      <c r="O84" s="133">
        <v>3.3529339596573633E-3</v>
      </c>
      <c r="P84" s="225">
        <v>0</v>
      </c>
      <c r="Q84" s="226">
        <v>0.4</v>
      </c>
      <c r="R84" s="226">
        <v>2.7</v>
      </c>
      <c r="S84" s="226">
        <v>0.3</v>
      </c>
      <c r="T84" s="226">
        <v>0.4</v>
      </c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0"/>
      <c r="CG84" s="7">
        <v>74.095322022525011</v>
      </c>
      <c r="CH84" s="7">
        <v>65.042075307079941</v>
      </c>
      <c r="CI84" s="7">
        <v>8.413127814922543</v>
      </c>
      <c r="CJ84" s="13">
        <v>82.245807445002768</v>
      </c>
      <c r="CK84" s="13">
        <v>36.423562171964768</v>
      </c>
      <c r="CL84" s="47">
        <v>10.85293488125008</v>
      </c>
      <c r="CM84" s="47">
        <v>0.64851641572233765</v>
      </c>
      <c r="CN84" s="47">
        <v>0.1248241979840763</v>
      </c>
      <c r="CO84" s="47">
        <v>0.73175611468434731</v>
      </c>
      <c r="CP84" s="47">
        <v>6.9901550871082727E-2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2">
        <v>1.7</v>
      </c>
      <c r="G85" s="32">
        <v>1.7</v>
      </c>
      <c r="H85" s="32">
        <v>0.25408199999999997</v>
      </c>
      <c r="I85" s="133">
        <v>4.3686101132909636E-3</v>
      </c>
      <c r="J85" s="28">
        <v>4.3686101132909636E-3</v>
      </c>
      <c r="K85" s="149">
        <v>1.4853274385189278E-3</v>
      </c>
      <c r="L85" s="151">
        <v>2.883282674772036E-3</v>
      </c>
      <c r="M85" s="225">
        <v>0</v>
      </c>
      <c r="N85" s="133">
        <v>3.6434208344846637E-3</v>
      </c>
      <c r="O85" s="134">
        <v>7.2518927880629999E-4</v>
      </c>
      <c r="P85" s="225">
        <v>0</v>
      </c>
      <c r="Q85" s="205">
        <v>0.45</v>
      </c>
      <c r="R85" s="226">
        <v>2.6</v>
      </c>
      <c r="S85" s="205">
        <v>0.37</v>
      </c>
      <c r="T85" s="205">
        <v>0.38</v>
      </c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0"/>
      <c r="CG85" s="71">
        <v>52.766148399855958</v>
      </c>
      <c r="CH85" s="53">
        <v>59.970864223323645</v>
      </c>
      <c r="CI85" s="53">
        <v>8.413127814922543</v>
      </c>
      <c r="CJ85" s="13">
        <v>58.570424723840119</v>
      </c>
      <c r="CK85" s="13">
        <v>33.583683965061248</v>
      </c>
      <c r="CL85" s="47">
        <v>10.85293488125008</v>
      </c>
      <c r="CM85" s="47">
        <v>0.10400476956512344</v>
      </c>
      <c r="CN85" s="47">
        <v>1.5237517123590515E-2</v>
      </c>
      <c r="CO85" s="47">
        <v>0.11801971132865333</v>
      </c>
      <c r="CP85" s="47">
        <v>8.53300958921069E-3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63"/>
      <c r="H86" s="63"/>
      <c r="I86" s="330">
        <v>0.16700000000000004</v>
      </c>
      <c r="J86" s="330">
        <v>0.16700000000000004</v>
      </c>
      <c r="K86" s="330">
        <v>5.6780000000000018E-2</v>
      </c>
      <c r="L86" s="330">
        <v>0.11022</v>
      </c>
      <c r="M86" s="330">
        <v>0</v>
      </c>
      <c r="N86" s="14"/>
      <c r="O86" s="14"/>
      <c r="P86" s="241"/>
      <c r="Q86" s="15"/>
      <c r="R86" s="15"/>
      <c r="S86" s="15"/>
      <c r="T86" s="15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0"/>
      <c r="CG86" s="10"/>
      <c r="CH86" s="15"/>
      <c r="CI86" s="7"/>
      <c r="CJ86" s="15"/>
      <c r="CK86" s="15"/>
      <c r="CL86" s="15"/>
      <c r="CM86" s="15"/>
      <c r="CN86" s="47"/>
      <c r="CO86" s="15"/>
      <c r="CP86" s="15"/>
    </row>
    <row r="87" spans="2:94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52">
        <v>36.11</v>
      </c>
      <c r="G87" s="7">
        <v>36.11</v>
      </c>
      <c r="H87" s="7">
        <v>9.5551049999999993</v>
      </c>
      <c r="I87" s="53">
        <v>9.7895616883116904E-2</v>
      </c>
      <c r="J87" s="13">
        <v>9.7895616883116904E-2</v>
      </c>
      <c r="K87" s="58">
        <v>3.3284509740259753E-2</v>
      </c>
      <c r="L87" s="73">
        <v>6.4611107142857144E-2</v>
      </c>
      <c r="M87" s="318">
        <v>0</v>
      </c>
      <c r="N87" s="53">
        <v>8.1644944480519496E-2</v>
      </c>
      <c r="O87" s="53">
        <v>1.6250672402597408E-2</v>
      </c>
      <c r="P87" s="225">
        <v>0</v>
      </c>
      <c r="Q87" s="226">
        <v>2.1</v>
      </c>
      <c r="R87" s="226">
        <v>5</v>
      </c>
      <c r="S87" s="226">
        <v>1.8</v>
      </c>
      <c r="T87" s="226">
        <v>1.8</v>
      </c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0"/>
      <c r="CG87" s="53">
        <v>231.06604757891469</v>
      </c>
      <c r="CH87" s="7">
        <v>76.301330885590218</v>
      </c>
      <c r="CI87" s="7">
        <v>6.1991468109955585</v>
      </c>
      <c r="CJ87" s="13">
        <v>256.48331281259533</v>
      </c>
      <c r="CK87" s="13">
        <v>42.728745295930523</v>
      </c>
      <c r="CL87" s="47">
        <v>7.9968993861842703</v>
      </c>
      <c r="CM87" s="47">
        <v>8.5676461694196586</v>
      </c>
      <c r="CN87" s="47">
        <v>0.72906722825155745</v>
      </c>
      <c r="CO87" s="94">
        <v>9.5503804624979303</v>
      </c>
      <c r="CP87" s="94">
        <v>0.40827764782087217</v>
      </c>
    </row>
    <row r="88" spans="2:94" ht="48" customHeight="1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10">
        <v>6.85</v>
      </c>
      <c r="G88" s="7">
        <v>6.85</v>
      </c>
      <c r="H88" s="7">
        <v>1.6461269999999999</v>
      </c>
      <c r="I88" s="53">
        <v>1.8570616883116883E-2</v>
      </c>
      <c r="J88" s="13">
        <v>1.8570616883116883E-2</v>
      </c>
      <c r="K88" s="58">
        <v>6.3140097402597404E-3</v>
      </c>
      <c r="L88" s="73">
        <v>1.2256607142857142E-2</v>
      </c>
      <c r="M88" s="318">
        <v>0</v>
      </c>
      <c r="N88" s="53">
        <v>1.548789448051948E-2</v>
      </c>
      <c r="O88" s="133">
        <v>3.0827224025974029E-3</v>
      </c>
      <c r="P88" s="225">
        <v>0</v>
      </c>
      <c r="Q88" s="190">
        <v>1.65</v>
      </c>
      <c r="R88" s="190">
        <v>4.7</v>
      </c>
      <c r="S88" s="190">
        <v>1.4</v>
      </c>
      <c r="T88" s="190">
        <v>1.4</v>
      </c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0"/>
      <c r="CG88" s="7">
        <v>231.06604757891469</v>
      </c>
      <c r="CH88" s="226">
        <v>79.162630793799863</v>
      </c>
      <c r="CI88" s="7">
        <v>6.1991468109955585</v>
      </c>
      <c r="CJ88" s="13">
        <v>256.48331281259533</v>
      </c>
      <c r="CK88" s="13">
        <v>44.331073244527929</v>
      </c>
      <c r="CL88" s="47">
        <v>7.9968993861842703</v>
      </c>
      <c r="CM88" s="47">
        <v>1.6252665815708851</v>
      </c>
      <c r="CN88" s="47">
        <v>0.13031174394070538</v>
      </c>
      <c r="CO88" s="94">
        <v>1.8116894535616401</v>
      </c>
      <c r="CP88" s="94">
        <v>7.297457660679503E-2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7">
        <v>3.3600000000000003</v>
      </c>
      <c r="G89" s="7">
        <v>3.3600000000000003</v>
      </c>
      <c r="H89" s="7">
        <v>0.70277999999999996</v>
      </c>
      <c r="I89" s="53">
        <v>9.1090909090909122E-3</v>
      </c>
      <c r="J89" s="13">
        <v>9.1090909090909122E-3</v>
      </c>
      <c r="K89" s="149">
        <v>3.0970909090909104E-3</v>
      </c>
      <c r="L89" s="151">
        <v>6.0120000000000017E-3</v>
      </c>
      <c r="M89" s="225">
        <v>0</v>
      </c>
      <c r="N89" s="53">
        <v>7.596981818181821E-3</v>
      </c>
      <c r="O89" s="133">
        <v>1.5121090909090914E-3</v>
      </c>
      <c r="P89" s="225">
        <v>0</v>
      </c>
      <c r="Q89" s="190">
        <v>1.42</v>
      </c>
      <c r="R89" s="226">
        <v>4.4000000000000004</v>
      </c>
      <c r="S89" s="226">
        <v>1</v>
      </c>
      <c r="T89" s="190">
        <v>1.2</v>
      </c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0"/>
      <c r="CG89" s="226">
        <v>181.59778345404973</v>
      </c>
      <c r="CH89" s="226">
        <v>82.023930702009494</v>
      </c>
      <c r="CI89" s="7">
        <v>6.1991468109955585</v>
      </c>
      <c r="CJ89" s="13">
        <v>201.57353963399521</v>
      </c>
      <c r="CK89" s="13">
        <v>45.93340119312532</v>
      </c>
      <c r="CL89" s="47">
        <v>7.9968993861842703</v>
      </c>
      <c r="CM89" s="47">
        <v>0.63099768569055237</v>
      </c>
      <c r="CN89" s="47">
        <v>5.7644778018758232E-2</v>
      </c>
      <c r="CO89" s="94">
        <v>0.70415667510780311</v>
      </c>
      <c r="CP89" s="94">
        <v>3.2281075690504604E-2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10">
        <v>4.01</v>
      </c>
      <c r="G90" s="7">
        <v>4.01</v>
      </c>
      <c r="H90" s="7">
        <v>0.87847499999999989</v>
      </c>
      <c r="I90" s="53">
        <v>1.0871266233766235E-2</v>
      </c>
      <c r="J90" s="13">
        <v>1.0871266233766235E-2</v>
      </c>
      <c r="K90" s="149">
        <v>3.6962305194805202E-3</v>
      </c>
      <c r="L90" s="73">
        <v>7.1750357142857145E-3</v>
      </c>
      <c r="M90" s="225">
        <v>0</v>
      </c>
      <c r="N90" s="53">
        <v>9.0666360389610404E-3</v>
      </c>
      <c r="O90" s="133">
        <v>1.804630194805195E-3</v>
      </c>
      <c r="P90" s="225">
        <v>0</v>
      </c>
      <c r="Q90" s="226">
        <v>1.2</v>
      </c>
      <c r="R90" s="226">
        <v>3.4</v>
      </c>
      <c r="S90" s="226">
        <v>0.8</v>
      </c>
      <c r="T90" s="226">
        <v>1</v>
      </c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0"/>
      <c r="CG90" s="7">
        <v>132.12951932918477</v>
      </c>
      <c r="CH90" s="7">
        <v>87.746530518428756</v>
      </c>
      <c r="CI90" s="7">
        <v>6.1991468109955585</v>
      </c>
      <c r="CJ90" s="13">
        <v>146.66376645539512</v>
      </c>
      <c r="CK90" s="13">
        <v>49.13805709032011</v>
      </c>
      <c r="CL90" s="47">
        <v>7.9968993861842703</v>
      </c>
      <c r="CM90" s="47">
        <v>0.55469795122212306</v>
      </c>
      <c r="CN90" s="47">
        <v>7.7083133397176692E-2</v>
      </c>
      <c r="CO90" s="47">
        <v>0.62018927002473334</v>
      </c>
      <c r="CP90" s="47">
        <v>4.3166554702418959E-2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10">
        <v>4.01</v>
      </c>
      <c r="G91" s="7">
        <v>4.01</v>
      </c>
      <c r="H91" s="7">
        <v>0.87847499999999989</v>
      </c>
      <c r="I91" s="53">
        <v>1.0871266233766235E-2</v>
      </c>
      <c r="J91" s="13">
        <v>1.0871266233766235E-2</v>
      </c>
      <c r="K91" s="149">
        <v>3.6962305194805202E-3</v>
      </c>
      <c r="L91" s="73">
        <v>7.1750357142857145E-3</v>
      </c>
      <c r="M91" s="225">
        <v>0</v>
      </c>
      <c r="N91" s="53">
        <v>9.0666360389610404E-3</v>
      </c>
      <c r="O91" s="133">
        <v>1.804630194805195E-3</v>
      </c>
      <c r="P91" s="225">
        <v>0</v>
      </c>
      <c r="Q91" s="226">
        <v>1</v>
      </c>
      <c r="R91" s="226">
        <v>3.3</v>
      </c>
      <c r="S91" s="226">
        <v>0.6</v>
      </c>
      <c r="T91" s="226">
        <v>0.8</v>
      </c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0"/>
      <c r="CG91" s="7">
        <v>95.081858317922254</v>
      </c>
      <c r="CH91" s="7">
        <v>91.256391739165906</v>
      </c>
      <c r="CI91" s="7">
        <v>6.1991468109955585</v>
      </c>
      <c r="CJ91" s="13">
        <v>105.54086273289371</v>
      </c>
      <c r="CK91" s="13">
        <v>51.103579373932909</v>
      </c>
      <c r="CL91" s="47">
        <v>7.9968993861842703</v>
      </c>
      <c r="CM91" s="47">
        <v>0.40613683056696043</v>
      </c>
      <c r="CN91" s="47">
        <v>8.0166458733063758E-2</v>
      </c>
      <c r="CO91" s="47">
        <v>0.45528642609750275</v>
      </c>
      <c r="CP91" s="47">
        <v>4.4893216890515709E-2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204">
        <v>3.8200000000000003</v>
      </c>
      <c r="G92" s="60">
        <v>3.8200000000000003</v>
      </c>
      <c r="H92" s="60">
        <v>0.82711800000000002</v>
      </c>
      <c r="I92" s="53">
        <v>1.0356168831168834E-2</v>
      </c>
      <c r="J92" s="13">
        <v>1.0356168831168834E-2</v>
      </c>
      <c r="K92" s="149">
        <v>3.5210974025974037E-3</v>
      </c>
      <c r="L92" s="73">
        <v>6.8350714285714299E-3</v>
      </c>
      <c r="M92" s="225">
        <v>0</v>
      </c>
      <c r="N92" s="53">
        <v>8.6370448051948066E-3</v>
      </c>
      <c r="O92" s="53">
        <v>1.7191240259740266E-3</v>
      </c>
      <c r="P92" s="225">
        <v>0</v>
      </c>
      <c r="Q92" s="226">
        <v>0.4</v>
      </c>
      <c r="R92" s="226">
        <v>2.7</v>
      </c>
      <c r="S92" s="226">
        <v>0.3</v>
      </c>
      <c r="T92" s="226">
        <v>0.4</v>
      </c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0"/>
      <c r="CG92" s="7">
        <v>63.387905545281512</v>
      </c>
      <c r="CH92" s="226">
        <v>83.778861312378055</v>
      </c>
      <c r="CI92" s="7">
        <v>6.1991468109955585</v>
      </c>
      <c r="CJ92" s="13">
        <v>70.360575155262481</v>
      </c>
      <c r="CK92" s="13">
        <v>46.916162334931713</v>
      </c>
      <c r="CL92" s="47">
        <v>7.9968993861842703</v>
      </c>
      <c r="CM92" s="47">
        <v>0.26582254000097844</v>
      </c>
      <c r="CN92" s="47">
        <v>6.9295004210971511E-2</v>
      </c>
      <c r="CO92" s="47">
        <v>0.29932555274832662</v>
      </c>
      <c r="CP92" s="47">
        <v>3.8805202358144053E-2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2">
        <v>3.4400000000000004</v>
      </c>
      <c r="G93" s="32">
        <v>3.4400000000000004</v>
      </c>
      <c r="H93" s="32">
        <v>0.72440400000000005</v>
      </c>
      <c r="I93" s="53">
        <v>9.3259740259740292E-3</v>
      </c>
      <c r="J93" s="13">
        <v>9.3259740259740292E-3</v>
      </c>
      <c r="K93" s="149">
        <v>3.1708311688311702E-3</v>
      </c>
      <c r="L93" s="151">
        <v>6.155142857142859E-3</v>
      </c>
      <c r="M93" s="225">
        <v>0</v>
      </c>
      <c r="N93" s="53">
        <v>7.7778623376623408E-3</v>
      </c>
      <c r="O93" s="133">
        <v>1.5481116883116889E-3</v>
      </c>
      <c r="P93" s="225">
        <v>0</v>
      </c>
      <c r="Q93" s="205">
        <v>0.45</v>
      </c>
      <c r="R93" s="226">
        <v>2.6</v>
      </c>
      <c r="S93" s="205">
        <v>0.37</v>
      </c>
      <c r="T93" s="205">
        <v>0.38</v>
      </c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1"/>
      <c r="CG93" s="71">
        <v>25.483651215839526</v>
      </c>
      <c r="CH93" s="53">
        <v>76.301330885590218</v>
      </c>
      <c r="CI93" s="53">
        <v>6.1991468109955585</v>
      </c>
      <c r="CJ93" s="13">
        <v>28.286852849581877</v>
      </c>
      <c r="CK93" s="35">
        <v>42.728745295930523</v>
      </c>
      <c r="CL93" s="7">
        <v>7.9968993861842703</v>
      </c>
      <c r="CM93" s="34">
        <v>0.10898882521231271</v>
      </c>
      <c r="CN93" s="36">
        <v>5.5272989298845096E-2</v>
      </c>
      <c r="CO93" s="7">
        <v>0.12481610769103556</v>
      </c>
      <c r="CP93" s="7">
        <v>3.0952874007353255E-2</v>
      </c>
    </row>
    <row r="94" spans="2:94" x14ac:dyDescent="0.2">
      <c r="B94" s="21"/>
      <c r="C94" s="21"/>
      <c r="D94" s="21"/>
      <c r="E94" s="21"/>
      <c r="F94" s="22"/>
      <c r="G94" s="23"/>
      <c r="H94" s="23"/>
      <c r="I94" s="23"/>
      <c r="J94" s="132">
        <f>SUM(J87:J93)</f>
        <v>0.16700000000000004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2"/>
      <c r="CH94" s="23"/>
      <c r="CI94" s="24"/>
      <c r="CJ94" s="23"/>
      <c r="CK94" s="23"/>
      <c r="CL94" s="23"/>
      <c r="CM94" s="23"/>
      <c r="CN94" s="23"/>
      <c r="CO94" s="23"/>
      <c r="CP94" s="23"/>
    </row>
    <row r="95" spans="2:94" x14ac:dyDescent="0.2">
      <c r="F95" s="25"/>
      <c r="I95" s="25"/>
      <c r="J95" s="147">
        <f>J94/J38</f>
        <v>0.11337406653088936</v>
      </c>
      <c r="CG95" s="25"/>
      <c r="CI95" s="26"/>
    </row>
    <row r="96" spans="2:94" x14ac:dyDescent="0.2">
      <c r="B96" s="208"/>
      <c r="C96" s="18" t="s">
        <v>107</v>
      </c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R3:BR4"/>
    <mergeCell ref="BP3:BP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F3:J3"/>
    <mergeCell ref="K3:M3"/>
    <mergeCell ref="BT3:BT4"/>
    <mergeCell ref="BU3:BU4"/>
    <mergeCell ref="U4:U5"/>
    <mergeCell ref="V4:V5"/>
    <mergeCell ref="W4:W5"/>
    <mergeCell ref="X4:X5"/>
    <mergeCell ref="Y4:Z4"/>
    <mergeCell ref="AA4:AB4"/>
    <mergeCell ref="AC4:AD4"/>
    <mergeCell ref="AE4:AE5"/>
    <mergeCell ref="AF4:AF5"/>
    <mergeCell ref="AG4:AG5"/>
    <mergeCell ref="AH4:AH5"/>
    <mergeCell ref="Q3:T3"/>
    <mergeCell ref="CG3:CI3"/>
    <mergeCell ref="CJ3:CL3"/>
    <mergeCell ref="CM3:CN3"/>
    <mergeCell ref="CO3:CP3"/>
    <mergeCell ref="BV3:BV4"/>
    <mergeCell ref="BW3:BX3"/>
    <mergeCell ref="BY3:BY4"/>
    <mergeCell ref="BZ3:BZ4"/>
    <mergeCell ref="CA3:CA4"/>
    <mergeCell ref="AP4:AP5"/>
    <mergeCell ref="AI4:AI5"/>
    <mergeCell ref="AJ4:AK4"/>
    <mergeCell ref="AL4:AM4"/>
    <mergeCell ref="AN4:AN5"/>
    <mergeCell ref="AO4:AO5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2:DG96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7.5" customWidth="1"/>
    <col min="2" max="2" width="24.6640625" customWidth="1"/>
    <col min="3" max="3" width="30.33203125" customWidth="1"/>
    <col min="4" max="4" width="32.6640625" customWidth="1"/>
    <col min="5" max="7" width="11.33203125"/>
    <col min="8" max="8" width="11.33203125" customWidth="1"/>
    <col min="9" max="9" width="13.6640625" customWidth="1"/>
    <col min="10" max="10" width="11.6640625"/>
    <col min="11" max="12" width="14.6640625"/>
    <col min="13" max="13" width="15.6640625"/>
    <col min="14" max="14" width="10.5" customWidth="1"/>
    <col min="15" max="15" width="9.33203125" customWidth="1"/>
    <col min="16" max="16" width="9.6640625" customWidth="1"/>
    <col min="17" max="17" width="11.6640625" customWidth="1"/>
    <col min="18" max="18" width="17.33203125"/>
    <col min="19" max="19" width="14.5" customWidth="1"/>
    <col min="20" max="20" width="14.5"/>
    <col min="21" max="55" width="34.6640625" style="136" customWidth="1"/>
    <col min="56" max="84" width="34.6640625" style="21" customWidth="1"/>
    <col min="85" max="85" width="16"/>
    <col min="86" max="89" width="13"/>
    <col min="90" max="90" width="15.33203125"/>
    <col min="91" max="91" width="16.6640625" customWidth="1"/>
    <col min="92" max="93" width="17"/>
    <col min="94" max="94" width="18.6640625"/>
    <col min="95" max="95" width="11.6640625" customWidth="1"/>
    <col min="96" max="96" width="8.6640625" customWidth="1"/>
    <col min="97" max="97" width="7.5"/>
    <col min="98" max="98" width="8.5" customWidth="1"/>
    <col min="99" max="99" width="10.6640625" customWidth="1"/>
    <col min="100" max="100" width="9.33203125" customWidth="1"/>
    <col min="101" max="101" width="8.5" customWidth="1"/>
    <col min="102" max="102" width="8.5"/>
    <col min="103" max="103" width="8"/>
    <col min="104" max="1084" width="14.6640625"/>
  </cols>
  <sheetData>
    <row r="2" spans="1:109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9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9" ht="120.7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109</v>
      </c>
      <c r="R4" s="4" t="s">
        <v>49</v>
      </c>
      <c r="S4" s="4" t="s">
        <v>112</v>
      </c>
      <c r="T4" s="4" t="s">
        <v>51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9" ht="23.25" customHeight="1" x14ac:dyDescent="0.2">
      <c r="A5" s="2"/>
      <c r="B5" s="3"/>
      <c r="C5" s="3"/>
      <c r="D5" s="3"/>
      <c r="E5" s="3"/>
      <c r="F5" s="96">
        <f>F6/I6</f>
        <v>69.954900665200881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178"/>
      <c r="CR5" s="178"/>
      <c r="CS5" s="121"/>
      <c r="CT5" s="121"/>
      <c r="CU5" s="121"/>
    </row>
    <row r="6" spans="1:109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3395.6108782888509</v>
      </c>
      <c r="G6" s="7"/>
      <c r="H6" s="95"/>
      <c r="I6" s="115">
        <v>48.540000000000006</v>
      </c>
      <c r="J6" s="115">
        <v>17.660000000000004</v>
      </c>
      <c r="K6" s="115">
        <v>25.483499999999999</v>
      </c>
      <c r="L6" s="115">
        <v>19.22184</v>
      </c>
      <c r="M6" s="115">
        <v>3.8346600000000004</v>
      </c>
      <c r="N6" s="98">
        <f>N14+N22</f>
        <v>13.675462068965519</v>
      </c>
      <c r="O6" s="119">
        <f>I6-N6</f>
        <v>34.864537931034491</v>
      </c>
      <c r="P6" s="119"/>
      <c r="Q6" s="11"/>
      <c r="R6" s="11"/>
      <c r="S6" s="11"/>
      <c r="T6" s="286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</row>
    <row r="7" spans="1:109" ht="27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726.42438008707177</v>
      </c>
      <c r="G7" s="13">
        <v>695.41775905735381</v>
      </c>
      <c r="H7" s="13">
        <v>13.73442</v>
      </c>
      <c r="I7" s="372">
        <v>9.1384107366192993</v>
      </c>
      <c r="J7" s="372">
        <v>3.6399999999999997</v>
      </c>
      <c r="K7" s="372">
        <v>4.7976656367251325</v>
      </c>
      <c r="L7" s="372">
        <v>3.6188106517012426</v>
      </c>
      <c r="M7" s="372">
        <v>0.72193444819292463</v>
      </c>
      <c r="N7" s="13">
        <v>8.2388558589069323</v>
      </c>
      <c r="O7" s="190">
        <v>0.83627624442460813</v>
      </c>
      <c r="P7" s="190">
        <v>6.327863328775743E-2</v>
      </c>
      <c r="Q7" s="13">
        <v>1.8192495939408153</v>
      </c>
      <c r="R7" s="13">
        <v>2.7989872406215528</v>
      </c>
      <c r="S7" s="13">
        <v>1.5212123798108241</v>
      </c>
      <c r="T7" s="35">
        <v>1.1360943403601114</v>
      </c>
      <c r="U7" s="272">
        <v>0.5106118247908904</v>
      </c>
      <c r="V7" s="272"/>
      <c r="W7" s="272">
        <v>0.41232378768533234</v>
      </c>
      <c r="X7" s="272">
        <v>7.7064387523777256E-2</v>
      </c>
      <c r="Y7" s="272">
        <v>0.57706438752377731</v>
      </c>
      <c r="Z7" s="272"/>
      <c r="AA7" s="272">
        <v>1.0611824790890376E-2</v>
      </c>
      <c r="AB7" s="272"/>
      <c r="AC7" s="272"/>
      <c r="AD7" s="272"/>
      <c r="AE7" s="272">
        <v>0.41232378768533234</v>
      </c>
      <c r="AF7" s="272">
        <v>0.88661510800740029</v>
      </c>
      <c r="AG7" s="272">
        <v>0.1133540662375902</v>
      </c>
      <c r="AH7" s="272"/>
      <c r="AI7" s="272"/>
      <c r="AJ7" s="272">
        <v>1</v>
      </c>
      <c r="AK7" s="272"/>
      <c r="AL7" s="272"/>
      <c r="AM7" s="272"/>
      <c r="AN7" s="272">
        <v>1</v>
      </c>
      <c r="AO7" s="272"/>
      <c r="AP7" s="272"/>
      <c r="AQ7" s="272">
        <v>1</v>
      </c>
      <c r="AR7" s="272"/>
      <c r="AS7" s="272"/>
      <c r="AT7" s="272"/>
      <c r="AU7" s="272">
        <v>0.32401344555332623</v>
      </c>
      <c r="AV7" s="272">
        <v>0.34523709513510697</v>
      </c>
      <c r="AW7" s="272"/>
      <c r="AX7" s="272">
        <v>0.32401344555332623</v>
      </c>
      <c r="AY7" s="272">
        <v>0.33683798238528284</v>
      </c>
      <c r="AZ7" s="272"/>
      <c r="BA7" s="272">
        <v>0.32401344555332623</v>
      </c>
      <c r="BB7" s="272"/>
      <c r="BC7" s="272">
        <v>0.33462527034421663</v>
      </c>
      <c r="BD7" s="272"/>
      <c r="BE7" s="272" t="s">
        <v>85</v>
      </c>
      <c r="BF7" s="272"/>
      <c r="BG7" s="272" t="s">
        <v>85</v>
      </c>
      <c r="BH7" s="272"/>
      <c r="BI7" s="272"/>
      <c r="BJ7" s="272"/>
      <c r="BK7" s="272"/>
      <c r="BL7" s="272"/>
      <c r="BM7" s="272"/>
      <c r="BN7" s="272"/>
      <c r="BO7" s="272" t="s">
        <v>87</v>
      </c>
      <c r="BP7" s="272"/>
      <c r="BQ7" s="272"/>
      <c r="BR7" s="272" t="s">
        <v>85</v>
      </c>
      <c r="BS7" s="272"/>
      <c r="BT7" s="272"/>
      <c r="BU7" s="272" t="s">
        <v>85</v>
      </c>
      <c r="BV7" s="272"/>
      <c r="BW7" s="272"/>
      <c r="BX7" s="272"/>
      <c r="BY7" s="272" t="s">
        <v>85</v>
      </c>
      <c r="BZ7" s="272"/>
      <c r="CA7" s="272"/>
      <c r="CB7" s="272"/>
      <c r="CC7" s="272" t="s">
        <v>87</v>
      </c>
      <c r="CD7" s="272" t="s">
        <v>88</v>
      </c>
      <c r="CE7" s="272"/>
      <c r="CF7" s="272"/>
      <c r="CG7" s="159">
        <v>243.41570257693743</v>
      </c>
      <c r="CH7" s="159">
        <v>30.329224156047552</v>
      </c>
      <c r="CI7" s="159">
        <v>24.569811594758562</v>
      </c>
      <c r="CJ7" s="13">
        <v>255.68385398681508</v>
      </c>
      <c r="CK7" s="13">
        <v>11.849627877767778</v>
      </c>
      <c r="CL7" s="47">
        <v>24.569811594758562</v>
      </c>
      <c r="CM7" s="47">
        <v>187.11371256200383</v>
      </c>
      <c r="CN7" s="47">
        <v>0.41655430283330264</v>
      </c>
      <c r="CO7" s="94">
        <v>195.65520292323723</v>
      </c>
      <c r="CP7" s="94">
        <v>0.16274776611697131</v>
      </c>
      <c r="CQ7" s="236">
        <f t="shared" ref="CQ7:CQ13" si="0">F15+F23+F31</f>
        <v>726.42438008707177</v>
      </c>
      <c r="CR7" s="238">
        <f t="shared" ref="CR7:CR13" si="1">F15/CQ7</f>
        <v>0.67051880032311018</v>
      </c>
      <c r="CS7" s="238">
        <f t="shared" ref="CS7:CS13" si="2">F23/CQ7</f>
        <v>0.30825755009510902</v>
      </c>
      <c r="CT7" s="238">
        <f t="shared" ref="CT7:CT13" si="3">F31/CQ7</f>
        <v>2.1223649581780753E-2</v>
      </c>
      <c r="CU7" s="238">
        <f>CR7+CS7+CT7</f>
        <v>1</v>
      </c>
      <c r="CV7" s="237"/>
      <c r="CW7" s="240">
        <f>CQ7/[1]EU28!F7</f>
        <v>0.14480983443514181</v>
      </c>
      <c r="CX7" s="240">
        <f>F15/[1]EU28!F15</f>
        <v>0.15823241528375345</v>
      </c>
      <c r="CY7" s="240">
        <f>F23/[1]EU28!F23</f>
        <v>0.17890393658126738</v>
      </c>
      <c r="CZ7" s="240">
        <f>F31/[1]EU28!F31</f>
        <v>2.2458462555053748E-2</v>
      </c>
      <c r="DA7" s="27"/>
      <c r="DB7" s="27"/>
      <c r="DC7" s="27"/>
      <c r="DD7" s="27"/>
    </row>
    <row r="8" spans="1:109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1026.1404505016089</v>
      </c>
      <c r="G8" s="13">
        <v>982.33595326519026</v>
      </c>
      <c r="H8" s="13">
        <v>18.769632000000001</v>
      </c>
      <c r="I8" s="372">
        <v>15.074896283141468</v>
      </c>
      <c r="J8" s="372">
        <v>4.95</v>
      </c>
      <c r="K8" s="372">
        <v>7.9143205486492718</v>
      </c>
      <c r="L8" s="372">
        <v>5.969658928124022</v>
      </c>
      <c r="M8" s="372">
        <v>1.1909168063681761</v>
      </c>
      <c r="N8" s="13">
        <v>13.746711844723086</v>
      </c>
      <c r="O8" s="190">
        <v>1.2150808352655675</v>
      </c>
      <c r="P8" s="190">
        <v>0.11310360315281473</v>
      </c>
      <c r="Q8" s="13">
        <v>1.2277388352917307</v>
      </c>
      <c r="R8" s="13">
        <v>2.889044658833078</v>
      </c>
      <c r="S8" s="13">
        <v>0.82339322277766502</v>
      </c>
      <c r="T8" s="35">
        <v>1.1243791850362475</v>
      </c>
      <c r="U8" s="272">
        <v>0.77738835291730468</v>
      </c>
      <c r="V8" s="272">
        <v>0.22261164708269543</v>
      </c>
      <c r="W8" s="272"/>
      <c r="X8" s="272"/>
      <c r="Y8" s="272"/>
      <c r="Z8" s="272"/>
      <c r="AA8" s="272">
        <v>0.55477670583460925</v>
      </c>
      <c r="AB8" s="272"/>
      <c r="AC8" s="272">
        <v>0.44522329416539086</v>
      </c>
      <c r="AD8" s="272"/>
      <c r="AE8" s="272"/>
      <c r="AF8" s="272">
        <v>0.55477670583460925</v>
      </c>
      <c r="AG8" s="272">
        <v>0.44522329416539086</v>
      </c>
      <c r="AH8" s="272"/>
      <c r="AI8" s="272"/>
      <c r="AJ8" s="272">
        <v>1</v>
      </c>
      <c r="AK8" s="272"/>
      <c r="AL8" s="272"/>
      <c r="AM8" s="272"/>
      <c r="AN8" s="272">
        <v>0.55477670583460925</v>
      </c>
      <c r="AO8" s="272">
        <v>0.44522329416539086</v>
      </c>
      <c r="AP8" s="272"/>
      <c r="AQ8" s="272">
        <v>0.55477670583460925</v>
      </c>
      <c r="AR8" s="272"/>
      <c r="AS8" s="272">
        <v>0.44522329416539086</v>
      </c>
      <c r="AT8" s="272"/>
      <c r="AU8" s="272"/>
      <c r="AV8" s="272">
        <v>0.87978454557193198</v>
      </c>
      <c r="AW8" s="272">
        <v>0.12021545442806811</v>
      </c>
      <c r="AX8" s="272"/>
      <c r="AY8" s="272">
        <v>1</v>
      </c>
      <c r="AZ8" s="272"/>
      <c r="BA8" s="272"/>
      <c r="BB8" s="272"/>
      <c r="BC8" s="272"/>
      <c r="BD8" s="272"/>
      <c r="BE8" s="272" t="s">
        <v>85</v>
      </c>
      <c r="BF8" s="272"/>
      <c r="BG8" s="272" t="s">
        <v>85</v>
      </c>
      <c r="BH8" s="272"/>
      <c r="BI8" s="272"/>
      <c r="BJ8" s="272"/>
      <c r="BK8" s="272"/>
      <c r="BL8" s="272"/>
      <c r="BM8" s="272"/>
      <c r="BN8" s="272"/>
      <c r="BO8" s="272" t="s">
        <v>87</v>
      </c>
      <c r="BP8" s="272"/>
      <c r="BQ8" s="272"/>
      <c r="BR8" s="272" t="s">
        <v>85</v>
      </c>
      <c r="BS8" s="272"/>
      <c r="BT8" s="272"/>
      <c r="BU8" s="272" t="s">
        <v>85</v>
      </c>
      <c r="BV8" s="272"/>
      <c r="BW8" s="272"/>
      <c r="BX8" s="272"/>
      <c r="BY8" s="272" t="s">
        <v>85</v>
      </c>
      <c r="BZ8" s="272"/>
      <c r="CA8" s="272"/>
      <c r="CB8" s="272"/>
      <c r="CC8" s="272" t="s">
        <v>87</v>
      </c>
      <c r="CD8" s="272" t="s">
        <v>88</v>
      </c>
      <c r="CE8" s="272"/>
      <c r="CF8" s="272"/>
      <c r="CG8" s="159">
        <v>210.46801250247827</v>
      </c>
      <c r="CH8" s="159">
        <v>48.937010531715458</v>
      </c>
      <c r="CI8" s="159">
        <v>26.189644335028781</v>
      </c>
      <c r="CJ8" s="13">
        <v>221.07560033260319</v>
      </c>
      <c r="CK8" s="13">
        <v>19.119690014741231</v>
      </c>
      <c r="CL8" s="47">
        <v>26.189644335028781</v>
      </c>
      <c r="CM8" s="47">
        <v>233.62454912987531</v>
      </c>
      <c r="CN8" s="47">
        <v>0.91852967886042358</v>
      </c>
      <c r="CO8" s="94">
        <v>244.0447640328253</v>
      </c>
      <c r="CP8" s="94">
        <v>0.3588695455307675</v>
      </c>
      <c r="CQ8" s="236">
        <f t="shared" si="0"/>
        <v>1026.1404505016089</v>
      </c>
      <c r="CR8" s="238">
        <f t="shared" si="1"/>
        <v>0.55477670583460925</v>
      </c>
      <c r="CS8" s="238">
        <f t="shared" si="2"/>
        <v>0.32500783973732272</v>
      </c>
      <c r="CT8" s="238">
        <f t="shared" si="3"/>
        <v>0.12021545442806811</v>
      </c>
      <c r="CU8" s="238">
        <f t="shared" ref="CU8:CU13" si="4">CR8+CS8+CT8</f>
        <v>1</v>
      </c>
      <c r="CV8" s="237"/>
      <c r="CW8" s="240">
        <f>CQ8/[1]EU28!F8</f>
        <v>0.21846864446020595</v>
      </c>
      <c r="CX8" s="240">
        <f>F16/[1]EU28!F16</f>
        <v>0.22353412187163268</v>
      </c>
      <c r="CY8" s="240">
        <f>F23/[1]EU28!F23</f>
        <v>0.17890393658126738</v>
      </c>
      <c r="CZ8" s="240">
        <f>F32/[1]EU28!F32</f>
        <v>0.15322416891726318</v>
      </c>
      <c r="DA8" s="27"/>
      <c r="DB8" s="27"/>
      <c r="DC8" s="27"/>
      <c r="DD8" s="27"/>
    </row>
    <row r="9" spans="1:109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516.90327465455232</v>
      </c>
      <c r="G9" s="13">
        <v>494.843204826803</v>
      </c>
      <c r="H9" s="13">
        <v>10.214478</v>
      </c>
      <c r="I9" s="372">
        <v>8.4965416592087273</v>
      </c>
      <c r="J9" s="372">
        <v>2.81</v>
      </c>
      <c r="K9" s="372">
        <v>4.4606843710845823</v>
      </c>
      <c r="L9" s="372">
        <v>3.3646304970466563</v>
      </c>
      <c r="M9" s="372">
        <v>0.6712267910774895</v>
      </c>
      <c r="N9" s="13">
        <v>7.7529282799511696</v>
      </c>
      <c r="O9" s="190">
        <v>0.67958691452975095</v>
      </c>
      <c r="P9" s="190">
        <v>6.4026464727807625E-2</v>
      </c>
      <c r="Q9" s="13">
        <v>1.0202120257799911</v>
      </c>
      <c r="R9" s="13">
        <v>2.6440264757580194</v>
      </c>
      <c r="S9" s="13">
        <v>0.51</v>
      </c>
      <c r="T9" s="35">
        <v>0.77</v>
      </c>
      <c r="U9" s="272">
        <v>0.79787974220008784</v>
      </c>
      <c r="V9" s="272">
        <v>0.20212025779991211</v>
      </c>
      <c r="W9" s="272"/>
      <c r="X9" s="272"/>
      <c r="Y9" s="272">
        <v>1</v>
      </c>
      <c r="Z9" s="272"/>
      <c r="AA9" s="272"/>
      <c r="AB9" s="272"/>
      <c r="AC9" s="272"/>
      <c r="AD9" s="272"/>
      <c r="AE9" s="272"/>
      <c r="AF9" s="272">
        <v>0.55436135930862751</v>
      </c>
      <c r="AG9" s="272">
        <v>0.44563864069137249</v>
      </c>
      <c r="AH9" s="272"/>
      <c r="AI9" s="272"/>
      <c r="AJ9" s="272">
        <v>1</v>
      </c>
      <c r="AK9" s="272"/>
      <c r="AL9" s="272"/>
      <c r="AM9" s="272"/>
      <c r="AN9" s="272"/>
      <c r="AO9" s="272">
        <v>1</v>
      </c>
      <c r="AP9" s="272"/>
      <c r="AQ9" s="272"/>
      <c r="AR9" s="272"/>
      <c r="AS9" s="272">
        <v>1</v>
      </c>
      <c r="AT9" s="272">
        <v>1</v>
      </c>
      <c r="AU9" s="272"/>
      <c r="AV9" s="272">
        <v>1</v>
      </c>
      <c r="AW9" s="272"/>
      <c r="AX9" s="272"/>
      <c r="AY9" s="272">
        <v>1</v>
      </c>
      <c r="AZ9" s="272">
        <v>1</v>
      </c>
      <c r="BA9" s="272"/>
      <c r="BB9" s="272"/>
      <c r="BC9" s="272"/>
      <c r="BD9" s="272"/>
      <c r="BE9" s="272" t="s">
        <v>85</v>
      </c>
      <c r="BF9" s="272"/>
      <c r="BG9" s="272" t="s">
        <v>85</v>
      </c>
      <c r="BH9" s="272"/>
      <c r="BI9" s="272"/>
      <c r="BJ9" s="272"/>
      <c r="BK9" s="272"/>
      <c r="BL9" s="272"/>
      <c r="BM9" s="272"/>
      <c r="BN9" s="272"/>
      <c r="BO9" s="272" t="s">
        <v>87</v>
      </c>
      <c r="BP9" s="272"/>
      <c r="BQ9" s="272"/>
      <c r="BR9" s="272" t="s">
        <v>85</v>
      </c>
      <c r="BS9" s="272"/>
      <c r="BT9" s="272"/>
      <c r="BU9" s="272" t="s">
        <v>85</v>
      </c>
      <c r="BV9" s="272"/>
      <c r="BW9" s="272"/>
      <c r="BX9" s="272"/>
      <c r="BY9" s="272" t="s">
        <v>85</v>
      </c>
      <c r="BZ9" s="272"/>
      <c r="CA9" s="272"/>
      <c r="CB9" s="272"/>
      <c r="CC9" s="272" t="s">
        <v>87</v>
      </c>
      <c r="CD9" s="272" t="s">
        <v>88</v>
      </c>
      <c r="CE9" s="272"/>
      <c r="CF9" s="272"/>
      <c r="CG9" s="159">
        <v>173.34726461725887</v>
      </c>
      <c r="CH9" s="159">
        <v>31.514494975353887</v>
      </c>
      <c r="CI9" s="159">
        <v>27.019685703627523</v>
      </c>
      <c r="CJ9" s="13">
        <v>182.08396675396872</v>
      </c>
      <c r="CK9" s="13">
        <v>12.312713186870763</v>
      </c>
      <c r="CL9" s="47">
        <v>27.019685703627523</v>
      </c>
      <c r="CM9" s="47">
        <v>99.746279991506114</v>
      </c>
      <c r="CN9" s="47">
        <v>0.32190411560686283</v>
      </c>
      <c r="CO9" s="94">
        <v>104.06957767645279</v>
      </c>
      <c r="CP9" s="94">
        <v>0.1257679379676013</v>
      </c>
      <c r="CQ9" s="236">
        <f t="shared" si="0"/>
        <v>516.90327465455232</v>
      </c>
      <c r="CR9" s="238">
        <f t="shared" si="1"/>
        <v>0.55436135930862751</v>
      </c>
      <c r="CS9" s="238">
        <f t="shared" si="2"/>
        <v>0.24351838289146038</v>
      </c>
      <c r="CT9" s="238">
        <f t="shared" si="3"/>
        <v>0.20212025779991211</v>
      </c>
      <c r="CU9" s="238">
        <f t="shared" si="4"/>
        <v>1</v>
      </c>
      <c r="CV9" s="237"/>
      <c r="CW9" s="240">
        <f>CQ9/[1]EU28!F9</f>
        <v>0.14570571821683495</v>
      </c>
      <c r="CX9" s="240">
        <f>F17/[1]EU28!F17</f>
        <v>0.16443228033338406</v>
      </c>
      <c r="CY9" s="240">
        <f>F24/[1]EU28!F24</f>
        <v>0.24792725510580202</v>
      </c>
      <c r="CZ9" s="240">
        <f>F33/[1]EU28!F33</f>
        <v>0.15171895935401286</v>
      </c>
      <c r="DA9" s="27"/>
      <c r="DB9" s="27"/>
      <c r="DC9" s="27"/>
      <c r="DD9" s="27"/>
    </row>
    <row r="10" spans="1:109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364.54665909521106</v>
      </c>
      <c r="G10" s="13">
        <v>348.9922167518456</v>
      </c>
      <c r="H10" s="13">
        <v>7.6548960000000008</v>
      </c>
      <c r="I10" s="372">
        <v>5.1891193267406628</v>
      </c>
      <c r="J10" s="372">
        <v>1.9899999999999998</v>
      </c>
      <c r="K10" s="372">
        <v>2.7242876465388477</v>
      </c>
      <c r="L10" s="372">
        <v>2.054891253389302</v>
      </c>
      <c r="M10" s="372">
        <v>0.40994042681251236</v>
      </c>
      <c r="N10" s="13">
        <v>4.703900272042782</v>
      </c>
      <c r="O10" s="190">
        <v>0.44785520276204177</v>
      </c>
      <c r="P10" s="190">
        <v>3.7363851935838993E-2</v>
      </c>
      <c r="Q10" s="13">
        <v>0.56860169271509431</v>
      </c>
      <c r="R10" s="13">
        <v>2.3601017706007581</v>
      </c>
      <c r="S10" s="13">
        <v>0.38511864582792465</v>
      </c>
      <c r="T10" s="35">
        <v>0.51</v>
      </c>
      <c r="U10" s="272">
        <v>0.37203385430188485</v>
      </c>
      <c r="V10" s="272">
        <v>0.62796614569811515</v>
      </c>
      <c r="W10" s="272"/>
      <c r="X10" s="272"/>
      <c r="Y10" s="272"/>
      <c r="Z10" s="272"/>
      <c r="AA10" s="272"/>
      <c r="AB10" s="272"/>
      <c r="AC10" s="272">
        <v>1</v>
      </c>
      <c r="AD10" s="272"/>
      <c r="AE10" s="272"/>
      <c r="AF10" s="272"/>
      <c r="AG10" s="272">
        <v>0.37203385430188485</v>
      </c>
      <c r="AH10" s="272">
        <v>0.62796614569811515</v>
      </c>
      <c r="AI10" s="272"/>
      <c r="AJ10" s="272">
        <v>1</v>
      </c>
      <c r="AK10" s="272"/>
      <c r="AL10" s="272"/>
      <c r="AM10" s="272"/>
      <c r="AN10" s="272">
        <v>0.62796614569811515</v>
      </c>
      <c r="AO10" s="272">
        <v>0.37203385430188485</v>
      </c>
      <c r="AP10" s="272"/>
      <c r="AQ10" s="272">
        <v>0.62796614569811515</v>
      </c>
      <c r="AR10" s="272">
        <v>0.62796614569811515</v>
      </c>
      <c r="AS10" s="272">
        <v>0.37203385430188485</v>
      </c>
      <c r="AT10" s="272">
        <v>0.37203385430188485</v>
      </c>
      <c r="AU10" s="272"/>
      <c r="AV10" s="272">
        <v>1</v>
      </c>
      <c r="AW10" s="272"/>
      <c r="AX10" s="272"/>
      <c r="AY10" s="272">
        <v>1</v>
      </c>
      <c r="AZ10" s="272">
        <v>1</v>
      </c>
      <c r="BA10" s="272"/>
      <c r="BB10" s="272"/>
      <c r="BC10" s="272"/>
      <c r="BD10" s="272"/>
      <c r="BE10" s="272" t="s">
        <v>85</v>
      </c>
      <c r="BF10" s="272"/>
      <c r="BG10" s="272" t="s">
        <v>85</v>
      </c>
      <c r="BH10" s="272"/>
      <c r="BI10" s="272"/>
      <c r="BJ10" s="272"/>
      <c r="BK10" s="272"/>
      <c r="BL10" s="272"/>
      <c r="BM10" s="272"/>
      <c r="BN10" s="272"/>
      <c r="BO10" s="272" t="s">
        <v>87</v>
      </c>
      <c r="BP10" s="272"/>
      <c r="BQ10" s="272"/>
      <c r="BR10" s="272" t="s">
        <v>85</v>
      </c>
      <c r="BS10" s="272"/>
      <c r="BT10" s="272"/>
      <c r="BU10" s="272" t="s">
        <v>85</v>
      </c>
      <c r="BV10" s="272"/>
      <c r="BW10" s="272"/>
      <c r="BX10" s="272"/>
      <c r="BY10" s="272" t="s">
        <v>85</v>
      </c>
      <c r="BZ10" s="272"/>
      <c r="CA10" s="272"/>
      <c r="CB10" s="272"/>
      <c r="CC10" s="272" t="s">
        <v>87</v>
      </c>
      <c r="CD10" s="272" t="s">
        <v>88</v>
      </c>
      <c r="CE10" s="272"/>
      <c r="CF10" s="272"/>
      <c r="CG10" s="159">
        <v>148.74326951510551</v>
      </c>
      <c r="CH10" s="159">
        <v>27.658801594046281</v>
      </c>
      <c r="CI10" s="159">
        <v>25.581684292036559</v>
      </c>
      <c r="CJ10" s="13">
        <v>156.23993029866682</v>
      </c>
      <c r="CK10" s="13">
        <v>10.806293782793881</v>
      </c>
      <c r="CL10" s="47">
        <v>25.581684292036559</v>
      </c>
      <c r="CM10" s="47">
        <v>61.235960897684258</v>
      </c>
      <c r="CN10" s="47">
        <v>0.21172524968705853</v>
      </c>
      <c r="CO10" s="47">
        <v>63.852237162775943</v>
      </c>
      <c r="CP10" s="47">
        <v>8.2721055052733763E-2</v>
      </c>
      <c r="CQ10" s="236">
        <f t="shared" si="0"/>
        <v>364.54665909521106</v>
      </c>
      <c r="CR10" s="238">
        <f t="shared" si="1"/>
        <v>0.62796614569811515</v>
      </c>
      <c r="CS10" s="238">
        <f t="shared" si="2"/>
        <v>0.27322290876992578</v>
      </c>
      <c r="CT10" s="238">
        <f t="shared" si="3"/>
        <v>9.8810945531959099E-2</v>
      </c>
      <c r="CU10" s="238">
        <f t="shared" si="4"/>
        <v>1</v>
      </c>
      <c r="CV10" s="237"/>
      <c r="CW10" s="240">
        <f>CQ10/[1]EU28!F10</f>
        <v>0.11314125238170214</v>
      </c>
      <c r="CX10" s="240">
        <f>F18/[1]EU28!F18</f>
        <v>0.14838822116581929</v>
      </c>
      <c r="CY10" s="240">
        <f>F25/[1]EU28!F25</f>
        <v>0.11276185767129257</v>
      </c>
      <c r="CZ10" s="240">
        <f>F34/[1]EU28!F34</f>
        <v>6.6576662298618292E-2</v>
      </c>
      <c r="DA10" s="27"/>
      <c r="DB10" s="27"/>
      <c r="DC10" s="27"/>
      <c r="DD10" s="27"/>
    </row>
    <row r="11" spans="1:109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357.90270679538139</v>
      </c>
      <c r="G11" s="13">
        <v>342.63196121521867</v>
      </c>
      <c r="H11" s="13">
        <v>7.7102280000000016</v>
      </c>
      <c r="I11" s="372">
        <v>5.1596045811334514</v>
      </c>
      <c r="J11" s="372">
        <v>2.0900000000000003</v>
      </c>
      <c r="K11" s="372">
        <v>2.7087924050950618</v>
      </c>
      <c r="L11" s="372">
        <v>2.0432034141288469</v>
      </c>
      <c r="M11" s="372">
        <v>0.40760876190954265</v>
      </c>
      <c r="N11" s="13">
        <v>4.6646839250523255</v>
      </c>
      <c r="O11" s="190">
        <v>0.45846689236374649</v>
      </c>
      <c r="P11" s="190">
        <v>3.6453763717378747E-2</v>
      </c>
      <c r="Q11" s="13">
        <v>0.43323328749735568</v>
      </c>
      <c r="R11" s="13">
        <v>1.8003001375079333</v>
      </c>
      <c r="S11" s="13">
        <v>0.3399399724984134</v>
      </c>
      <c r="T11" s="35">
        <v>0.41993997249841342</v>
      </c>
      <c r="U11" s="272">
        <v>1</v>
      </c>
      <c r="V11" s="272"/>
      <c r="W11" s="272"/>
      <c r="X11" s="272"/>
      <c r="Y11" s="272">
        <v>0.33533425005288769</v>
      </c>
      <c r="Z11" s="272">
        <v>0.33533425005288769</v>
      </c>
      <c r="AA11" s="272">
        <v>0.66466574994711236</v>
      </c>
      <c r="AB11" s="272">
        <v>0.66466574994711236</v>
      </c>
      <c r="AC11" s="272"/>
      <c r="AD11" s="272"/>
      <c r="AE11" s="272"/>
      <c r="AF11" s="272"/>
      <c r="AG11" s="272">
        <v>0.33533425005288769</v>
      </c>
      <c r="AH11" s="272">
        <v>0.66466574994711236</v>
      </c>
      <c r="AI11" s="272"/>
      <c r="AJ11" s="272">
        <v>1</v>
      </c>
      <c r="AK11" s="272">
        <v>1</v>
      </c>
      <c r="AL11" s="272"/>
      <c r="AM11" s="272"/>
      <c r="AN11" s="272">
        <v>0.66466574994711236</v>
      </c>
      <c r="AO11" s="272">
        <v>0.33533425005288769</v>
      </c>
      <c r="AP11" s="272"/>
      <c r="AQ11" s="272">
        <v>0.66466574994711236</v>
      </c>
      <c r="AR11" s="272">
        <v>0.66466574994711236</v>
      </c>
      <c r="AS11" s="272">
        <v>0.33533425005288769</v>
      </c>
      <c r="AT11" s="272">
        <v>0.33533425005288769</v>
      </c>
      <c r="AU11" s="272"/>
      <c r="AV11" s="272">
        <v>1</v>
      </c>
      <c r="AW11" s="272"/>
      <c r="AX11" s="272"/>
      <c r="AY11" s="272">
        <v>1</v>
      </c>
      <c r="AZ11" s="272">
        <v>1</v>
      </c>
      <c r="BA11" s="272"/>
      <c r="BB11" s="272"/>
      <c r="BC11" s="272"/>
      <c r="BD11" s="272"/>
      <c r="BE11" s="272" t="s">
        <v>85</v>
      </c>
      <c r="BF11" s="272"/>
      <c r="BG11" s="272"/>
      <c r="BH11" s="272" t="s">
        <v>85</v>
      </c>
      <c r="BI11" s="272"/>
      <c r="BJ11" s="272"/>
      <c r="BK11" s="272"/>
      <c r="BL11" s="272"/>
      <c r="BM11" s="272"/>
      <c r="BN11" s="272"/>
      <c r="BO11" s="272" t="s">
        <v>87</v>
      </c>
      <c r="BP11" s="272"/>
      <c r="BQ11" s="272"/>
      <c r="BR11" s="272" t="s">
        <v>85</v>
      </c>
      <c r="BS11" s="272"/>
      <c r="BT11" s="272"/>
      <c r="BU11" s="272" t="s">
        <v>85</v>
      </c>
      <c r="BV11" s="272"/>
      <c r="BW11" s="272"/>
      <c r="BX11" s="272"/>
      <c r="BY11" s="272" t="s">
        <v>85</v>
      </c>
      <c r="BZ11" s="272"/>
      <c r="CA11" s="272"/>
      <c r="CB11" s="272"/>
      <c r="CC11" s="272" t="s">
        <v>87</v>
      </c>
      <c r="CD11" s="272" t="s">
        <v>88</v>
      </c>
      <c r="CE11" s="272"/>
      <c r="CF11" s="272"/>
      <c r="CG11" s="159">
        <v>100.54937021751327</v>
      </c>
      <c r="CH11" s="159">
        <v>26.342938055150185</v>
      </c>
      <c r="CI11" s="159">
        <v>25.471470269883376</v>
      </c>
      <c r="CJ11" s="13">
        <v>105.61705847647595</v>
      </c>
      <c r="CK11" s="13">
        <v>10.292185898147178</v>
      </c>
      <c r="CL11" s="47">
        <v>25.471470269883376</v>
      </c>
      <c r="CM11" s="47">
        <v>43.567736072231014</v>
      </c>
      <c r="CN11" s="47">
        <v>0.20311005859508455</v>
      </c>
      <c r="CO11" s="47">
        <v>45.304088039226727</v>
      </c>
      <c r="CP11" s="47">
        <v>7.9355099893099537E-2</v>
      </c>
      <c r="CQ11" s="236">
        <f t="shared" si="0"/>
        <v>357.90270679538139</v>
      </c>
      <c r="CR11" s="238">
        <f t="shared" si="1"/>
        <v>0.66466574994711236</v>
      </c>
      <c r="CS11" s="238">
        <f t="shared" si="2"/>
        <v>0.22799873069600171</v>
      </c>
      <c r="CT11" s="238">
        <f t="shared" si="3"/>
        <v>0.107335519356886</v>
      </c>
      <c r="CU11" s="238">
        <f t="shared" si="4"/>
        <v>1</v>
      </c>
      <c r="CV11" s="237"/>
      <c r="CW11" s="240">
        <f>CQ11/[1]EU28!F11</f>
        <v>0.12360635896043706</v>
      </c>
      <c r="CX11" s="240">
        <f>F19/[1]EU28!F19</f>
        <v>0.18784847321103126</v>
      </c>
      <c r="CY11" s="240">
        <f>F26/[1]EU28!F26</f>
        <v>8.7503360914495495E-2</v>
      </c>
      <c r="CZ11" s="240">
        <f>F35/[1]EU28!F35</f>
        <v>9.2597242987645295E-2</v>
      </c>
      <c r="DA11" s="27"/>
      <c r="DB11" s="27"/>
      <c r="DC11" s="27"/>
      <c r="DD11" s="27"/>
    </row>
    <row r="12" spans="1:109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258.48949460533788</v>
      </c>
      <c r="G12" s="13">
        <v>247.46369318568995</v>
      </c>
      <c r="H12" s="13">
        <v>5.1078749999999999</v>
      </c>
      <c r="I12" s="372">
        <v>3.5253232117208144</v>
      </c>
      <c r="J12" s="372">
        <v>1.3499999999999999</v>
      </c>
      <c r="K12" s="372">
        <v>1.8507946861534279</v>
      </c>
      <c r="L12" s="372">
        <v>1.3960279918414424</v>
      </c>
      <c r="M12" s="372">
        <v>0.27850053372594435</v>
      </c>
      <c r="N12" s="13">
        <v>3.1640956987696778</v>
      </c>
      <c r="O12" s="190">
        <v>0.33761177314124324</v>
      </c>
      <c r="P12" s="190">
        <v>2.3615739809893906E-2</v>
      </c>
      <c r="Q12" s="13">
        <v>0.28735354422964265</v>
      </c>
      <c r="R12" s="13">
        <v>1.3626464557703575</v>
      </c>
      <c r="S12" s="13">
        <v>0.22241212653778558</v>
      </c>
      <c r="T12" s="35">
        <v>0.29011716461628589</v>
      </c>
      <c r="U12" s="272">
        <v>1</v>
      </c>
      <c r="V12" s="272"/>
      <c r="W12" s="272"/>
      <c r="X12" s="272"/>
      <c r="Y12" s="272">
        <v>0.25292911540714702</v>
      </c>
      <c r="Z12" s="272">
        <v>0.25292911540714702</v>
      </c>
      <c r="AA12" s="272">
        <v>0.74707088459285298</v>
      </c>
      <c r="AB12" s="272">
        <v>0.74707088459285298</v>
      </c>
      <c r="AC12" s="272"/>
      <c r="AD12" s="272"/>
      <c r="AE12" s="272"/>
      <c r="AF12" s="272"/>
      <c r="AG12" s="272">
        <v>0.25292911540714702</v>
      </c>
      <c r="AH12" s="272">
        <v>0.74707088459285298</v>
      </c>
      <c r="AI12" s="272"/>
      <c r="AJ12" s="272">
        <v>1</v>
      </c>
      <c r="AK12" s="272">
        <v>1</v>
      </c>
      <c r="AL12" s="272"/>
      <c r="AM12" s="272"/>
      <c r="AN12" s="272">
        <v>0.74707088459285298</v>
      </c>
      <c r="AO12" s="272">
        <v>0.25292911540714702</v>
      </c>
      <c r="AP12" s="272"/>
      <c r="AQ12" s="272">
        <v>0.74707088459285298</v>
      </c>
      <c r="AR12" s="272">
        <v>0.74707088459285298</v>
      </c>
      <c r="AS12" s="272">
        <v>0.25292911540714702</v>
      </c>
      <c r="AT12" s="272">
        <v>0.25292911540714702</v>
      </c>
      <c r="AU12" s="272"/>
      <c r="AV12" s="272">
        <v>1</v>
      </c>
      <c r="AW12" s="272"/>
      <c r="AX12" s="272"/>
      <c r="AY12" s="272">
        <v>1</v>
      </c>
      <c r="AZ12" s="272">
        <v>1</v>
      </c>
      <c r="BA12" s="272"/>
      <c r="BB12" s="272"/>
      <c r="BC12" s="272"/>
      <c r="BD12" s="272"/>
      <c r="BE12" s="272" t="s">
        <v>85</v>
      </c>
      <c r="BF12" s="272"/>
      <c r="BG12" s="272"/>
      <c r="BH12" s="272" t="s">
        <v>85</v>
      </c>
      <c r="BI12" s="272"/>
      <c r="BJ12" s="272"/>
      <c r="BK12" s="272"/>
      <c r="BL12" s="272"/>
      <c r="BM12" s="272"/>
      <c r="BN12" s="272"/>
      <c r="BO12" s="272" t="s">
        <v>87</v>
      </c>
      <c r="BP12" s="272"/>
      <c r="BQ12" s="272"/>
      <c r="BR12" s="272" t="s">
        <v>85</v>
      </c>
      <c r="BS12" s="272"/>
      <c r="BT12" s="272"/>
      <c r="BU12" s="272" t="s">
        <v>85</v>
      </c>
      <c r="BV12" s="272"/>
      <c r="BW12" s="272"/>
      <c r="BX12" s="272"/>
      <c r="BY12" s="272" t="s">
        <v>85</v>
      </c>
      <c r="BZ12" s="272"/>
      <c r="CA12" s="272"/>
      <c r="CB12" s="272"/>
      <c r="CC12" s="272" t="s">
        <v>87</v>
      </c>
      <c r="CD12" s="272" t="s">
        <v>88</v>
      </c>
      <c r="CE12" s="272"/>
      <c r="CF12" s="272"/>
      <c r="CG12" s="159">
        <v>95.130795672971885</v>
      </c>
      <c r="CH12" s="159">
        <v>22.029496116969778</v>
      </c>
      <c r="CI12" s="159">
        <v>24.661753286992475</v>
      </c>
      <c r="CJ12" s="13">
        <v>99.925387774889671</v>
      </c>
      <c r="CK12" s="13">
        <v>8.6069241329000921</v>
      </c>
      <c r="CL12" s="47">
        <v>24.661753286992475</v>
      </c>
      <c r="CM12" s="47">
        <v>29.916222176163089</v>
      </c>
      <c r="CN12" s="47">
        <v>0.11252391247846699</v>
      </c>
      <c r="CO12" s="47">
        <v>31.102709645022607</v>
      </c>
      <c r="CP12" s="47">
        <v>4.396309260533706E-2</v>
      </c>
      <c r="CQ12" s="236">
        <f t="shared" si="0"/>
        <v>258.48949460533788</v>
      </c>
      <c r="CR12" s="238">
        <f t="shared" si="1"/>
        <v>0.74707088459285298</v>
      </c>
      <c r="CS12" s="238">
        <f t="shared" si="2"/>
        <v>0.18208113649677796</v>
      </c>
      <c r="CT12" s="238">
        <f t="shared" si="3"/>
        <v>7.0847978910369078E-2</v>
      </c>
      <c r="CU12" s="238">
        <f t="shared" si="4"/>
        <v>1</v>
      </c>
      <c r="CV12" s="237"/>
      <c r="CW12" s="240">
        <f>CQ12/[1]EU28!F12</f>
        <v>7.8056580472110046E-2</v>
      </c>
      <c r="CX12" s="240">
        <f>F20/[1]EU28!F20</f>
        <v>0.12023009730773782</v>
      </c>
      <c r="CY12" s="240">
        <f>F27/[1]EU28!F27</f>
        <v>6.720223725782265E-2</v>
      </c>
      <c r="CZ12" s="240">
        <f>F36/[1]EU28!F36</f>
        <v>3.8992725966803893E-2</v>
      </c>
      <c r="DA12" s="27"/>
      <c r="DB12" s="27"/>
      <c r="DC12" s="27"/>
      <c r="DD12" s="27"/>
    </row>
    <row r="13" spans="1:109" ht="21.75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145.20391254968769</v>
      </c>
      <c r="G13" s="13">
        <v>139.01540548381601</v>
      </c>
      <c r="H13" s="13">
        <v>3.2098919999999995</v>
      </c>
      <c r="I13" s="372">
        <v>1.9561042014355778</v>
      </c>
      <c r="J13" s="372">
        <v>0.83000000000000007</v>
      </c>
      <c r="K13" s="372">
        <v>1.0269547057536785</v>
      </c>
      <c r="L13" s="372">
        <v>0.77461726376848894</v>
      </c>
      <c r="M13" s="372">
        <v>0.15453223191341064</v>
      </c>
      <c r="N13" s="13">
        <v>1.7713557712830508</v>
      </c>
      <c r="O13" s="190">
        <v>0.17076659546604042</v>
      </c>
      <c r="P13" s="190">
        <v>1.3981834686486703E-2</v>
      </c>
      <c r="Q13" s="13">
        <v>0.24581955832879585</v>
      </c>
      <c r="R13" s="13">
        <v>1.1999999999999997</v>
      </c>
      <c r="S13" s="13">
        <v>0.19213104999611072</v>
      </c>
      <c r="T13" s="35">
        <v>0.28213104999611072</v>
      </c>
      <c r="U13" s="272">
        <v>0.99999999999999989</v>
      </c>
      <c r="V13" s="272"/>
      <c r="W13" s="272"/>
      <c r="X13" s="272"/>
      <c r="Y13" s="272">
        <v>0.99999999999999989</v>
      </c>
      <c r="Z13" s="272">
        <v>0.99999999999999989</v>
      </c>
      <c r="AA13" s="272"/>
      <c r="AB13" s="272"/>
      <c r="AC13" s="272"/>
      <c r="AD13" s="272"/>
      <c r="AE13" s="272"/>
      <c r="AF13" s="272"/>
      <c r="AG13" s="272">
        <v>0.99999999999999989</v>
      </c>
      <c r="AH13" s="272"/>
      <c r="AI13" s="272"/>
      <c r="AJ13" s="272"/>
      <c r="AK13" s="272"/>
      <c r="AL13" s="272">
        <v>0.99999999999999989</v>
      </c>
      <c r="AM13" s="272">
        <v>0.99999999999999989</v>
      </c>
      <c r="AN13" s="272">
        <v>0.63114916673148758</v>
      </c>
      <c r="AO13" s="272">
        <v>0.36885083326851231</v>
      </c>
      <c r="AP13" s="272"/>
      <c r="AQ13" s="272">
        <v>0.63114916673148758</v>
      </c>
      <c r="AR13" s="272">
        <v>0.63114916673148758</v>
      </c>
      <c r="AS13" s="272">
        <v>0.36885083326851231</v>
      </c>
      <c r="AT13" s="272">
        <v>0.36885083326851231</v>
      </c>
      <c r="AU13" s="272"/>
      <c r="AV13" s="272">
        <v>0.99999999999999989</v>
      </c>
      <c r="AW13" s="272"/>
      <c r="AX13" s="272"/>
      <c r="AY13" s="272">
        <v>0.99999999999999989</v>
      </c>
      <c r="AZ13" s="272">
        <v>0.99999999999999989</v>
      </c>
      <c r="BA13" s="272"/>
      <c r="BB13" s="272"/>
      <c r="BC13" s="272"/>
      <c r="BD13" s="272"/>
      <c r="BE13" s="272" t="s">
        <v>85</v>
      </c>
      <c r="BF13" s="272"/>
      <c r="BG13" s="272"/>
      <c r="BH13" s="272" t="s">
        <v>85</v>
      </c>
      <c r="BI13" s="272"/>
      <c r="BJ13" s="272"/>
      <c r="BK13" s="272"/>
      <c r="BL13" s="272"/>
      <c r="BM13" s="272"/>
      <c r="BN13" s="272"/>
      <c r="BO13" s="272" t="s">
        <v>87</v>
      </c>
      <c r="BP13" s="272"/>
      <c r="BQ13" s="272"/>
      <c r="BR13" s="272"/>
      <c r="BS13" s="272" t="s">
        <v>85</v>
      </c>
      <c r="BT13" s="272"/>
      <c r="BU13" s="272" t="s">
        <v>85</v>
      </c>
      <c r="BV13" s="272"/>
      <c r="BW13" s="272"/>
      <c r="BX13" s="272"/>
      <c r="BY13" s="272" t="s">
        <v>96</v>
      </c>
      <c r="BZ13" s="272" t="s">
        <v>96</v>
      </c>
      <c r="CA13" s="272"/>
      <c r="CB13" s="272"/>
      <c r="CC13" s="272" t="s">
        <v>87</v>
      </c>
      <c r="CD13" s="272" t="s">
        <v>88</v>
      </c>
      <c r="CE13" s="272"/>
      <c r="CF13" s="272"/>
      <c r="CG13" s="159">
        <v>61.423041876341728</v>
      </c>
      <c r="CH13" s="159">
        <v>14.563228501835065</v>
      </c>
      <c r="CI13" s="159">
        <v>25.202997126559868</v>
      </c>
      <c r="CJ13" s="13">
        <v>64.518763186909354</v>
      </c>
      <c r="CK13" s="13">
        <v>5.68985337566696</v>
      </c>
      <c r="CL13" s="47">
        <v>25.202997126559868</v>
      </c>
      <c r="CM13" s="47">
        <v>12.198322863244083</v>
      </c>
      <c r="CN13" s="47">
        <v>4.6746390662212353E-2</v>
      </c>
      <c r="CO13" s="47">
        <v>12.628675816497532</v>
      </c>
      <c r="CP13" s="47">
        <v>1.8263814831726368E-2</v>
      </c>
      <c r="CQ13" s="236">
        <f t="shared" si="0"/>
        <v>145.20391254968769</v>
      </c>
      <c r="CR13" s="238">
        <f t="shared" si="1"/>
        <v>0.63114916673148758</v>
      </c>
      <c r="CS13" s="238">
        <f t="shared" si="2"/>
        <v>0.3058222494603039</v>
      </c>
      <c r="CT13" s="238">
        <f t="shared" si="3"/>
        <v>6.3028583808208416E-2</v>
      </c>
      <c r="CU13" s="238">
        <f t="shared" si="4"/>
        <v>0.99999999999999989</v>
      </c>
      <c r="CV13" s="237"/>
      <c r="CW13" s="240">
        <f>CQ13/[1]EU28!F13</f>
        <v>6.1523440590700008E-2</v>
      </c>
      <c r="CX13" s="240">
        <f>F21/[1]EU28!F21</f>
        <v>9.8865473976382387E-2</v>
      </c>
      <c r="CY13" s="240">
        <f>F28/[1]EU28!F28</f>
        <v>3.808758813412768E-2</v>
      </c>
      <c r="CZ13" s="240">
        <f>F37/[1]EU28!F37</f>
        <v>4.3286420978386683E-2</v>
      </c>
      <c r="DA13" s="27"/>
      <c r="DB13" s="27"/>
      <c r="DC13" s="27"/>
      <c r="DD13" s="27"/>
    </row>
    <row r="14" spans="1:109" ht="30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10"/>
      <c r="H14" s="97"/>
      <c r="I14" s="97">
        <v>28.256980230166651</v>
      </c>
      <c r="J14" s="97">
        <v>12.45</v>
      </c>
      <c r="K14" s="97">
        <v>14.834914620837491</v>
      </c>
      <c r="L14" s="97">
        <v>11.189764171145994</v>
      </c>
      <c r="M14" s="97">
        <v>2.232301438183165</v>
      </c>
      <c r="N14" s="99"/>
      <c r="O14" s="114"/>
      <c r="P14" s="114"/>
      <c r="Q14" s="99"/>
      <c r="R14" s="7"/>
      <c r="S14" s="15"/>
      <c r="T14" s="284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48"/>
      <c r="CH14" s="15"/>
      <c r="CI14" s="15"/>
      <c r="CJ14" s="15"/>
      <c r="CK14" s="15"/>
      <c r="CL14" s="15"/>
      <c r="CM14" s="15"/>
      <c r="CN14" s="15"/>
      <c r="CO14" s="15"/>
      <c r="CP14" s="15"/>
      <c r="CQ14" s="237"/>
      <c r="CR14" s="237"/>
      <c r="CS14" s="237"/>
      <c r="CT14" s="237"/>
      <c r="CU14" s="237"/>
      <c r="CV14" s="237"/>
      <c r="CW14" s="237"/>
      <c r="CX14" s="237"/>
      <c r="CY14" s="237"/>
      <c r="CZ14" s="237"/>
      <c r="DA14" s="237"/>
      <c r="DB14" s="237"/>
      <c r="DC14" s="27"/>
      <c r="DD14" s="27"/>
      <c r="DE14" s="27"/>
    </row>
    <row r="15" spans="1:109" ht="24.75" customHeight="1" x14ac:dyDescent="0.2">
      <c r="B15" s="37" t="s">
        <v>82</v>
      </c>
      <c r="C15" s="37" t="s">
        <v>97</v>
      </c>
      <c r="D15" s="37" t="s">
        <v>97</v>
      </c>
      <c r="E15" s="38" t="s">
        <v>84</v>
      </c>
      <c r="F15" s="53">
        <v>487.08120386144236</v>
      </c>
      <c r="G15" s="13">
        <v>466.2867364565588</v>
      </c>
      <c r="H15" s="13">
        <v>8.9482020000000002</v>
      </c>
      <c r="I15" s="13">
        <v>6.0351258328184123</v>
      </c>
      <c r="J15" s="13">
        <v>2.4300000000000002</v>
      </c>
      <c r="K15" s="13">
        <v>3.1684410622296668</v>
      </c>
      <c r="L15" s="13">
        <v>2.3899098297960912</v>
      </c>
      <c r="M15" s="13">
        <v>0.47677494079265459</v>
      </c>
      <c r="N15" s="13">
        <v>5.2896651020534007</v>
      </c>
      <c r="O15" s="58">
        <v>0.71214484827257263</v>
      </c>
      <c r="P15" s="58">
        <v>3.3315882492438997E-2</v>
      </c>
      <c r="Q15" s="7">
        <v>1.7600000000000002</v>
      </c>
      <c r="R15" s="7">
        <v>2.78</v>
      </c>
      <c r="S15" s="7">
        <v>1.554</v>
      </c>
      <c r="T15" s="36">
        <v>1.2333333333333332</v>
      </c>
      <c r="U15" s="273">
        <v>0.5</v>
      </c>
      <c r="V15" s="274"/>
      <c r="W15" s="274">
        <v>0.5</v>
      </c>
      <c r="X15" s="274"/>
      <c r="Y15" s="274">
        <v>0.5</v>
      </c>
      <c r="Z15" s="274"/>
      <c r="AA15" s="274"/>
      <c r="AB15" s="274"/>
      <c r="AC15" s="274"/>
      <c r="AD15" s="274"/>
      <c r="AE15" s="274">
        <v>0.5</v>
      </c>
      <c r="AF15" s="273">
        <v>1</v>
      </c>
      <c r="AG15" s="273"/>
      <c r="AH15" s="273"/>
      <c r="AI15" s="273"/>
      <c r="AJ15" s="273">
        <v>1</v>
      </c>
      <c r="AK15" s="273"/>
      <c r="AL15" s="274"/>
      <c r="AM15" s="274"/>
      <c r="AN15" s="273">
        <v>1</v>
      </c>
      <c r="AO15" s="273"/>
      <c r="AP15" s="273"/>
      <c r="AQ15" s="273">
        <v>1</v>
      </c>
      <c r="AR15" s="273"/>
      <c r="AS15" s="273"/>
      <c r="AT15" s="273"/>
      <c r="AU15" s="278">
        <v>0.33</v>
      </c>
      <c r="AV15" s="277">
        <v>0.33</v>
      </c>
      <c r="AW15" s="278"/>
      <c r="AX15" s="278">
        <v>0.33</v>
      </c>
      <c r="AY15" s="277">
        <v>0.33329999999999999</v>
      </c>
      <c r="AZ15" s="277"/>
      <c r="BA15" s="278">
        <v>0.33</v>
      </c>
      <c r="BB15" s="278"/>
      <c r="BC15" s="278">
        <v>0.33</v>
      </c>
      <c r="BD15" s="273"/>
      <c r="BE15" s="273" t="s">
        <v>85</v>
      </c>
      <c r="BF15" s="273"/>
      <c r="BG15" s="273" t="s">
        <v>85</v>
      </c>
      <c r="BH15" s="273"/>
      <c r="BI15" s="273"/>
      <c r="BJ15" s="273"/>
      <c r="BK15" s="273"/>
      <c r="BL15" s="273"/>
      <c r="BM15" s="273"/>
      <c r="BN15" s="273"/>
      <c r="BO15" s="273" t="s">
        <v>87</v>
      </c>
      <c r="BP15" s="273"/>
      <c r="BQ15" s="273"/>
      <c r="BR15" s="273" t="s">
        <v>85</v>
      </c>
      <c r="BS15" s="273"/>
      <c r="BT15" s="273"/>
      <c r="BU15" s="291" t="s">
        <v>85</v>
      </c>
      <c r="BV15" s="273"/>
      <c r="BW15" s="273"/>
      <c r="BX15" s="273"/>
      <c r="BY15" s="273" t="s">
        <v>85</v>
      </c>
      <c r="BZ15" s="273"/>
      <c r="CA15" s="273"/>
      <c r="CB15" s="273"/>
      <c r="CC15" s="291" t="s">
        <v>87</v>
      </c>
      <c r="CD15" s="273"/>
      <c r="CE15" s="273"/>
      <c r="CF15" s="273"/>
      <c r="CG15" s="61">
        <v>261.91735099800718</v>
      </c>
      <c r="CH15" s="7">
        <v>30.753674515493348</v>
      </c>
      <c r="CI15" s="7">
        <v>22.592310880284767</v>
      </c>
      <c r="CJ15" s="13">
        <v>275.11798548830672</v>
      </c>
      <c r="CK15" s="13">
        <v>12.015460633203251</v>
      </c>
      <c r="CL15" s="47">
        <v>22.592310880284767</v>
      </c>
      <c r="CM15" s="47">
        <v>133.12287679978886</v>
      </c>
      <c r="CN15" s="47">
        <v>0.27519009180688658</v>
      </c>
      <c r="CO15" s="94">
        <v>139.28815757542651</v>
      </c>
      <c r="CP15" s="94">
        <v>0.10751676886895059</v>
      </c>
      <c r="CQ15" s="237"/>
      <c r="CR15" s="237"/>
      <c r="CS15" s="237"/>
      <c r="CT15" s="237"/>
      <c r="CU15" s="237"/>
      <c r="CV15" s="237"/>
      <c r="CW15" s="237"/>
      <c r="CX15" s="237"/>
      <c r="CY15" s="237"/>
      <c r="CZ15" s="237"/>
      <c r="DA15" s="237"/>
      <c r="DB15" s="237"/>
      <c r="DC15" s="27"/>
      <c r="DD15" s="27"/>
      <c r="DE15" s="27"/>
    </row>
    <row r="16" spans="1:109" ht="23.25" customHeight="1" x14ac:dyDescent="0.2">
      <c r="B16" s="5" t="s">
        <v>82</v>
      </c>
      <c r="C16" s="5" t="s">
        <v>97</v>
      </c>
      <c r="D16" s="5" t="s">
        <v>97</v>
      </c>
      <c r="E16" s="12" t="s">
        <v>89</v>
      </c>
      <c r="F16" s="7">
        <v>569.27881885292447</v>
      </c>
      <c r="G16" s="7">
        <v>544.97451328790464</v>
      </c>
      <c r="H16" s="13">
        <v>10.329117</v>
      </c>
      <c r="I16" s="13">
        <v>7.8472433838449858</v>
      </c>
      <c r="J16" s="13">
        <v>3.24</v>
      </c>
      <c r="K16" s="13">
        <v>4.1198027765186174</v>
      </c>
      <c r="L16" s="13">
        <v>3.1075083800026144</v>
      </c>
      <c r="M16" s="13">
        <v>0.61993222732375386</v>
      </c>
      <c r="N16" s="13">
        <v>6.8779492962882207</v>
      </c>
      <c r="O16" s="58">
        <v>0.92597471929370823</v>
      </c>
      <c r="P16" s="58">
        <v>4.3319368263056823E-2</v>
      </c>
      <c r="Q16" s="7">
        <v>1.25</v>
      </c>
      <c r="R16" s="7">
        <v>2.8</v>
      </c>
      <c r="S16" s="7">
        <v>0.84</v>
      </c>
      <c r="T16" s="36">
        <v>1.06</v>
      </c>
      <c r="U16" s="273">
        <v>1</v>
      </c>
      <c r="V16" s="274"/>
      <c r="W16" s="274"/>
      <c r="X16" s="274"/>
      <c r="Y16" s="274"/>
      <c r="Z16" s="274"/>
      <c r="AA16" s="274">
        <v>1</v>
      </c>
      <c r="AB16" s="274"/>
      <c r="AC16" s="274"/>
      <c r="AD16" s="274"/>
      <c r="AE16" s="274"/>
      <c r="AF16" s="273">
        <v>1</v>
      </c>
      <c r="AG16" s="273"/>
      <c r="AH16" s="273"/>
      <c r="AI16" s="273"/>
      <c r="AJ16" s="273">
        <v>1</v>
      </c>
      <c r="AK16" s="273"/>
      <c r="AL16" s="274"/>
      <c r="AM16" s="274"/>
      <c r="AN16" s="273">
        <v>1</v>
      </c>
      <c r="AO16" s="273"/>
      <c r="AP16" s="273"/>
      <c r="AQ16" s="273">
        <v>1</v>
      </c>
      <c r="AR16" s="273"/>
      <c r="AS16" s="273"/>
      <c r="AT16" s="273"/>
      <c r="AU16" s="278"/>
      <c r="AV16" s="277">
        <v>1</v>
      </c>
      <c r="AW16" s="278"/>
      <c r="AX16" s="278"/>
      <c r="AY16" s="277">
        <v>1</v>
      </c>
      <c r="AZ16" s="277"/>
      <c r="BA16" s="278"/>
      <c r="BB16" s="278"/>
      <c r="BC16" s="278"/>
      <c r="BD16" s="273"/>
      <c r="BE16" s="273" t="s">
        <v>85</v>
      </c>
      <c r="BF16" s="273"/>
      <c r="BG16" s="273" t="s">
        <v>85</v>
      </c>
      <c r="BH16" s="273"/>
      <c r="BI16" s="273"/>
      <c r="BJ16" s="273"/>
      <c r="BK16" s="273"/>
      <c r="BL16" s="273"/>
      <c r="BM16" s="273"/>
      <c r="BN16" s="273"/>
      <c r="BO16" s="273" t="s">
        <v>87</v>
      </c>
      <c r="BP16" s="273"/>
      <c r="BQ16" s="273"/>
      <c r="BR16" s="273" t="s">
        <v>85</v>
      </c>
      <c r="BS16" s="273"/>
      <c r="BT16" s="273"/>
      <c r="BU16" s="291" t="s">
        <v>85</v>
      </c>
      <c r="BV16" s="273"/>
      <c r="BW16" s="273"/>
      <c r="BX16" s="273"/>
      <c r="BY16" s="273" t="s">
        <v>85</v>
      </c>
      <c r="BZ16" s="273"/>
      <c r="CA16" s="273"/>
      <c r="CB16" s="273"/>
      <c r="CC16" s="291" t="s">
        <v>87</v>
      </c>
      <c r="CD16" s="273"/>
      <c r="CE16" s="273"/>
      <c r="CF16" s="273"/>
      <c r="CG16" s="34">
        <v>232.39813134150683</v>
      </c>
      <c r="CH16" s="13">
        <v>43.670217812000551</v>
      </c>
      <c r="CI16" s="7">
        <v>22.592310880284767</v>
      </c>
      <c r="CJ16" s="13">
        <v>244.11099716111877</v>
      </c>
      <c r="CK16" s="13">
        <v>17.061954099148615</v>
      </c>
      <c r="CL16" s="47">
        <v>22.592310880284767</v>
      </c>
      <c r="CM16" s="47">
        <v>139.51238256994279</v>
      </c>
      <c r="CN16" s="47">
        <v>0.4510747891956377</v>
      </c>
      <c r="CO16" s="94">
        <v>145.89559591919237</v>
      </c>
      <c r="CP16" s="94">
        <v>0.17623492013873565</v>
      </c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</row>
    <row r="17" spans="2:94" ht="24" customHeight="1" x14ac:dyDescent="0.2">
      <c r="B17" s="5" t="s">
        <v>82</v>
      </c>
      <c r="C17" s="5" t="s">
        <v>97</v>
      </c>
      <c r="D17" s="5" t="s">
        <v>97</v>
      </c>
      <c r="E17" s="12" t="s">
        <v>91</v>
      </c>
      <c r="F17" s="7">
        <v>286.55120196857843</v>
      </c>
      <c r="G17" s="7">
        <v>274.31936564452013</v>
      </c>
      <c r="H17" s="13">
        <v>5.5793099999999995</v>
      </c>
      <c r="I17" s="13">
        <v>4.3554518995051508</v>
      </c>
      <c r="J17" s="13">
        <v>1.97</v>
      </c>
      <c r="K17" s="13">
        <v>2.2866122472402042</v>
      </c>
      <c r="L17" s="13">
        <v>1.7247589522040399</v>
      </c>
      <c r="M17" s="13">
        <v>0.34408070006090691</v>
      </c>
      <c r="N17" s="13">
        <v>3.8174650462466664</v>
      </c>
      <c r="O17" s="58">
        <v>0.51394332414160782</v>
      </c>
      <c r="P17" s="58">
        <v>2.4043529116876572E-2</v>
      </c>
      <c r="Q17" s="7">
        <v>1</v>
      </c>
      <c r="R17" s="7">
        <v>2.8</v>
      </c>
      <c r="S17" s="7">
        <v>0.51</v>
      </c>
      <c r="T17" s="36">
        <v>0.77</v>
      </c>
      <c r="U17" s="273">
        <v>1</v>
      </c>
      <c r="V17" s="274"/>
      <c r="W17" s="274"/>
      <c r="X17" s="274"/>
      <c r="Y17" s="274">
        <v>1</v>
      </c>
      <c r="Z17" s="274"/>
      <c r="AA17" s="274"/>
      <c r="AB17" s="274"/>
      <c r="AC17" s="274"/>
      <c r="AD17" s="274"/>
      <c r="AE17" s="274"/>
      <c r="AF17" s="273">
        <v>1</v>
      </c>
      <c r="AG17" s="273"/>
      <c r="AH17" s="273"/>
      <c r="AI17" s="273"/>
      <c r="AJ17" s="273">
        <v>1</v>
      </c>
      <c r="AK17" s="273"/>
      <c r="AL17" s="274"/>
      <c r="AM17" s="274"/>
      <c r="AN17" s="273"/>
      <c r="AO17" s="273">
        <v>1</v>
      </c>
      <c r="AP17" s="273"/>
      <c r="AQ17" s="273"/>
      <c r="AR17" s="273"/>
      <c r="AS17" s="273">
        <v>1</v>
      </c>
      <c r="AT17" s="273">
        <v>1</v>
      </c>
      <c r="AU17" s="278"/>
      <c r="AV17" s="277">
        <v>1</v>
      </c>
      <c r="AW17" s="278"/>
      <c r="AX17" s="278"/>
      <c r="AY17" s="277">
        <v>1</v>
      </c>
      <c r="AZ17" s="277">
        <v>1</v>
      </c>
      <c r="BA17" s="278"/>
      <c r="BB17" s="278"/>
      <c r="BC17" s="278"/>
      <c r="BD17" s="273"/>
      <c r="BE17" s="273" t="s">
        <v>85</v>
      </c>
      <c r="BF17" s="273"/>
      <c r="BG17" s="273" t="s">
        <v>85</v>
      </c>
      <c r="BH17" s="273"/>
      <c r="BI17" s="273"/>
      <c r="BJ17" s="273"/>
      <c r="BK17" s="273"/>
      <c r="BL17" s="273"/>
      <c r="BM17" s="273"/>
      <c r="BN17" s="273"/>
      <c r="BO17" s="273" t="s">
        <v>87</v>
      </c>
      <c r="BP17" s="273"/>
      <c r="BQ17" s="273"/>
      <c r="BR17" s="273" t="s">
        <v>85</v>
      </c>
      <c r="BS17" s="273"/>
      <c r="BT17" s="273"/>
      <c r="BU17" s="291" t="s">
        <v>85</v>
      </c>
      <c r="BV17" s="273"/>
      <c r="BW17" s="273"/>
      <c r="BX17" s="273"/>
      <c r="BY17" s="273" t="s">
        <v>85</v>
      </c>
      <c r="BZ17" s="273"/>
      <c r="CA17" s="273"/>
      <c r="CB17" s="273"/>
      <c r="CC17" s="291" t="s">
        <v>87</v>
      </c>
      <c r="CD17" s="273"/>
      <c r="CE17" s="273"/>
      <c r="CF17" s="273"/>
      <c r="CG17" s="34">
        <v>210.91595113346835</v>
      </c>
      <c r="CH17" s="13">
        <v>34.936174249600441</v>
      </c>
      <c r="CI17" s="7">
        <v>22.592310880284767</v>
      </c>
      <c r="CJ17" s="13">
        <v>221.54611507059516</v>
      </c>
      <c r="CK17" s="13">
        <v>13.649563279318892</v>
      </c>
      <c r="CL17" s="47">
        <v>22.592310880284767</v>
      </c>
      <c r="CM17" s="47">
        <v>64.332183757237047</v>
      </c>
      <c r="CN17" s="47">
        <v>0.19491974635253823</v>
      </c>
      <c r="CO17" s="94">
        <v>67.248243585166918</v>
      </c>
      <c r="CP17" s="94">
        <v>7.6155144899936689E-2</v>
      </c>
    </row>
    <row r="18" spans="2:94" ht="23.25" customHeight="1" x14ac:dyDescent="0.2">
      <c r="B18" s="5" t="s">
        <v>82</v>
      </c>
      <c r="C18" s="5" t="s">
        <v>97</v>
      </c>
      <c r="D18" s="5" t="s">
        <v>97</v>
      </c>
      <c r="E18" s="12" t="s">
        <v>92</v>
      </c>
      <c r="F18" s="7">
        <v>228.92296043914442</v>
      </c>
      <c r="G18" s="7">
        <v>219.15185002839294</v>
      </c>
      <c r="H18" s="13">
        <v>4.6111589999999998</v>
      </c>
      <c r="I18" s="13">
        <v>3.0806465345181446</v>
      </c>
      <c r="J18" s="13">
        <v>1.49</v>
      </c>
      <c r="K18" s="13">
        <v>1.6173394306220259</v>
      </c>
      <c r="L18" s="13">
        <v>1.2199360276691853</v>
      </c>
      <c r="M18" s="13">
        <v>0.24337107622693344</v>
      </c>
      <c r="N18" s="13">
        <v>2.7001240598478646</v>
      </c>
      <c r="O18" s="58">
        <v>0.36351629107314104</v>
      </c>
      <c r="P18" s="58">
        <v>1.7006183597138957E-2</v>
      </c>
      <c r="Q18" s="7">
        <v>0.55000000000000004</v>
      </c>
      <c r="R18" s="60">
        <v>3</v>
      </c>
      <c r="S18" s="7">
        <v>0.4</v>
      </c>
      <c r="T18" s="36">
        <v>0.51</v>
      </c>
      <c r="U18" s="273"/>
      <c r="V18" s="274">
        <v>1</v>
      </c>
      <c r="W18" s="274"/>
      <c r="X18" s="274"/>
      <c r="Y18" s="274"/>
      <c r="Z18" s="274"/>
      <c r="AA18" s="274"/>
      <c r="AB18" s="274"/>
      <c r="AC18" s="274">
        <v>1</v>
      </c>
      <c r="AD18" s="274"/>
      <c r="AE18" s="274"/>
      <c r="AF18" s="273"/>
      <c r="AG18" s="273"/>
      <c r="AH18" s="273">
        <v>1</v>
      </c>
      <c r="AI18" s="273"/>
      <c r="AJ18" s="273">
        <v>1</v>
      </c>
      <c r="AK18" s="273"/>
      <c r="AL18" s="274"/>
      <c r="AM18" s="274"/>
      <c r="AN18" s="273">
        <v>1</v>
      </c>
      <c r="AO18" s="273"/>
      <c r="AP18" s="273"/>
      <c r="AQ18" s="273">
        <v>1</v>
      </c>
      <c r="AR18" s="273">
        <v>1</v>
      </c>
      <c r="AS18" s="273"/>
      <c r="AT18" s="273"/>
      <c r="AU18" s="278"/>
      <c r="AV18" s="277">
        <v>1</v>
      </c>
      <c r="AW18" s="278"/>
      <c r="AX18" s="278"/>
      <c r="AY18" s="277">
        <v>1</v>
      </c>
      <c r="AZ18" s="277">
        <v>1</v>
      </c>
      <c r="BA18" s="278"/>
      <c r="BB18" s="278"/>
      <c r="BC18" s="278"/>
      <c r="BD18" s="273"/>
      <c r="BE18" s="273" t="s">
        <v>85</v>
      </c>
      <c r="BF18" s="273"/>
      <c r="BG18" s="273" t="s">
        <v>85</v>
      </c>
      <c r="BH18" s="273"/>
      <c r="BI18" s="273"/>
      <c r="BJ18" s="273"/>
      <c r="BK18" s="273"/>
      <c r="BL18" s="273"/>
      <c r="BM18" s="273"/>
      <c r="BN18" s="273"/>
      <c r="BO18" s="273" t="s">
        <v>87</v>
      </c>
      <c r="BP18" s="273"/>
      <c r="BQ18" s="273"/>
      <c r="BR18" s="273" t="s">
        <v>85</v>
      </c>
      <c r="BS18" s="273"/>
      <c r="BT18" s="273"/>
      <c r="BU18" s="291" t="s">
        <v>85</v>
      </c>
      <c r="BV18" s="273"/>
      <c r="BW18" s="273"/>
      <c r="BX18" s="273"/>
      <c r="BY18" s="273" t="s">
        <v>85</v>
      </c>
      <c r="BZ18" s="273"/>
      <c r="CA18" s="273"/>
      <c r="CB18" s="273"/>
      <c r="CC18" s="291" t="s">
        <v>87</v>
      </c>
      <c r="CD18" s="273"/>
      <c r="CE18" s="273"/>
      <c r="CF18" s="273"/>
      <c r="CG18" s="34">
        <v>163.59506466121587</v>
      </c>
      <c r="CH18" s="13">
        <v>31.093195082144391</v>
      </c>
      <c r="CI18" s="7">
        <v>22.592310880284767</v>
      </c>
      <c r="CJ18" s="13">
        <v>171.84025592014115</v>
      </c>
      <c r="CK18" s="13">
        <v>12.148111318593813</v>
      </c>
      <c r="CL18" s="47">
        <v>22.592310880284767</v>
      </c>
      <c r="CM18" s="47">
        <v>41.024059765896311</v>
      </c>
      <c r="CN18" s="47">
        <v>0.14337566634178583</v>
      </c>
      <c r="CO18" s="47">
        <v>42.831008684127717</v>
      </c>
      <c r="CP18" s="47">
        <v>5.6016872839735728E-2</v>
      </c>
    </row>
    <row r="19" spans="2:94" ht="24" customHeight="1" x14ac:dyDescent="0.2">
      <c r="B19" s="5" t="s">
        <v>82</v>
      </c>
      <c r="C19" s="5" t="s">
        <v>97</v>
      </c>
      <c r="D19" s="5" t="s">
        <v>97</v>
      </c>
      <c r="E19" s="12" t="s">
        <v>93</v>
      </c>
      <c r="F19" s="7">
        <v>237.88567102025365</v>
      </c>
      <c r="G19" s="7">
        <v>227.73185286768881</v>
      </c>
      <c r="H19" s="13">
        <v>4.7617320000000003</v>
      </c>
      <c r="I19" s="13">
        <v>3.2318296040821597</v>
      </c>
      <c r="J19" s="13">
        <v>1.55</v>
      </c>
      <c r="K19" s="13">
        <v>1.6967105421431339</v>
      </c>
      <c r="L19" s="13">
        <v>1.2798045232165354</v>
      </c>
      <c r="M19" s="13">
        <v>0.2553145387224906</v>
      </c>
      <c r="N19" s="13">
        <v>2.8326329468615121</v>
      </c>
      <c r="O19" s="58">
        <v>0.38135589328169484</v>
      </c>
      <c r="P19" s="58">
        <v>1.7840763938952731E-2</v>
      </c>
      <c r="Q19" s="7">
        <v>0.45</v>
      </c>
      <c r="R19" s="7">
        <v>1.75</v>
      </c>
      <c r="S19" s="7">
        <v>0.35</v>
      </c>
      <c r="T19" s="36">
        <v>0.43</v>
      </c>
      <c r="U19" s="273">
        <v>1</v>
      </c>
      <c r="V19" s="274"/>
      <c r="W19" s="274"/>
      <c r="X19" s="274"/>
      <c r="Y19" s="274"/>
      <c r="Z19" s="274"/>
      <c r="AA19" s="274">
        <v>1</v>
      </c>
      <c r="AB19" s="274">
        <v>1</v>
      </c>
      <c r="AC19" s="274"/>
      <c r="AD19" s="274"/>
      <c r="AE19" s="274"/>
      <c r="AF19" s="273"/>
      <c r="AG19" s="273"/>
      <c r="AH19" s="273">
        <v>1</v>
      </c>
      <c r="AI19" s="273"/>
      <c r="AJ19" s="273">
        <v>1</v>
      </c>
      <c r="AK19" s="273">
        <v>1</v>
      </c>
      <c r="AL19" s="274"/>
      <c r="AM19" s="274"/>
      <c r="AN19" s="273">
        <v>1</v>
      </c>
      <c r="AO19" s="273"/>
      <c r="AP19" s="273"/>
      <c r="AQ19" s="273">
        <v>1</v>
      </c>
      <c r="AR19" s="273">
        <v>1</v>
      </c>
      <c r="AS19" s="273"/>
      <c r="AT19" s="273"/>
      <c r="AU19" s="278"/>
      <c r="AV19" s="277">
        <v>1</v>
      </c>
      <c r="AW19" s="278"/>
      <c r="AX19" s="278"/>
      <c r="AY19" s="277">
        <v>1</v>
      </c>
      <c r="AZ19" s="277">
        <v>1</v>
      </c>
      <c r="BA19" s="278"/>
      <c r="BB19" s="278"/>
      <c r="BC19" s="278"/>
      <c r="BD19" s="273"/>
      <c r="BE19" s="273" t="s">
        <v>85</v>
      </c>
      <c r="BF19" s="273"/>
      <c r="BG19" s="273"/>
      <c r="BH19" s="273" t="s">
        <v>85</v>
      </c>
      <c r="BI19" s="273"/>
      <c r="BJ19" s="273"/>
      <c r="BK19" s="273"/>
      <c r="BL19" s="273"/>
      <c r="BM19" s="273"/>
      <c r="BN19" s="273"/>
      <c r="BO19" s="273" t="s">
        <v>87</v>
      </c>
      <c r="BP19" s="273"/>
      <c r="BQ19" s="273"/>
      <c r="BR19" s="273" t="s">
        <v>85</v>
      </c>
      <c r="BS19" s="273"/>
      <c r="BT19" s="273"/>
      <c r="BU19" s="291" t="s">
        <v>85</v>
      </c>
      <c r="BV19" s="273"/>
      <c r="BW19" s="273"/>
      <c r="BX19" s="273"/>
      <c r="BY19" s="273" t="s">
        <v>85</v>
      </c>
      <c r="BZ19" s="273"/>
      <c r="CA19" s="273"/>
      <c r="CB19" s="273"/>
      <c r="CC19" s="291" t="s">
        <v>87</v>
      </c>
      <c r="CD19" s="273"/>
      <c r="CE19" s="273"/>
      <c r="CF19" s="273"/>
      <c r="CG19" s="34">
        <v>109.87083601156725</v>
      </c>
      <c r="CH19" s="13">
        <v>28.605739475572843</v>
      </c>
      <c r="CI19" s="7">
        <v>22.592310880284767</v>
      </c>
      <c r="CJ19" s="13">
        <v>115.40832614655024</v>
      </c>
      <c r="CK19" s="13">
        <v>11.17626241310631</v>
      </c>
      <c r="CL19" s="47">
        <v>22.592310880284767</v>
      </c>
      <c r="CM19" s="47">
        <v>30.39547609469092</v>
      </c>
      <c r="CN19" s="47">
        <v>0.13621286504449845</v>
      </c>
      <c r="CO19" s="47">
        <v>31.656538983367142</v>
      </c>
      <c r="CP19" s="47">
        <v>5.3218366372885531E-2</v>
      </c>
    </row>
    <row r="20" spans="2:94" ht="23.25" customHeight="1" x14ac:dyDescent="0.2">
      <c r="B20" s="5" t="s">
        <v>82</v>
      </c>
      <c r="C20" s="5" t="s">
        <v>97</v>
      </c>
      <c r="D20" s="5" t="s">
        <v>97</v>
      </c>
      <c r="E20" s="12" t="s">
        <v>94</v>
      </c>
      <c r="F20" s="7">
        <v>193.10997539276926</v>
      </c>
      <c r="G20" s="7">
        <v>184.868079443498</v>
      </c>
      <c r="H20" s="13">
        <v>4.0095029999999996</v>
      </c>
      <c r="I20" s="13">
        <v>2.5204980086206494</v>
      </c>
      <c r="J20" s="13">
        <v>1.1299999999999999</v>
      </c>
      <c r="K20" s="13">
        <v>1.323261454525841</v>
      </c>
      <c r="L20" s="13">
        <v>0.99811721141377718</v>
      </c>
      <c r="M20" s="13">
        <v>0.19911934268103132</v>
      </c>
      <c r="N20" s="13">
        <v>2.2091652643751756</v>
      </c>
      <c r="O20" s="58">
        <v>0.29741876501723663</v>
      </c>
      <c r="P20" s="58">
        <v>1.3913979228237228E-2</v>
      </c>
      <c r="Q20" s="7">
        <v>0.3</v>
      </c>
      <c r="R20" s="7">
        <v>1.35</v>
      </c>
      <c r="S20" s="7">
        <v>0.23</v>
      </c>
      <c r="T20" s="36">
        <v>0.28000000000000003</v>
      </c>
      <c r="U20" s="273">
        <v>1</v>
      </c>
      <c r="V20" s="274"/>
      <c r="W20" s="274"/>
      <c r="X20" s="274"/>
      <c r="Y20" s="274"/>
      <c r="Z20" s="274"/>
      <c r="AA20" s="274">
        <v>1</v>
      </c>
      <c r="AB20" s="274">
        <v>1</v>
      </c>
      <c r="AC20" s="274"/>
      <c r="AD20" s="274"/>
      <c r="AE20" s="274"/>
      <c r="AF20" s="273"/>
      <c r="AG20" s="273"/>
      <c r="AH20" s="273">
        <v>1</v>
      </c>
      <c r="AI20" s="273"/>
      <c r="AJ20" s="273">
        <v>1</v>
      </c>
      <c r="AK20" s="273">
        <v>1</v>
      </c>
      <c r="AL20" s="274"/>
      <c r="AM20" s="274"/>
      <c r="AN20" s="273">
        <v>1</v>
      </c>
      <c r="AO20" s="273"/>
      <c r="AP20" s="273"/>
      <c r="AQ20" s="273">
        <v>1</v>
      </c>
      <c r="AR20" s="273">
        <v>1</v>
      </c>
      <c r="AS20" s="273"/>
      <c r="AT20" s="273"/>
      <c r="AU20" s="278"/>
      <c r="AV20" s="277">
        <v>1</v>
      </c>
      <c r="AW20" s="278"/>
      <c r="AX20" s="278"/>
      <c r="AY20" s="277">
        <v>1</v>
      </c>
      <c r="AZ20" s="277">
        <v>1</v>
      </c>
      <c r="BA20" s="278"/>
      <c r="BB20" s="278"/>
      <c r="BC20" s="278"/>
      <c r="BD20" s="273"/>
      <c r="BE20" s="273" t="s">
        <v>85</v>
      </c>
      <c r="BF20" s="273"/>
      <c r="BG20" s="273"/>
      <c r="BH20" s="273" t="s">
        <v>85</v>
      </c>
      <c r="BI20" s="273"/>
      <c r="BJ20" s="273"/>
      <c r="BK20" s="273"/>
      <c r="BL20" s="273"/>
      <c r="BM20" s="273"/>
      <c r="BN20" s="273"/>
      <c r="BO20" s="273" t="s">
        <v>87</v>
      </c>
      <c r="BP20" s="273"/>
      <c r="BQ20" s="273"/>
      <c r="BR20" s="273" t="s">
        <v>85</v>
      </c>
      <c r="BS20" s="273"/>
      <c r="BT20" s="273"/>
      <c r="BU20" s="291" t="s">
        <v>85</v>
      </c>
      <c r="BV20" s="273"/>
      <c r="BW20" s="273"/>
      <c r="BX20" s="273"/>
      <c r="BY20" s="273" t="s">
        <v>85</v>
      </c>
      <c r="BZ20" s="273"/>
      <c r="CA20" s="273"/>
      <c r="CB20" s="273"/>
      <c r="CC20" s="291" t="s">
        <v>87</v>
      </c>
      <c r="CD20" s="273"/>
      <c r="CE20" s="273"/>
      <c r="CF20" s="273"/>
      <c r="CG20" s="34">
        <v>101.85257469265781</v>
      </c>
      <c r="CH20" s="13">
        <v>23.74276376472546</v>
      </c>
      <c r="CI20" s="7">
        <v>22.592310880284767</v>
      </c>
      <c r="CJ20" s="13">
        <v>106.98594445716776</v>
      </c>
      <c r="CK20" s="13">
        <v>9.2762978028782364</v>
      </c>
      <c r="CL20" s="47">
        <v>22.592310880284767</v>
      </c>
      <c r="CM20" s="47">
        <v>23.192090467964661</v>
      </c>
      <c r="CN20" s="47">
        <v>9.5196682542958017E-2</v>
      </c>
      <c r="CO20" s="47">
        <v>24.141086677402939</v>
      </c>
      <c r="CP20" s="47">
        <v>3.7193343869533692E-2</v>
      </c>
    </row>
    <row r="21" spans="2:94" ht="30" customHeight="1" x14ac:dyDescent="0.2">
      <c r="B21" s="5" t="s">
        <v>82</v>
      </c>
      <c r="C21" s="5" t="s">
        <v>97</v>
      </c>
      <c r="D21" s="5" t="s">
        <v>97</v>
      </c>
      <c r="E21" s="10" t="s">
        <v>95</v>
      </c>
      <c r="F21" s="53">
        <v>91.645328411887178</v>
      </c>
      <c r="G21" s="7">
        <v>87.735972888699607</v>
      </c>
      <c r="H21" s="13">
        <v>2.310111</v>
      </c>
      <c r="I21" s="13">
        <v>1.1861849667771449</v>
      </c>
      <c r="J21" s="13">
        <v>0.64</v>
      </c>
      <c r="K21" s="13">
        <v>0.62274710755800111</v>
      </c>
      <c r="L21" s="13">
        <v>0.46972924684374939</v>
      </c>
      <c r="M21" s="13">
        <v>9.3708612375394448E-2</v>
      </c>
      <c r="N21" s="13">
        <v>1.0396670089662778</v>
      </c>
      <c r="O21" s="58">
        <v>0.1399698260797031</v>
      </c>
      <c r="P21" s="58">
        <v>6.5481317311639753E-3</v>
      </c>
      <c r="Q21" s="7">
        <v>0.22</v>
      </c>
      <c r="R21" s="7">
        <v>1.2</v>
      </c>
      <c r="S21" s="7">
        <v>0.17</v>
      </c>
      <c r="T21" s="36">
        <v>0.26</v>
      </c>
      <c r="U21" s="273">
        <v>1</v>
      </c>
      <c r="V21" s="274"/>
      <c r="W21" s="274"/>
      <c r="X21" s="274"/>
      <c r="Y21" s="274">
        <v>1</v>
      </c>
      <c r="Z21" s="274">
        <v>1</v>
      </c>
      <c r="AA21" s="274"/>
      <c r="AB21" s="274"/>
      <c r="AC21" s="274"/>
      <c r="AD21" s="274"/>
      <c r="AE21" s="274"/>
      <c r="AF21" s="273"/>
      <c r="AG21" s="273">
        <v>1</v>
      </c>
      <c r="AH21" s="273"/>
      <c r="AI21" s="273"/>
      <c r="AJ21" s="273"/>
      <c r="AK21" s="273"/>
      <c r="AL21" s="274">
        <v>1</v>
      </c>
      <c r="AM21" s="274">
        <v>1</v>
      </c>
      <c r="AN21" s="273">
        <v>1</v>
      </c>
      <c r="AO21" s="273"/>
      <c r="AP21" s="273"/>
      <c r="AQ21" s="273">
        <v>1</v>
      </c>
      <c r="AR21" s="273">
        <v>1</v>
      </c>
      <c r="AS21" s="273"/>
      <c r="AT21" s="273"/>
      <c r="AU21" s="278"/>
      <c r="AV21" s="277">
        <v>1</v>
      </c>
      <c r="AW21" s="278"/>
      <c r="AX21" s="278"/>
      <c r="AY21" s="277">
        <v>1</v>
      </c>
      <c r="AZ21" s="277">
        <v>1</v>
      </c>
      <c r="BA21" s="278"/>
      <c r="BB21" s="278"/>
      <c r="BC21" s="278"/>
      <c r="BD21" s="273"/>
      <c r="BE21" s="273" t="s">
        <v>85</v>
      </c>
      <c r="BF21" s="273"/>
      <c r="BG21" s="273"/>
      <c r="BH21" s="273" t="s">
        <v>85</v>
      </c>
      <c r="BI21" s="273"/>
      <c r="BJ21" s="273"/>
      <c r="BK21" s="273"/>
      <c r="BL21" s="273"/>
      <c r="BM21" s="273"/>
      <c r="BN21" s="273"/>
      <c r="BO21" s="273" t="s">
        <v>87</v>
      </c>
      <c r="BP21" s="273"/>
      <c r="BQ21" s="273"/>
      <c r="BR21" s="273"/>
      <c r="BS21" s="273" t="s">
        <v>85</v>
      </c>
      <c r="BT21" s="273"/>
      <c r="BU21" s="291" t="s">
        <v>85</v>
      </c>
      <c r="BV21" s="273"/>
      <c r="BW21" s="273"/>
      <c r="BX21" s="273"/>
      <c r="BY21" s="273" t="s">
        <v>96</v>
      </c>
      <c r="BZ21" s="273" t="s">
        <v>96</v>
      </c>
      <c r="CA21" s="273"/>
      <c r="CB21" s="273"/>
      <c r="CC21" s="291" t="s">
        <v>87</v>
      </c>
      <c r="CD21" s="273"/>
      <c r="CE21" s="273"/>
      <c r="CF21" s="273"/>
      <c r="CG21" s="276">
        <v>68.183388405059091</v>
      </c>
      <c r="CH21" s="17">
        <v>20.044159625392133</v>
      </c>
      <c r="CI21" s="7">
        <v>22.592310880284767</v>
      </c>
      <c r="CJ21" s="13">
        <v>71.619831180674069</v>
      </c>
      <c r="CK21" s="13">
        <v>7.8312531656407067</v>
      </c>
      <c r="CL21" s="47">
        <v>22.592310880284767</v>
      </c>
      <c r="CM21" s="47">
        <v>8.0526156667730877</v>
      </c>
      <c r="CN21" s="47">
        <v>4.6304233636374252E-2</v>
      </c>
      <c r="CO21" s="47">
        <v>8.3541153169680129</v>
      </c>
      <c r="CP21" s="47">
        <v>1.8091064081731417E-2</v>
      </c>
    </row>
    <row r="22" spans="2:94" ht="30" customHeight="1" x14ac:dyDescent="0.2">
      <c r="B22" s="5" t="s">
        <v>82</v>
      </c>
      <c r="C22" s="10" t="s">
        <v>98</v>
      </c>
      <c r="D22" s="10" t="s">
        <v>98</v>
      </c>
      <c r="E22" s="15"/>
      <c r="F22" s="7"/>
      <c r="G22" s="7"/>
      <c r="H22" s="309"/>
      <c r="I22" s="229">
        <v>12.923019769833356</v>
      </c>
      <c r="J22" s="229">
        <v>3.77</v>
      </c>
      <c r="K22" s="229">
        <v>6.7845853791625119</v>
      </c>
      <c r="L22" s="229">
        <v>5.1175158288540077</v>
      </c>
      <c r="M22" s="229">
        <v>1.020918561816835</v>
      </c>
      <c r="N22" s="113">
        <v>13.675462068965519</v>
      </c>
      <c r="O22" s="116">
        <v>0.71453793103448149</v>
      </c>
      <c r="P22" s="116"/>
      <c r="Q22" s="115"/>
      <c r="R22" s="7"/>
      <c r="S22" s="7"/>
      <c r="T22" s="36"/>
      <c r="U22" s="273"/>
      <c r="V22" s="274"/>
      <c r="W22" s="274"/>
      <c r="X22" s="274"/>
      <c r="Y22" s="273"/>
      <c r="Z22" s="273"/>
      <c r="AA22" s="274"/>
      <c r="AB22" s="274"/>
      <c r="AC22" s="273"/>
      <c r="AD22" s="273"/>
      <c r="AE22" s="274"/>
      <c r="AF22" s="273"/>
      <c r="AG22" s="273"/>
      <c r="AH22" s="273"/>
      <c r="AI22" s="273"/>
      <c r="AJ22" s="273"/>
      <c r="AK22" s="273"/>
      <c r="AL22" s="274"/>
      <c r="AM22" s="274"/>
      <c r="AN22" s="273"/>
      <c r="AO22" s="273"/>
      <c r="AP22" s="273"/>
      <c r="AQ22" s="273"/>
      <c r="AR22" s="273"/>
      <c r="AS22" s="273"/>
      <c r="AT22" s="273"/>
      <c r="AU22" s="274"/>
      <c r="AV22" s="273"/>
      <c r="AW22" s="274"/>
      <c r="AX22" s="274"/>
      <c r="AY22" s="273"/>
      <c r="AZ22" s="273"/>
      <c r="BA22" s="274"/>
      <c r="BB22" s="274"/>
      <c r="BC22" s="274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34"/>
      <c r="CH22" s="7"/>
      <c r="CI22" s="7"/>
      <c r="CJ22" s="7"/>
      <c r="CK22" s="7"/>
      <c r="CL22" s="7"/>
      <c r="CM22" s="7"/>
      <c r="CN22" s="7"/>
      <c r="CO22" s="7"/>
      <c r="CP22" s="7"/>
    </row>
    <row r="23" spans="2:94" ht="24.75" customHeight="1" x14ac:dyDescent="0.2">
      <c r="B23" s="37" t="s">
        <v>82</v>
      </c>
      <c r="C23" s="38" t="s">
        <v>98</v>
      </c>
      <c r="D23" s="38" t="s">
        <v>98</v>
      </c>
      <c r="E23" s="38" t="s">
        <v>84</v>
      </c>
      <c r="F23" s="53">
        <v>223.92579973499906</v>
      </c>
      <c r="G23" s="13">
        <v>214.36806808631459</v>
      </c>
      <c r="H23" s="13">
        <v>4.5272070000000006</v>
      </c>
      <c r="I23" s="13">
        <v>2.774527877285216</v>
      </c>
      <c r="J23" s="13">
        <v>1.1599999999999999</v>
      </c>
      <c r="K23" s="13">
        <v>1.4566271355747384</v>
      </c>
      <c r="L23" s="13">
        <v>1.0987130394049456</v>
      </c>
      <c r="M23" s="13">
        <v>0.21918770230553206</v>
      </c>
      <c r="N23" s="13">
        <v>2.6367582171717436</v>
      </c>
      <c r="O23" s="58">
        <v>0.11098111509140864</v>
      </c>
      <c r="P23" s="58">
        <v>2.6788545022063723E-2</v>
      </c>
      <c r="Q23" s="7">
        <v>1.9666666666666668</v>
      </c>
      <c r="R23" s="7">
        <v>2.8333333333333335</v>
      </c>
      <c r="S23" s="7">
        <v>1.4875000000000003</v>
      </c>
      <c r="T23" s="36">
        <v>0.94600000000000006</v>
      </c>
      <c r="U23" s="273">
        <v>0.5</v>
      </c>
      <c r="V23" s="273"/>
      <c r="W23" s="274">
        <v>0.25</v>
      </c>
      <c r="X23" s="274">
        <v>0.25</v>
      </c>
      <c r="Y23" s="273">
        <v>0.75</v>
      </c>
      <c r="Z23" s="273"/>
      <c r="AA23" s="274"/>
      <c r="AB23" s="274"/>
      <c r="AC23" s="273"/>
      <c r="AD23" s="273"/>
      <c r="AE23" s="273">
        <v>0.25</v>
      </c>
      <c r="AF23" s="279">
        <v>0.66659999999999997</v>
      </c>
      <c r="AG23" s="279">
        <v>0.33329999999999999</v>
      </c>
      <c r="AH23" s="273"/>
      <c r="AI23" s="273"/>
      <c r="AJ23" s="273">
        <v>1</v>
      </c>
      <c r="AK23" s="273"/>
      <c r="AL23" s="274"/>
      <c r="AM23" s="274"/>
      <c r="AN23" s="273">
        <v>1</v>
      </c>
      <c r="AO23" s="273"/>
      <c r="AP23" s="273"/>
      <c r="AQ23" s="273">
        <v>1</v>
      </c>
      <c r="AR23" s="273"/>
      <c r="AS23" s="273"/>
      <c r="AT23" s="273"/>
      <c r="AU23" s="280">
        <v>0.33329999999999999</v>
      </c>
      <c r="AV23" s="279">
        <v>0.33329999999999999</v>
      </c>
      <c r="AW23" s="280"/>
      <c r="AX23" s="280">
        <v>0.33329999999999999</v>
      </c>
      <c r="AY23" s="279">
        <v>0.33329999999999999</v>
      </c>
      <c r="AZ23" s="273"/>
      <c r="BA23" s="279">
        <v>0.33329999999999999</v>
      </c>
      <c r="BB23" s="274"/>
      <c r="BC23" s="279">
        <v>0.33329999999999999</v>
      </c>
      <c r="BD23" s="273"/>
      <c r="BE23" s="273" t="s">
        <v>85</v>
      </c>
      <c r="BF23" s="273"/>
      <c r="BG23" s="273" t="s">
        <v>85</v>
      </c>
      <c r="BH23" s="273"/>
      <c r="BI23" s="273"/>
      <c r="BJ23" s="273"/>
      <c r="BK23" s="273"/>
      <c r="BL23" s="273"/>
      <c r="BM23" s="273"/>
      <c r="BN23" s="273"/>
      <c r="BO23" s="273" t="s">
        <v>87</v>
      </c>
      <c r="BP23" s="273"/>
      <c r="BQ23" s="273"/>
      <c r="BR23" s="273" t="s">
        <v>85</v>
      </c>
      <c r="BS23" s="273"/>
      <c r="BT23" s="273"/>
      <c r="BU23" s="291" t="s">
        <v>85</v>
      </c>
      <c r="BV23" s="273"/>
      <c r="BW23" s="273"/>
      <c r="BX23" s="273"/>
      <c r="BY23" s="273" t="s">
        <v>85</v>
      </c>
      <c r="BZ23" s="273"/>
      <c r="CA23" s="273"/>
      <c r="CB23" s="273"/>
      <c r="CC23" s="291" t="s">
        <v>87</v>
      </c>
      <c r="CD23" s="273"/>
      <c r="CE23" s="273"/>
      <c r="CF23" s="273"/>
      <c r="CG23" s="61">
        <v>209.24469760329757</v>
      </c>
      <c r="CH23" s="17">
        <v>30.753674515493348</v>
      </c>
      <c r="CI23" s="7">
        <v>27.943121351931161</v>
      </c>
      <c r="CJ23" s="13">
        <v>219.79063036250378</v>
      </c>
      <c r="CK23" s="13">
        <v>12.015460633203251</v>
      </c>
      <c r="CL23" s="47">
        <v>27.943121351931161</v>
      </c>
      <c r="CM23" s="47">
        <v>51.112567378347315</v>
      </c>
      <c r="CN23" s="47">
        <v>0.13922825054226312</v>
      </c>
      <c r="CO23" s="94">
        <v>53.373278610106532</v>
      </c>
      <c r="CP23" s="94">
        <v>5.4396477486862195E-2</v>
      </c>
    </row>
    <row r="24" spans="2:94" ht="24.75" customHeight="1" x14ac:dyDescent="0.2">
      <c r="B24" s="5" t="s">
        <v>82</v>
      </c>
      <c r="C24" s="10" t="s">
        <v>98</v>
      </c>
      <c r="D24" s="10" t="s">
        <v>98</v>
      </c>
      <c r="E24" s="12" t="s">
        <v>89</v>
      </c>
      <c r="F24" s="7">
        <v>333.50369108461103</v>
      </c>
      <c r="G24" s="7">
        <v>319.26698347529816</v>
      </c>
      <c r="H24" s="13">
        <v>5.6028419999999999</v>
      </c>
      <c r="I24" s="13">
        <v>4.5971930566904344</v>
      </c>
      <c r="J24" s="13">
        <v>1.1599999999999999</v>
      </c>
      <c r="K24" s="13">
        <v>2.4135263547624781</v>
      </c>
      <c r="L24" s="13">
        <v>1.8204884504494121</v>
      </c>
      <c r="M24" s="13">
        <v>0.36317825147854432</v>
      </c>
      <c r="N24" s="13">
        <v>4.3689186428409794</v>
      </c>
      <c r="O24" s="58">
        <v>0.18388772226761738</v>
      </c>
      <c r="P24" s="58">
        <v>4.438669158183764E-2</v>
      </c>
      <c r="Q24" s="7">
        <v>1.2</v>
      </c>
      <c r="R24" s="7">
        <v>3</v>
      </c>
      <c r="S24" s="7">
        <v>0.8</v>
      </c>
      <c r="T24" s="36">
        <v>1.21</v>
      </c>
      <c r="U24" s="273">
        <v>0.5</v>
      </c>
      <c r="V24" s="273">
        <v>0.5</v>
      </c>
      <c r="W24" s="274"/>
      <c r="X24" s="274"/>
      <c r="Y24" s="273"/>
      <c r="Z24" s="273"/>
      <c r="AA24" s="274"/>
      <c r="AB24" s="274"/>
      <c r="AC24" s="273">
        <v>1</v>
      </c>
      <c r="AD24" s="273"/>
      <c r="AE24" s="273"/>
      <c r="AF24" s="273"/>
      <c r="AG24" s="273">
        <v>1</v>
      </c>
      <c r="AH24" s="273"/>
      <c r="AI24" s="273"/>
      <c r="AJ24" s="273">
        <v>1</v>
      </c>
      <c r="AK24" s="273"/>
      <c r="AL24" s="274"/>
      <c r="AM24" s="274"/>
      <c r="AN24" s="273"/>
      <c r="AO24" s="273">
        <v>1</v>
      </c>
      <c r="AP24" s="273"/>
      <c r="AQ24" s="273"/>
      <c r="AR24" s="273"/>
      <c r="AS24" s="273">
        <v>1</v>
      </c>
      <c r="AT24" s="273"/>
      <c r="AU24" s="274"/>
      <c r="AV24" s="273">
        <v>1</v>
      </c>
      <c r="AW24" s="274"/>
      <c r="AX24" s="274"/>
      <c r="AY24" s="273">
        <v>1</v>
      </c>
      <c r="AZ24" s="273"/>
      <c r="BA24" s="274"/>
      <c r="BB24" s="274"/>
      <c r="BC24" s="274"/>
      <c r="BD24" s="273"/>
      <c r="BE24" s="273" t="s">
        <v>85</v>
      </c>
      <c r="BF24" s="273"/>
      <c r="BG24" s="273" t="s">
        <v>85</v>
      </c>
      <c r="BH24" s="273"/>
      <c r="BI24" s="273"/>
      <c r="BJ24" s="273"/>
      <c r="BK24" s="273"/>
      <c r="BL24" s="273"/>
      <c r="BM24" s="273"/>
      <c r="BN24" s="273"/>
      <c r="BO24" s="273" t="s">
        <v>87</v>
      </c>
      <c r="BP24" s="273"/>
      <c r="BQ24" s="273"/>
      <c r="BR24" s="273" t="s">
        <v>85</v>
      </c>
      <c r="BS24" s="273"/>
      <c r="BT24" s="273"/>
      <c r="BU24" s="291" t="s">
        <v>85</v>
      </c>
      <c r="BV24" s="273"/>
      <c r="BW24" s="273"/>
      <c r="BX24" s="273"/>
      <c r="BY24" s="273" t="s">
        <v>85</v>
      </c>
      <c r="BZ24" s="273"/>
      <c r="CA24" s="273"/>
      <c r="CB24" s="273"/>
      <c r="CC24" s="291" t="s">
        <v>87</v>
      </c>
      <c r="CD24" s="273"/>
      <c r="CE24" s="273"/>
      <c r="CF24" s="273"/>
      <c r="CG24" s="34">
        <v>198.6162762765932</v>
      </c>
      <c r="CH24" s="13">
        <v>64.582716482536028</v>
      </c>
      <c r="CI24" s="7">
        <v>27.943121351931161</v>
      </c>
      <c r="CJ24" s="13">
        <v>208.62653660093349</v>
      </c>
      <c r="CK24" s="13">
        <v>25.232467329726827</v>
      </c>
      <c r="CL24" s="47">
        <v>27.943121351931161</v>
      </c>
      <c r="CM24" s="47">
        <v>72.73075350721858</v>
      </c>
      <c r="CN24" s="47">
        <v>0.36184675638244512</v>
      </c>
      <c r="CO24" s="94">
        <v>75.926699124773165</v>
      </c>
      <c r="CP24" s="94">
        <v>0.14137352771862133</v>
      </c>
    </row>
    <row r="25" spans="2:94" ht="24.75" customHeight="1" x14ac:dyDescent="0.2">
      <c r="B25" s="5" t="s">
        <v>82</v>
      </c>
      <c r="C25" s="10" t="s">
        <v>98</v>
      </c>
      <c r="D25" s="10" t="s">
        <v>98</v>
      </c>
      <c r="E25" s="12" t="s">
        <v>91</v>
      </c>
      <c r="F25" s="7">
        <v>125.87544955517698</v>
      </c>
      <c r="G25" s="7">
        <v>120.50446785917093</v>
      </c>
      <c r="H25" s="13">
        <v>2.1146999999999996</v>
      </c>
      <c r="I25" s="13">
        <v>1.9132513215780462</v>
      </c>
      <c r="J25" s="13">
        <v>0.44</v>
      </c>
      <c r="K25" s="13">
        <v>1.0044569438284743</v>
      </c>
      <c r="L25" s="13">
        <v>0.75764752334490637</v>
      </c>
      <c r="M25" s="13">
        <v>0.15114685440466566</v>
      </c>
      <c r="N25" s="13">
        <v>1.8182484973341708</v>
      </c>
      <c r="O25" s="58">
        <v>7.6530052863121853E-2</v>
      </c>
      <c r="P25" s="58">
        <v>1.8472771380753553E-2</v>
      </c>
      <c r="Q25" s="7">
        <v>1</v>
      </c>
      <c r="R25" s="226">
        <v>2.4500000000000002</v>
      </c>
      <c r="S25" s="7">
        <v>0.51</v>
      </c>
      <c r="T25" s="36">
        <v>0.77</v>
      </c>
      <c r="U25" s="273">
        <v>1</v>
      </c>
      <c r="V25" s="273"/>
      <c r="W25" s="274"/>
      <c r="X25" s="274"/>
      <c r="Y25" s="273">
        <v>1</v>
      </c>
      <c r="Z25" s="273"/>
      <c r="AA25" s="274"/>
      <c r="AB25" s="274"/>
      <c r="AC25" s="273"/>
      <c r="AD25" s="273"/>
      <c r="AE25" s="273"/>
      <c r="AF25" s="273"/>
      <c r="AG25" s="273">
        <v>1</v>
      </c>
      <c r="AH25" s="273"/>
      <c r="AI25" s="273"/>
      <c r="AJ25" s="273">
        <v>1</v>
      </c>
      <c r="AK25" s="273"/>
      <c r="AL25" s="274"/>
      <c r="AM25" s="274"/>
      <c r="AN25" s="273"/>
      <c r="AO25" s="273">
        <v>1</v>
      </c>
      <c r="AP25" s="273"/>
      <c r="AQ25" s="273"/>
      <c r="AR25" s="273"/>
      <c r="AS25" s="273">
        <v>1</v>
      </c>
      <c r="AT25" s="273">
        <v>1</v>
      </c>
      <c r="AU25" s="274"/>
      <c r="AV25" s="273">
        <v>1</v>
      </c>
      <c r="AW25" s="274"/>
      <c r="AX25" s="274"/>
      <c r="AY25" s="273">
        <v>1</v>
      </c>
      <c r="AZ25" s="273">
        <v>1</v>
      </c>
      <c r="BA25" s="274"/>
      <c r="BB25" s="274"/>
      <c r="BC25" s="274"/>
      <c r="BD25" s="273"/>
      <c r="BE25" s="273" t="s">
        <v>85</v>
      </c>
      <c r="BF25" s="273"/>
      <c r="BG25" s="273" t="s">
        <v>85</v>
      </c>
      <c r="BH25" s="273"/>
      <c r="BI25" s="273"/>
      <c r="BJ25" s="273"/>
      <c r="BK25" s="273"/>
      <c r="BL25" s="273"/>
      <c r="BM25" s="273"/>
      <c r="BN25" s="273"/>
      <c r="BO25" s="273" t="s">
        <v>87</v>
      </c>
      <c r="BP25" s="273"/>
      <c r="BQ25" s="273"/>
      <c r="BR25" s="273" t="s">
        <v>85</v>
      </c>
      <c r="BS25" s="273"/>
      <c r="BT25" s="273"/>
      <c r="BU25" s="291" t="s">
        <v>85</v>
      </c>
      <c r="BV25" s="273"/>
      <c r="BW25" s="273"/>
      <c r="BX25" s="273"/>
      <c r="BY25" s="273" t="s">
        <v>85</v>
      </c>
      <c r="BZ25" s="273"/>
      <c r="CA25" s="273"/>
      <c r="CB25" s="273"/>
      <c r="CC25" s="291" t="s">
        <v>87</v>
      </c>
      <c r="CD25" s="273"/>
      <c r="CE25" s="273"/>
      <c r="CF25" s="273"/>
      <c r="CG25" s="34">
        <v>144.77937884962972</v>
      </c>
      <c r="CH25" s="13">
        <v>34.874666900569451</v>
      </c>
      <c r="CI25" s="7">
        <v>27.943121351931161</v>
      </c>
      <c r="CJ25" s="13">
        <v>152.07625954365105</v>
      </c>
      <c r="CK25" s="13">
        <v>13.625532358052485</v>
      </c>
      <c r="CL25" s="47">
        <v>27.943121351931161</v>
      </c>
      <c r="CM25" s="47">
        <v>20.963914967405138</v>
      </c>
      <c r="CN25" s="47">
        <v>7.3749458094634207E-2</v>
      </c>
      <c r="CO25" s="94">
        <v>21.843221692470035</v>
      </c>
      <c r="CP25" s="94">
        <v>2.8813913277573582E-2</v>
      </c>
    </row>
    <row r="26" spans="2:94" ht="24" customHeight="1" x14ac:dyDescent="0.2">
      <c r="B26" s="5" t="s">
        <v>82</v>
      </c>
      <c r="C26" s="10" t="s">
        <v>98</v>
      </c>
      <c r="D26" s="10" t="s">
        <v>98</v>
      </c>
      <c r="E26" s="12" t="s">
        <v>92</v>
      </c>
      <c r="F26" s="7">
        <v>99.602498580352076</v>
      </c>
      <c r="G26" s="7">
        <v>95.353371890971047</v>
      </c>
      <c r="H26" s="13">
        <v>1.6733160000000002</v>
      </c>
      <c r="I26" s="13">
        <v>1.3403639874842466</v>
      </c>
      <c r="J26" s="13">
        <v>0.35</v>
      </c>
      <c r="K26" s="13">
        <v>0.70369109342922953</v>
      </c>
      <c r="L26" s="13">
        <v>0.53078413904376165</v>
      </c>
      <c r="M26" s="13">
        <v>0.10588875501125548</v>
      </c>
      <c r="N26" s="13">
        <v>1.2738079825884772</v>
      </c>
      <c r="O26" s="58">
        <v>5.3614559499369864E-2</v>
      </c>
      <c r="P26" s="58">
        <v>1.2941445396399541E-2</v>
      </c>
      <c r="Q26" s="7">
        <v>0.6</v>
      </c>
      <c r="R26" s="226">
        <v>1.28</v>
      </c>
      <c r="S26" s="7">
        <v>0.36</v>
      </c>
      <c r="T26" s="36">
        <v>0.51</v>
      </c>
      <c r="U26" s="273">
        <v>1</v>
      </c>
      <c r="V26" s="273"/>
      <c r="W26" s="274"/>
      <c r="X26" s="274"/>
      <c r="Y26" s="273"/>
      <c r="Z26" s="273"/>
      <c r="AA26" s="274"/>
      <c r="AB26" s="274"/>
      <c r="AC26" s="273">
        <v>1</v>
      </c>
      <c r="AD26" s="273"/>
      <c r="AE26" s="273"/>
      <c r="AF26" s="273"/>
      <c r="AG26" s="273">
        <v>1</v>
      </c>
      <c r="AH26" s="273"/>
      <c r="AI26" s="273"/>
      <c r="AJ26" s="273">
        <v>1</v>
      </c>
      <c r="AK26" s="273"/>
      <c r="AL26" s="274"/>
      <c r="AM26" s="274"/>
      <c r="AN26" s="273"/>
      <c r="AO26" s="273">
        <v>1</v>
      </c>
      <c r="AP26" s="273"/>
      <c r="AQ26" s="273"/>
      <c r="AR26" s="273"/>
      <c r="AS26" s="273">
        <v>1</v>
      </c>
      <c r="AT26" s="273">
        <v>1</v>
      </c>
      <c r="AU26" s="274"/>
      <c r="AV26" s="273">
        <v>1</v>
      </c>
      <c r="AW26" s="274"/>
      <c r="AX26" s="274"/>
      <c r="AY26" s="273">
        <v>1</v>
      </c>
      <c r="AZ26" s="273">
        <v>1</v>
      </c>
      <c r="BA26" s="274"/>
      <c r="BB26" s="274"/>
      <c r="BC26" s="274"/>
      <c r="BD26" s="273"/>
      <c r="BE26" s="273" t="s">
        <v>85</v>
      </c>
      <c r="BF26" s="273"/>
      <c r="BG26" s="273" t="s">
        <v>85</v>
      </c>
      <c r="BH26" s="273"/>
      <c r="BI26" s="273"/>
      <c r="BJ26" s="273"/>
      <c r="BK26" s="273"/>
      <c r="BL26" s="273"/>
      <c r="BM26" s="273"/>
      <c r="BN26" s="273"/>
      <c r="BO26" s="273" t="s">
        <v>87</v>
      </c>
      <c r="BP26" s="273"/>
      <c r="BQ26" s="273"/>
      <c r="BR26" s="273" t="s">
        <v>85</v>
      </c>
      <c r="BS26" s="273"/>
      <c r="BT26" s="273"/>
      <c r="BU26" s="291" t="s">
        <v>85</v>
      </c>
      <c r="BV26" s="273"/>
      <c r="BW26" s="273"/>
      <c r="BX26" s="273"/>
      <c r="BY26" s="273" t="s">
        <v>85</v>
      </c>
      <c r="BZ26" s="273"/>
      <c r="CA26" s="273"/>
      <c r="CB26" s="273"/>
      <c r="CC26" s="291" t="s">
        <v>87</v>
      </c>
      <c r="CD26" s="273"/>
      <c r="CE26" s="273"/>
      <c r="CF26" s="273"/>
      <c r="CG26" s="34">
        <v>131.87880384707518</v>
      </c>
      <c r="CH26" s="13">
        <v>20.576053471335982</v>
      </c>
      <c r="CI26" s="7">
        <v>27.943121351931161</v>
      </c>
      <c r="CJ26" s="13">
        <v>138.52549556096776</v>
      </c>
      <c r="CK26" s="13">
        <v>8.0390640912509674</v>
      </c>
      <c r="CL26" s="47">
        <v>27.943121351931161</v>
      </c>
      <c r="CM26" s="47">
        <v>15.358293332552911</v>
      </c>
      <c r="CN26" s="47">
        <v>3.4430239490442049E-2</v>
      </c>
      <c r="CO26" s="47">
        <v>15.992077799392346</v>
      </c>
      <c r="CP26" s="47">
        <v>1.3451894568915705E-2</v>
      </c>
    </row>
    <row r="27" spans="2:94" ht="24.75" customHeight="1" x14ac:dyDescent="0.2">
      <c r="B27" s="5" t="s">
        <v>82</v>
      </c>
      <c r="C27" s="10" t="s">
        <v>98</v>
      </c>
      <c r="D27" s="10" t="s">
        <v>98</v>
      </c>
      <c r="E27" s="12" t="s">
        <v>93</v>
      </c>
      <c r="F27" s="7">
        <v>81.60136286201022</v>
      </c>
      <c r="G27" s="7">
        <v>78.120884667802386</v>
      </c>
      <c r="H27" s="13">
        <v>1.5378480000000001</v>
      </c>
      <c r="I27" s="13">
        <v>1.1086069165067189</v>
      </c>
      <c r="J27" s="13">
        <v>0.34</v>
      </c>
      <c r="K27" s="13">
        <v>0.58201863116602748</v>
      </c>
      <c r="L27" s="13">
        <v>0.43900833893666075</v>
      </c>
      <c r="M27" s="13">
        <v>8.7579946404030801E-2</v>
      </c>
      <c r="N27" s="13">
        <v>1.0535588489284544</v>
      </c>
      <c r="O27" s="58">
        <v>4.4344276660268758E-2</v>
      </c>
      <c r="P27" s="58">
        <v>1.0703790917995767E-2</v>
      </c>
      <c r="Q27" s="7">
        <v>0.4</v>
      </c>
      <c r="R27" s="7">
        <v>1.9</v>
      </c>
      <c r="S27" s="7">
        <v>0.32</v>
      </c>
      <c r="T27" s="36">
        <v>0.4</v>
      </c>
      <c r="U27" s="273">
        <v>1</v>
      </c>
      <c r="V27" s="273"/>
      <c r="W27" s="274"/>
      <c r="X27" s="274"/>
      <c r="Y27" s="273">
        <v>1</v>
      </c>
      <c r="Z27" s="273">
        <v>1</v>
      </c>
      <c r="AA27" s="274"/>
      <c r="AB27" s="274"/>
      <c r="AC27" s="273"/>
      <c r="AD27" s="273"/>
      <c r="AE27" s="273"/>
      <c r="AF27" s="273"/>
      <c r="AG27" s="273">
        <v>1</v>
      </c>
      <c r="AH27" s="273"/>
      <c r="AI27" s="273"/>
      <c r="AJ27" s="273">
        <v>1</v>
      </c>
      <c r="AK27" s="273">
        <v>1</v>
      </c>
      <c r="AL27" s="274"/>
      <c r="AM27" s="274"/>
      <c r="AN27" s="273"/>
      <c r="AO27" s="273">
        <v>1</v>
      </c>
      <c r="AP27" s="273"/>
      <c r="AQ27" s="273"/>
      <c r="AR27" s="273"/>
      <c r="AS27" s="273">
        <v>1</v>
      </c>
      <c r="AT27" s="273">
        <v>1</v>
      </c>
      <c r="AU27" s="274"/>
      <c r="AV27" s="273">
        <v>1</v>
      </c>
      <c r="AW27" s="274"/>
      <c r="AX27" s="274"/>
      <c r="AY27" s="273">
        <v>1</v>
      </c>
      <c r="AZ27" s="273">
        <v>1</v>
      </c>
      <c r="BA27" s="274"/>
      <c r="BB27" s="274"/>
      <c r="BC27" s="274"/>
      <c r="BD27" s="273"/>
      <c r="BE27" s="273" t="s">
        <v>85</v>
      </c>
      <c r="BF27" s="273"/>
      <c r="BG27" s="273"/>
      <c r="BH27" s="273" t="s">
        <v>85</v>
      </c>
      <c r="BI27" s="273"/>
      <c r="BJ27" s="273"/>
      <c r="BK27" s="273"/>
      <c r="BL27" s="273"/>
      <c r="BM27" s="273"/>
      <c r="BN27" s="273"/>
      <c r="BO27" s="273" t="s">
        <v>87</v>
      </c>
      <c r="BP27" s="273"/>
      <c r="BQ27" s="273"/>
      <c r="BR27" s="273" t="s">
        <v>85</v>
      </c>
      <c r="BS27" s="273"/>
      <c r="BT27" s="273"/>
      <c r="BU27" s="291" t="s">
        <v>85</v>
      </c>
      <c r="BV27" s="273"/>
      <c r="BW27" s="273"/>
      <c r="BX27" s="273"/>
      <c r="BY27" s="273" t="s">
        <v>85</v>
      </c>
      <c r="BZ27" s="273"/>
      <c r="CA27" s="273"/>
      <c r="CB27" s="273"/>
      <c r="CC27" s="291" t="s">
        <v>87</v>
      </c>
      <c r="CD27" s="273"/>
      <c r="CE27" s="273"/>
      <c r="CF27" s="273"/>
      <c r="CG27" s="34">
        <v>84.501582986165218</v>
      </c>
      <c r="CH27" s="13">
        <v>22.839419353182947</v>
      </c>
      <c r="CI27" s="7">
        <v>27.943121351931161</v>
      </c>
      <c r="CJ27" s="13">
        <v>88.760462768667949</v>
      </c>
      <c r="CK27" s="13">
        <v>8.9233611412885772</v>
      </c>
      <c r="CL27" s="47">
        <v>27.943121351931161</v>
      </c>
      <c r="CM27" s="47">
        <v>8.8815352036450665</v>
      </c>
      <c r="CN27" s="47">
        <v>3.5123555373453692E-2</v>
      </c>
      <c r="CO27" s="47">
        <v>9.2142426599479972</v>
      </c>
      <c r="CP27" s="47">
        <v>1.3722773084408356E-2</v>
      </c>
    </row>
    <row r="28" spans="2:94" ht="23.25" customHeight="1" x14ac:dyDescent="0.2">
      <c r="B28" s="5" t="s">
        <v>82</v>
      </c>
      <c r="C28" s="10" t="s">
        <v>98</v>
      </c>
      <c r="D28" s="10" t="s">
        <v>98</v>
      </c>
      <c r="E28" s="12" t="s">
        <v>94</v>
      </c>
      <c r="F28" s="7">
        <v>47.066060950217675</v>
      </c>
      <c r="G28" s="7">
        <v>45.060240147643384</v>
      </c>
      <c r="H28" s="13">
        <v>0.79070700000000005</v>
      </c>
      <c r="I28" s="13">
        <v>0.61431271304011414</v>
      </c>
      <c r="J28" s="13">
        <v>0.16</v>
      </c>
      <c r="K28" s="13">
        <v>0.32251417434605995</v>
      </c>
      <c r="L28" s="13">
        <v>0.24326783436388522</v>
      </c>
      <c r="M28" s="13">
        <v>4.8530704330169018E-2</v>
      </c>
      <c r="N28" s="13">
        <v>0.58380890935812235</v>
      </c>
      <c r="O28" s="58">
        <v>2.4572508521604565E-2</v>
      </c>
      <c r="P28" s="58">
        <v>5.9312951603872274E-3</v>
      </c>
      <c r="Q28" s="7">
        <v>0.25</v>
      </c>
      <c r="R28" s="7">
        <v>1.4</v>
      </c>
      <c r="S28" s="7">
        <v>0.2</v>
      </c>
      <c r="T28" s="36">
        <v>0.32</v>
      </c>
      <c r="U28" s="273">
        <v>1</v>
      </c>
      <c r="V28" s="273"/>
      <c r="W28" s="274"/>
      <c r="X28" s="274"/>
      <c r="Y28" s="273">
        <v>1</v>
      </c>
      <c r="Z28" s="273">
        <v>1</v>
      </c>
      <c r="AA28" s="274"/>
      <c r="AB28" s="274"/>
      <c r="AC28" s="273"/>
      <c r="AD28" s="273"/>
      <c r="AE28" s="273"/>
      <c r="AF28" s="273"/>
      <c r="AG28" s="273">
        <v>1</v>
      </c>
      <c r="AH28" s="273"/>
      <c r="AI28" s="273"/>
      <c r="AJ28" s="273">
        <v>1</v>
      </c>
      <c r="AK28" s="273">
        <v>1</v>
      </c>
      <c r="AL28" s="274"/>
      <c r="AM28" s="274"/>
      <c r="AN28" s="273"/>
      <c r="AO28" s="273">
        <v>1</v>
      </c>
      <c r="AP28" s="273"/>
      <c r="AQ28" s="273"/>
      <c r="AR28" s="273"/>
      <c r="AS28" s="273">
        <v>1</v>
      </c>
      <c r="AT28" s="273">
        <v>1</v>
      </c>
      <c r="AU28" s="274"/>
      <c r="AV28" s="273">
        <v>1</v>
      </c>
      <c r="AW28" s="274"/>
      <c r="AX28" s="274"/>
      <c r="AY28" s="273">
        <v>1</v>
      </c>
      <c r="AZ28" s="273">
        <v>1</v>
      </c>
      <c r="BA28" s="274"/>
      <c r="BB28" s="274"/>
      <c r="BC28" s="274"/>
      <c r="BD28" s="273"/>
      <c r="BE28" s="273" t="s">
        <v>85</v>
      </c>
      <c r="BF28" s="273"/>
      <c r="BG28" s="273"/>
      <c r="BH28" s="273" t="s">
        <v>85</v>
      </c>
      <c r="BI28" s="273"/>
      <c r="BJ28" s="273"/>
      <c r="BK28" s="273"/>
      <c r="BL28" s="273"/>
      <c r="BM28" s="273"/>
      <c r="BN28" s="273"/>
      <c r="BO28" s="273" t="s">
        <v>87</v>
      </c>
      <c r="BP28" s="273"/>
      <c r="BQ28" s="273"/>
      <c r="BR28" s="273" t="s">
        <v>85</v>
      </c>
      <c r="BS28" s="273"/>
      <c r="BT28" s="273"/>
      <c r="BU28" s="291" t="s">
        <v>85</v>
      </c>
      <c r="BV28" s="273"/>
      <c r="BW28" s="273"/>
      <c r="BX28" s="273"/>
      <c r="BY28" s="273" t="s">
        <v>85</v>
      </c>
      <c r="BZ28" s="273"/>
      <c r="CA28" s="273"/>
      <c r="CB28" s="273"/>
      <c r="CC28" s="291" t="s">
        <v>87</v>
      </c>
      <c r="CD28" s="273"/>
      <c r="CE28" s="273"/>
      <c r="CF28" s="273"/>
      <c r="CG28" s="34">
        <v>81.47830412821574</v>
      </c>
      <c r="CH28" s="13">
        <v>16.215987740759893</v>
      </c>
      <c r="CI28" s="7">
        <v>27.943121351931161</v>
      </c>
      <c r="CJ28" s="13">
        <v>85.58481065627781</v>
      </c>
      <c r="CK28" s="13">
        <v>6.3355864103148898</v>
      </c>
      <c r="CL28" s="47">
        <v>27.943121351931161</v>
      </c>
      <c r="CM28" s="47">
        <v>4.9866046035294458</v>
      </c>
      <c r="CN28" s="47">
        <v>1.2822095018533033E-2</v>
      </c>
      <c r="CO28" s="47">
        <v>5.1716447738517877</v>
      </c>
      <c r="CP28" s="47">
        <v>5.0095925237408556E-3</v>
      </c>
    </row>
    <row r="29" spans="2:94" ht="30" customHeight="1" x14ac:dyDescent="0.2">
      <c r="B29" s="5" t="s">
        <v>82</v>
      </c>
      <c r="C29" s="10" t="s">
        <v>98</v>
      </c>
      <c r="D29" s="10" t="s">
        <v>98</v>
      </c>
      <c r="E29" s="10" t="s">
        <v>95</v>
      </c>
      <c r="F29" s="53">
        <v>44.406587166382742</v>
      </c>
      <c r="G29" s="7">
        <v>42.514325894378203</v>
      </c>
      <c r="H29" s="13">
        <v>0.74602800000000002</v>
      </c>
      <c r="I29" s="13">
        <v>0.57476389724857802</v>
      </c>
      <c r="J29" s="13">
        <v>0.16</v>
      </c>
      <c r="K29" s="13">
        <v>0.30175104605550346</v>
      </c>
      <c r="L29" s="13">
        <v>0.22760650331043691</v>
      </c>
      <c r="M29" s="13">
        <v>4.5406347882637664E-2</v>
      </c>
      <c r="N29" s="13">
        <v>0.54622389683347627</v>
      </c>
      <c r="O29" s="58">
        <v>2.2990555889943122E-2</v>
      </c>
      <c r="P29" s="58">
        <v>5.5494445251586186E-3</v>
      </c>
      <c r="Q29" s="7">
        <v>0.28999999999999998</v>
      </c>
      <c r="R29" s="7">
        <v>1.2</v>
      </c>
      <c r="S29" s="7">
        <v>0.23</v>
      </c>
      <c r="T29" s="36">
        <v>0.32</v>
      </c>
      <c r="U29" s="273">
        <v>1</v>
      </c>
      <c r="V29" s="273"/>
      <c r="W29" s="274"/>
      <c r="X29" s="274"/>
      <c r="Y29" s="273">
        <v>1</v>
      </c>
      <c r="Z29" s="273">
        <v>1</v>
      </c>
      <c r="AA29" s="274"/>
      <c r="AB29" s="274"/>
      <c r="AC29" s="273"/>
      <c r="AD29" s="273"/>
      <c r="AE29" s="273"/>
      <c r="AF29" s="273"/>
      <c r="AG29" s="273">
        <v>1</v>
      </c>
      <c r="AH29" s="273"/>
      <c r="AI29" s="273"/>
      <c r="AJ29" s="273"/>
      <c r="AK29" s="273"/>
      <c r="AL29" s="274">
        <v>1</v>
      </c>
      <c r="AM29" s="274">
        <v>1</v>
      </c>
      <c r="AN29" s="273"/>
      <c r="AO29" s="273">
        <v>1</v>
      </c>
      <c r="AP29" s="273"/>
      <c r="AQ29" s="273"/>
      <c r="AR29" s="273"/>
      <c r="AS29" s="273">
        <v>1</v>
      </c>
      <c r="AT29" s="273">
        <v>1</v>
      </c>
      <c r="AU29" s="274"/>
      <c r="AV29" s="273">
        <v>1</v>
      </c>
      <c r="AW29" s="274"/>
      <c r="AX29" s="274"/>
      <c r="AY29" s="273">
        <v>1</v>
      </c>
      <c r="AZ29" s="273">
        <v>1</v>
      </c>
      <c r="BA29" s="274"/>
      <c r="BB29" s="274"/>
      <c r="BC29" s="274"/>
      <c r="BD29" s="273"/>
      <c r="BE29" s="273" t="s">
        <v>85</v>
      </c>
      <c r="BF29" s="273"/>
      <c r="BG29" s="273"/>
      <c r="BH29" s="273" t="s">
        <v>85</v>
      </c>
      <c r="BI29" s="273"/>
      <c r="BJ29" s="273"/>
      <c r="BK29" s="273"/>
      <c r="BL29" s="273"/>
      <c r="BM29" s="273"/>
      <c r="BN29" s="273"/>
      <c r="BO29" s="273" t="s">
        <v>87</v>
      </c>
      <c r="BP29" s="273"/>
      <c r="BQ29" s="273"/>
      <c r="BR29" s="273"/>
      <c r="BS29" s="273" t="s">
        <v>85</v>
      </c>
      <c r="BT29" s="273"/>
      <c r="BU29" s="291" t="s">
        <v>85</v>
      </c>
      <c r="BV29" s="273"/>
      <c r="BW29" s="273"/>
      <c r="BX29" s="273"/>
      <c r="BY29" s="273" t="s">
        <v>96</v>
      </c>
      <c r="BZ29" s="273" t="s">
        <v>96</v>
      </c>
      <c r="CA29" s="273"/>
      <c r="CB29" s="273"/>
      <c r="CC29" s="291" t="s">
        <v>87</v>
      </c>
      <c r="CD29" s="273"/>
      <c r="CE29" s="273"/>
      <c r="CF29" s="273"/>
      <c r="CG29" s="276">
        <v>50.644615403041684</v>
      </c>
      <c r="CH29" s="227">
        <v>2.8492374918765893</v>
      </c>
      <c r="CI29" s="7">
        <v>27.943121351931161</v>
      </c>
      <c r="CJ29" s="13">
        <v>53.197104019354981</v>
      </c>
      <c r="CK29" s="13">
        <v>1.1131970880761834</v>
      </c>
      <c r="CL29" s="47">
        <v>27.943121351931161</v>
      </c>
      <c r="CM29" s="47">
        <v>3.3939803380557021</v>
      </c>
      <c r="CN29" s="47">
        <v>2.1256109475897081E-3</v>
      </c>
      <c r="CO29" s="47">
        <v>3.5024976709313358</v>
      </c>
      <c r="CP29" s="69">
        <v>8.3047619722329902E-4</v>
      </c>
    </row>
    <row r="30" spans="2:94" ht="30" customHeight="1" x14ac:dyDescent="0.2">
      <c r="B30" s="5" t="s">
        <v>82</v>
      </c>
      <c r="C30" s="10" t="s">
        <v>99</v>
      </c>
      <c r="D30" s="10" t="s">
        <v>99</v>
      </c>
      <c r="E30" s="15"/>
      <c r="F30" s="6"/>
      <c r="G30" s="7"/>
      <c r="H30" s="118"/>
      <c r="I30" s="115">
        <v>7.36</v>
      </c>
      <c r="J30" s="115">
        <v>1.44</v>
      </c>
      <c r="K30" s="115">
        <v>3.8640000000000003</v>
      </c>
      <c r="L30" s="115">
        <v>2.9145599999999998</v>
      </c>
      <c r="M30" s="115">
        <v>0.58143999999999996</v>
      </c>
      <c r="N30" s="113">
        <v>6.9945379310344835</v>
      </c>
      <c r="O30" s="113">
        <v>0.36546206896551681</v>
      </c>
      <c r="P30" s="113"/>
      <c r="Q30" s="115"/>
      <c r="R30" s="7"/>
      <c r="S30" s="7"/>
      <c r="T30" s="36"/>
      <c r="U30" s="273"/>
      <c r="V30" s="273"/>
      <c r="W30" s="274"/>
      <c r="X30" s="274"/>
      <c r="Y30" s="273"/>
      <c r="Z30" s="273"/>
      <c r="AA30" s="274"/>
      <c r="AB30" s="274"/>
      <c r="AC30" s="273"/>
      <c r="AD30" s="273"/>
      <c r="AE30" s="273"/>
      <c r="AF30" s="273"/>
      <c r="AG30" s="273"/>
      <c r="AH30" s="273"/>
      <c r="AI30" s="273"/>
      <c r="AJ30" s="273"/>
      <c r="AK30" s="273"/>
      <c r="AL30" s="274"/>
      <c r="AM30" s="274"/>
      <c r="AN30" s="273"/>
      <c r="AO30" s="273"/>
      <c r="AP30" s="273"/>
      <c r="AQ30" s="273"/>
      <c r="AR30" s="273"/>
      <c r="AS30" s="273"/>
      <c r="AT30" s="273"/>
      <c r="AU30" s="274"/>
      <c r="AV30" s="273"/>
      <c r="AW30" s="274"/>
      <c r="AX30" s="274"/>
      <c r="AY30" s="273"/>
      <c r="AZ30" s="273"/>
      <c r="BA30" s="274"/>
      <c r="BB30" s="274"/>
      <c r="BC30" s="274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3"/>
      <c r="CA30" s="273"/>
      <c r="CB30" s="273"/>
      <c r="CC30" s="273"/>
      <c r="CD30" s="273"/>
      <c r="CE30" s="273"/>
      <c r="CF30" s="273"/>
      <c r="CG30" s="34"/>
      <c r="CH30" s="7"/>
      <c r="CI30" s="7"/>
      <c r="CJ30" s="7"/>
      <c r="CK30" s="7"/>
      <c r="CL30" s="7"/>
      <c r="CM30" s="7"/>
      <c r="CN30" s="47"/>
      <c r="CO30" s="7"/>
      <c r="CP30" s="7"/>
    </row>
    <row r="31" spans="2:94" ht="30" customHeight="1" x14ac:dyDescent="0.2">
      <c r="B31" s="37" t="s">
        <v>82</v>
      </c>
      <c r="C31" s="10" t="s">
        <v>99</v>
      </c>
      <c r="D31" s="10" t="s">
        <v>99</v>
      </c>
      <c r="E31" s="38" t="s">
        <v>84</v>
      </c>
      <c r="F31" s="53">
        <v>15.417376490630323</v>
      </c>
      <c r="G31" s="13">
        <v>14.762954514480409</v>
      </c>
      <c r="H31" s="13">
        <v>0.25901099999999999</v>
      </c>
      <c r="I31" s="13">
        <v>0.32875702651567079</v>
      </c>
      <c r="J31" s="13">
        <v>0.05</v>
      </c>
      <c r="K31" s="13">
        <v>0.17259743892072718</v>
      </c>
      <c r="L31" s="13">
        <v>0.13018778250020563</v>
      </c>
      <c r="M31" s="13">
        <v>2.5971805094737992E-2</v>
      </c>
      <c r="N31" s="13">
        <v>0.31243253968178925</v>
      </c>
      <c r="O31" s="58">
        <v>1.3150281060626831E-2</v>
      </c>
      <c r="P31" s="149">
        <v>3.1742057732547149E-3</v>
      </c>
      <c r="Q31" s="7">
        <v>1.5499999999999998</v>
      </c>
      <c r="R31" s="7">
        <v>2.9</v>
      </c>
      <c r="S31" s="7">
        <v>0.97500000000000009</v>
      </c>
      <c r="T31" s="36">
        <v>0.82499999999999996</v>
      </c>
      <c r="U31" s="273">
        <v>1</v>
      </c>
      <c r="V31" s="273"/>
      <c r="W31" s="274"/>
      <c r="X31" s="274"/>
      <c r="Y31" s="273">
        <v>0.5</v>
      </c>
      <c r="Z31" s="273"/>
      <c r="AA31" s="274">
        <v>0.5</v>
      </c>
      <c r="AB31" s="274"/>
      <c r="AC31" s="273"/>
      <c r="AD31" s="273"/>
      <c r="AE31" s="273"/>
      <c r="AF31" s="273">
        <v>0.5</v>
      </c>
      <c r="AG31" s="273">
        <v>0.5</v>
      </c>
      <c r="AH31" s="273"/>
      <c r="AI31" s="273"/>
      <c r="AJ31" s="273">
        <v>1</v>
      </c>
      <c r="AK31" s="273"/>
      <c r="AL31" s="274"/>
      <c r="AM31" s="274"/>
      <c r="AN31" s="273">
        <v>1</v>
      </c>
      <c r="AO31" s="273"/>
      <c r="AP31" s="273"/>
      <c r="AQ31" s="273">
        <v>1</v>
      </c>
      <c r="AR31" s="273"/>
      <c r="AS31" s="273"/>
      <c r="AT31" s="273"/>
      <c r="AU31" s="274"/>
      <c r="AV31" s="273">
        <v>1</v>
      </c>
      <c r="AW31" s="274"/>
      <c r="AX31" s="274"/>
      <c r="AY31" s="273">
        <v>0.5</v>
      </c>
      <c r="AZ31" s="273"/>
      <c r="BA31" s="274"/>
      <c r="BB31" s="274"/>
      <c r="BC31" s="274">
        <v>0.5</v>
      </c>
      <c r="BD31" s="273"/>
      <c r="BE31" s="273" t="s">
        <v>85</v>
      </c>
      <c r="BF31" s="273"/>
      <c r="BG31" s="273" t="s">
        <v>85</v>
      </c>
      <c r="BH31" s="273"/>
      <c r="BI31" s="273"/>
      <c r="BJ31" s="273"/>
      <c r="BK31" s="273"/>
      <c r="BL31" s="273"/>
      <c r="BM31" s="273"/>
      <c r="BN31" s="273"/>
      <c r="BO31" s="273" t="s">
        <v>87</v>
      </c>
      <c r="BP31" s="273"/>
      <c r="BQ31" s="273"/>
      <c r="BR31" s="273" t="s">
        <v>85</v>
      </c>
      <c r="BS31" s="273"/>
      <c r="BT31" s="273"/>
      <c r="BU31" s="291" t="s">
        <v>85</v>
      </c>
      <c r="BV31" s="273"/>
      <c r="BW31" s="273"/>
      <c r="BX31" s="273"/>
      <c r="BY31" s="273" t="s">
        <v>85</v>
      </c>
      <c r="BZ31" s="273"/>
      <c r="CA31" s="273"/>
      <c r="CB31" s="273"/>
      <c r="CC31" s="291" t="s">
        <v>86</v>
      </c>
      <c r="CD31" s="291" t="s">
        <v>86</v>
      </c>
      <c r="CE31" s="273"/>
      <c r="CF31" s="273"/>
      <c r="CG31" s="61">
        <v>155.20124075125679</v>
      </c>
      <c r="CH31" s="53">
        <v>10.754740882035762</v>
      </c>
      <c r="CI31" s="7">
        <v>38.050207798374359</v>
      </c>
      <c r="CJ31" s="13">
        <v>163.02338328512013</v>
      </c>
      <c r="CK31" s="13">
        <v>4.2018772626113723</v>
      </c>
      <c r="CL31" s="47">
        <v>38.050207798374359</v>
      </c>
      <c r="CM31" s="47">
        <v>2.8778632369759825</v>
      </c>
      <c r="CN31" s="47">
        <v>2.7855961905969644E-3</v>
      </c>
      <c r="CO31" s="94">
        <v>2.99334117140919</v>
      </c>
      <c r="CP31" s="101">
        <v>1.0883324316662342E-3</v>
      </c>
    </row>
    <row r="32" spans="2:94" ht="30" customHeight="1" x14ac:dyDescent="0.2">
      <c r="B32" s="5" t="s">
        <v>82</v>
      </c>
      <c r="C32" s="10" t="s">
        <v>99</v>
      </c>
      <c r="D32" s="10" t="s">
        <v>99</v>
      </c>
      <c r="E32" s="12" t="s">
        <v>89</v>
      </c>
      <c r="F32" s="7">
        <v>123.35794056407344</v>
      </c>
      <c r="G32" s="7">
        <v>118.09445650198751</v>
      </c>
      <c r="H32" s="13">
        <v>2.8376730000000001</v>
      </c>
      <c r="I32" s="13">
        <v>2.630459842606049</v>
      </c>
      <c r="J32" s="13">
        <v>0.55000000000000004</v>
      </c>
      <c r="K32" s="13">
        <v>1.3809914173681759</v>
      </c>
      <c r="L32" s="13">
        <v>1.0416620976719955</v>
      </c>
      <c r="M32" s="13">
        <v>0.20780632756587789</v>
      </c>
      <c r="N32" s="13">
        <v>2.4998439055938868</v>
      </c>
      <c r="O32" s="58">
        <v>0.10521839370424196</v>
      </c>
      <c r="P32" s="58">
        <v>2.5397543307920267E-2</v>
      </c>
      <c r="Q32" s="7">
        <v>1.2</v>
      </c>
      <c r="R32" s="7">
        <v>3</v>
      </c>
      <c r="S32" s="7">
        <v>0.81</v>
      </c>
      <c r="T32" s="36">
        <v>1.19</v>
      </c>
      <c r="U32" s="273">
        <v>0.5</v>
      </c>
      <c r="V32" s="273">
        <v>0.5</v>
      </c>
      <c r="W32" s="274"/>
      <c r="X32" s="274"/>
      <c r="Y32" s="273"/>
      <c r="Z32" s="273"/>
      <c r="AA32" s="274"/>
      <c r="AB32" s="274"/>
      <c r="AC32" s="273">
        <v>1</v>
      </c>
      <c r="AD32" s="273"/>
      <c r="AE32" s="273"/>
      <c r="AF32" s="273"/>
      <c r="AG32" s="273">
        <v>1</v>
      </c>
      <c r="AH32" s="273"/>
      <c r="AI32" s="273"/>
      <c r="AJ32" s="273">
        <v>1</v>
      </c>
      <c r="AK32" s="273"/>
      <c r="AL32" s="274"/>
      <c r="AM32" s="274"/>
      <c r="AN32" s="273"/>
      <c r="AO32" s="273">
        <v>1</v>
      </c>
      <c r="AP32" s="273"/>
      <c r="AQ32" s="273"/>
      <c r="AR32" s="273"/>
      <c r="AS32" s="273">
        <v>1</v>
      </c>
      <c r="AT32" s="273"/>
      <c r="AU32" s="274"/>
      <c r="AV32" s="273"/>
      <c r="AW32" s="274">
        <v>1</v>
      </c>
      <c r="AX32" s="274"/>
      <c r="AY32" s="273">
        <v>1</v>
      </c>
      <c r="AZ32" s="273"/>
      <c r="BA32" s="274"/>
      <c r="BB32" s="274"/>
      <c r="BC32" s="274"/>
      <c r="BD32" s="273"/>
      <c r="BE32" s="273" t="s">
        <v>85</v>
      </c>
      <c r="BF32" s="273"/>
      <c r="BG32" s="273" t="s">
        <v>85</v>
      </c>
      <c r="BH32" s="273"/>
      <c r="BI32" s="273"/>
      <c r="BJ32" s="273"/>
      <c r="BK32" s="273"/>
      <c r="BL32" s="273"/>
      <c r="BM32" s="273"/>
      <c r="BN32" s="273"/>
      <c r="BO32" s="273" t="s">
        <v>87</v>
      </c>
      <c r="BP32" s="273"/>
      <c r="BQ32" s="273"/>
      <c r="BR32" s="273" t="s">
        <v>85</v>
      </c>
      <c r="BS32" s="273"/>
      <c r="BT32" s="273"/>
      <c r="BU32" s="291" t="s">
        <v>85</v>
      </c>
      <c r="BV32" s="273"/>
      <c r="BW32" s="273"/>
      <c r="BX32" s="273"/>
      <c r="BY32" s="273" t="s">
        <v>85</v>
      </c>
      <c r="BZ32" s="273"/>
      <c r="CA32" s="273"/>
      <c r="CB32" s="273"/>
      <c r="CC32" s="291" t="s">
        <v>86</v>
      </c>
      <c r="CD32" s="291" t="s">
        <v>86</v>
      </c>
      <c r="CE32" s="273"/>
      <c r="CF32" s="273"/>
      <c r="CG32" s="34">
        <v>141.30542488242071</v>
      </c>
      <c r="CH32" s="17">
        <v>30.943623681618451</v>
      </c>
      <c r="CI32" s="7">
        <v>38.050207798374352</v>
      </c>
      <c r="CJ32" s="13">
        <v>148.42721829649471</v>
      </c>
      <c r="CK32" s="13">
        <v>12.089673772408329</v>
      </c>
      <c r="CL32" s="47">
        <v>38.050207798374352</v>
      </c>
      <c r="CM32" s="47">
        <v>21.381182624314402</v>
      </c>
      <c r="CN32" s="47">
        <v>8.7807885443489289E-2</v>
      </c>
      <c r="CO32" s="94">
        <v>22.222226946868904</v>
      </c>
      <c r="CP32" s="94">
        <v>3.4306540842771266E-2</v>
      </c>
    </row>
    <row r="33" spans="2:111" ht="30" customHeight="1" x14ac:dyDescent="0.2">
      <c r="B33" s="5" t="s">
        <v>82</v>
      </c>
      <c r="C33" s="10" t="s">
        <v>99</v>
      </c>
      <c r="D33" s="10" t="s">
        <v>99</v>
      </c>
      <c r="E33" s="12" t="s">
        <v>91</v>
      </c>
      <c r="F33" s="7">
        <v>104.4766231307969</v>
      </c>
      <c r="G33" s="7">
        <v>100.01937132311187</v>
      </c>
      <c r="H33" s="13">
        <v>2.5204680000000002</v>
      </c>
      <c r="I33" s="13">
        <v>2.2278384381255312</v>
      </c>
      <c r="J33" s="13">
        <v>0.4</v>
      </c>
      <c r="K33" s="13">
        <v>1.1696151800159038</v>
      </c>
      <c r="L33" s="13">
        <v>0.8822240214977104</v>
      </c>
      <c r="M33" s="13">
        <v>0.17599923661191696</v>
      </c>
      <c r="N33" s="13">
        <v>2.1172147363703324</v>
      </c>
      <c r="O33" s="58">
        <v>8.9113537525021255E-2</v>
      </c>
      <c r="P33" s="58">
        <v>2.15101642301775E-2</v>
      </c>
      <c r="Q33" s="7">
        <v>1.1000000000000001</v>
      </c>
      <c r="R33" s="226">
        <v>2.4500000000000002</v>
      </c>
      <c r="S33" s="7">
        <v>0.51</v>
      </c>
      <c r="T33" s="36">
        <v>0.77</v>
      </c>
      <c r="U33" s="273"/>
      <c r="V33" s="273">
        <v>1</v>
      </c>
      <c r="W33" s="274"/>
      <c r="X33" s="274"/>
      <c r="Y33" s="273">
        <v>1</v>
      </c>
      <c r="Z33" s="273"/>
      <c r="AA33" s="274"/>
      <c r="AB33" s="274"/>
      <c r="AC33" s="273"/>
      <c r="AD33" s="273"/>
      <c r="AE33" s="273"/>
      <c r="AF33" s="273"/>
      <c r="AG33" s="273">
        <v>1</v>
      </c>
      <c r="AH33" s="273"/>
      <c r="AI33" s="273"/>
      <c r="AJ33" s="273">
        <v>1</v>
      </c>
      <c r="AK33" s="273"/>
      <c r="AL33" s="274"/>
      <c r="AM33" s="274"/>
      <c r="AN33" s="273"/>
      <c r="AO33" s="273">
        <v>1</v>
      </c>
      <c r="AP33" s="273"/>
      <c r="AQ33" s="273"/>
      <c r="AR33" s="273"/>
      <c r="AS33" s="273">
        <v>1</v>
      </c>
      <c r="AT33" s="273">
        <v>1</v>
      </c>
      <c r="AU33" s="274"/>
      <c r="AV33" s="273">
        <v>1</v>
      </c>
      <c r="AW33" s="274"/>
      <c r="AX33" s="274"/>
      <c r="AY33" s="273">
        <v>1</v>
      </c>
      <c r="AZ33" s="273">
        <v>1</v>
      </c>
      <c r="BA33" s="274"/>
      <c r="BB33" s="274"/>
      <c r="BC33" s="274"/>
      <c r="BD33" s="273"/>
      <c r="BE33" s="273" t="s">
        <v>85</v>
      </c>
      <c r="BF33" s="273"/>
      <c r="BG33" s="273" t="s">
        <v>85</v>
      </c>
      <c r="BH33" s="273"/>
      <c r="BI33" s="273"/>
      <c r="BJ33" s="273"/>
      <c r="BK33" s="273"/>
      <c r="BL33" s="273"/>
      <c r="BM33" s="273"/>
      <c r="BN33" s="273"/>
      <c r="BO33" s="273" t="s">
        <v>87</v>
      </c>
      <c r="BP33" s="273"/>
      <c r="BQ33" s="273"/>
      <c r="BR33" s="273" t="s">
        <v>85</v>
      </c>
      <c r="BS33" s="273"/>
      <c r="BT33" s="273"/>
      <c r="BU33" s="291" t="s">
        <v>85</v>
      </c>
      <c r="BV33" s="273"/>
      <c r="BW33" s="273"/>
      <c r="BX33" s="273"/>
      <c r="BY33" s="273" t="s">
        <v>85</v>
      </c>
      <c r="BZ33" s="273"/>
      <c r="CA33" s="273"/>
      <c r="CB33" s="273"/>
      <c r="CC33" s="291" t="s">
        <v>86</v>
      </c>
      <c r="CD33" s="291" t="s">
        <v>86</v>
      </c>
      <c r="CE33" s="273"/>
      <c r="CF33" s="273"/>
      <c r="CG33" s="34">
        <v>104.72562851418742</v>
      </c>
      <c r="CH33" s="17">
        <v>18.081351575432706</v>
      </c>
      <c r="CI33" s="7">
        <v>38.050207798374352</v>
      </c>
      <c r="CJ33" s="13">
        <v>110.00380019130246</v>
      </c>
      <c r="CK33" s="13">
        <v>7.064384060521558</v>
      </c>
      <c r="CL33" s="47">
        <v>38.050207798374352</v>
      </c>
      <c r="CM33" s="47">
        <v>14.449948745606051</v>
      </c>
      <c r="CN33" s="47">
        <v>4.5573468042627727E-2</v>
      </c>
      <c r="CO33" s="94">
        <v>14.977868158486551</v>
      </c>
      <c r="CP33" s="94">
        <v>1.7805553964254654E-2</v>
      </c>
    </row>
    <row r="34" spans="2:111" ht="30" customHeight="1" x14ac:dyDescent="0.2">
      <c r="B34" s="5" t="s">
        <v>82</v>
      </c>
      <c r="C34" s="10" t="s">
        <v>99</v>
      </c>
      <c r="D34" s="10" t="s">
        <v>99</v>
      </c>
      <c r="E34" s="12" t="s">
        <v>92</v>
      </c>
      <c r="F34" s="7">
        <v>36.02120007571456</v>
      </c>
      <c r="G34" s="7">
        <v>34.48699483248155</v>
      </c>
      <c r="H34" s="13">
        <v>1.3704210000000001</v>
      </c>
      <c r="I34" s="13">
        <v>0.76810880473827092</v>
      </c>
      <c r="J34" s="13">
        <v>0.15</v>
      </c>
      <c r="K34" s="13">
        <v>0.40325712248759227</v>
      </c>
      <c r="L34" s="13">
        <v>0.30417108667635528</v>
      </c>
      <c r="M34" s="13">
        <v>6.0680595574323405E-2</v>
      </c>
      <c r="N34" s="13">
        <v>0.72996822960643959</v>
      </c>
      <c r="O34" s="58">
        <v>3.0724352189530839E-2</v>
      </c>
      <c r="P34" s="58">
        <v>7.4162229423004947E-3</v>
      </c>
      <c r="Q34" s="53">
        <v>0.6</v>
      </c>
      <c r="R34" s="226">
        <v>1.28</v>
      </c>
      <c r="S34" s="53">
        <v>0.36</v>
      </c>
      <c r="T34" s="74">
        <v>0.51</v>
      </c>
      <c r="U34" s="273">
        <v>1</v>
      </c>
      <c r="V34" s="273"/>
      <c r="W34" s="274"/>
      <c r="X34" s="274"/>
      <c r="Y34" s="273"/>
      <c r="Z34" s="273"/>
      <c r="AA34" s="274"/>
      <c r="AB34" s="274"/>
      <c r="AC34" s="273">
        <v>1</v>
      </c>
      <c r="AD34" s="273"/>
      <c r="AE34" s="273"/>
      <c r="AF34" s="273"/>
      <c r="AG34" s="273">
        <v>1</v>
      </c>
      <c r="AH34" s="273"/>
      <c r="AI34" s="273"/>
      <c r="AJ34" s="273">
        <v>1</v>
      </c>
      <c r="AK34" s="273"/>
      <c r="AL34" s="274"/>
      <c r="AM34" s="274"/>
      <c r="AN34" s="273"/>
      <c r="AO34" s="273">
        <v>1</v>
      </c>
      <c r="AP34" s="273"/>
      <c r="AQ34" s="273"/>
      <c r="AR34" s="273"/>
      <c r="AS34" s="273">
        <v>1</v>
      </c>
      <c r="AT34" s="273">
        <v>1</v>
      </c>
      <c r="AU34" s="274"/>
      <c r="AV34" s="273">
        <v>1</v>
      </c>
      <c r="AW34" s="274"/>
      <c r="AX34" s="274"/>
      <c r="AY34" s="273">
        <v>1</v>
      </c>
      <c r="AZ34" s="273">
        <v>1</v>
      </c>
      <c r="BA34" s="274"/>
      <c r="BB34" s="274"/>
      <c r="BC34" s="274"/>
      <c r="BD34" s="273"/>
      <c r="BE34" s="273" t="s">
        <v>85</v>
      </c>
      <c r="BF34" s="273"/>
      <c r="BG34" s="273" t="s">
        <v>85</v>
      </c>
      <c r="BH34" s="273"/>
      <c r="BI34" s="273"/>
      <c r="BJ34" s="273"/>
      <c r="BK34" s="273"/>
      <c r="BL34" s="273"/>
      <c r="BM34" s="273"/>
      <c r="BN34" s="273"/>
      <c r="BO34" s="273" t="s">
        <v>87</v>
      </c>
      <c r="BP34" s="273"/>
      <c r="BQ34" s="273"/>
      <c r="BR34" s="273" t="s">
        <v>85</v>
      </c>
      <c r="BS34" s="273"/>
      <c r="BT34" s="273"/>
      <c r="BU34" s="291" t="s">
        <v>85</v>
      </c>
      <c r="BV34" s="273"/>
      <c r="BW34" s="273"/>
      <c r="BX34" s="273"/>
      <c r="BY34" s="273" t="s">
        <v>85</v>
      </c>
      <c r="BZ34" s="273"/>
      <c r="CA34" s="273"/>
      <c r="CB34" s="273"/>
      <c r="CC34" s="291" t="s">
        <v>86</v>
      </c>
      <c r="CD34" s="291" t="s">
        <v>86</v>
      </c>
      <c r="CE34" s="273"/>
      <c r="CF34" s="273"/>
      <c r="CG34" s="34">
        <v>100.98878073324367</v>
      </c>
      <c r="CH34" s="17">
        <v>25.41700746721656</v>
      </c>
      <c r="CI34" s="7">
        <v>38.050207798374352</v>
      </c>
      <c r="CJ34" s="13">
        <v>106.07861528219915</v>
      </c>
      <c r="CK34" s="13">
        <v>9.9304248174415104</v>
      </c>
      <c r="CL34" s="47">
        <v>38.050207798374352</v>
      </c>
      <c r="CM34" s="47">
        <v>4.8534137073137442</v>
      </c>
      <c r="CN34" s="47">
        <v>3.483200079023039E-2</v>
      </c>
      <c r="CO34" s="47">
        <v>5.0289468051017572</v>
      </c>
      <c r="CP34" s="47">
        <v>1.3608862708743013E-2</v>
      </c>
    </row>
    <row r="35" spans="2:111" ht="30" customHeight="1" x14ac:dyDescent="0.2">
      <c r="B35" s="5" t="s">
        <v>82</v>
      </c>
      <c r="C35" s="10" t="s">
        <v>99</v>
      </c>
      <c r="D35" s="10" t="s">
        <v>99</v>
      </c>
      <c r="E35" s="12" t="s">
        <v>93</v>
      </c>
      <c r="F35" s="7">
        <v>38.415672913117554</v>
      </c>
      <c r="G35" s="7">
        <v>36.779223679727437</v>
      </c>
      <c r="H35" s="13">
        <v>1.4106480000000001</v>
      </c>
      <c r="I35" s="13">
        <v>0.81916806054457225</v>
      </c>
      <c r="J35" s="13">
        <v>0.2</v>
      </c>
      <c r="K35" s="13">
        <v>0.43006323178590045</v>
      </c>
      <c r="L35" s="13">
        <v>0.32439055197565064</v>
      </c>
      <c r="M35" s="13">
        <v>6.4714276783021205E-2</v>
      </c>
      <c r="N35" s="13">
        <v>0.77849212926235911</v>
      </c>
      <c r="O35" s="58">
        <v>3.2766722421782891E-2</v>
      </c>
      <c r="P35" s="58">
        <v>7.9092088604302488E-3</v>
      </c>
      <c r="Q35" s="53">
        <v>0.4</v>
      </c>
      <c r="R35" s="53">
        <v>1.9</v>
      </c>
      <c r="S35" s="53">
        <v>0.32</v>
      </c>
      <c r="T35" s="74">
        <v>0.4</v>
      </c>
      <c r="U35" s="273">
        <v>1</v>
      </c>
      <c r="V35" s="273"/>
      <c r="W35" s="274"/>
      <c r="X35" s="274"/>
      <c r="Y35" s="273">
        <v>1</v>
      </c>
      <c r="Z35" s="273">
        <v>1</v>
      </c>
      <c r="AA35" s="274"/>
      <c r="AB35" s="274"/>
      <c r="AC35" s="273"/>
      <c r="AD35" s="273"/>
      <c r="AE35" s="273"/>
      <c r="AF35" s="273"/>
      <c r="AG35" s="273">
        <v>1</v>
      </c>
      <c r="AH35" s="273"/>
      <c r="AI35" s="273"/>
      <c r="AJ35" s="273">
        <v>1</v>
      </c>
      <c r="AK35" s="273">
        <v>1</v>
      </c>
      <c r="AL35" s="274"/>
      <c r="AM35" s="274"/>
      <c r="AN35" s="273"/>
      <c r="AO35" s="273">
        <v>1</v>
      </c>
      <c r="AP35" s="273"/>
      <c r="AQ35" s="273"/>
      <c r="AR35" s="273"/>
      <c r="AS35" s="273">
        <v>1</v>
      </c>
      <c r="AT35" s="273">
        <v>1</v>
      </c>
      <c r="AU35" s="274"/>
      <c r="AV35" s="273">
        <v>1</v>
      </c>
      <c r="AW35" s="274"/>
      <c r="AX35" s="274"/>
      <c r="AY35" s="273">
        <v>1</v>
      </c>
      <c r="AZ35" s="273">
        <v>1</v>
      </c>
      <c r="BA35" s="274"/>
      <c r="BB35" s="274"/>
      <c r="BC35" s="274"/>
      <c r="BD35" s="273"/>
      <c r="BE35" s="273" t="s">
        <v>85</v>
      </c>
      <c r="BF35" s="273"/>
      <c r="BG35" s="273"/>
      <c r="BH35" s="273" t="s">
        <v>85</v>
      </c>
      <c r="BI35" s="273"/>
      <c r="BJ35" s="273"/>
      <c r="BK35" s="273"/>
      <c r="BL35" s="273"/>
      <c r="BM35" s="273"/>
      <c r="BN35" s="273"/>
      <c r="BO35" s="273" t="s">
        <v>87</v>
      </c>
      <c r="BP35" s="273"/>
      <c r="BQ35" s="273"/>
      <c r="BR35" s="273" t="s">
        <v>85</v>
      </c>
      <c r="BS35" s="273"/>
      <c r="BT35" s="273"/>
      <c r="BU35" s="291" t="s">
        <v>85</v>
      </c>
      <c r="BV35" s="273"/>
      <c r="BW35" s="273"/>
      <c r="BX35" s="273"/>
      <c r="BY35" s="273" t="s">
        <v>85</v>
      </c>
      <c r="BZ35" s="273"/>
      <c r="CA35" s="273"/>
      <c r="CB35" s="273"/>
      <c r="CC35" s="291" t="s">
        <v>86</v>
      </c>
      <c r="CD35" s="291" t="s">
        <v>86</v>
      </c>
      <c r="CE35" s="273"/>
      <c r="CF35" s="273"/>
      <c r="CG35" s="34">
        <v>76.915218646962828</v>
      </c>
      <c r="CH35" s="17">
        <v>19.772803673784839</v>
      </c>
      <c r="CI35" s="7">
        <v>38.050207798374352</v>
      </c>
      <c r="CJ35" s="13">
        <v>80.791745666769756</v>
      </c>
      <c r="CK35" s="13">
        <v>7.7252343953477363</v>
      </c>
      <c r="CL35" s="47">
        <v>38.050207798374352</v>
      </c>
      <c r="CM35" s="47">
        <v>4.2906063680502919</v>
      </c>
      <c r="CN35" s="47">
        <v>2.7892465956817238E-2</v>
      </c>
      <c r="CO35" s="47">
        <v>4.4331820224122787</v>
      </c>
      <c r="CP35" s="47">
        <v>1.0897586449328495E-2</v>
      </c>
    </row>
    <row r="36" spans="2:111" ht="30" customHeight="1" x14ac:dyDescent="0.2">
      <c r="B36" s="5" t="s">
        <v>82</v>
      </c>
      <c r="C36" s="10" t="s">
        <v>99</v>
      </c>
      <c r="D36" s="10" t="s">
        <v>99</v>
      </c>
      <c r="E36" s="12" t="s">
        <v>94</v>
      </c>
      <c r="F36" s="7">
        <v>18.313458262350938</v>
      </c>
      <c r="G36" s="7">
        <v>17.535373594548556</v>
      </c>
      <c r="H36" s="13">
        <v>0.30766500000000002</v>
      </c>
      <c r="I36" s="13">
        <v>0.39051249006005107</v>
      </c>
      <c r="J36" s="13">
        <v>0.06</v>
      </c>
      <c r="K36" s="13">
        <v>0.20501905728152681</v>
      </c>
      <c r="L36" s="13">
        <v>0.15464294606378023</v>
      </c>
      <c r="M36" s="13">
        <v>3.0850486714744035E-2</v>
      </c>
      <c r="N36" s="13">
        <v>0.37112152503637957</v>
      </c>
      <c r="O36" s="58">
        <v>1.5620499602402043E-2</v>
      </c>
      <c r="P36" s="149">
        <v>3.7704654212694488E-3</v>
      </c>
      <c r="Q36" s="53">
        <v>0.25</v>
      </c>
      <c r="R36" s="53">
        <v>1.4</v>
      </c>
      <c r="S36" s="53">
        <v>0.2</v>
      </c>
      <c r="T36" s="74">
        <v>0.32</v>
      </c>
      <c r="U36" s="273">
        <v>1</v>
      </c>
      <c r="V36" s="273"/>
      <c r="W36" s="274"/>
      <c r="X36" s="274"/>
      <c r="Y36" s="273">
        <v>1</v>
      </c>
      <c r="Z36" s="273">
        <v>1</v>
      </c>
      <c r="AA36" s="274"/>
      <c r="AB36" s="274"/>
      <c r="AC36" s="273"/>
      <c r="AD36" s="273"/>
      <c r="AE36" s="273"/>
      <c r="AF36" s="273"/>
      <c r="AG36" s="273">
        <v>1</v>
      </c>
      <c r="AH36" s="273"/>
      <c r="AI36" s="273"/>
      <c r="AJ36" s="273">
        <v>1</v>
      </c>
      <c r="AK36" s="273">
        <v>1</v>
      </c>
      <c r="AL36" s="274"/>
      <c r="AM36" s="274"/>
      <c r="AN36" s="273"/>
      <c r="AO36" s="273">
        <v>1</v>
      </c>
      <c r="AP36" s="273"/>
      <c r="AQ36" s="273"/>
      <c r="AR36" s="273"/>
      <c r="AS36" s="273">
        <v>1</v>
      </c>
      <c r="AT36" s="273">
        <v>1</v>
      </c>
      <c r="AU36" s="274"/>
      <c r="AV36" s="273">
        <v>1</v>
      </c>
      <c r="AW36" s="274"/>
      <c r="AX36" s="274"/>
      <c r="AY36" s="273">
        <v>1</v>
      </c>
      <c r="AZ36" s="273">
        <v>1</v>
      </c>
      <c r="BA36" s="274"/>
      <c r="BB36" s="274"/>
      <c r="BC36" s="274"/>
      <c r="BD36" s="273"/>
      <c r="BE36" s="273" t="s">
        <v>85</v>
      </c>
      <c r="BF36" s="273"/>
      <c r="BG36" s="273"/>
      <c r="BH36" s="273" t="s">
        <v>85</v>
      </c>
      <c r="BI36" s="273"/>
      <c r="BJ36" s="273"/>
      <c r="BK36" s="273"/>
      <c r="BL36" s="273"/>
      <c r="BM36" s="273"/>
      <c r="BN36" s="273"/>
      <c r="BO36" s="273" t="s">
        <v>87</v>
      </c>
      <c r="BP36" s="273"/>
      <c r="BQ36" s="273"/>
      <c r="BR36" s="273" t="s">
        <v>85</v>
      </c>
      <c r="BS36" s="273"/>
      <c r="BT36" s="273"/>
      <c r="BU36" s="291" t="s">
        <v>85</v>
      </c>
      <c r="BV36" s="273"/>
      <c r="BW36" s="273"/>
      <c r="BX36" s="273"/>
      <c r="BY36" s="273" t="s">
        <v>85</v>
      </c>
      <c r="BZ36" s="273"/>
      <c r="CA36" s="273"/>
      <c r="CB36" s="273"/>
      <c r="CC36" s="291" t="s">
        <v>86</v>
      </c>
      <c r="CD36" s="291" t="s">
        <v>86</v>
      </c>
      <c r="CE36" s="273"/>
      <c r="CF36" s="273"/>
      <c r="CG36" s="34">
        <v>59.338889385840467</v>
      </c>
      <c r="CH36" s="17">
        <v>18.904464628641495</v>
      </c>
      <c r="CI36" s="7">
        <v>38.050207798374352</v>
      </c>
      <c r="CJ36" s="13">
        <v>62.329569410886826</v>
      </c>
      <c r="CK36" s="13">
        <v>7.3859743304102317</v>
      </c>
      <c r="CL36" s="47">
        <v>38.050207798374352</v>
      </c>
      <c r="CM36" s="47">
        <v>1.7373604864556131</v>
      </c>
      <c r="CN36" s="47">
        <v>5.8162421099709864E-3</v>
      </c>
      <c r="CO36" s="47">
        <v>1.7898031779965549</v>
      </c>
      <c r="CP36" s="69">
        <v>2.2724057923656643E-3</v>
      </c>
    </row>
    <row r="37" spans="2:111" ht="25.5" customHeight="1" x14ac:dyDescent="0.2">
      <c r="B37" s="5" t="s">
        <v>82</v>
      </c>
      <c r="C37" s="10" t="s">
        <v>99</v>
      </c>
      <c r="D37" s="10" t="s">
        <v>99</v>
      </c>
      <c r="E37" s="10" t="s">
        <v>95</v>
      </c>
      <c r="F37" s="53">
        <v>9.1519969714177556</v>
      </c>
      <c r="G37" s="7">
        <v>8.7651067007382171</v>
      </c>
      <c r="H37" s="13">
        <v>0.153753</v>
      </c>
      <c r="I37" s="13">
        <v>0.19515533740985497</v>
      </c>
      <c r="J37" s="13">
        <v>0.03</v>
      </c>
      <c r="K37" s="13">
        <v>0.10245655214017386</v>
      </c>
      <c r="L37" s="13">
        <v>7.7281513614302577E-2</v>
      </c>
      <c r="M37" s="13">
        <v>1.5417271655378543E-2</v>
      </c>
      <c r="N37" s="13">
        <v>0.18546486548329666</v>
      </c>
      <c r="O37" s="58">
        <v>7.8062134963941985E-3</v>
      </c>
      <c r="P37" s="149">
        <v>1.8842584301641098E-3</v>
      </c>
      <c r="Q37" s="53">
        <v>0.28999999999999998</v>
      </c>
      <c r="R37" s="53">
        <v>1.2</v>
      </c>
      <c r="S37" s="53">
        <v>0.23</v>
      </c>
      <c r="T37" s="74">
        <v>0.32</v>
      </c>
      <c r="U37" s="273">
        <v>1</v>
      </c>
      <c r="V37" s="273"/>
      <c r="W37" s="274"/>
      <c r="X37" s="274"/>
      <c r="Y37" s="273">
        <v>1</v>
      </c>
      <c r="Z37" s="273">
        <v>1</v>
      </c>
      <c r="AA37" s="274"/>
      <c r="AB37" s="274"/>
      <c r="AC37" s="273"/>
      <c r="AD37" s="273"/>
      <c r="AE37" s="273"/>
      <c r="AF37" s="273"/>
      <c r="AG37" s="273">
        <v>1</v>
      </c>
      <c r="AH37" s="273"/>
      <c r="AI37" s="273"/>
      <c r="AJ37" s="273"/>
      <c r="AK37" s="273"/>
      <c r="AL37" s="274">
        <v>1</v>
      </c>
      <c r="AM37" s="274">
        <v>1</v>
      </c>
      <c r="AN37" s="273"/>
      <c r="AO37" s="273">
        <v>1</v>
      </c>
      <c r="AP37" s="273"/>
      <c r="AQ37" s="273"/>
      <c r="AR37" s="273"/>
      <c r="AS37" s="273">
        <v>1</v>
      </c>
      <c r="AT37" s="273">
        <v>1</v>
      </c>
      <c r="AU37" s="274"/>
      <c r="AV37" s="273">
        <v>1</v>
      </c>
      <c r="AW37" s="274"/>
      <c r="AX37" s="274"/>
      <c r="AY37" s="273">
        <v>1</v>
      </c>
      <c r="AZ37" s="273">
        <v>1</v>
      </c>
      <c r="BA37" s="274"/>
      <c r="BB37" s="274"/>
      <c r="BC37" s="274"/>
      <c r="BD37" s="351"/>
      <c r="BE37" s="351" t="s">
        <v>85</v>
      </c>
      <c r="BF37" s="351"/>
      <c r="BG37" s="351"/>
      <c r="BH37" s="351" t="s">
        <v>85</v>
      </c>
      <c r="BI37" s="351"/>
      <c r="BJ37" s="351"/>
      <c r="BK37" s="351"/>
      <c r="BL37" s="351"/>
      <c r="BM37" s="351"/>
      <c r="BN37" s="351"/>
      <c r="BO37" s="351" t="s">
        <v>87</v>
      </c>
      <c r="BP37" s="351"/>
      <c r="BQ37" s="351"/>
      <c r="BR37" s="351"/>
      <c r="BS37" s="351" t="s">
        <v>85</v>
      </c>
      <c r="BT37" s="273"/>
      <c r="BU37" s="291" t="s">
        <v>85</v>
      </c>
      <c r="BV37" s="273"/>
      <c r="BW37" s="351"/>
      <c r="BX37" s="273"/>
      <c r="BY37" s="351" t="s">
        <v>96</v>
      </c>
      <c r="BZ37" s="351" t="s">
        <v>96</v>
      </c>
      <c r="CA37" s="351"/>
      <c r="CB37" s="273"/>
      <c r="CC37" s="291" t="s">
        <v>86</v>
      </c>
      <c r="CD37" s="291" t="s">
        <v>86</v>
      </c>
      <c r="CE37" s="273"/>
      <c r="CF37" s="273"/>
      <c r="CG37" s="276">
        <v>46.025195533131317</v>
      </c>
      <c r="CH37" s="227">
        <v>16.51653225449731</v>
      </c>
      <c r="CI37" s="53">
        <v>38.050207798374352</v>
      </c>
      <c r="CJ37" s="13">
        <v>48.344865388001132</v>
      </c>
      <c r="CK37" s="13">
        <v>6.4530091518320987</v>
      </c>
      <c r="CL37" s="47">
        <v>38.050207798374352</v>
      </c>
      <c r="CM37" s="126">
        <v>0.75165113630277425</v>
      </c>
      <c r="CN37" s="126">
        <v>2.539466383725725E-3</v>
      </c>
      <c r="CO37" s="78">
        <v>0.77198329009119415</v>
      </c>
      <c r="CP37" s="69">
        <v>9.9216951612164065E-4</v>
      </c>
    </row>
    <row r="38" spans="2:111" ht="25.5" customHeight="1" x14ac:dyDescent="0.2"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1">
        <v>11.886974918071738</v>
      </c>
      <c r="J38" s="501">
        <v>1.1462281775888805</v>
      </c>
      <c r="K38" s="501">
        <v>9.242594082675808</v>
      </c>
      <c r="L38" s="501">
        <v>5.1081212130848561</v>
      </c>
      <c r="M38" s="501">
        <v>0</v>
      </c>
      <c r="N38" s="14"/>
      <c r="O38" s="14"/>
      <c r="P38" s="14"/>
      <c r="Q38" s="7"/>
      <c r="R38" s="7"/>
      <c r="S38" s="7"/>
      <c r="T38" s="7"/>
      <c r="U38" s="249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68"/>
      <c r="BE38" s="256"/>
      <c r="BF38" s="256"/>
      <c r="BG38" s="268"/>
      <c r="BH38" s="256"/>
      <c r="BI38" s="256"/>
      <c r="BJ38" s="256"/>
      <c r="BK38" s="256"/>
      <c r="BL38" s="256"/>
      <c r="BM38" s="256"/>
      <c r="BN38" s="256"/>
      <c r="BO38" s="256"/>
      <c r="BP38" s="256"/>
      <c r="BQ38" s="256"/>
      <c r="BR38" s="256"/>
      <c r="BS38" s="256"/>
      <c r="BT38" s="256"/>
      <c r="BU38" s="256"/>
      <c r="BV38" s="256"/>
      <c r="BW38" s="256"/>
      <c r="BX38" s="256"/>
      <c r="BY38" s="256"/>
      <c r="BZ38" s="256"/>
      <c r="CA38" s="256"/>
      <c r="CB38" s="256"/>
      <c r="CC38" s="256"/>
      <c r="CD38" s="256"/>
      <c r="CE38" s="256"/>
      <c r="CF38" s="257"/>
      <c r="CG38" s="34"/>
      <c r="CH38" s="7"/>
      <c r="CI38" s="7"/>
      <c r="CJ38" s="7"/>
      <c r="CK38" s="7"/>
      <c r="CL38" s="7"/>
      <c r="CM38" s="7"/>
      <c r="CN38" s="47"/>
      <c r="CO38" s="7"/>
      <c r="CP38" s="7"/>
      <c r="CS38" s="121"/>
      <c r="CT38" s="121"/>
      <c r="CU38" s="121"/>
      <c r="CV38" s="121"/>
      <c r="CW38" s="121"/>
      <c r="CX38" s="121"/>
      <c r="CY38" s="121"/>
      <c r="CZ38" s="237"/>
      <c r="DA38" s="237"/>
      <c r="DB38" s="237"/>
      <c r="DC38" s="237"/>
      <c r="DD38" s="237"/>
      <c r="DE38" s="237"/>
      <c r="DF38" s="237"/>
    </row>
    <row r="39" spans="2:111" ht="29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55">
        <v>172.71</v>
      </c>
      <c r="G39" s="7">
        <v>172.71</v>
      </c>
      <c r="H39" s="191">
        <v>2.4431099999999999</v>
      </c>
      <c r="I39" s="60">
        <v>1.2866347444885222</v>
      </c>
      <c r="J39" s="60">
        <v>0.11971457114001037</v>
      </c>
      <c r="K39" s="60">
        <v>0.9954013881768613</v>
      </c>
      <c r="L39" s="60">
        <v>0.55105091589157018</v>
      </c>
      <c r="M39" s="60">
        <v>0</v>
      </c>
      <c r="N39" s="13">
        <v>1.1347517224181698</v>
      </c>
      <c r="O39" s="13">
        <v>0.15188302207035284</v>
      </c>
      <c r="P39" s="225">
        <v>-4.163336342344337E-16</v>
      </c>
      <c r="Q39" s="60">
        <v>1.5000000000000002</v>
      </c>
      <c r="R39" s="60">
        <v>2.8999999999999995</v>
      </c>
      <c r="S39" s="60">
        <v>1</v>
      </c>
      <c r="T39" s="60">
        <v>1.2</v>
      </c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8"/>
      <c r="CG39" s="159">
        <v>122.73494576035125</v>
      </c>
      <c r="CH39" s="32">
        <v>80.49110184456012</v>
      </c>
      <c r="CI39" s="32">
        <v>6.2761997386418038</v>
      </c>
      <c r="CJ39" s="13">
        <v>150.96398328523205</v>
      </c>
      <c r="CK39" s="13">
        <v>18.512953424248828</v>
      </c>
      <c r="CL39" s="47">
        <v>6.4017237334146397</v>
      </c>
      <c r="CM39" s="47">
        <v>22.281514939131092</v>
      </c>
      <c r="CN39" s="47">
        <v>0.2011715339914949</v>
      </c>
      <c r="CO39" s="94">
        <v>27.178631259190468</v>
      </c>
      <c r="CP39" s="94">
        <v>4.5229181640316557E-2</v>
      </c>
      <c r="CQ39" s="236">
        <f t="shared" ref="CQ39:CQ45" si="5">F47+F55+F63+F71+F79+F87</f>
        <v>172.71</v>
      </c>
      <c r="CR39" s="238">
        <f t="shared" ref="CR39:CR45" si="6">F47/CQ39</f>
        <v>0.46528863412657051</v>
      </c>
      <c r="CS39" s="238">
        <f t="shared" ref="CS39:CS45" si="7">F55/CQ39</f>
        <v>0.1299287823519194</v>
      </c>
      <c r="CT39" s="238">
        <f t="shared" ref="CT39:CT45" si="8">F63/CQ39</f>
        <v>0.1011522204852064</v>
      </c>
      <c r="CU39" s="238">
        <f t="shared" ref="CU39:CU45" si="9">F71/CQ39</f>
        <v>0.10283133576515546</v>
      </c>
      <c r="CV39" s="238">
        <f t="shared" ref="CV39:CV45" si="10">F79/CQ39</f>
        <v>9.8894099936309432E-2</v>
      </c>
      <c r="CW39" s="238">
        <f t="shared" ref="CW39:CW45" si="11">F87/CQ39</f>
        <v>0.10190492733483875</v>
      </c>
      <c r="CX39" s="238">
        <f t="shared" ref="CX39:CX45" si="12">SUM(CR39:CW39)</f>
        <v>1</v>
      </c>
      <c r="CY39" s="237"/>
      <c r="CZ39" s="240">
        <f>F47/[1]EU28!F47</f>
        <v>0.19102273037374565</v>
      </c>
      <c r="DA39" s="240">
        <f>F55/[1]EU28!F55</f>
        <v>5.5609851984119378E-2</v>
      </c>
      <c r="DB39" s="240">
        <f>H63/[1]EU28!F63</f>
        <v>1.8150174842609476E-4</v>
      </c>
      <c r="DC39" s="240">
        <f>F71/[1]EU28!F71</f>
        <v>0.15885391250519429</v>
      </c>
      <c r="DD39" s="240">
        <f>F79/[1]EU28!F79</f>
        <v>0.11136169666195274</v>
      </c>
      <c r="DE39" s="240">
        <f>F87/[1]EU28!F87</f>
        <v>6.8728522336769751E-2</v>
      </c>
      <c r="DF39" s="237"/>
      <c r="DG39" s="27"/>
    </row>
    <row r="40" spans="2:111" ht="24.75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495.68000000000006</v>
      </c>
      <c r="G40" s="7">
        <v>495.68000000000006</v>
      </c>
      <c r="H40" s="17">
        <v>12.455179999999999</v>
      </c>
      <c r="I40" s="60">
        <v>3.9927264944525751</v>
      </c>
      <c r="J40" s="60">
        <v>0.33602400179956926</v>
      </c>
      <c r="K40" s="60">
        <v>3.1223174915316751</v>
      </c>
      <c r="L40" s="60">
        <v>1.7431386427591877</v>
      </c>
      <c r="M40" s="60">
        <v>0</v>
      </c>
      <c r="N40" s="13">
        <v>3.5358480138526178</v>
      </c>
      <c r="O40" s="13">
        <v>0.45687848059995773</v>
      </c>
      <c r="P40" s="225">
        <v>-4.4408920985006262E-16</v>
      </c>
      <c r="Q40" s="60">
        <v>1.35</v>
      </c>
      <c r="R40" s="60">
        <v>2.4</v>
      </c>
      <c r="S40" s="60">
        <v>0.8999999999999998</v>
      </c>
      <c r="T40" s="60">
        <v>1.0499999999999998</v>
      </c>
      <c r="U40" s="249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8"/>
      <c r="CG40" s="159">
        <v>125.15616237678104</v>
      </c>
      <c r="CH40" s="32">
        <v>80.933375456862734</v>
      </c>
      <c r="CI40" s="32">
        <v>4.8892868764233191</v>
      </c>
      <c r="CJ40" s="13">
        <v>153.94207972344068</v>
      </c>
      <c r="CK40" s="13">
        <v>18.61467635507843</v>
      </c>
      <c r="CL40" s="47">
        <v>4.9870726139517858</v>
      </c>
      <c r="CM40" s="47">
        <v>64.460928285828345</v>
      </c>
      <c r="CN40" s="47">
        <v>1.0312246737872319</v>
      </c>
      <c r="CO40" s="94">
        <v>79.268002230598697</v>
      </c>
      <c r="CP40" s="94">
        <v>1.2018491446442456</v>
      </c>
      <c r="CQ40" s="236">
        <f t="shared" si="5"/>
        <v>495.68000000000006</v>
      </c>
      <c r="CR40" s="238">
        <f t="shared" si="6"/>
        <v>0.5445650419625564</v>
      </c>
      <c r="CS40" s="238">
        <f t="shared" si="7"/>
        <v>0.10012508069722399</v>
      </c>
      <c r="CT40" s="238">
        <f t="shared" si="8"/>
        <v>0.14876533247256293</v>
      </c>
      <c r="CU40" s="238">
        <f t="shared" si="9"/>
        <v>5.2937378954163977E-2</v>
      </c>
      <c r="CV40" s="238">
        <f t="shared" si="10"/>
        <v>0.11202792123950935</v>
      </c>
      <c r="CW40" s="238">
        <f t="shared" si="11"/>
        <v>4.1579244673983211E-2</v>
      </c>
      <c r="CX40" s="238">
        <f t="shared" si="12"/>
        <v>0.99999999999999989</v>
      </c>
      <c r="CY40" s="237"/>
      <c r="CZ40" s="240">
        <f>F48/[1]EU28!F48</f>
        <v>0.64198734719117156</v>
      </c>
      <c r="DA40" s="240">
        <f>F56/[1]EU28!F56</f>
        <v>0.22957720418170047</v>
      </c>
      <c r="DB40" s="240">
        <f>H64/[1]EU28!F64</f>
        <v>7.4237951931401241E-3</v>
      </c>
      <c r="DC40" s="240">
        <f>F72/[1]EU28!F72</f>
        <v>0.37864357864357862</v>
      </c>
      <c r="DD40" s="240">
        <f>F80/[1]EU28!F80</f>
        <v>0.46251874062968523</v>
      </c>
      <c r="DE40" s="240">
        <f>F88/[1]EU28!F88</f>
        <v>0.12060389724384107</v>
      </c>
      <c r="DF40" s="237"/>
      <c r="DG40" s="27"/>
    </row>
    <row r="41" spans="2:111" ht="25.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252.91000000000003</v>
      </c>
      <c r="G41" s="7">
        <v>252.91000000000003</v>
      </c>
      <c r="H41" s="17">
        <v>4.9293100000000001</v>
      </c>
      <c r="I41" s="60">
        <v>1.7148111083949544</v>
      </c>
      <c r="J41" s="60">
        <v>0.16691074734196659</v>
      </c>
      <c r="K41" s="60">
        <v>1.3314594202615702</v>
      </c>
      <c r="L41" s="60">
        <v>0.7351206090180793</v>
      </c>
      <c r="M41" s="60">
        <v>0</v>
      </c>
      <c r="N41" s="13">
        <v>1.5140339839634216</v>
      </c>
      <c r="O41" s="13">
        <v>0.20077712443153292</v>
      </c>
      <c r="P41" s="225">
        <v>0</v>
      </c>
      <c r="Q41" s="60">
        <v>1.1999999999999997</v>
      </c>
      <c r="R41" s="60">
        <v>2.15</v>
      </c>
      <c r="S41" s="60">
        <v>0.79999999999999993</v>
      </c>
      <c r="T41" s="60">
        <v>0.9</v>
      </c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8"/>
      <c r="CG41" s="159">
        <v>114.13043858851744</v>
      </c>
      <c r="CH41" s="32">
        <v>83.171675910537544</v>
      </c>
      <c r="CI41" s="32">
        <v>5.8740848348266494</v>
      </c>
      <c r="CJ41" s="13">
        <v>140.38043946387646</v>
      </c>
      <c r="CK41" s="13">
        <v>19.129485459423638</v>
      </c>
      <c r="CL41" s="47">
        <v>5.9915665315231825</v>
      </c>
      <c r="CM41" s="47">
        <v>30.350344018997951</v>
      </c>
      <c r="CN41" s="47">
        <v>0.41940849017957094</v>
      </c>
      <c r="CO41" s="94">
        <v>37.018944036296524</v>
      </c>
      <c r="CP41" s="94">
        <v>9.4295163969991533E-2</v>
      </c>
      <c r="CQ41" s="236">
        <f t="shared" si="5"/>
        <v>252.91000000000003</v>
      </c>
      <c r="CR41" s="238">
        <f t="shared" si="6"/>
        <v>0.43019255861769007</v>
      </c>
      <c r="CS41" s="238">
        <f t="shared" si="7"/>
        <v>0.10711320232493772</v>
      </c>
      <c r="CT41" s="238">
        <f t="shared" si="8"/>
        <v>0.16053141433711596</v>
      </c>
      <c r="CU41" s="238">
        <f t="shared" si="9"/>
        <v>7.7577003677197415E-2</v>
      </c>
      <c r="CV41" s="238">
        <f t="shared" si="10"/>
        <v>0.12419437744652247</v>
      </c>
      <c r="CW41" s="238">
        <f t="shared" si="11"/>
        <v>0.1003914435965363</v>
      </c>
      <c r="CX41" s="238">
        <f t="shared" si="12"/>
        <v>1</v>
      </c>
      <c r="CY41" s="237"/>
      <c r="CZ41" s="240">
        <f>F49/[1]EU28!F49</f>
        <v>0.54830418787481716</v>
      </c>
      <c r="DA41" s="240">
        <f>F57/[1]EU28!F57</f>
        <v>0.2159081852235594</v>
      </c>
      <c r="DB41" s="240">
        <f>H65/[1]EU28!F65</f>
        <v>6.52397621357176E-3</v>
      </c>
      <c r="DC41" s="240">
        <f>F73/[1]EU28!F73</f>
        <v>0.54146543397267854</v>
      </c>
      <c r="DD41" s="240">
        <f>F81/[1]EU28!F81</f>
        <v>0.49932437803036334</v>
      </c>
      <c r="DE41" s="240">
        <f>F89/[1]EU28!F89</f>
        <v>0.24653357672738571</v>
      </c>
      <c r="DF41" s="237"/>
      <c r="DG41" s="27"/>
    </row>
    <row r="42" spans="2:111" ht="23.25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230.12</v>
      </c>
      <c r="G42" s="7">
        <v>230.12</v>
      </c>
      <c r="H42" s="17">
        <v>4.2228199999999996</v>
      </c>
      <c r="I42" s="60">
        <v>1.4111181882328248</v>
      </c>
      <c r="J42" s="60">
        <v>0.14821449708604537</v>
      </c>
      <c r="K42" s="60">
        <v>1.0960986127320942</v>
      </c>
      <c r="L42" s="60">
        <v>0.60206042840645857</v>
      </c>
      <c r="M42" s="60">
        <v>0</v>
      </c>
      <c r="N42" s="13">
        <v>1.2460528904693497</v>
      </c>
      <c r="O42" s="13">
        <v>0.16506529776347489</v>
      </c>
      <c r="P42" s="225">
        <v>0</v>
      </c>
      <c r="Q42" s="60">
        <v>0.90000000000000013</v>
      </c>
      <c r="R42" s="60">
        <v>1.9</v>
      </c>
      <c r="S42" s="60">
        <v>0.5</v>
      </c>
      <c r="T42" s="60">
        <v>0.4</v>
      </c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8"/>
      <c r="CG42" s="159">
        <v>91.888320973475047</v>
      </c>
      <c r="CH42" s="32">
        <v>79.396844038643508</v>
      </c>
      <c r="CI42" s="32">
        <v>6.0954625655049099</v>
      </c>
      <c r="CJ42" s="13">
        <v>113.02263479737431</v>
      </c>
      <c r="CK42" s="13">
        <v>18.261274128888008</v>
      </c>
      <c r="CL42" s="47">
        <v>6.2173718168150085</v>
      </c>
      <c r="CM42" s="47">
        <v>22.548028267990066</v>
      </c>
      <c r="CN42" s="47">
        <v>0.34298998830495964</v>
      </c>
      <c r="CO42" s="47">
        <v>27.439510322057245</v>
      </c>
      <c r="CP42" s="47">
        <v>7.7114073616950843E-2</v>
      </c>
      <c r="CQ42" s="236">
        <f t="shared" si="5"/>
        <v>230.12</v>
      </c>
      <c r="CR42" s="238">
        <f t="shared" si="6"/>
        <v>0.38579871371458369</v>
      </c>
      <c r="CS42" s="238">
        <f t="shared" si="7"/>
        <v>9.5863027985398933E-2</v>
      </c>
      <c r="CT42" s="238">
        <f t="shared" si="8"/>
        <v>0.19389883539023117</v>
      </c>
      <c r="CU42" s="238">
        <f t="shared" si="9"/>
        <v>8.2609073526855564E-2</v>
      </c>
      <c r="CV42" s="238">
        <f t="shared" si="10"/>
        <v>0.13466886841647838</v>
      </c>
      <c r="CW42" s="238">
        <f t="shared" si="11"/>
        <v>0.10716148096645228</v>
      </c>
      <c r="CX42" s="238">
        <f t="shared" si="12"/>
        <v>1</v>
      </c>
      <c r="CY42" s="237"/>
      <c r="CZ42" s="240">
        <f>F50/[1]EU28!F50</f>
        <v>0.34535340568716699</v>
      </c>
      <c r="DA42" s="240">
        <f>F58/[1]EU28!F58</f>
        <v>9.1493509186678285E-2</v>
      </c>
      <c r="DB42" s="240">
        <f>H66/[1]EU28!F66</f>
        <v>5.6653419126924042E-3</v>
      </c>
      <c r="DC42" s="240">
        <f>F74/[1]EU28!F74</f>
        <v>0.32049228694259463</v>
      </c>
      <c r="DD42" s="240">
        <f>F82/[1]EU28!F82</f>
        <v>0.31646668368649478</v>
      </c>
      <c r="DE42" s="240">
        <f>F90/[1]EU28!F90</f>
        <v>0.16815593087195602</v>
      </c>
      <c r="DF42" s="237"/>
      <c r="DG42" s="27"/>
    </row>
    <row r="43" spans="2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218.49</v>
      </c>
      <c r="G43" s="7">
        <v>218.49</v>
      </c>
      <c r="H43" s="17">
        <v>3.8622900000000002</v>
      </c>
      <c r="I43" s="60">
        <v>1.3197094026338887</v>
      </c>
      <c r="J43" s="60">
        <v>0.14070186223156939</v>
      </c>
      <c r="K43" s="60">
        <v>1.0240573170142655</v>
      </c>
      <c r="L43" s="60">
        <v>0.56170966374096065</v>
      </c>
      <c r="M43" s="60">
        <v>0</v>
      </c>
      <c r="N43" s="13">
        <v>1.1648576192564959</v>
      </c>
      <c r="O43" s="13">
        <v>0.15485178337739261</v>
      </c>
      <c r="P43" s="225">
        <v>0</v>
      </c>
      <c r="Q43" s="60">
        <v>0.4</v>
      </c>
      <c r="R43" s="60">
        <v>1.6</v>
      </c>
      <c r="S43" s="60">
        <v>0.29999999999999993</v>
      </c>
      <c r="T43" s="60">
        <v>0.37500000000000006</v>
      </c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8"/>
      <c r="CG43" s="159">
        <v>77.359602164487825</v>
      </c>
      <c r="CH43" s="32">
        <v>71.873063454953211</v>
      </c>
      <c r="CI43" s="32">
        <v>6.2119278095035249</v>
      </c>
      <c r="CJ43" s="13">
        <v>95.152310662320019</v>
      </c>
      <c r="CK43" s="13">
        <v>16.530804594639239</v>
      </c>
      <c r="CL43" s="47">
        <v>6.3361663656935958</v>
      </c>
      <c r="CM43" s="47">
        <v>18.259543584017372</v>
      </c>
      <c r="CN43" s="47">
        <v>0.28397929037921416</v>
      </c>
      <c r="CO43" s="47">
        <v>22.174217345850696</v>
      </c>
      <c r="CP43" s="47">
        <v>6.3846761277829192E-2</v>
      </c>
      <c r="CQ43" s="236">
        <f t="shared" si="5"/>
        <v>218.49</v>
      </c>
      <c r="CR43" s="238">
        <f t="shared" si="6"/>
        <v>0.37663050940546478</v>
      </c>
      <c r="CS43" s="238">
        <f t="shared" si="7"/>
        <v>9.7304224449631563E-2</v>
      </c>
      <c r="CT43" s="238">
        <f t="shared" si="8"/>
        <v>0.19232001464597923</v>
      </c>
      <c r="CU43" s="238">
        <f t="shared" si="9"/>
        <v>8.6319740033868816E-2</v>
      </c>
      <c r="CV43" s="238">
        <f t="shared" si="10"/>
        <v>0.13506338962881595</v>
      </c>
      <c r="CW43" s="238">
        <f t="shared" si="11"/>
        <v>0.11236212183623964</v>
      </c>
      <c r="CX43" s="238">
        <f t="shared" si="12"/>
        <v>0.99999999999999989</v>
      </c>
      <c r="CY43" s="237"/>
      <c r="CZ43" s="240">
        <f>F51/[1]EU28!F51</f>
        <v>0.3222383208677605</v>
      </c>
      <c r="DA43" s="240">
        <f>F59/[1]EU28!F59</f>
        <v>8.9568587799123703E-2</v>
      </c>
      <c r="DB43" s="240">
        <f>H67/[1]EU28!F67</f>
        <v>5.533203825665532E-3</v>
      </c>
      <c r="DC43" s="240">
        <f>F75/[1]EU28!F75</f>
        <v>0.29654088050314459</v>
      </c>
      <c r="DD43" s="240">
        <f>F83/[1]EU28!F83</f>
        <v>0.29042417084932581</v>
      </c>
      <c r="DE43" s="240">
        <f>F91/[1]EU28!F91</f>
        <v>0.1648513987187924</v>
      </c>
      <c r="DF43" s="237"/>
      <c r="DG43" s="27"/>
    </row>
    <row r="44" spans="2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197.46</v>
      </c>
      <c r="G44" s="7">
        <v>197.46</v>
      </c>
      <c r="H44" s="17">
        <v>3.2103600000000001</v>
      </c>
      <c r="I44" s="60">
        <v>1.1698810548064913</v>
      </c>
      <c r="J44" s="60">
        <v>0.12770500958260658</v>
      </c>
      <c r="K44" s="60">
        <v>0.90588844392009071</v>
      </c>
      <c r="L44" s="60">
        <v>0.49581091628559754</v>
      </c>
      <c r="M44" s="60">
        <v>0</v>
      </c>
      <c r="N44" s="13">
        <v>1.03176467488727</v>
      </c>
      <c r="O44" s="13">
        <v>0.13811637991922132</v>
      </c>
      <c r="P44" s="225">
        <v>0</v>
      </c>
      <c r="Q44" s="60">
        <v>0.34</v>
      </c>
      <c r="R44" s="60">
        <v>1.2999999999999998</v>
      </c>
      <c r="S44" s="60">
        <v>0.19999999999999998</v>
      </c>
      <c r="T44" s="60">
        <v>0.35999999999999993</v>
      </c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8"/>
      <c r="CG44" s="159">
        <v>41.04010399487899</v>
      </c>
      <c r="CH44" s="32">
        <v>72.842279160412872</v>
      </c>
      <c r="CI44" s="32">
        <v>6.4148183166158379</v>
      </c>
      <c r="CJ44" s="13">
        <v>50.479327913701155</v>
      </c>
      <c r="CK44" s="13">
        <v>16.753724206894962</v>
      </c>
      <c r="CL44" s="47">
        <v>6.543114682948155</v>
      </c>
      <c r="CM44" s="47">
        <v>9.3704489596277689</v>
      </c>
      <c r="CN44" s="47">
        <v>0.23922848792990775</v>
      </c>
      <c r="CO44" s="47">
        <v>11.259651515134374</v>
      </c>
      <c r="CP44" s="47">
        <v>5.3785486044847314E-2</v>
      </c>
      <c r="CQ44" s="236">
        <f t="shared" si="5"/>
        <v>197.46</v>
      </c>
      <c r="CR44" s="238">
        <f t="shared" si="6"/>
        <v>0.36311151625645699</v>
      </c>
      <c r="CS44" s="238">
        <f t="shared" si="7"/>
        <v>0.10113440696849994</v>
      </c>
      <c r="CT44" s="238">
        <f t="shared" si="8"/>
        <v>0.18763293831662106</v>
      </c>
      <c r="CU44" s="238">
        <f t="shared" si="9"/>
        <v>9.318342955535297E-2</v>
      </c>
      <c r="CV44" s="238">
        <f t="shared" si="10"/>
        <v>0.13567304770586447</v>
      </c>
      <c r="CW44" s="238">
        <f t="shared" si="11"/>
        <v>0.1192646611972045</v>
      </c>
      <c r="CX44" s="238">
        <f t="shared" si="12"/>
        <v>0.99999999999999989</v>
      </c>
      <c r="CY44" s="237"/>
      <c r="CZ44" s="240">
        <f>F52/[1]EU28!F52</f>
        <v>0.3019710242587601</v>
      </c>
      <c r="DA44" s="240">
        <f>F60/[1]EU28!F60</f>
        <v>7.4031510658016678E-2</v>
      </c>
      <c r="DB44" s="240">
        <f>H68/[1]EU28!F68</f>
        <v>4.9631541540418201E-3</v>
      </c>
      <c r="DC44" s="240">
        <f>F76/[1]EU28!F76</f>
        <v>0.2963678827414028</v>
      </c>
      <c r="DD44" s="240">
        <f>F84/[1]EU28!F84</f>
        <v>0.26042578011081946</v>
      </c>
      <c r="DE44" s="240">
        <f>F92/[1]EU28!F92</f>
        <v>0.15489243033129221</v>
      </c>
      <c r="DF44" s="237"/>
      <c r="DG44" s="27"/>
    </row>
    <row r="45" spans="2:111" ht="24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173.73</v>
      </c>
      <c r="G45" s="17">
        <v>173.73</v>
      </c>
      <c r="H45" s="17">
        <v>12.059711999999999</v>
      </c>
      <c r="I45" s="60">
        <v>0.9920939250624804</v>
      </c>
      <c r="J45" s="60">
        <v>0.10695748840711301</v>
      </c>
      <c r="K45" s="60">
        <v>0.76737140903925072</v>
      </c>
      <c r="L45" s="60">
        <v>0.41923003698300226</v>
      </c>
      <c r="M45" s="60">
        <v>0</v>
      </c>
      <c r="N45" s="13">
        <v>0.87450937326187095</v>
      </c>
      <c r="O45" s="13">
        <v>0.11758455180060969</v>
      </c>
      <c r="P45" s="225">
        <v>-2.3592239273284576E-16</v>
      </c>
      <c r="Q45" s="60">
        <v>0.28000000000000003</v>
      </c>
      <c r="R45" s="60">
        <v>1.1499999999999999</v>
      </c>
      <c r="S45" s="60">
        <v>0.1</v>
      </c>
      <c r="T45" s="60">
        <v>0.35</v>
      </c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8"/>
      <c r="CG45" s="159">
        <v>38.269003011691353</v>
      </c>
      <c r="CH45" s="32">
        <v>66.331916606076959</v>
      </c>
      <c r="CI45" s="32">
        <v>6.8102518343767695</v>
      </c>
      <c r="CJ45" s="13">
        <v>47.070873704380361</v>
      </c>
      <c r="CK45" s="13">
        <v>15.256340819397701</v>
      </c>
      <c r="CL45" s="47">
        <v>6.9464568710643047</v>
      </c>
      <c r="CM45" s="47">
        <v>7.8316189444074142</v>
      </c>
      <c r="CN45" s="47">
        <v>0.80834251832288351</v>
      </c>
      <c r="CO45" s="47">
        <v>9.3844308408720014</v>
      </c>
      <c r="CP45" s="47">
        <v>0.18398707645578027</v>
      </c>
      <c r="CQ45" s="236">
        <f t="shared" si="5"/>
        <v>173.73</v>
      </c>
      <c r="CR45" s="238">
        <f t="shared" si="6"/>
        <v>0.34628446439877969</v>
      </c>
      <c r="CS45" s="238">
        <f t="shared" si="7"/>
        <v>0.10251539745582228</v>
      </c>
      <c r="CT45" s="238">
        <f t="shared" si="8"/>
        <v>0.15460772463017328</v>
      </c>
      <c r="CU45" s="238">
        <f t="shared" si="9"/>
        <v>0.10735048638692224</v>
      </c>
      <c r="CV45" s="238">
        <f t="shared" si="10"/>
        <v>0.10735048638692224</v>
      </c>
      <c r="CW45" s="238">
        <f t="shared" si="11"/>
        <v>0.18189144074138033</v>
      </c>
      <c r="CX45" s="238">
        <f t="shared" si="12"/>
        <v>1</v>
      </c>
      <c r="CY45" s="237"/>
      <c r="CZ45" s="240">
        <f>F53/[1]EU28!F53</f>
        <v>0.43411747726944727</v>
      </c>
      <c r="DA45" s="240">
        <f>F61/[1]EU28!F61</f>
        <v>0.12909538996810671</v>
      </c>
      <c r="DB45" s="240">
        <f>H69/[1]EU28!F69</f>
        <v>2.6599582555201583E-2</v>
      </c>
      <c r="DC45" s="240">
        <f>F77/[1]EU28!F77</f>
        <v>0.8466497185400399</v>
      </c>
      <c r="DD45" s="240">
        <f>F85/[1]EU28!F85</f>
        <v>0.45883973822762381</v>
      </c>
      <c r="DE45" s="240">
        <f>F93/[1]EU28!F93</f>
        <v>0.4229235257903049</v>
      </c>
      <c r="DF45" s="237"/>
      <c r="DG45" s="27"/>
    </row>
    <row r="46" spans="2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4"/>
      <c r="I46" s="236">
        <v>9.2413367505211035</v>
      </c>
      <c r="J46" s="236">
        <v>0.41195347758888057</v>
      </c>
      <c r="K46" s="236">
        <v>7.3930694004168833</v>
      </c>
      <c r="L46" s="236">
        <v>4.312007727793147</v>
      </c>
      <c r="M46" s="236">
        <v>0</v>
      </c>
      <c r="N46" s="14"/>
      <c r="O46" s="14"/>
      <c r="P46" s="317"/>
      <c r="Q46" s="7"/>
      <c r="R46" s="7"/>
      <c r="S46" s="7"/>
      <c r="T46" s="7"/>
      <c r="U46" s="249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8"/>
      <c r="CG46" s="34"/>
      <c r="CH46" s="7"/>
      <c r="CI46" s="7"/>
      <c r="CJ46" s="7"/>
      <c r="CK46" s="7"/>
      <c r="CL46" s="7"/>
      <c r="CM46" s="7"/>
      <c r="CN46" s="47"/>
      <c r="CO46" s="7"/>
      <c r="CP46" s="7"/>
      <c r="CQ46" s="121"/>
      <c r="CR46" s="121"/>
      <c r="CS46" s="121"/>
      <c r="CT46" s="121"/>
      <c r="CU46" s="121"/>
      <c r="CV46" s="121"/>
      <c r="CW46" s="121"/>
      <c r="CX46" s="121"/>
      <c r="CY46" s="121"/>
      <c r="CZ46" s="237"/>
      <c r="DA46" s="237"/>
      <c r="DB46" s="237"/>
      <c r="DC46" s="237"/>
      <c r="DD46" s="237"/>
      <c r="DE46" s="237"/>
      <c r="DF46" s="237"/>
    </row>
    <row r="47" spans="2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71">
        <v>80.36</v>
      </c>
      <c r="G47" s="7">
        <v>80.36</v>
      </c>
      <c r="H47" s="35">
        <v>2.0060099999999998</v>
      </c>
      <c r="I47" s="53">
        <v>0.97455948829673222</v>
      </c>
      <c r="J47" s="13">
        <v>4.4270571931906179E-2</v>
      </c>
      <c r="K47" s="32">
        <v>0.77964759063738587</v>
      </c>
      <c r="L47" s="185">
        <v>0.45472945723925529</v>
      </c>
      <c r="M47" s="318">
        <v>0</v>
      </c>
      <c r="N47" s="17">
        <v>0.87369258125802041</v>
      </c>
      <c r="O47" s="103">
        <v>0.10086690703871178</v>
      </c>
      <c r="P47" s="225">
        <v>0</v>
      </c>
      <c r="Q47" s="7">
        <v>1.5</v>
      </c>
      <c r="R47" s="7">
        <v>2.9</v>
      </c>
      <c r="S47" s="7">
        <v>1</v>
      </c>
      <c r="T47" s="7">
        <v>1.2</v>
      </c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8"/>
      <c r="CG47" s="61">
        <v>127.40566620503417</v>
      </c>
      <c r="CH47" s="7">
        <v>80.49110184456012</v>
      </c>
      <c r="CI47" s="7">
        <v>2.1195773542707359</v>
      </c>
      <c r="CJ47" s="13">
        <v>156.70896943219202</v>
      </c>
      <c r="CK47" s="13">
        <v>18.512953424248828</v>
      </c>
      <c r="CL47" s="47">
        <v>2.1619689013561505</v>
      </c>
      <c r="CM47" s="47">
        <v>10.408648572425742</v>
      </c>
      <c r="CN47" s="47">
        <v>0.16517967218106375</v>
      </c>
      <c r="CO47" s="94">
        <v>12.76686860448393</v>
      </c>
      <c r="CP47" s="94">
        <v>3.7137169698577388E-2</v>
      </c>
      <c r="CQ47" s="121"/>
      <c r="CR47" s="121"/>
      <c r="CS47" s="121"/>
      <c r="CT47" s="121"/>
      <c r="CU47" s="121"/>
      <c r="CV47" s="121"/>
      <c r="CW47" s="121"/>
      <c r="CX47" s="121"/>
      <c r="CY47" s="121"/>
      <c r="CZ47" s="237"/>
      <c r="DA47" s="237"/>
      <c r="DB47" s="237"/>
      <c r="DC47" s="237"/>
      <c r="DD47" s="237"/>
      <c r="DE47" s="237"/>
      <c r="DF47" s="237"/>
    </row>
    <row r="48" spans="2:111" ht="23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7">
        <v>269.93</v>
      </c>
      <c r="G48" s="7">
        <v>269.93</v>
      </c>
      <c r="H48" s="13">
        <v>7.8826799999999997</v>
      </c>
      <c r="I48" s="75">
        <v>3.273554538028085</v>
      </c>
      <c r="J48" s="13">
        <v>0.14550884539426273</v>
      </c>
      <c r="K48" s="32">
        <v>2.618843630422468</v>
      </c>
      <c r="L48" s="185">
        <v>1.5274405474439046</v>
      </c>
      <c r="M48" s="318">
        <v>0</v>
      </c>
      <c r="N48" s="17">
        <v>2.9347416433421785</v>
      </c>
      <c r="O48" s="103">
        <v>0.33881289468590681</v>
      </c>
      <c r="P48" s="225">
        <v>0</v>
      </c>
      <c r="Q48" s="226">
        <v>1.35</v>
      </c>
      <c r="R48" s="226">
        <v>2.4</v>
      </c>
      <c r="S48" s="226">
        <v>0.9</v>
      </c>
      <c r="T48" s="226">
        <v>1.05</v>
      </c>
      <c r="U48" s="249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8"/>
      <c r="CG48" s="34">
        <v>127.40566620503417</v>
      </c>
      <c r="CH48" s="7">
        <v>74.856724715440905</v>
      </c>
      <c r="CI48" s="7">
        <v>2.1195773542707359</v>
      </c>
      <c r="CJ48" s="13">
        <v>156.70896943219202</v>
      </c>
      <c r="CK48" s="13">
        <v>17.217046684551409</v>
      </c>
      <c r="CL48" s="47">
        <v>2.1619689013561505</v>
      </c>
      <c r="CM48" s="47">
        <v>34.962748993963167</v>
      </c>
      <c r="CN48" s="47">
        <v>0.60364325373584959</v>
      </c>
      <c r="CO48" s="94">
        <v>43.374032384374658</v>
      </c>
      <c r="CP48" s="94">
        <v>1.1057164695593797</v>
      </c>
      <c r="CQ48" s="121"/>
      <c r="CR48" s="121"/>
      <c r="CS48" s="121"/>
      <c r="CT48" s="121"/>
      <c r="CU48" s="121"/>
      <c r="CV48" s="121"/>
      <c r="CW48" s="121"/>
      <c r="CX48" s="121"/>
      <c r="CY48" s="121"/>
      <c r="CZ48" s="237"/>
      <c r="DA48" s="237"/>
      <c r="DB48" s="237"/>
      <c r="DC48" s="237"/>
      <c r="DD48" s="237"/>
      <c r="DE48" s="237"/>
      <c r="DF48" s="237"/>
    </row>
    <row r="49" spans="2:94" ht="23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7">
        <v>108.80000000000001</v>
      </c>
      <c r="G49" s="7">
        <v>108.80000000000001</v>
      </c>
      <c r="H49" s="13">
        <v>2.8876500000000003</v>
      </c>
      <c r="I49" s="75">
        <v>1.3194633191473926</v>
      </c>
      <c r="J49" s="13">
        <v>5.8718317986772864E-2</v>
      </c>
      <c r="K49" s="32">
        <v>1.0555706553179141</v>
      </c>
      <c r="L49" s="185">
        <v>0.61566158471417343</v>
      </c>
      <c r="M49" s="225">
        <v>0</v>
      </c>
      <c r="N49" s="17">
        <v>1.1828988656156374</v>
      </c>
      <c r="O49" s="103">
        <v>0.13656445353175511</v>
      </c>
      <c r="P49" s="225">
        <v>0</v>
      </c>
      <c r="Q49" s="7">
        <v>1.2</v>
      </c>
      <c r="R49" s="226">
        <v>2.15</v>
      </c>
      <c r="S49" s="7">
        <v>0.8</v>
      </c>
      <c r="T49" s="7">
        <v>0.9</v>
      </c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8"/>
      <c r="CG49" s="34">
        <v>127.40566620503417</v>
      </c>
      <c r="CH49" s="7">
        <v>75.605291962595317</v>
      </c>
      <c r="CI49" s="7">
        <v>2.1195773542707359</v>
      </c>
      <c r="CJ49" s="13">
        <v>156.70896943219202</v>
      </c>
      <c r="CK49" s="13">
        <v>17.389217151396924</v>
      </c>
      <c r="CL49" s="47">
        <v>2.1619689013561505</v>
      </c>
      <c r="CM49" s="47">
        <v>14.092346499252375</v>
      </c>
      <c r="CN49" s="47">
        <v>0.22334301862651151</v>
      </c>
      <c r="CO49" s="94">
        <v>17.285158090690043</v>
      </c>
      <c r="CP49" s="94">
        <v>5.0213972907231327E-2</v>
      </c>
    </row>
    <row r="50" spans="2:94" ht="23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7">
        <v>88.78</v>
      </c>
      <c r="G50" s="7">
        <v>88.78</v>
      </c>
      <c r="H50" s="13">
        <v>2.2670299999999997</v>
      </c>
      <c r="I50" s="75">
        <v>1.0766723664881022</v>
      </c>
      <c r="J50" s="13">
        <v>4.7762845797299627E-2</v>
      </c>
      <c r="K50" s="32">
        <v>0.86133789319048182</v>
      </c>
      <c r="L50" s="185">
        <v>0.50237532620334846</v>
      </c>
      <c r="M50" s="225">
        <v>0</v>
      </c>
      <c r="N50" s="17">
        <v>0.96523677655658358</v>
      </c>
      <c r="O50" s="103">
        <v>0.11143558993151857</v>
      </c>
      <c r="P50" s="225">
        <v>0</v>
      </c>
      <c r="Q50" s="7">
        <v>0.9</v>
      </c>
      <c r="R50" s="7">
        <v>1.9</v>
      </c>
      <c r="S50" s="7">
        <v>0.5</v>
      </c>
      <c r="T50" s="7">
        <v>0.4</v>
      </c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8"/>
      <c r="CG50" s="34">
        <v>95.809916551228156</v>
      </c>
      <c r="CH50" s="7">
        <v>75.605291962595317</v>
      </c>
      <c r="CI50" s="7">
        <v>2.1195773542707359</v>
      </c>
      <c r="CJ50" s="13">
        <v>117.84619735801063</v>
      </c>
      <c r="CK50" s="13">
        <v>17.389217151396924</v>
      </c>
      <c r="CL50" s="47">
        <v>2.1619689013561505</v>
      </c>
      <c r="CM50" s="47">
        <v>8.6941804689301918</v>
      </c>
      <c r="CN50" s="47">
        <v>0.17534165273383556</v>
      </c>
      <c r="CO50" s="47">
        <v>10.654325000506583</v>
      </c>
      <c r="CP50" s="47">
        <v>3.942187695873136E-2</v>
      </c>
    </row>
    <row r="51" spans="2:94" ht="23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7">
        <v>82.29</v>
      </c>
      <c r="G51" s="7">
        <v>82.29</v>
      </c>
      <c r="H51" s="13">
        <v>2.0658400000000001</v>
      </c>
      <c r="I51" s="75">
        <v>0.99796540930734312</v>
      </c>
      <c r="J51" s="13">
        <v>4.4310279064035347E-2</v>
      </c>
      <c r="K51" s="32">
        <v>0.7983723274458745</v>
      </c>
      <c r="L51" s="185">
        <v>0.4656506599828063</v>
      </c>
      <c r="M51" s="225">
        <v>0</v>
      </c>
      <c r="N51" s="17">
        <v>0.89467598944403315</v>
      </c>
      <c r="O51" s="103">
        <v>0.10328941986331001</v>
      </c>
      <c r="P51" s="225">
        <v>0</v>
      </c>
      <c r="Q51" s="7">
        <v>0.4</v>
      </c>
      <c r="R51" s="7">
        <v>1.6</v>
      </c>
      <c r="S51" s="7">
        <v>0.3</v>
      </c>
      <c r="T51" s="226">
        <v>0.375</v>
      </c>
      <c r="U51" s="249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8"/>
      <c r="CG51" s="34">
        <v>95.809916551228156</v>
      </c>
      <c r="CH51" s="7">
        <v>63.508445248580067</v>
      </c>
      <c r="CI51" s="7">
        <v>2.1195773542707359</v>
      </c>
      <c r="CJ51" s="13">
        <v>117.84619735801063</v>
      </c>
      <c r="CK51" s="13">
        <v>14.606942407173417</v>
      </c>
      <c r="CL51" s="47">
        <v>2.1619689013561505</v>
      </c>
      <c r="CM51" s="47">
        <v>8.058618053483503</v>
      </c>
      <c r="CN51" s="47">
        <v>0.13421584712257015</v>
      </c>
      <c r="CO51" s="47">
        <v>9.875472001483292</v>
      </c>
      <c r="CP51" s="47">
        <v>3.0175605902435135E-2</v>
      </c>
    </row>
    <row r="52" spans="2:94" ht="23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7">
        <v>71.7</v>
      </c>
      <c r="G52" s="7">
        <v>71.7</v>
      </c>
      <c r="H52" s="13">
        <v>1.7375499999999999</v>
      </c>
      <c r="I52" s="75">
        <v>0.86953602925430185</v>
      </c>
      <c r="J52" s="13">
        <v>3.8724460369585011E-2</v>
      </c>
      <c r="K52" s="32">
        <v>0.69562882340344157</v>
      </c>
      <c r="L52" s="185">
        <v>0.40572551125005724</v>
      </c>
      <c r="M52" s="225">
        <v>0</v>
      </c>
      <c r="N52" s="17">
        <v>0.77953905022648162</v>
      </c>
      <c r="O52" s="103">
        <v>8.9996979027820237E-2</v>
      </c>
      <c r="P52" s="225">
        <v>0</v>
      </c>
      <c r="Q52" s="226">
        <v>0.34</v>
      </c>
      <c r="R52" s="7">
        <v>1.3</v>
      </c>
      <c r="S52" s="226">
        <v>0.2</v>
      </c>
      <c r="T52" s="226">
        <v>0.36</v>
      </c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8"/>
      <c r="CG52" s="34">
        <v>36.735824010433227</v>
      </c>
      <c r="CH52" s="7">
        <v>57.792685176207861</v>
      </c>
      <c r="CI52" s="7">
        <v>2.1195773542707359</v>
      </c>
      <c r="CJ52" s="13">
        <v>45.185063532832871</v>
      </c>
      <c r="CK52" s="13">
        <v>13.292317590527809</v>
      </c>
      <c r="CL52" s="47">
        <v>2.1619689013561505</v>
      </c>
      <c r="CM52" s="47">
        <v>2.7859322778492741</v>
      </c>
      <c r="CN52" s="47">
        <v>0.10272728677086211</v>
      </c>
      <c r="CO52" s="47">
        <v>3.3947822255313529</v>
      </c>
      <c r="CP52" s="47">
        <v>2.3096066429421594E-2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7">
        <v>60.16</v>
      </c>
      <c r="G53" s="17">
        <v>60.16</v>
      </c>
      <c r="H53" s="7">
        <v>6.719328</v>
      </c>
      <c r="I53" s="75">
        <v>0.72958559999914641</v>
      </c>
      <c r="J53" s="13">
        <v>3.2658157045018822E-2</v>
      </c>
      <c r="K53" s="32">
        <v>0.58366847999931715</v>
      </c>
      <c r="L53" s="185">
        <v>0.34042464095960173</v>
      </c>
      <c r="M53" s="225">
        <v>0</v>
      </c>
      <c r="N53" s="17">
        <v>0.65407349039923479</v>
      </c>
      <c r="O53" s="103">
        <v>7.5512109599911656E-2</v>
      </c>
      <c r="P53" s="225">
        <v>0</v>
      </c>
      <c r="Q53" s="52">
        <v>0.28000000000000003</v>
      </c>
      <c r="R53" s="53">
        <v>1.1499999999999999</v>
      </c>
      <c r="S53" s="53">
        <v>0.1</v>
      </c>
      <c r="T53" s="52">
        <v>0.35</v>
      </c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8"/>
      <c r="CG53" s="346">
        <v>39.529778602201986</v>
      </c>
      <c r="CH53" s="192">
        <v>57.159001681669039</v>
      </c>
      <c r="CI53" s="7">
        <v>2.1195773542707359</v>
      </c>
      <c r="CJ53" s="13">
        <v>48.621627680708443</v>
      </c>
      <c r="CK53" s="13">
        <v>13.14657038678388</v>
      </c>
      <c r="CL53" s="47">
        <v>2.1619689013561505</v>
      </c>
      <c r="CM53" s="47">
        <v>2.5056252543413988</v>
      </c>
      <c r="CN53" s="47">
        <v>0.39290369230207456</v>
      </c>
      <c r="CO53" s="47">
        <v>3.0551411703770057</v>
      </c>
      <c r="CP53" s="47">
        <v>8.8336118503887756E-2</v>
      </c>
    </row>
    <row r="54" spans="2:94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7"/>
      <c r="H54" s="14"/>
      <c r="I54" s="231">
        <v>2.186088767550634</v>
      </c>
      <c r="J54" s="231">
        <v>0.27472530000000001</v>
      </c>
      <c r="K54" s="231">
        <v>1.4646794742589249</v>
      </c>
      <c r="L54" s="231">
        <v>0.72140929329170911</v>
      </c>
      <c r="M54" s="231">
        <v>0</v>
      </c>
      <c r="N54" s="14"/>
      <c r="O54" s="14"/>
      <c r="P54" s="317"/>
      <c r="Q54" s="7"/>
      <c r="R54" s="7"/>
      <c r="S54" s="7"/>
      <c r="T54" s="7"/>
      <c r="U54" s="249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8"/>
      <c r="CG54" s="34"/>
      <c r="CH54" s="7"/>
      <c r="CI54" s="7"/>
      <c r="CJ54" s="7"/>
      <c r="CK54" s="7"/>
      <c r="CL54" s="7"/>
      <c r="CM54" s="7"/>
      <c r="CN54" s="47"/>
      <c r="CO54" s="7"/>
      <c r="CP54" s="7"/>
    </row>
    <row r="55" spans="2:94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53">
        <v>22.44</v>
      </c>
      <c r="G55" s="7">
        <v>22.44</v>
      </c>
      <c r="H55" s="13">
        <v>0.21049000000000001</v>
      </c>
      <c r="I55" s="75">
        <v>0.27213930957414972</v>
      </c>
      <c r="J55" s="13">
        <v>3.5508052590463676E-2</v>
      </c>
      <c r="K55" s="32">
        <v>0.18233333741468033</v>
      </c>
      <c r="L55" s="185">
        <v>8.9805972159469394E-2</v>
      </c>
      <c r="M55" s="318">
        <v>0</v>
      </c>
      <c r="N55" s="44">
        <v>0.22587562694654426</v>
      </c>
      <c r="O55" s="44">
        <v>4.6263682627605468E-2</v>
      </c>
      <c r="P55" s="225">
        <v>0</v>
      </c>
      <c r="Q55" s="226">
        <v>1.5</v>
      </c>
      <c r="R55" s="226">
        <v>2.9</v>
      </c>
      <c r="S55" s="226">
        <v>1</v>
      </c>
      <c r="T55" s="226">
        <v>1.2</v>
      </c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8"/>
      <c r="CG55" s="61">
        <v>146.22809713905528</v>
      </c>
      <c r="CH55" s="7">
        <v>80.49110184456012</v>
      </c>
      <c r="CI55" s="7">
        <v>5.7531385330205698</v>
      </c>
      <c r="CJ55" s="13">
        <v>179.860559481038</v>
      </c>
      <c r="CK55" s="13">
        <v>18.512953424248828</v>
      </c>
      <c r="CL55" s="47">
        <v>5.8682013036809817</v>
      </c>
      <c r="CM55" s="47">
        <v>3.4104589284813822</v>
      </c>
      <c r="CN55" s="47">
        <v>1.733225118388847E-2</v>
      </c>
      <c r="CO55" s="94">
        <v>4.1677533920090948</v>
      </c>
      <c r="CP55" s="101">
        <v>3.896791566270136E-3</v>
      </c>
    </row>
    <row r="56" spans="2:94" ht="26.25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49.629999999999995</v>
      </c>
      <c r="G56" s="7">
        <v>49.629999999999995</v>
      </c>
      <c r="H56" s="13">
        <v>1.05338</v>
      </c>
      <c r="I56" s="75">
        <v>0.60188386515887027</v>
      </c>
      <c r="J56" s="13">
        <v>7.3227065139686506E-2</v>
      </c>
      <c r="K56" s="32">
        <v>0.40326218965644312</v>
      </c>
      <c r="L56" s="185">
        <v>0.19862167550242715</v>
      </c>
      <c r="M56" s="318">
        <v>0</v>
      </c>
      <c r="N56" s="44">
        <v>0.49956360808186229</v>
      </c>
      <c r="O56" s="44">
        <v>0.10232025707700798</v>
      </c>
      <c r="P56" s="225">
        <v>0</v>
      </c>
      <c r="Q56" s="226">
        <v>1.35</v>
      </c>
      <c r="R56" s="226">
        <v>2.4</v>
      </c>
      <c r="S56" s="226">
        <v>0.9</v>
      </c>
      <c r="T56" s="226">
        <v>1.05</v>
      </c>
      <c r="U56" s="249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8"/>
      <c r="CG56" s="344">
        <v>137.77939234480715</v>
      </c>
      <c r="CH56" s="7">
        <v>100.61387730570014</v>
      </c>
      <c r="CI56" s="7">
        <v>5.7531385330205698</v>
      </c>
      <c r="CJ56" s="13">
        <v>169.46865258411279</v>
      </c>
      <c r="CK56" s="13">
        <v>23.141191780311033</v>
      </c>
      <c r="CL56" s="47">
        <v>5.8682013036809817</v>
      </c>
      <c r="CM56" s="47">
        <v>7.1235195074665887</v>
      </c>
      <c r="CN56" s="47">
        <v>0.10842229293603281</v>
      </c>
      <c r="CO56" s="94">
        <v>8.701968058451202</v>
      </c>
      <c r="CP56" s="94">
        <v>2.4376468597544037E-2</v>
      </c>
    </row>
    <row r="57" spans="2:94" ht="27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27.09</v>
      </c>
      <c r="G57" s="7">
        <v>27.09</v>
      </c>
      <c r="H57" s="13">
        <v>0.35463999999999996</v>
      </c>
      <c r="I57" s="75">
        <v>0.32853181356344541</v>
      </c>
      <c r="J57" s="13">
        <v>4.1376453671077208E-2</v>
      </c>
      <c r="K57" s="32">
        <v>0.22011631508750842</v>
      </c>
      <c r="L57" s="185">
        <v>0.10841549847593698</v>
      </c>
      <c r="M57" s="225">
        <v>0</v>
      </c>
      <c r="N57" s="44">
        <v>0.27268140525765966</v>
      </c>
      <c r="O57" s="44">
        <v>5.5850408305785748E-2</v>
      </c>
      <c r="P57" s="225">
        <v>0</v>
      </c>
      <c r="Q57" s="226">
        <v>1.2</v>
      </c>
      <c r="R57" s="226">
        <v>2.15</v>
      </c>
      <c r="S57" s="226">
        <v>0.8</v>
      </c>
      <c r="T57" s="226">
        <v>0.9</v>
      </c>
      <c r="U57" s="249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8"/>
      <c r="CG57" s="344">
        <v>129.33068755055905</v>
      </c>
      <c r="CH57" s="7">
        <v>101.62001607875715</v>
      </c>
      <c r="CI57" s="7">
        <v>5.7531385330205698</v>
      </c>
      <c r="CJ57" s="13">
        <v>159.07674568718764</v>
      </c>
      <c r="CK57" s="13">
        <v>23.372603698114144</v>
      </c>
      <c r="CL57" s="47">
        <v>5.8682013036809817</v>
      </c>
      <c r="CM57" s="47">
        <v>3.6594208486041717</v>
      </c>
      <c r="CN57" s="47">
        <v>3.686740851972034E-2</v>
      </c>
      <c r="CO57" s="94">
        <v>4.4683586139826312</v>
      </c>
      <c r="CP57" s="94">
        <v>8.2888601754991988E-3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22.060000000000002</v>
      </c>
      <c r="G58" s="7">
        <v>22.060000000000002</v>
      </c>
      <c r="H58" s="13">
        <v>0.19871</v>
      </c>
      <c r="I58" s="75">
        <v>0.26753088989330404</v>
      </c>
      <c r="J58" s="13">
        <v>3.3536719437327306E-2</v>
      </c>
      <c r="K58" s="32">
        <v>0.17924569622851372</v>
      </c>
      <c r="L58" s="185">
        <v>8.8285193664790318E-2</v>
      </c>
      <c r="M58" s="225">
        <v>0</v>
      </c>
      <c r="N58" s="44">
        <v>0.22205063861144234</v>
      </c>
      <c r="O58" s="44">
        <v>4.54802512818617E-2</v>
      </c>
      <c r="P58" s="225">
        <v>0</v>
      </c>
      <c r="Q58" s="226">
        <v>0.9</v>
      </c>
      <c r="R58" s="226">
        <v>1.9</v>
      </c>
      <c r="S58" s="226">
        <v>0.5</v>
      </c>
      <c r="T58" s="226">
        <v>0.4</v>
      </c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8"/>
      <c r="CG58" s="34">
        <v>112.43327796206283</v>
      </c>
      <c r="CH58" s="226">
        <v>109.7496173650577</v>
      </c>
      <c r="CI58" s="7">
        <v>5.7531385330205698</v>
      </c>
      <c r="CJ58" s="13">
        <v>138.29293189333728</v>
      </c>
      <c r="CK58" s="13">
        <v>25.242411993963273</v>
      </c>
      <c r="CL58" s="47">
        <v>5.8682013036809817</v>
      </c>
      <c r="CM58" s="47">
        <v>2.60719234788154</v>
      </c>
      <c r="CN58" s="47">
        <v>2.2309938435342656E-2</v>
      </c>
      <c r="CO58" s="47">
        <v>3.180194598326223</v>
      </c>
      <c r="CP58" s="47">
        <v>5.0159196873204416E-3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21.26</v>
      </c>
      <c r="G59" s="7">
        <v>21.26</v>
      </c>
      <c r="H59" s="13">
        <v>0.17391000000000001</v>
      </c>
      <c r="I59" s="75">
        <v>0.25782895372310266</v>
      </c>
      <c r="J59" s="13">
        <v>3.2476543564091277E-2</v>
      </c>
      <c r="K59" s="32">
        <v>0.1727453989944788</v>
      </c>
      <c r="L59" s="185">
        <v>8.5083554728623861E-2</v>
      </c>
      <c r="M59" s="225">
        <v>0</v>
      </c>
      <c r="N59" s="44">
        <v>0.21399803159017519</v>
      </c>
      <c r="O59" s="44">
        <v>4.3830922132927469E-2</v>
      </c>
      <c r="P59" s="225">
        <v>0</v>
      </c>
      <c r="Q59" s="226">
        <v>0.4</v>
      </c>
      <c r="R59" s="226">
        <v>1.6</v>
      </c>
      <c r="S59" s="226">
        <v>0.3</v>
      </c>
      <c r="T59" s="226">
        <v>0.375</v>
      </c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8"/>
      <c r="CG59" s="344">
        <v>79.383736146271872</v>
      </c>
      <c r="CH59" s="7">
        <v>117.87921865135827</v>
      </c>
      <c r="CI59" s="7">
        <v>5.7531385330205698</v>
      </c>
      <c r="CJ59" s="13">
        <v>97.641995459914398</v>
      </c>
      <c r="CK59" s="13">
        <v>27.112220289812402</v>
      </c>
      <c r="CL59" s="47">
        <v>5.8682013036809817</v>
      </c>
      <c r="CM59" s="47">
        <v>1.8100099556817575</v>
      </c>
      <c r="CN59" s="47">
        <v>2.0971883538717845E-2</v>
      </c>
      <c r="CO59" s="47">
        <v>2.2006267831940378</v>
      </c>
      <c r="CP59" s="69">
        <v>4.7150862306012753E-3</v>
      </c>
    </row>
    <row r="60" spans="2:94" ht="21.7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19.97</v>
      </c>
      <c r="G60" s="7">
        <v>19.97</v>
      </c>
      <c r="H60" s="13">
        <v>0.13392000000000001</v>
      </c>
      <c r="I60" s="75">
        <v>0.24218458164865281</v>
      </c>
      <c r="J60" s="13">
        <v>3.0820105309484869E-2</v>
      </c>
      <c r="K60" s="32">
        <v>0.16226366970459738</v>
      </c>
      <c r="L60" s="185">
        <v>7.9920911944055428E-2</v>
      </c>
      <c r="M60" s="225">
        <v>0</v>
      </c>
      <c r="N60" s="44">
        <v>0.20101320276838183</v>
      </c>
      <c r="O60" s="44">
        <v>4.1171378880270976E-2</v>
      </c>
      <c r="P60" s="225">
        <v>0</v>
      </c>
      <c r="Q60" s="226">
        <v>0.34</v>
      </c>
      <c r="R60" s="226">
        <v>1.3</v>
      </c>
      <c r="S60" s="226">
        <v>0.2</v>
      </c>
      <c r="T60" s="226">
        <v>0.36</v>
      </c>
      <c r="U60" s="249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8"/>
      <c r="CG60" s="34">
        <v>46.334194330480912</v>
      </c>
      <c r="CH60" s="7">
        <v>119.05801083787185</v>
      </c>
      <c r="CI60" s="7">
        <v>5.7531385330205698</v>
      </c>
      <c r="CJ60" s="13">
        <v>56.99105902649152</v>
      </c>
      <c r="CK60" s="13">
        <v>27.383342492710526</v>
      </c>
      <c r="CL60" s="47">
        <v>5.8682013036809817</v>
      </c>
      <c r="CM60" s="47">
        <v>1.0401840372841245</v>
      </c>
      <c r="CN60" s="47">
        <v>1.6310966534070177E-2</v>
      </c>
      <c r="CO60" s="47">
        <v>1.2552994287935446</v>
      </c>
      <c r="CP60" s="69">
        <v>3.6671772266237941E-3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3">
        <v>17.810000000000002</v>
      </c>
      <c r="G61" s="7">
        <v>17.810000000000002</v>
      </c>
      <c r="H61" s="13">
        <v>6.6960000000000006E-2</v>
      </c>
      <c r="I61" s="75">
        <v>0.21598935398910904</v>
      </c>
      <c r="J61" s="13">
        <v>2.7780360287869163E-2</v>
      </c>
      <c r="K61" s="83">
        <v>0.14471286717270307</v>
      </c>
      <c r="L61" s="185">
        <v>7.1276486816405971E-2</v>
      </c>
      <c r="M61" s="225">
        <v>0</v>
      </c>
      <c r="N61" s="44">
        <v>0.1792711638109605</v>
      </c>
      <c r="O61" s="164">
        <v>3.6718190178148535E-2</v>
      </c>
      <c r="P61" s="225">
        <v>0</v>
      </c>
      <c r="Q61" s="205">
        <v>0.28000000000000003</v>
      </c>
      <c r="R61" s="226">
        <v>1.1499999999999999</v>
      </c>
      <c r="S61" s="226">
        <v>0.1</v>
      </c>
      <c r="T61" s="205">
        <v>0.35</v>
      </c>
      <c r="U61" s="249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8"/>
      <c r="CG61" s="276">
        <v>20.760820483334353</v>
      </c>
      <c r="CH61" s="53">
        <v>80.49110184456012</v>
      </c>
      <c r="CI61" s="7">
        <v>5.7531385330205698</v>
      </c>
      <c r="CJ61" s="13">
        <v>25.535809194501255</v>
      </c>
      <c r="CK61" s="13">
        <v>18.512953424248828</v>
      </c>
      <c r="CL61" s="47">
        <v>5.8682013036809817</v>
      </c>
      <c r="CM61" s="77">
        <v>0.47221361008128121</v>
      </c>
      <c r="CN61" s="78">
        <v>5.5136469156405162E-3</v>
      </c>
      <c r="CO61" s="47">
        <v>0.55930542697262564</v>
      </c>
      <c r="CP61" s="69">
        <v>1.2396273612877017E-3</v>
      </c>
    </row>
    <row r="62" spans="2:94" ht="26.25" customHeight="1" x14ac:dyDescent="0.2">
      <c r="B62" s="5" t="s">
        <v>100</v>
      </c>
      <c r="C62" s="5" t="s">
        <v>103</v>
      </c>
      <c r="D62" s="5" t="s">
        <v>103</v>
      </c>
      <c r="E62" s="5"/>
      <c r="F62" s="7"/>
      <c r="G62" s="7"/>
      <c r="H62" s="14"/>
      <c r="I62" s="231">
        <v>0.11656330310686241</v>
      </c>
      <c r="J62" s="231">
        <v>0.11656330310686241</v>
      </c>
      <c r="K62" s="231">
        <v>0.1049069727961762</v>
      </c>
      <c r="L62" s="231">
        <v>1.1656330310686237E-2</v>
      </c>
      <c r="M62" s="231">
        <v>0</v>
      </c>
      <c r="N62" s="14"/>
      <c r="O62" s="14"/>
      <c r="P62" s="317"/>
      <c r="Q62" s="7"/>
      <c r="R62" s="7"/>
      <c r="S62" s="7"/>
      <c r="T62" s="7"/>
      <c r="U62" s="249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8"/>
      <c r="CG62" s="34"/>
      <c r="CH62" s="7"/>
      <c r="CI62" s="7"/>
      <c r="CJ62" s="7"/>
      <c r="CK62" s="7"/>
      <c r="CL62" s="7"/>
      <c r="CM62" s="7"/>
      <c r="CN62" s="7"/>
      <c r="CO62" s="7"/>
      <c r="CP62" s="7"/>
    </row>
    <row r="63" spans="2:94" ht="16.5" customHeight="1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53">
        <v>17.47</v>
      </c>
      <c r="G63" s="7">
        <v>17.47</v>
      </c>
      <c r="H63" s="13">
        <v>5.6420000000000005E-2</v>
      </c>
      <c r="I63" s="133">
        <v>8.6619917835387451E-3</v>
      </c>
      <c r="J63" s="28">
        <v>8.6619917835387451E-3</v>
      </c>
      <c r="K63" s="83">
        <v>7.7957926051848711E-3</v>
      </c>
      <c r="L63" s="187">
        <v>8.6619917835387399E-4</v>
      </c>
      <c r="M63" s="318">
        <v>0</v>
      </c>
      <c r="N63" s="151">
        <v>8.0123423997733399E-3</v>
      </c>
      <c r="O63" s="152">
        <v>6.4964938376540582E-4</v>
      </c>
      <c r="P63" s="225">
        <v>0</v>
      </c>
      <c r="Q63" s="226">
        <v>1.5</v>
      </c>
      <c r="R63" s="226">
        <v>2.9</v>
      </c>
      <c r="S63" s="226">
        <v>1</v>
      </c>
      <c r="T63" s="226">
        <v>1.2</v>
      </c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8"/>
      <c r="CG63" s="61">
        <v>131.94417139118485</v>
      </c>
      <c r="CH63" s="7">
        <v>80.49110184456012</v>
      </c>
      <c r="CI63" s="7">
        <v>3.1793660314061047</v>
      </c>
      <c r="CJ63" s="13">
        <v>162.29133081115737</v>
      </c>
      <c r="CK63" s="13">
        <v>18.512953424248828</v>
      </c>
      <c r="CL63" s="47">
        <v>3.2429533520342271</v>
      </c>
      <c r="CM63" s="47">
        <v>2.3606081987726637</v>
      </c>
      <c r="CN63" s="69">
        <v>4.6457580492896937E-3</v>
      </c>
      <c r="CO63" s="94">
        <v>2.891883944330957</v>
      </c>
      <c r="CP63" s="101">
        <v>1.0445008321961189E-3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7">
        <v>73.740000000000009</v>
      </c>
      <c r="G64" s="7">
        <v>73.740000000000009</v>
      </c>
      <c r="H64" s="13">
        <v>1.8007900000000001</v>
      </c>
      <c r="I64" s="53">
        <v>2.7191541723988494E-2</v>
      </c>
      <c r="J64" s="13">
        <v>2.7191541723988494E-2</v>
      </c>
      <c r="K64" s="32">
        <v>2.4472387551589644E-2</v>
      </c>
      <c r="L64" s="186">
        <v>2.7191541723988501E-3</v>
      </c>
      <c r="M64" s="318">
        <v>0</v>
      </c>
      <c r="N64" s="73">
        <v>2.5152176094689355E-2</v>
      </c>
      <c r="O64" s="151">
        <v>2.0393656292991371E-3</v>
      </c>
      <c r="P64" s="225">
        <v>0</v>
      </c>
      <c r="Q64" s="226">
        <v>1.35</v>
      </c>
      <c r="R64" s="226">
        <v>2.4</v>
      </c>
      <c r="S64" s="226">
        <v>0.9</v>
      </c>
      <c r="T64" s="226">
        <v>1.05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8"/>
      <c r="CG64" s="34">
        <v>131.94417139118485</v>
      </c>
      <c r="CH64" s="7">
        <v>87.735301010570538</v>
      </c>
      <c r="CI64" s="7">
        <v>3.1793660314061047</v>
      </c>
      <c r="CJ64" s="13">
        <v>162.29133081115737</v>
      </c>
      <c r="CK64" s="13">
        <v>20.179119232431226</v>
      </c>
      <c r="CL64" s="47">
        <v>3.2429533520342271</v>
      </c>
      <c r="CM64" s="47">
        <v>9.9640096495418575</v>
      </c>
      <c r="CN64" s="47">
        <v>0.16162668831908228</v>
      </c>
      <c r="CO64" s="94">
        <v>12.206498114193749</v>
      </c>
      <c r="CP64" s="94">
        <v>3.6338356122569825E-2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7">
        <v>40.6</v>
      </c>
      <c r="G65" s="7">
        <v>40.6</v>
      </c>
      <c r="H65" s="13">
        <v>0.77344999999999997</v>
      </c>
      <c r="I65" s="53">
        <v>1.6421906346846565E-2</v>
      </c>
      <c r="J65" s="13">
        <v>1.6421906346846565E-2</v>
      </c>
      <c r="K65" s="32">
        <v>1.477971571216191E-2</v>
      </c>
      <c r="L65" s="186">
        <v>1.6421906346846555E-3</v>
      </c>
      <c r="M65" s="225">
        <v>0</v>
      </c>
      <c r="N65" s="73">
        <v>1.5190263370833073E-2</v>
      </c>
      <c r="O65" s="151">
        <v>1.2316429760134923E-3</v>
      </c>
      <c r="P65" s="225">
        <v>0</v>
      </c>
      <c r="Q65" s="226">
        <v>1.2</v>
      </c>
      <c r="R65" s="226">
        <v>2.15</v>
      </c>
      <c r="S65" s="226">
        <v>0.8</v>
      </c>
      <c r="T65" s="226">
        <v>0.9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8"/>
      <c r="CG65" s="344">
        <v>109.92005564984977</v>
      </c>
      <c r="CH65" s="7">
        <v>88.612654020676246</v>
      </c>
      <c r="CI65" s="7">
        <v>3.1793660314061047</v>
      </c>
      <c r="CJ65" s="13">
        <v>135.20166844931521</v>
      </c>
      <c r="CK65" s="13">
        <v>20.380910424755537</v>
      </c>
      <c r="CL65" s="47">
        <v>3.2429533520342271</v>
      </c>
      <c r="CM65" s="47">
        <v>4.5918365202589886</v>
      </c>
      <c r="CN65" s="47">
        <v>7.0113818769094755E-2</v>
      </c>
      <c r="CO65" s="94">
        <v>5.6208516451347874</v>
      </c>
      <c r="CP65" s="94">
        <v>1.576361516802717E-2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7">
        <v>44.62</v>
      </c>
      <c r="G66" s="7">
        <v>44.62</v>
      </c>
      <c r="H66" s="13">
        <v>0.89806999999999992</v>
      </c>
      <c r="I66" s="53">
        <v>1.8946613823090177E-2</v>
      </c>
      <c r="J66" s="13">
        <v>1.8946613823090177E-2</v>
      </c>
      <c r="K66" s="32">
        <v>1.705195244078116E-2</v>
      </c>
      <c r="L66" s="186">
        <v>1.8946613823090167E-3</v>
      </c>
      <c r="M66" s="225">
        <v>0</v>
      </c>
      <c r="N66" s="73">
        <v>1.7525617786358413E-2</v>
      </c>
      <c r="O66" s="151">
        <v>1.4209960367317631E-3</v>
      </c>
      <c r="P66" s="225">
        <v>0</v>
      </c>
      <c r="Q66" s="226">
        <v>0.9</v>
      </c>
      <c r="R66" s="226">
        <v>1.9</v>
      </c>
      <c r="S66" s="226">
        <v>0.5</v>
      </c>
      <c r="T66" s="226">
        <v>0.4</v>
      </c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8"/>
      <c r="CG66" s="34">
        <v>87.895939908514734</v>
      </c>
      <c r="CH66" s="226">
        <v>76.649945727884955</v>
      </c>
      <c r="CI66" s="7">
        <v>3.1793660314061047</v>
      </c>
      <c r="CJ66" s="13">
        <v>108.11200608747312</v>
      </c>
      <c r="CK66" s="13">
        <v>17.629487517413541</v>
      </c>
      <c r="CL66" s="47">
        <v>3.2429533520342271</v>
      </c>
      <c r="CM66" s="47">
        <v>4.0637801510392677</v>
      </c>
      <c r="CN66" s="47">
        <v>7.0420268145317988E-2</v>
      </c>
      <c r="CO66" s="47">
        <v>4.9686582901908176</v>
      </c>
      <c r="CP66" s="47">
        <v>1.5832513854763579E-2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7">
        <v>42.02</v>
      </c>
      <c r="G67" s="7">
        <v>42.02</v>
      </c>
      <c r="H67" s="13">
        <v>0.81747000000000003</v>
      </c>
      <c r="I67" s="53">
        <v>1.7928713696836369E-2</v>
      </c>
      <c r="J67" s="13">
        <v>1.7928713696836369E-2</v>
      </c>
      <c r="K67" s="32">
        <v>1.6135842327152733E-2</v>
      </c>
      <c r="L67" s="186">
        <v>1.7928713696836358E-3</v>
      </c>
      <c r="M67" s="225">
        <v>0</v>
      </c>
      <c r="N67" s="73">
        <v>1.6584060169573641E-2</v>
      </c>
      <c r="O67" s="151">
        <v>1.3446535272627275E-3</v>
      </c>
      <c r="P67" s="225">
        <v>0</v>
      </c>
      <c r="Q67" s="226">
        <v>0.4</v>
      </c>
      <c r="R67" s="226">
        <v>1.6</v>
      </c>
      <c r="S67" s="226">
        <v>0.3</v>
      </c>
      <c r="T67" s="226">
        <v>0.375</v>
      </c>
      <c r="U67" s="249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8"/>
      <c r="CG67" s="344">
        <v>58.686414630932269</v>
      </c>
      <c r="CH67" s="7">
        <v>64.68723743509365</v>
      </c>
      <c r="CI67" s="7">
        <v>3.1793660314061047</v>
      </c>
      <c r="CJ67" s="13">
        <v>72.184289996046687</v>
      </c>
      <c r="CK67" s="13">
        <v>14.87806461007154</v>
      </c>
      <c r="CL67" s="47">
        <v>3.2429533520342271</v>
      </c>
      <c r="CM67" s="47">
        <v>2.5996001034314586</v>
      </c>
      <c r="CN67" s="47">
        <v>5.409611313374553E-2</v>
      </c>
      <c r="CO67" s="47">
        <v>3.1694527654863602</v>
      </c>
      <c r="CP67" s="47">
        <v>1.2162371476795183E-2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7">
        <v>37.049999999999997</v>
      </c>
      <c r="G68" s="7">
        <v>37.049999999999997</v>
      </c>
      <c r="H68" s="13">
        <v>0.66339999999999999</v>
      </c>
      <c r="I68" s="53">
        <v>1.5954944305091583E-2</v>
      </c>
      <c r="J68" s="13">
        <v>1.5954944305091583E-2</v>
      </c>
      <c r="K68" s="32">
        <v>1.4359449874582425E-2</v>
      </c>
      <c r="L68" s="186">
        <v>1.5954944305091572E-3</v>
      </c>
      <c r="M68" s="225">
        <v>0</v>
      </c>
      <c r="N68" s="73">
        <v>1.4758323482209713E-2</v>
      </c>
      <c r="O68" s="151">
        <v>1.1966208228818686E-3</v>
      </c>
      <c r="P68" s="225">
        <v>0</v>
      </c>
      <c r="Q68" s="226">
        <v>0.34</v>
      </c>
      <c r="R68" s="226">
        <v>1.3</v>
      </c>
      <c r="S68" s="226">
        <v>0.2</v>
      </c>
      <c r="T68" s="226">
        <v>0.36</v>
      </c>
      <c r="U68" s="249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8"/>
      <c r="CG68" s="34">
        <v>29.476889353349804</v>
      </c>
      <c r="CH68" s="7">
        <v>73.743450676006788</v>
      </c>
      <c r="CI68" s="7">
        <v>3.1793660314061047</v>
      </c>
      <c r="CJ68" s="13">
        <v>36.256573904620261</v>
      </c>
      <c r="CK68" s="13">
        <v>16.960993655481563</v>
      </c>
      <c r="CL68" s="47">
        <v>3.2429533520342271</v>
      </c>
      <c r="CM68" s="47">
        <v>1.2099142620052061</v>
      </c>
      <c r="CN68" s="47">
        <v>5.0046597497567548E-2</v>
      </c>
      <c r="CO68" s="47">
        <v>1.4634574848590487</v>
      </c>
      <c r="CP68" s="47">
        <v>1.1251923191046469E-2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7">
        <v>26.86</v>
      </c>
      <c r="G69" s="17">
        <v>26.86</v>
      </c>
      <c r="H69" s="7">
        <v>1.6949520000000002</v>
      </c>
      <c r="I69" s="133">
        <v>1.1457591427470487E-2</v>
      </c>
      <c r="J69" s="13">
        <v>1.1457591427470487E-2</v>
      </c>
      <c r="K69" s="32">
        <v>1.0311832284723439E-2</v>
      </c>
      <c r="L69" s="186">
        <v>1.1457591427470482E-3</v>
      </c>
      <c r="M69" s="225">
        <v>0</v>
      </c>
      <c r="N69" s="73">
        <v>1.0598272070410201E-2</v>
      </c>
      <c r="O69" s="151">
        <v>8.5931935706028649E-4</v>
      </c>
      <c r="P69" s="225">
        <v>0</v>
      </c>
      <c r="Q69" s="205">
        <v>0.28000000000000003</v>
      </c>
      <c r="R69" s="226">
        <v>1.1499999999999999</v>
      </c>
      <c r="S69" s="226">
        <v>0.1</v>
      </c>
      <c r="T69" s="205">
        <v>0.35</v>
      </c>
      <c r="U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8"/>
      <c r="CG69" s="276">
        <v>27.231031116904109</v>
      </c>
      <c r="CH69" s="53">
        <v>66.869530763173017</v>
      </c>
      <c r="CI69" s="7">
        <v>3.1793660314061047</v>
      </c>
      <c r="CJ69" s="13">
        <v>33.494168273792056</v>
      </c>
      <c r="CK69" s="13">
        <v>15.379992075529795</v>
      </c>
      <c r="CL69" s="47">
        <v>3.2429533520342271</v>
      </c>
      <c r="CM69" s="47">
        <v>0.81682326740361233</v>
      </c>
      <c r="CN69" s="47">
        <v>0.11594747973894197</v>
      </c>
      <c r="CO69" s="47">
        <v>0.98675908686969394</v>
      </c>
      <c r="CP69" s="47">
        <v>2.6068348328403382E-2</v>
      </c>
    </row>
    <row r="70" spans="2:94" ht="21" customHeight="1" x14ac:dyDescent="0.2">
      <c r="B70" s="5" t="s">
        <v>100</v>
      </c>
      <c r="C70" s="5" t="s">
        <v>104</v>
      </c>
      <c r="D70" s="5" t="s">
        <v>104</v>
      </c>
      <c r="E70" s="5"/>
      <c r="F70" s="10"/>
      <c r="G70" s="15"/>
      <c r="H70" s="15"/>
      <c r="I70" s="330">
        <v>9.4887296893137574E-2</v>
      </c>
      <c r="J70" s="330">
        <v>9.4887296893137574E-2</v>
      </c>
      <c r="K70" s="330">
        <v>8.5398567203823814E-2</v>
      </c>
      <c r="L70" s="330">
        <v>9.4887296893137549E-3</v>
      </c>
      <c r="M70" s="330">
        <v>0</v>
      </c>
      <c r="N70" s="14"/>
      <c r="O70" s="14"/>
      <c r="P70" s="241"/>
      <c r="Q70" s="15"/>
      <c r="R70" s="15"/>
      <c r="S70" s="15"/>
      <c r="T70" s="15"/>
      <c r="U70" s="249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8"/>
      <c r="CG70" s="251"/>
      <c r="CH70" s="15"/>
      <c r="CI70" s="7"/>
      <c r="CJ70" s="15"/>
      <c r="CK70" s="15"/>
      <c r="CL70" s="15"/>
      <c r="CM70" s="15"/>
      <c r="CN70" s="47"/>
      <c r="CO70" s="15"/>
      <c r="CP70" s="15"/>
    </row>
    <row r="71" spans="2:94" ht="13.5" customHeight="1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53">
        <v>17.760000000000002</v>
      </c>
      <c r="G71" s="7">
        <v>17.760000000000002</v>
      </c>
      <c r="H71" s="13">
        <v>6.5409999999999996E-2</v>
      </c>
      <c r="I71" s="53">
        <v>1.1963664639458374E-2</v>
      </c>
      <c r="J71" s="13">
        <v>1.1963664639458374E-2</v>
      </c>
      <c r="K71" s="83">
        <v>1.0767298175512537E-2</v>
      </c>
      <c r="L71" s="186">
        <v>1.1963664639458374E-3</v>
      </c>
      <c r="M71" s="318">
        <v>0</v>
      </c>
      <c r="N71" s="151">
        <v>1.1066389791498996E-2</v>
      </c>
      <c r="O71" s="152">
        <v>8.9727484795937805E-4</v>
      </c>
      <c r="P71" s="225">
        <v>0</v>
      </c>
      <c r="Q71" s="226">
        <v>1.5</v>
      </c>
      <c r="R71" s="226">
        <v>2.9</v>
      </c>
      <c r="S71" s="226">
        <v>1</v>
      </c>
      <c r="T71" s="226">
        <v>1.2</v>
      </c>
      <c r="U71" s="249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8"/>
      <c r="CG71" s="61">
        <v>136.2888376224042</v>
      </c>
      <c r="CH71" s="7">
        <v>80.49110184456012</v>
      </c>
      <c r="CI71" s="7">
        <v>24.526537956561377</v>
      </c>
      <c r="CJ71" s="13">
        <v>167.63527027555716</v>
      </c>
      <c r="CK71" s="13">
        <v>18.512953424248828</v>
      </c>
      <c r="CL71" s="47">
        <v>25.017068715692606</v>
      </c>
      <c r="CM71" s="47">
        <v>2.8560810702824293</v>
      </c>
      <c r="CN71" s="69">
        <v>5.3860162000006874E-3</v>
      </c>
      <c r="CO71" s="94">
        <v>3.421505540484596</v>
      </c>
      <c r="CP71" s="101">
        <v>1.2109322834801158E-3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7">
        <v>26.240000000000002</v>
      </c>
      <c r="G72" s="7">
        <v>26.240000000000002</v>
      </c>
      <c r="H72" s="13">
        <v>0.32828999999999997</v>
      </c>
      <c r="I72" s="53">
        <v>1.3736967210626469E-2</v>
      </c>
      <c r="J72" s="13">
        <v>1.3736967210626469E-2</v>
      </c>
      <c r="K72" s="32">
        <v>1.2363270489563823E-2</v>
      </c>
      <c r="L72" s="186">
        <v>1.373696721062646E-3</v>
      </c>
      <c r="M72" s="318">
        <v>0</v>
      </c>
      <c r="N72" s="73">
        <v>1.2706694669829483E-2</v>
      </c>
      <c r="O72" s="151">
        <v>1.0302725407969851E-3</v>
      </c>
      <c r="P72" s="225">
        <v>0</v>
      </c>
      <c r="Q72" s="226">
        <v>1.35</v>
      </c>
      <c r="R72" s="226">
        <v>2.4</v>
      </c>
      <c r="S72" s="226">
        <v>0.9</v>
      </c>
      <c r="T72" s="226">
        <v>1.05</v>
      </c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8"/>
      <c r="CG72" s="34">
        <v>136.2888376224042</v>
      </c>
      <c r="CH72" s="7">
        <v>74.856724715440905</v>
      </c>
      <c r="CI72" s="7">
        <v>24.526537956561377</v>
      </c>
      <c r="CJ72" s="13">
        <v>167.63527027555716</v>
      </c>
      <c r="CK72" s="13">
        <v>17.217046684551409</v>
      </c>
      <c r="CL72" s="47">
        <v>25.017068715692606</v>
      </c>
      <c r="CM72" s="47">
        <v>4.2197954551920578</v>
      </c>
      <c r="CN72" s="47">
        <v>2.5139932582439226E-2</v>
      </c>
      <c r="CO72" s="94">
        <v>5.055197375130394</v>
      </c>
      <c r="CP72" s="94">
        <v>5.6521842560713822E-3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7">
        <v>19.62</v>
      </c>
      <c r="G73" s="7">
        <v>19.62</v>
      </c>
      <c r="H73" s="13">
        <v>0.12307</v>
      </c>
      <c r="I73" s="53">
        <v>1.3569185626464111E-2</v>
      </c>
      <c r="J73" s="13">
        <v>1.3569185626464111E-2</v>
      </c>
      <c r="K73" s="32">
        <v>1.22122670638177E-2</v>
      </c>
      <c r="L73" s="186">
        <v>1.3569185626464107E-3</v>
      </c>
      <c r="M73" s="225">
        <v>0</v>
      </c>
      <c r="N73" s="73">
        <v>1.2551496704479302E-2</v>
      </c>
      <c r="O73" s="151">
        <v>1.0176889219848083E-3</v>
      </c>
      <c r="P73" s="225">
        <v>0</v>
      </c>
      <c r="Q73" s="226">
        <v>1.2</v>
      </c>
      <c r="R73" s="226">
        <v>2.15</v>
      </c>
      <c r="S73" s="226">
        <v>0.8</v>
      </c>
      <c r="T73" s="226">
        <v>0.9</v>
      </c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8"/>
      <c r="CG73" s="344">
        <v>117.20572671450995</v>
      </c>
      <c r="CH73" s="7">
        <v>75.605291962595317</v>
      </c>
      <c r="CI73" s="7">
        <v>24.526537956561377</v>
      </c>
      <c r="CJ73" s="13">
        <v>144.16304385884723</v>
      </c>
      <c r="CK73" s="13">
        <v>17.389217151396924</v>
      </c>
      <c r="CL73" s="47">
        <v>25.017068715692606</v>
      </c>
      <c r="CM73" s="47">
        <v>2.7807870328464195</v>
      </c>
      <c r="CN73" s="47">
        <v>9.5187523773188464E-3</v>
      </c>
      <c r="CO73" s="94">
        <v>3.3193138087124718</v>
      </c>
      <c r="CP73" s="101">
        <v>2.1400909548224194E-3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7">
        <v>19.010000000000002</v>
      </c>
      <c r="G74" s="7">
        <v>19.010000000000002</v>
      </c>
      <c r="H74" s="13">
        <v>0.10415999999999999</v>
      </c>
      <c r="I74" s="53">
        <v>1.35635195531826E-2</v>
      </c>
      <c r="J74" s="13">
        <v>1.35635195531826E-2</v>
      </c>
      <c r="K74" s="32">
        <v>1.2207167597864341E-2</v>
      </c>
      <c r="L74" s="186">
        <v>1.356351955318259E-3</v>
      </c>
      <c r="M74" s="225">
        <v>0</v>
      </c>
      <c r="N74" s="73">
        <v>1.2546255586693904E-2</v>
      </c>
      <c r="O74" s="151">
        <v>1.0172639664886949E-3</v>
      </c>
      <c r="P74" s="225">
        <v>0</v>
      </c>
      <c r="Q74" s="226">
        <v>0.9</v>
      </c>
      <c r="R74" s="226">
        <v>1.9</v>
      </c>
      <c r="S74" s="226">
        <v>0.5</v>
      </c>
      <c r="T74" s="226">
        <v>0.4</v>
      </c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8"/>
      <c r="CG74" s="34">
        <v>98.122615806615684</v>
      </c>
      <c r="CH74" s="226">
        <v>66.910683386896864</v>
      </c>
      <c r="CI74" s="7">
        <v>24.526537956561377</v>
      </c>
      <c r="CJ74" s="13">
        <v>120.69081744213729</v>
      </c>
      <c r="CK74" s="13">
        <v>15.389457178986278</v>
      </c>
      <c r="CL74" s="47">
        <v>25.017068715692606</v>
      </c>
      <c r="CM74" s="47">
        <v>2.3315604130379963</v>
      </c>
      <c r="CN74" s="47">
        <v>7.1297133675554967E-3</v>
      </c>
      <c r="CO74" s="47">
        <v>2.7699069158603464</v>
      </c>
      <c r="CP74" s="69">
        <v>1.6029658597632105E-3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7">
        <v>18.86</v>
      </c>
      <c r="G75" s="7">
        <v>18.86</v>
      </c>
      <c r="H75" s="13">
        <v>9.9510000000000001E-2</v>
      </c>
      <c r="I75" s="53">
        <v>1.370266205059612E-2</v>
      </c>
      <c r="J75" s="13">
        <v>1.370266205059612E-2</v>
      </c>
      <c r="K75" s="32">
        <v>1.2332395845536508E-2</v>
      </c>
      <c r="L75" s="186">
        <v>1.3702662050596118E-3</v>
      </c>
      <c r="M75" s="225">
        <v>0</v>
      </c>
      <c r="N75" s="73">
        <v>1.2674962396801411E-2</v>
      </c>
      <c r="O75" s="151">
        <v>1.0276996537947089E-3</v>
      </c>
      <c r="P75" s="225">
        <v>0</v>
      </c>
      <c r="Q75" s="226">
        <v>0.4</v>
      </c>
      <c r="R75" s="226">
        <v>1.6</v>
      </c>
      <c r="S75" s="226">
        <v>0.3</v>
      </c>
      <c r="T75" s="226">
        <v>0.375</v>
      </c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8"/>
      <c r="CG75" s="344">
        <v>66.239449771359773</v>
      </c>
      <c r="CH75" s="7">
        <v>58.216074811198396</v>
      </c>
      <c r="CI75" s="7">
        <v>24.526537956561377</v>
      </c>
      <c r="CJ75" s="13">
        <v>81.474523218772518</v>
      </c>
      <c r="CK75" s="13">
        <v>13.389697206575631</v>
      </c>
      <c r="CL75" s="47">
        <v>25.017068715692606</v>
      </c>
      <c r="CM75" s="47">
        <v>1.7118465285485926</v>
      </c>
      <c r="CN75" s="47">
        <v>5.9263224813649856E-3</v>
      </c>
      <c r="CO75" s="47">
        <v>2.0084314238840122</v>
      </c>
      <c r="CP75" s="69">
        <v>1.3324087690263411E-3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7">
        <v>18.399999999999999</v>
      </c>
      <c r="G76" s="7">
        <v>18.399999999999999</v>
      </c>
      <c r="H76" s="13">
        <v>8.5249999999999992E-2</v>
      </c>
      <c r="I76" s="53">
        <v>1.3788041154875478E-2</v>
      </c>
      <c r="J76" s="13">
        <v>1.3788041154875478E-2</v>
      </c>
      <c r="K76" s="32">
        <v>1.240923703938793E-2</v>
      </c>
      <c r="L76" s="186">
        <v>1.3788041154875474E-3</v>
      </c>
      <c r="M76" s="225">
        <v>0</v>
      </c>
      <c r="N76" s="73">
        <v>1.2753938068259817E-2</v>
      </c>
      <c r="O76" s="151">
        <v>1.0341030866156608E-3</v>
      </c>
      <c r="P76" s="225">
        <v>0</v>
      </c>
      <c r="Q76" s="226">
        <v>0.34</v>
      </c>
      <c r="R76" s="226">
        <v>1.3</v>
      </c>
      <c r="S76" s="226">
        <v>0.2</v>
      </c>
      <c r="T76" s="226">
        <v>0.36</v>
      </c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8"/>
      <c r="CG76" s="34">
        <v>34.356283736103855</v>
      </c>
      <c r="CH76" s="7">
        <v>65.784164536654174</v>
      </c>
      <c r="CI76" s="7">
        <v>24.526537956561377</v>
      </c>
      <c r="CJ76" s="13">
        <v>42.258228995407741</v>
      </c>
      <c r="CK76" s="13">
        <v>15.130357843430462</v>
      </c>
      <c r="CL76" s="47">
        <v>25.017068715692606</v>
      </c>
      <c r="CM76" s="47">
        <v>1.0834439191450402</v>
      </c>
      <c r="CN76" s="47">
        <v>5.7370863273650116E-3</v>
      </c>
      <c r="CO76" s="47">
        <v>1.2378654778842462</v>
      </c>
      <c r="CP76" s="69">
        <v>1.2898630061524469E-3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7">
        <v>18.649999999999999</v>
      </c>
      <c r="G77" s="17">
        <v>18.649999999999999</v>
      </c>
      <c r="H77" s="7">
        <v>0.4536</v>
      </c>
      <c r="I77" s="53">
        <v>1.4563256657934426E-2</v>
      </c>
      <c r="J77" s="13">
        <v>1.4563256657934426E-2</v>
      </c>
      <c r="K77" s="32">
        <v>1.3106930992140983E-2</v>
      </c>
      <c r="L77" s="186">
        <v>1.4563256657934426E-3</v>
      </c>
      <c r="M77" s="225">
        <v>0</v>
      </c>
      <c r="N77" s="73">
        <v>1.3471012408589344E-2</v>
      </c>
      <c r="O77" s="151">
        <v>1.0922442493450819E-3</v>
      </c>
      <c r="P77" s="225">
        <v>0</v>
      </c>
      <c r="Q77" s="205">
        <v>0.28000000000000003</v>
      </c>
      <c r="R77" s="226">
        <v>1.1499999999999999</v>
      </c>
      <c r="S77" s="226">
        <v>0.1</v>
      </c>
      <c r="T77" s="205">
        <v>0.35</v>
      </c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8"/>
      <c r="CG77" s="276">
        <v>19.865150829513748</v>
      </c>
      <c r="CH77" s="53">
        <v>60.698546288423415</v>
      </c>
      <c r="CI77" s="7">
        <v>24.526537956561377</v>
      </c>
      <c r="CJ77" s="13">
        <v>24.434135520301911</v>
      </c>
      <c r="CK77" s="13">
        <v>13.960665646337386</v>
      </c>
      <c r="CL77" s="47">
        <v>25.017068715692606</v>
      </c>
      <c r="CM77" s="47">
        <v>0.82790499586030097</v>
      </c>
      <c r="CN77" s="47">
        <v>2.8166116390146722E-2</v>
      </c>
      <c r="CO77" s="47">
        <v>0.92226495900129768</v>
      </c>
      <c r="CP77" s="47">
        <v>6.3325579371786385E-3</v>
      </c>
    </row>
    <row r="78" spans="2:94" ht="25.5" customHeight="1" x14ac:dyDescent="0.2">
      <c r="B78" s="5" t="s">
        <v>100</v>
      </c>
      <c r="C78" s="5" t="s">
        <v>105</v>
      </c>
      <c r="D78" s="5" t="s">
        <v>105</v>
      </c>
      <c r="E78" s="5"/>
      <c r="F78" s="10"/>
      <c r="G78" s="15"/>
      <c r="H78" s="15"/>
      <c r="I78" s="515">
        <v>0.12172530000000001</v>
      </c>
      <c r="J78" s="515">
        <v>0.12172530000000001</v>
      </c>
      <c r="K78" s="515">
        <v>6.8166168000000013E-2</v>
      </c>
      <c r="L78" s="515">
        <v>5.3559131999999995E-2</v>
      </c>
      <c r="M78" s="515">
        <v>0</v>
      </c>
      <c r="N78" s="14"/>
      <c r="O78" s="14"/>
      <c r="P78" s="241"/>
      <c r="Q78" s="15"/>
      <c r="R78" s="15"/>
      <c r="S78" s="15"/>
      <c r="T78" s="15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8"/>
      <c r="CG78" s="251"/>
      <c r="CH78" s="15"/>
      <c r="CI78" s="7"/>
      <c r="CJ78" s="15"/>
      <c r="CK78" s="15"/>
      <c r="CL78" s="15"/>
      <c r="CM78" s="15"/>
      <c r="CN78" s="47"/>
      <c r="CO78" s="15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53">
        <v>17.080000000000002</v>
      </c>
      <c r="G79" s="7">
        <v>17.080000000000002</v>
      </c>
      <c r="H79" s="13">
        <v>4.4329999999999994E-2</v>
      </c>
      <c r="I79" s="134">
        <v>1.0120274660331342E-2</v>
      </c>
      <c r="J79" s="82">
        <v>1.0120274660331342E-2</v>
      </c>
      <c r="K79" s="150">
        <v>5.667353809785552E-3</v>
      </c>
      <c r="L79" s="152">
        <v>4.45292085054579E-3</v>
      </c>
      <c r="M79" s="318">
        <v>0</v>
      </c>
      <c r="N79" s="134">
        <v>8.4403090667163391E-3</v>
      </c>
      <c r="O79" s="135">
        <v>1.6799655936150029E-3</v>
      </c>
      <c r="P79" s="225">
        <v>0</v>
      </c>
      <c r="Q79" s="226">
        <v>1.5</v>
      </c>
      <c r="R79" s="226">
        <v>2.9</v>
      </c>
      <c r="S79" s="226">
        <v>1</v>
      </c>
      <c r="T79" s="226">
        <v>1.2</v>
      </c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8"/>
      <c r="CG79" s="61">
        <v>111.2635601305807</v>
      </c>
      <c r="CH79" s="7">
        <v>80.49110184456012</v>
      </c>
      <c r="CI79" s="7">
        <v>9.6894964766662248</v>
      </c>
      <c r="CJ79" s="13">
        <v>136.85417896061426</v>
      </c>
      <c r="CK79" s="13">
        <v>18.512953424248828</v>
      </c>
      <c r="CL79" s="47">
        <v>9.8832864061995487</v>
      </c>
      <c r="CM79" s="47">
        <v>2.0658782068517776</v>
      </c>
      <c r="CN79" s="47">
        <v>3.6502384672990442E-3</v>
      </c>
      <c r="CO79" s="94">
        <v>2.5062759084651804</v>
      </c>
      <c r="CP79" s="101">
        <v>8.2067922529695052E-4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7">
        <v>55.53</v>
      </c>
      <c r="G80" s="7">
        <v>55.53</v>
      </c>
      <c r="H80" s="13">
        <v>1.23628</v>
      </c>
      <c r="I80" s="53">
        <v>2.9508111180441728E-2</v>
      </c>
      <c r="J80" s="13">
        <v>2.9508111180441728E-2</v>
      </c>
      <c r="K80" s="58">
        <v>1.6524542261047367E-2</v>
      </c>
      <c r="L80" s="73">
        <v>1.298356891939436E-2</v>
      </c>
      <c r="M80" s="318">
        <v>0</v>
      </c>
      <c r="N80" s="53">
        <v>2.4609764724488399E-2</v>
      </c>
      <c r="O80" s="133">
        <v>4.8983464559533268E-3</v>
      </c>
      <c r="P80" s="225">
        <v>0</v>
      </c>
      <c r="Q80" s="226">
        <v>1.35</v>
      </c>
      <c r="R80" s="226">
        <v>2.4</v>
      </c>
      <c r="S80" s="226">
        <v>0.9</v>
      </c>
      <c r="T80" s="226">
        <v>1.05</v>
      </c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8"/>
      <c r="CG80" s="34">
        <v>111.2635601305807</v>
      </c>
      <c r="CH80" s="7">
        <v>78.076368789223309</v>
      </c>
      <c r="CI80" s="7">
        <v>9.6894964766662248</v>
      </c>
      <c r="CJ80" s="13">
        <v>136.85417896061426</v>
      </c>
      <c r="CK80" s="13">
        <v>17.957564821521363</v>
      </c>
      <c r="CL80" s="47">
        <v>9.8832864061995487</v>
      </c>
      <c r="CM80" s="47">
        <v>6.7165232334004221</v>
      </c>
      <c r="CN80" s="47">
        <v>9.8744311030496024E-2</v>
      </c>
      <c r="CO80" s="94">
        <v>8.1483314518191712</v>
      </c>
      <c r="CP80" s="94">
        <v>2.2200578237550429E-2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7">
        <v>31.41</v>
      </c>
      <c r="G81" s="7">
        <v>31.41</v>
      </c>
      <c r="H81" s="13">
        <v>0.48855999999999999</v>
      </c>
      <c r="I81" s="53">
        <v>1.828276506963137E-2</v>
      </c>
      <c r="J81" s="13">
        <v>1.828276506963137E-2</v>
      </c>
      <c r="K81" s="58">
        <v>1.0238348438993568E-2</v>
      </c>
      <c r="L81" s="73">
        <v>8.0444166306378011E-3</v>
      </c>
      <c r="M81" s="225">
        <v>0</v>
      </c>
      <c r="N81" s="53">
        <v>1.5247826068072562E-2</v>
      </c>
      <c r="O81" s="133">
        <v>3.0349390015588073E-3</v>
      </c>
      <c r="P81" s="225">
        <v>0</v>
      </c>
      <c r="Q81" s="226">
        <v>1.2</v>
      </c>
      <c r="R81" s="226">
        <v>2.15</v>
      </c>
      <c r="S81" s="226">
        <v>0.8</v>
      </c>
      <c r="T81" s="226">
        <v>0.9</v>
      </c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8"/>
      <c r="CG81" s="344">
        <v>95.228399686434173</v>
      </c>
      <c r="CH81" s="7">
        <v>78.857132477115556</v>
      </c>
      <c r="CI81" s="7">
        <v>9.6894964766662248</v>
      </c>
      <c r="CJ81" s="13">
        <v>117.13093161431404</v>
      </c>
      <c r="CK81" s="13">
        <v>18.137140469736579</v>
      </c>
      <c r="CL81" s="47">
        <v>9.8832864061995487</v>
      </c>
      <c r="CM81" s="47">
        <v>3.2954711184829835</v>
      </c>
      <c r="CN81" s="47">
        <v>3.9412548777809024E-2</v>
      </c>
      <c r="CO81" s="94">
        <v>3.9895165880243315</v>
      </c>
      <c r="CP81" s="94">
        <v>8.861081347894503E-3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7">
        <v>30.990000000000002</v>
      </c>
      <c r="G82" s="7">
        <v>30.990000000000002</v>
      </c>
      <c r="H82" s="13">
        <v>0.47554000000000002</v>
      </c>
      <c r="I82" s="53">
        <v>1.8520216365210538E-2</v>
      </c>
      <c r="J82" s="13">
        <v>1.8520216365210538E-2</v>
      </c>
      <c r="K82" s="58">
        <v>1.0371321164517902E-2</v>
      </c>
      <c r="L82" s="73">
        <v>8.1488952006926359E-3</v>
      </c>
      <c r="M82" s="225">
        <v>0</v>
      </c>
      <c r="N82" s="53">
        <v>1.5445860448585588E-2</v>
      </c>
      <c r="O82" s="133">
        <v>3.0743559166249495E-3</v>
      </c>
      <c r="P82" s="225">
        <v>0</v>
      </c>
      <c r="Q82" s="226">
        <v>0.9</v>
      </c>
      <c r="R82" s="226">
        <v>1.9</v>
      </c>
      <c r="S82" s="226">
        <v>0.5</v>
      </c>
      <c r="T82" s="226">
        <v>0.4</v>
      </c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8"/>
      <c r="CG82" s="34">
        <v>79.193239242287646</v>
      </c>
      <c r="CH82" s="226">
        <v>69.788562242247252</v>
      </c>
      <c r="CI82" s="7">
        <v>9.6894964766662248</v>
      </c>
      <c r="CJ82" s="13">
        <v>97.40768426801381</v>
      </c>
      <c r="CK82" s="13">
        <v>16.051369315716869</v>
      </c>
      <c r="CL82" s="47">
        <v>9.8832864061995487</v>
      </c>
      <c r="CM82" s="47">
        <v>2.7544759799303806</v>
      </c>
      <c r="CN82" s="47">
        <v>3.3950559705117851E-2</v>
      </c>
      <c r="CO82" s="47">
        <v>3.3249471811938718</v>
      </c>
      <c r="CP82" s="47">
        <v>7.6330681643960009E-3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7">
        <v>29.509999999999998</v>
      </c>
      <c r="G83" s="7">
        <v>29.509999999999998</v>
      </c>
      <c r="H83" s="13">
        <v>0.42965999999999999</v>
      </c>
      <c r="I83" s="53">
        <v>1.7755253306334633E-2</v>
      </c>
      <c r="J83" s="13">
        <v>1.7755253306334633E-2</v>
      </c>
      <c r="K83" s="58">
        <v>9.9429418515473954E-3</v>
      </c>
      <c r="L83" s="73">
        <v>7.812311454787238E-3</v>
      </c>
      <c r="M83" s="225">
        <v>0</v>
      </c>
      <c r="N83" s="53">
        <v>1.4807881257483084E-2</v>
      </c>
      <c r="O83" s="133">
        <v>2.9473720488515493E-3</v>
      </c>
      <c r="P83" s="225">
        <v>0</v>
      </c>
      <c r="Q83" s="226">
        <v>0.4</v>
      </c>
      <c r="R83" s="226">
        <v>1.6</v>
      </c>
      <c r="S83" s="226">
        <v>0.3</v>
      </c>
      <c r="T83" s="226">
        <v>0.375</v>
      </c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8"/>
      <c r="CG83" s="344">
        <v>53.553024376199247</v>
      </c>
      <c r="CH83" s="7">
        <v>60.719992007378977</v>
      </c>
      <c r="CI83" s="7">
        <v>9.6894964766662248</v>
      </c>
      <c r="CJ83" s="13">
        <v>65.870219982725075</v>
      </c>
      <c r="CK83" s="13">
        <v>13.965598161697166</v>
      </c>
      <c r="CL83" s="47">
        <v>9.8832864061995487</v>
      </c>
      <c r="CM83" s="47">
        <v>1.8662867903680598</v>
      </c>
      <c r="CN83" s="47">
        <v>2.6688997656505929E-2</v>
      </c>
      <c r="CO83" s="47">
        <v>2.2354859735371657</v>
      </c>
      <c r="CP83" s="47">
        <v>6.0004589061548033E-3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7">
        <v>26.79</v>
      </c>
      <c r="G84" s="7">
        <v>26.79</v>
      </c>
      <c r="H84" s="13">
        <v>0.34534000000000004</v>
      </c>
      <c r="I84" s="53">
        <v>1.6341351239745807E-2</v>
      </c>
      <c r="J84" s="13">
        <v>1.6341351239745807E-2</v>
      </c>
      <c r="K84" s="58">
        <v>9.1511566942576537E-3</v>
      </c>
      <c r="L84" s="73">
        <v>7.1901945454881534E-3</v>
      </c>
      <c r="M84" s="225">
        <v>0</v>
      </c>
      <c r="N84" s="53">
        <v>1.3628686933948003E-2</v>
      </c>
      <c r="O84" s="133">
        <v>2.7126643057978042E-3</v>
      </c>
      <c r="P84" s="225">
        <v>0</v>
      </c>
      <c r="Q84" s="226">
        <v>0.34</v>
      </c>
      <c r="R84" s="226">
        <v>1.3</v>
      </c>
      <c r="S84" s="226">
        <v>0.2</v>
      </c>
      <c r="T84" s="226">
        <v>0.36</v>
      </c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8"/>
      <c r="CG84" s="34">
        <v>27.912809510110833</v>
      </c>
      <c r="CH84" s="7">
        <v>68.613590968338244</v>
      </c>
      <c r="CI84" s="7">
        <v>9.6894964766662248</v>
      </c>
      <c r="CJ84" s="13">
        <v>34.332755697436326</v>
      </c>
      <c r="CK84" s="13">
        <v>15.781125922717797</v>
      </c>
      <c r="CL84" s="47">
        <v>9.8832864061995487</v>
      </c>
      <c r="CM84" s="47">
        <v>1.0073657773857574</v>
      </c>
      <c r="CN84" s="47">
        <v>2.4240002907621065E-2</v>
      </c>
      <c r="CO84" s="47">
        <v>1.1845477679564052</v>
      </c>
      <c r="CP84" s="47">
        <v>5.4498540261513646E-3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7">
        <v>18.649999999999999</v>
      </c>
      <c r="G85" s="17">
        <v>18.649999999999999</v>
      </c>
      <c r="H85" s="7">
        <v>0.4536</v>
      </c>
      <c r="I85" s="133">
        <v>1.1197328178304589E-2</v>
      </c>
      <c r="J85" s="13">
        <v>1.1197328178304589E-2</v>
      </c>
      <c r="K85" s="149">
        <v>6.2705037798505706E-3</v>
      </c>
      <c r="L85" s="151">
        <v>4.9268243984540187E-3</v>
      </c>
      <c r="M85" s="225">
        <v>0</v>
      </c>
      <c r="N85" s="133">
        <v>9.3385717007060283E-3</v>
      </c>
      <c r="O85" s="134">
        <v>1.8587564775985619E-3</v>
      </c>
      <c r="P85" s="225">
        <v>0</v>
      </c>
      <c r="Q85" s="205">
        <v>0.28000000000000003</v>
      </c>
      <c r="R85" s="226">
        <v>1.1499999999999999</v>
      </c>
      <c r="S85" s="226">
        <v>0.1</v>
      </c>
      <c r="T85" s="205">
        <v>0.35</v>
      </c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8"/>
      <c r="CG85" s="276">
        <v>19.811678014360279</v>
      </c>
      <c r="CH85" s="53">
        <v>63.268069924230531</v>
      </c>
      <c r="CI85" s="7">
        <v>9.6894964766662248</v>
      </c>
      <c r="CJ85" s="13">
        <v>24.368363957663142</v>
      </c>
      <c r="CK85" s="13">
        <v>14.551656082573023</v>
      </c>
      <c r="CL85" s="47">
        <v>9.8832864061995487</v>
      </c>
      <c r="CM85" s="47">
        <v>0.55019690425764434</v>
      </c>
      <c r="CN85" s="47">
        <v>2.9358459637536475E-2</v>
      </c>
      <c r="CO85" s="47">
        <v>0.63879327928603913</v>
      </c>
      <c r="CP85" s="47">
        <v>6.6006311990551231E-3</v>
      </c>
    </row>
    <row r="86" spans="2:94" ht="30.75" customHeight="1" x14ac:dyDescent="0.2">
      <c r="B86" s="5" t="s">
        <v>100</v>
      </c>
      <c r="C86" s="5" t="s">
        <v>106</v>
      </c>
      <c r="D86" s="5" t="s">
        <v>106</v>
      </c>
      <c r="E86" s="5"/>
      <c r="F86" s="10"/>
      <c r="G86" s="15"/>
      <c r="H86" s="15"/>
      <c r="I86" s="330">
        <v>0.1263735</v>
      </c>
      <c r="J86" s="330">
        <v>0.1263735</v>
      </c>
      <c r="K86" s="330">
        <v>0.1263735</v>
      </c>
      <c r="L86" s="330">
        <v>0</v>
      </c>
      <c r="M86" s="330">
        <v>0</v>
      </c>
      <c r="N86" s="14"/>
      <c r="O86" s="14"/>
      <c r="P86" s="241"/>
      <c r="Q86" s="15"/>
      <c r="R86" s="15"/>
      <c r="S86" s="15"/>
      <c r="T86" s="15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8"/>
      <c r="CG86" s="251"/>
      <c r="CH86" s="15"/>
      <c r="CI86" s="7"/>
      <c r="CJ86" s="15"/>
      <c r="CK86" s="15"/>
      <c r="CL86" s="15"/>
      <c r="CM86" s="15"/>
      <c r="CN86" s="47"/>
      <c r="CO86" s="15"/>
      <c r="CP86" s="15"/>
    </row>
    <row r="87" spans="2:94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53">
        <v>17.600000000000001</v>
      </c>
      <c r="G87" s="7">
        <v>17.600000000000001</v>
      </c>
      <c r="H87" s="13">
        <v>6.0449999999999997E-2</v>
      </c>
      <c r="I87" s="53">
        <v>9.1900155343120522E-3</v>
      </c>
      <c r="J87" s="53">
        <v>9.1900155343120522E-3</v>
      </c>
      <c r="K87" s="53">
        <v>9.1900155343120522E-3</v>
      </c>
      <c r="L87" s="53">
        <v>0</v>
      </c>
      <c r="M87" s="318">
        <v>0</v>
      </c>
      <c r="N87" s="53">
        <v>7.6644729556162514E-3</v>
      </c>
      <c r="O87" s="133">
        <v>1.5255425786958007E-3</v>
      </c>
      <c r="P87" s="225">
        <v>0</v>
      </c>
      <c r="Q87" s="226">
        <v>1.5</v>
      </c>
      <c r="R87" s="226">
        <v>2.9</v>
      </c>
      <c r="S87" s="226">
        <v>1</v>
      </c>
      <c r="T87" s="226">
        <v>1.2</v>
      </c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8"/>
      <c r="CG87" s="61">
        <v>59.769239137790017</v>
      </c>
      <c r="CH87" s="7">
        <v>80.49110184456012</v>
      </c>
      <c r="CI87" s="7">
        <v>7.2671223574996668</v>
      </c>
      <c r="CJ87" s="13">
        <v>73.516164139481717</v>
      </c>
      <c r="CK87" s="13">
        <v>18.512953424248828</v>
      </c>
      <c r="CL87" s="47">
        <v>7.4124648046496606</v>
      </c>
      <c r="CM87" s="47">
        <v>1.1798399623170985</v>
      </c>
      <c r="CN87" s="47">
        <v>4.9775979099532424E-3</v>
      </c>
      <c r="CO87" s="94">
        <v>1.4243438694167123</v>
      </c>
      <c r="CP87" s="101">
        <v>1.1191080344958415E-3</v>
      </c>
    </row>
    <row r="88" spans="2:94" ht="16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7">
        <v>20.61</v>
      </c>
      <c r="G88" s="7">
        <v>20.61</v>
      </c>
      <c r="H88" s="13">
        <v>0.15376000000000001</v>
      </c>
      <c r="I88" s="53">
        <v>4.6851471150563324E-2</v>
      </c>
      <c r="J88" s="53">
        <v>4.6851471150563324E-2</v>
      </c>
      <c r="K88" s="53">
        <v>4.6851471150563324E-2</v>
      </c>
      <c r="L88" s="53">
        <v>0</v>
      </c>
      <c r="M88" s="318">
        <v>0</v>
      </c>
      <c r="N88" s="53">
        <v>3.9074126939569812E-2</v>
      </c>
      <c r="O88" s="133">
        <v>7.777344210993512E-3</v>
      </c>
      <c r="P88" s="225">
        <v>0</v>
      </c>
      <c r="Q88" s="226">
        <v>1.35</v>
      </c>
      <c r="R88" s="226">
        <v>2.4</v>
      </c>
      <c r="S88" s="226">
        <v>0.9</v>
      </c>
      <c r="T88" s="226">
        <v>1.05</v>
      </c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8"/>
      <c r="CG88" s="344">
        <v>64.267639712575601</v>
      </c>
      <c r="CH88" s="226">
        <v>104.225657516674</v>
      </c>
      <c r="CI88" s="7">
        <v>7.2671223574996668</v>
      </c>
      <c r="CJ88" s="13">
        <v>79.049196846467993</v>
      </c>
      <c r="CK88" s="13">
        <v>23.971901228835023</v>
      </c>
      <c r="CL88" s="47">
        <v>7.4124648046496606</v>
      </c>
      <c r="CM88" s="47">
        <v>1.4743314462642514</v>
      </c>
      <c r="CN88" s="47">
        <v>1.6394329053058362E-2</v>
      </c>
      <c r="CO88" s="94">
        <v>1.7819748466295349</v>
      </c>
      <c r="CP88" s="101">
        <v>3.685919532945673E-3</v>
      </c>
    </row>
    <row r="89" spans="2:94" ht="48" customHeight="1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7">
        <v>25.39</v>
      </c>
      <c r="G89" s="7">
        <v>25.39</v>
      </c>
      <c r="H89" s="13">
        <v>0.30193999999999999</v>
      </c>
      <c r="I89" s="53">
        <v>1.8542118641174461E-2</v>
      </c>
      <c r="J89" s="53">
        <v>1.8542118641174461E-2</v>
      </c>
      <c r="K89" s="53">
        <v>1.8542118641174461E-2</v>
      </c>
      <c r="L89" s="53">
        <v>0</v>
      </c>
      <c r="M89" s="225">
        <v>0</v>
      </c>
      <c r="N89" s="53">
        <v>1.5464126946739501E-2</v>
      </c>
      <c r="O89" s="133">
        <v>3.0779916944349605E-3</v>
      </c>
      <c r="P89" s="225">
        <v>0</v>
      </c>
      <c r="Q89" s="226">
        <v>1.2</v>
      </c>
      <c r="R89" s="226">
        <v>2.15</v>
      </c>
      <c r="S89" s="226">
        <v>0.8</v>
      </c>
      <c r="T89" s="226">
        <v>0.9</v>
      </c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8"/>
      <c r="CG89" s="344">
        <v>68.766040287361179</v>
      </c>
      <c r="CH89" s="226">
        <v>98.395212318959068</v>
      </c>
      <c r="CI89" s="7">
        <v>7.2671223574996668</v>
      </c>
      <c r="CJ89" s="13">
        <v>84.582229553454255</v>
      </c>
      <c r="CK89" s="13">
        <v>22.630898833360586</v>
      </c>
      <c r="CL89" s="47">
        <v>7.4124648046496606</v>
      </c>
      <c r="CM89" s="47">
        <v>1.9304819995530167</v>
      </c>
      <c r="CN89" s="47">
        <v>3.0392767766960985E-2</v>
      </c>
      <c r="CO89" s="94">
        <v>2.3357452897522584</v>
      </c>
      <c r="CP89" s="94">
        <v>6.8331735937448958E-3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7">
        <v>24.66</v>
      </c>
      <c r="G90" s="7">
        <v>24.66</v>
      </c>
      <c r="H90" s="13">
        <v>0.27931</v>
      </c>
      <c r="I90" s="53">
        <v>1.5884582109935132E-2</v>
      </c>
      <c r="J90" s="53">
        <v>1.5884582109935132E-2</v>
      </c>
      <c r="K90" s="53">
        <v>1.5884582109935132E-2</v>
      </c>
      <c r="L90" s="53">
        <v>0</v>
      </c>
      <c r="M90" s="225">
        <v>0</v>
      </c>
      <c r="N90" s="53">
        <v>1.3247741479685899E-2</v>
      </c>
      <c r="O90" s="133">
        <v>2.6368406302492318E-3</v>
      </c>
      <c r="P90" s="225">
        <v>0</v>
      </c>
      <c r="Q90" s="226">
        <v>0.9</v>
      </c>
      <c r="R90" s="226">
        <v>1.9</v>
      </c>
      <c r="S90" s="226">
        <v>0.5</v>
      </c>
      <c r="T90" s="226">
        <v>0.4</v>
      </c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8"/>
      <c r="CG90" s="103">
        <v>77.762841436932348</v>
      </c>
      <c r="CH90" s="7">
        <v>92.564767121244131</v>
      </c>
      <c r="CI90" s="7">
        <v>7.2671223574996668</v>
      </c>
      <c r="CJ90" s="13">
        <v>95.648294967426793</v>
      </c>
      <c r="CK90" s="13">
        <v>21.289896437886153</v>
      </c>
      <c r="CL90" s="47">
        <v>7.4124648046496606</v>
      </c>
      <c r="CM90" s="47">
        <v>2.0968389071706932</v>
      </c>
      <c r="CN90" s="47">
        <v>2.6448913202041294E-2</v>
      </c>
      <c r="CO90" s="47">
        <v>2.5414783359794053</v>
      </c>
      <c r="CP90" s="47">
        <v>5.9464809740659812E-3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7">
        <v>24.55</v>
      </c>
      <c r="G91" s="7">
        <v>24.55</v>
      </c>
      <c r="H91" s="13">
        <v>0.27590000000000003</v>
      </c>
      <c r="I91" s="53">
        <v>1.4528410549675658E-2</v>
      </c>
      <c r="J91" s="53">
        <v>1.4528410549675658E-2</v>
      </c>
      <c r="K91" s="53">
        <v>1.4528410549675658E-2</v>
      </c>
      <c r="L91" s="53">
        <v>0</v>
      </c>
      <c r="M91" s="225">
        <v>0</v>
      </c>
      <c r="N91" s="53">
        <v>1.2116694398429498E-2</v>
      </c>
      <c r="O91" s="133">
        <v>2.4117161512461592E-3</v>
      </c>
      <c r="P91" s="225">
        <v>0</v>
      </c>
      <c r="Q91" s="226">
        <v>0.4</v>
      </c>
      <c r="R91" s="226">
        <v>1.6</v>
      </c>
      <c r="S91" s="226">
        <v>0.3</v>
      </c>
      <c r="T91" s="226">
        <v>0.375</v>
      </c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8"/>
      <c r="CG91" s="344">
        <v>82.882863487877017</v>
      </c>
      <c r="CH91" s="7">
        <v>96.267357806093898</v>
      </c>
      <c r="CI91" s="7">
        <v>7.2671223574996668</v>
      </c>
      <c r="CJ91" s="13">
        <v>101.94592209008873</v>
      </c>
      <c r="CK91" s="13">
        <v>22.141492295401598</v>
      </c>
      <c r="CL91" s="47">
        <v>7.4124648046496606</v>
      </c>
      <c r="CM91" s="47">
        <v>2.2131821525039976</v>
      </c>
      <c r="CN91" s="47">
        <v>2.7171047791131438E-2</v>
      </c>
      <c r="CO91" s="47">
        <v>2.6847483982658278</v>
      </c>
      <c r="CP91" s="69">
        <v>6.1088377243013019E-3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7">
        <v>23.55</v>
      </c>
      <c r="G92" s="7">
        <v>23.55</v>
      </c>
      <c r="H92" s="13">
        <v>0.24490000000000001</v>
      </c>
      <c r="I92" s="53">
        <v>1.207610720382383E-2</v>
      </c>
      <c r="J92" s="53">
        <v>1.207610720382383E-2</v>
      </c>
      <c r="K92" s="53">
        <v>1.207610720382383E-2</v>
      </c>
      <c r="L92" s="53">
        <v>0</v>
      </c>
      <c r="M92" s="225">
        <v>0</v>
      </c>
      <c r="N92" s="53">
        <v>1.0071473407989074E-2</v>
      </c>
      <c r="O92" s="133">
        <v>2.0046337958347558E-3</v>
      </c>
      <c r="P92" s="225">
        <v>0</v>
      </c>
      <c r="Q92" s="226">
        <v>0.34</v>
      </c>
      <c r="R92" s="226">
        <v>1.3</v>
      </c>
      <c r="S92" s="226">
        <v>0.2</v>
      </c>
      <c r="T92" s="226">
        <v>0.36</v>
      </c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8"/>
      <c r="CG92" s="103">
        <v>88.002885538821658</v>
      </c>
      <c r="CH92" s="226">
        <v>88.37922982532703</v>
      </c>
      <c r="CI92" s="7">
        <v>7.2671223574996668</v>
      </c>
      <c r="CJ92" s="13">
        <v>108.24354921275064</v>
      </c>
      <c r="CK92" s="13">
        <v>20.327222859825216</v>
      </c>
      <c r="CL92" s="47">
        <v>7.4124648046496606</v>
      </c>
      <c r="CM92" s="47">
        <v>2.2436086859583675</v>
      </c>
      <c r="CN92" s="47">
        <v>2.2141887072059708E-2</v>
      </c>
      <c r="CO92" s="47">
        <v>2.723699130109777</v>
      </c>
      <c r="CP92" s="69">
        <v>4.9781368783711954E-3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141">
        <v>31.6</v>
      </c>
      <c r="G93" s="7">
        <v>31.6</v>
      </c>
      <c r="H93" s="13">
        <v>0.49445</v>
      </c>
      <c r="I93" s="53">
        <v>9.3007948105155343E-3</v>
      </c>
      <c r="J93" s="53">
        <v>9.3007948105155343E-3</v>
      </c>
      <c r="K93" s="53">
        <v>9.3007948105155343E-3</v>
      </c>
      <c r="L93" s="53">
        <v>0</v>
      </c>
      <c r="M93" s="225">
        <v>0</v>
      </c>
      <c r="N93" s="53">
        <v>7.7568628719699552E-3</v>
      </c>
      <c r="O93" s="133">
        <v>1.5439319385455788E-3</v>
      </c>
      <c r="P93" s="225">
        <v>0</v>
      </c>
      <c r="Q93" s="205">
        <v>0.28000000000000003</v>
      </c>
      <c r="R93" s="226">
        <v>1.1499999999999999</v>
      </c>
      <c r="S93" s="226">
        <v>0.1</v>
      </c>
      <c r="T93" s="205">
        <v>0.35</v>
      </c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2"/>
      <c r="CG93" s="287">
        <v>76.873855885005923</v>
      </c>
      <c r="CH93" s="53">
        <v>80.49110184456012</v>
      </c>
      <c r="CI93" s="7">
        <v>7.2671223574996668</v>
      </c>
      <c r="CJ93" s="13">
        <v>94.554842738557284</v>
      </c>
      <c r="CK93" s="35">
        <v>18.512953424248828</v>
      </c>
      <c r="CL93" s="7">
        <v>7.4124648046496606</v>
      </c>
      <c r="CM93" s="34">
        <v>2.6588549124631768</v>
      </c>
      <c r="CN93" s="7">
        <v>4.0714198289104733E-2</v>
      </c>
      <c r="CO93" s="7">
        <v>3.2221669183653394</v>
      </c>
      <c r="CP93" s="31">
        <v>9.1537298206198336E-3</v>
      </c>
    </row>
    <row r="94" spans="2:94" x14ac:dyDescent="0.2">
      <c r="B94" s="21"/>
      <c r="C94" s="21"/>
      <c r="D94" s="21"/>
      <c r="E94" s="21"/>
      <c r="F94" s="22"/>
      <c r="G94" s="23"/>
      <c r="H94" s="23"/>
      <c r="I94" s="23"/>
      <c r="J94" s="132">
        <f>SUM(J87:J93)</f>
        <v>0.1263735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2"/>
      <c r="CH94" s="23"/>
      <c r="CI94" s="24"/>
      <c r="CJ94" s="23"/>
      <c r="CK94" s="23"/>
      <c r="CL94" s="23"/>
      <c r="CM94" s="23"/>
      <c r="CN94" s="23"/>
      <c r="CO94" s="23"/>
      <c r="CP94" s="23"/>
    </row>
    <row r="95" spans="2:94" x14ac:dyDescent="0.2">
      <c r="F95" s="25"/>
      <c r="I95" s="25"/>
      <c r="J95" s="147">
        <f>J94/J38</f>
        <v>0.11025160824944105</v>
      </c>
      <c r="CG95" s="25"/>
      <c r="CI95" s="26"/>
    </row>
    <row r="96" spans="2:94" x14ac:dyDescent="0.2">
      <c r="B96" s="208"/>
      <c r="C96" s="18" t="s">
        <v>107</v>
      </c>
    </row>
  </sheetData>
  <mergeCells count="72">
    <mergeCell ref="N3:P3"/>
    <mergeCell ref="CF3:CF4"/>
    <mergeCell ref="BY3:BY4"/>
    <mergeCell ref="BZ3:BZ4"/>
    <mergeCell ref="CA3:CA4"/>
    <mergeCell ref="CB3:CD3"/>
    <mergeCell ref="CE3:CE4"/>
    <mergeCell ref="BC4:BC5"/>
    <mergeCell ref="AV4:AV5"/>
    <mergeCell ref="AW4:AW5"/>
    <mergeCell ref="AX4:AX5"/>
    <mergeCell ref="AY4:AZ4"/>
    <mergeCell ref="BA4:BB4"/>
    <mergeCell ref="AI4:AI5"/>
    <mergeCell ref="AJ4:AK4"/>
    <mergeCell ref="AL4:AM4"/>
    <mergeCell ref="BD2:BQ2"/>
    <mergeCell ref="BR2:BS2"/>
    <mergeCell ref="BT2:CF2"/>
    <mergeCell ref="BD3:BD4"/>
    <mergeCell ref="BE3:BE4"/>
    <mergeCell ref="BG3:BH3"/>
    <mergeCell ref="BJ3:BJ4"/>
    <mergeCell ref="BK3:BK4"/>
    <mergeCell ref="BL3:BL4"/>
    <mergeCell ref="BM3:BO3"/>
    <mergeCell ref="BT3:BT4"/>
    <mergeCell ref="BU3:BU4"/>
    <mergeCell ref="BW3:BX3"/>
    <mergeCell ref="BF3:BF4"/>
    <mergeCell ref="BI3:BI4"/>
    <mergeCell ref="BP3:BP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F3:J3"/>
    <mergeCell ref="K3:M3"/>
    <mergeCell ref="BQ3:BQ4"/>
    <mergeCell ref="BR3:BR4"/>
    <mergeCell ref="U4:U5"/>
    <mergeCell ref="V4:V5"/>
    <mergeCell ref="W4:W5"/>
    <mergeCell ref="X4:X5"/>
    <mergeCell ref="Y4:Z4"/>
    <mergeCell ref="AA4:AB4"/>
    <mergeCell ref="AC4:AD4"/>
    <mergeCell ref="AE4:AE5"/>
    <mergeCell ref="AF4:AF5"/>
    <mergeCell ref="AG4:AG5"/>
    <mergeCell ref="AH4:AH5"/>
    <mergeCell ref="Q3:T3"/>
    <mergeCell ref="CG3:CI3"/>
    <mergeCell ref="CJ3:CL3"/>
    <mergeCell ref="CM3:CN3"/>
    <mergeCell ref="CO3:CP3"/>
    <mergeCell ref="BS3:BS4"/>
    <mergeCell ref="BV3:BV4"/>
    <mergeCell ref="AU4:AU5"/>
    <mergeCell ref="AN4:AN5"/>
    <mergeCell ref="AO4:AO5"/>
    <mergeCell ref="AP4:AP5"/>
    <mergeCell ref="AQ4:AR4"/>
    <mergeCell ref="AS4:AT4"/>
  </mergeCells>
  <pageMargins left="0.74791666666666701" right="0.74791666666666701" top="0.98402777777777795" bottom="0.98402777777777795" header="0.51180555555555496" footer="0.51180555555555496"/>
  <pageSetup firstPageNumber="0" orientation="portrait" horizontalDpi="360" verticalDpi="36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2:DG96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7.5" customWidth="1"/>
    <col min="2" max="2" width="21.6640625" customWidth="1"/>
    <col min="3" max="3" width="28" customWidth="1"/>
    <col min="4" max="4" width="29.5" customWidth="1"/>
    <col min="5" max="7" width="11.33203125"/>
    <col min="8" max="8" width="12.33203125" customWidth="1"/>
    <col min="9" max="9" width="13.6640625" customWidth="1"/>
    <col min="10" max="10" width="11.6640625"/>
    <col min="11" max="12" width="14.6640625"/>
    <col min="13" max="13" width="15.6640625"/>
    <col min="14" max="14" width="10.6640625" customWidth="1"/>
    <col min="15" max="15" width="9.33203125" customWidth="1"/>
    <col min="16" max="16" width="12.33203125" customWidth="1"/>
    <col min="17" max="17" width="13.33203125" customWidth="1"/>
    <col min="18" max="18" width="17.33203125"/>
    <col min="19" max="19" width="14.5"/>
    <col min="20" max="20" width="15.6640625"/>
    <col min="21" max="55" width="34.6640625" style="136" customWidth="1"/>
    <col min="56" max="84" width="34.6640625" style="21" customWidth="1"/>
    <col min="85" max="85" width="14.6640625"/>
    <col min="86" max="87" width="13"/>
    <col min="88" max="88" width="13.6640625"/>
    <col min="89" max="89" width="13"/>
    <col min="90" max="91" width="15.33203125"/>
    <col min="92" max="93" width="17"/>
    <col min="94" max="94" width="18.6640625"/>
    <col min="95" max="96" width="11.33203125" customWidth="1"/>
    <col min="97" max="97" width="7.5"/>
    <col min="98" max="98" width="8.33203125" customWidth="1"/>
    <col min="99" max="99" width="8.6640625" customWidth="1"/>
    <col min="100" max="101" width="8.33203125" customWidth="1"/>
    <col min="102" max="102" width="8.5"/>
    <col min="103" max="103" width="8"/>
    <col min="104" max="104" width="12.6640625"/>
    <col min="105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109</v>
      </c>
      <c r="R4" s="4" t="s">
        <v>49</v>
      </c>
      <c r="S4" s="4" t="s">
        <v>50</v>
      </c>
      <c r="T4" s="4" t="s">
        <v>117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30.75" customHeight="1" x14ac:dyDescent="0.2">
      <c r="A5" s="2"/>
      <c r="B5" s="3"/>
      <c r="C5" s="3"/>
      <c r="D5" s="3"/>
      <c r="E5" s="3"/>
      <c r="F5" s="96">
        <f>F6/I6</f>
        <v>41.232213010978491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351.04999999999995</v>
      </c>
      <c r="G6" s="7"/>
      <c r="H6" s="95"/>
      <c r="I6" s="115">
        <v>8.5139742537352863</v>
      </c>
      <c r="J6" s="115">
        <v>2.7090000000000001</v>
      </c>
      <c r="K6" s="115">
        <v>6.300340947764111</v>
      </c>
      <c r="L6" s="115">
        <v>1.7027948507470572</v>
      </c>
      <c r="M6" s="115">
        <v>0.51083845522411708</v>
      </c>
      <c r="N6" s="98">
        <f>N14+N22</f>
        <v>1.44</v>
      </c>
      <c r="O6" s="119"/>
      <c r="P6" s="119"/>
      <c r="Q6" s="99"/>
      <c r="R6" s="9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  <c r="CQ6" s="121"/>
      <c r="CR6" s="121"/>
      <c r="CS6" s="121"/>
      <c r="CT6" s="121"/>
      <c r="CU6" s="121"/>
    </row>
    <row r="7" spans="1:108" ht="27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28.64</v>
      </c>
      <c r="G7" s="13">
        <v>25.351683999999999</v>
      </c>
      <c r="H7" s="13">
        <v>15.162927999999999</v>
      </c>
      <c r="I7" s="372">
        <v>0.63513174361650315</v>
      </c>
      <c r="J7" s="372">
        <v>0.245</v>
      </c>
      <c r="K7" s="372">
        <v>0.46999749027621224</v>
      </c>
      <c r="L7" s="372">
        <v>0.12702634872330062</v>
      </c>
      <c r="M7" s="372">
        <v>3.8107904616990179E-2</v>
      </c>
      <c r="N7" s="13">
        <v>0.38817069061210013</v>
      </c>
      <c r="O7" s="225">
        <v>7.5476480954255923E-2</v>
      </c>
      <c r="P7" s="190">
        <v>0.17148457205014705</v>
      </c>
      <c r="Q7" s="13">
        <v>2.3754206606906418</v>
      </c>
      <c r="R7" s="13">
        <v>4.1724786877479048</v>
      </c>
      <c r="S7" s="13">
        <v>2.9779145885361378</v>
      </c>
      <c r="T7" s="35">
        <v>2.4864288135457397</v>
      </c>
      <c r="U7" s="272">
        <v>0.49999999999999994</v>
      </c>
      <c r="V7" s="272">
        <v>0.49999999999999994</v>
      </c>
      <c r="W7" s="272"/>
      <c r="X7" s="272"/>
      <c r="Y7" s="272">
        <v>0.78055167597765351</v>
      </c>
      <c r="Z7" s="272"/>
      <c r="AA7" s="272">
        <v>0.21944832402234632</v>
      </c>
      <c r="AB7" s="272"/>
      <c r="AC7" s="272"/>
      <c r="AD7" s="272"/>
      <c r="AE7" s="272"/>
      <c r="AF7" s="272">
        <v>0.6402758379888267</v>
      </c>
      <c r="AG7" s="272">
        <v>0.35972416201117313</v>
      </c>
      <c r="AH7" s="272"/>
      <c r="AI7" s="272">
        <v>0.71944832402234626</v>
      </c>
      <c r="AJ7" s="272">
        <v>0.28055167597765363</v>
      </c>
      <c r="AK7" s="272"/>
      <c r="AL7" s="272"/>
      <c r="AM7" s="272"/>
      <c r="AN7" s="272"/>
      <c r="AO7" s="272">
        <v>0.99999999999999989</v>
      </c>
      <c r="AP7" s="272"/>
      <c r="AQ7" s="272"/>
      <c r="AR7" s="272"/>
      <c r="AS7" s="272">
        <v>0.99999999999999989</v>
      </c>
      <c r="AT7" s="272"/>
      <c r="AU7" s="272"/>
      <c r="AV7" s="272">
        <v>0.99999999999999989</v>
      </c>
      <c r="AW7" s="272"/>
      <c r="AX7" s="272"/>
      <c r="AY7" s="272">
        <v>0.99999999999999989</v>
      </c>
      <c r="AZ7" s="272"/>
      <c r="BA7" s="272"/>
      <c r="BB7" s="272"/>
      <c r="BC7" s="272"/>
      <c r="BD7" s="272"/>
      <c r="BE7" s="272" t="s">
        <v>85</v>
      </c>
      <c r="BF7" s="272"/>
      <c r="BG7" s="272" t="s">
        <v>85</v>
      </c>
      <c r="BH7" s="272"/>
      <c r="BI7" s="272"/>
      <c r="BJ7" s="272"/>
      <c r="BK7" s="272"/>
      <c r="BL7" s="272"/>
      <c r="BM7" s="272"/>
      <c r="BN7" s="272" t="s">
        <v>87</v>
      </c>
      <c r="BO7" s="272"/>
      <c r="BP7" s="272"/>
      <c r="BQ7" s="272"/>
      <c r="BR7" s="272" t="s">
        <v>85</v>
      </c>
      <c r="BS7" s="272"/>
      <c r="BT7" s="272" t="s">
        <v>96</v>
      </c>
      <c r="BU7" s="272" t="s">
        <v>96</v>
      </c>
      <c r="BV7" s="272"/>
      <c r="BW7" s="272" t="s">
        <v>85</v>
      </c>
      <c r="BX7" s="272"/>
      <c r="BY7" s="272"/>
      <c r="BZ7" s="272"/>
      <c r="CA7" s="272"/>
      <c r="CB7" s="272"/>
      <c r="CC7" s="272"/>
      <c r="CD7" s="272"/>
      <c r="CE7" s="272" t="s">
        <v>87</v>
      </c>
      <c r="CF7" s="272"/>
      <c r="CG7" s="159">
        <v>91.094406829234487</v>
      </c>
      <c r="CH7" s="32">
        <v>51.705682360538155</v>
      </c>
      <c r="CI7" s="32">
        <v>20.973554476411241</v>
      </c>
      <c r="CJ7" s="13">
        <v>130.27411120648824</v>
      </c>
      <c r="CK7" s="13">
        <v>35.671750260535269</v>
      </c>
      <c r="CL7" s="47">
        <v>29.962819925001099</v>
      </c>
      <c r="CM7" s="47">
        <v>2.9100792163066127</v>
      </c>
      <c r="CN7" s="47">
        <v>0.78400953882371005</v>
      </c>
      <c r="CO7" s="94">
        <v>4.1608032633397798</v>
      </c>
      <c r="CP7" s="94">
        <v>0.54088818083447743</v>
      </c>
      <c r="CQ7" s="236">
        <f t="shared" ref="CQ7:CQ13" si="0">F15+F23+F31</f>
        <v>28.64</v>
      </c>
      <c r="CR7" s="238">
        <f t="shared" ref="CR7:CR13" si="1">F15/CQ7</f>
        <v>0.56110335195530725</v>
      </c>
      <c r="CS7" s="238">
        <f t="shared" ref="CS7:CS13" si="2">F23/CQ7</f>
        <v>0.30783226356494403</v>
      </c>
      <c r="CT7" s="238">
        <f t="shared" ref="CT7:CT13" si="3">F31/CQ7</f>
        <v>0.13106438447974864</v>
      </c>
      <c r="CU7" s="238">
        <f>CR7+CS7+CT7</f>
        <v>0.99999999999999989</v>
      </c>
      <c r="CV7" s="237"/>
      <c r="CW7" s="240">
        <f>CQ7/[1]EU28!F7</f>
        <v>5.7092710155533946E-3</v>
      </c>
      <c r="CX7" s="240">
        <f>F15/[1]EU28!F15</f>
        <v>5.2204743140391325E-3</v>
      </c>
      <c r="CY7" s="240">
        <f>F23/[1]EU28!F23</f>
        <v>7.0437334398705765E-3</v>
      </c>
      <c r="CZ7" s="240">
        <f>F31/[1]EU28!F31</f>
        <v>5.4679841909984787E-3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79.52</v>
      </c>
      <c r="G8" s="13">
        <v>70.283811999999998</v>
      </c>
      <c r="H8" s="13">
        <v>37.774000000000001</v>
      </c>
      <c r="I8" s="372">
        <v>1.9811205723977652</v>
      </c>
      <c r="J8" s="372">
        <v>0.59</v>
      </c>
      <c r="K8" s="372">
        <v>1.4660292235743464</v>
      </c>
      <c r="L8" s="372">
        <v>0.39622411447955302</v>
      </c>
      <c r="M8" s="372">
        <v>0.11886723434386591</v>
      </c>
      <c r="N8" s="13">
        <v>1.0779636962719348</v>
      </c>
      <c r="O8" s="225">
        <v>0.2793380007080849</v>
      </c>
      <c r="P8" s="190">
        <v>0.62381887541774561</v>
      </c>
      <c r="Q8" s="13">
        <v>1.7631242926515969</v>
      </c>
      <c r="R8" s="13">
        <v>4.3034409541270744</v>
      </c>
      <c r="S8" s="13">
        <v>2.456208033590606</v>
      </c>
      <c r="T8" s="35">
        <v>2.4464846232194413</v>
      </c>
      <c r="U8" s="272">
        <v>0.79520875251509049</v>
      </c>
      <c r="V8" s="272">
        <v>0.20479124748490946</v>
      </c>
      <c r="W8" s="272"/>
      <c r="X8" s="272"/>
      <c r="Y8" s="272">
        <v>0.79520875251509049</v>
      </c>
      <c r="Z8" s="272"/>
      <c r="AA8" s="272">
        <v>0.20479124748490946</v>
      </c>
      <c r="AB8" s="272"/>
      <c r="AC8" s="272"/>
      <c r="AD8" s="272"/>
      <c r="AE8" s="272"/>
      <c r="AF8" s="272">
        <v>0.6476043762575453</v>
      </c>
      <c r="AG8" s="272">
        <v>0.3523956237424547</v>
      </c>
      <c r="AH8" s="272"/>
      <c r="AI8" s="272">
        <v>0.7047912474849094</v>
      </c>
      <c r="AJ8" s="272">
        <v>0.29520875251509054</v>
      </c>
      <c r="AK8" s="272"/>
      <c r="AL8" s="272"/>
      <c r="AM8" s="272"/>
      <c r="AN8" s="272"/>
      <c r="AO8" s="272">
        <v>1</v>
      </c>
      <c r="AP8" s="272"/>
      <c r="AQ8" s="272"/>
      <c r="AR8" s="272"/>
      <c r="AS8" s="272">
        <v>1</v>
      </c>
      <c r="AT8" s="272"/>
      <c r="AU8" s="272"/>
      <c r="AV8" s="272">
        <v>1</v>
      </c>
      <c r="AW8" s="272"/>
      <c r="AX8" s="272"/>
      <c r="AY8" s="272">
        <v>1</v>
      </c>
      <c r="AZ8" s="272"/>
      <c r="BA8" s="272"/>
      <c r="BB8" s="272"/>
      <c r="BC8" s="272"/>
      <c r="BD8" s="272"/>
      <c r="BE8" s="272" t="s">
        <v>85</v>
      </c>
      <c r="BF8" s="272"/>
      <c r="BG8" s="272" t="s">
        <v>85</v>
      </c>
      <c r="BH8" s="272"/>
      <c r="BI8" s="272"/>
      <c r="BJ8" s="272"/>
      <c r="BK8" s="272"/>
      <c r="BL8" s="272"/>
      <c r="BM8" s="272"/>
      <c r="BN8" s="272" t="s">
        <v>87</v>
      </c>
      <c r="BO8" s="272"/>
      <c r="BP8" s="272"/>
      <c r="BQ8" s="272"/>
      <c r="BR8" s="272" t="s">
        <v>85</v>
      </c>
      <c r="BS8" s="272"/>
      <c r="BT8" s="272" t="s">
        <v>96</v>
      </c>
      <c r="BU8" s="272" t="s">
        <v>96</v>
      </c>
      <c r="BV8" s="272"/>
      <c r="BW8" s="272" t="s">
        <v>85</v>
      </c>
      <c r="BX8" s="272"/>
      <c r="BY8" s="272"/>
      <c r="BZ8" s="272"/>
      <c r="CA8" s="272"/>
      <c r="CB8" s="272"/>
      <c r="CC8" s="272"/>
      <c r="CD8" s="272"/>
      <c r="CE8" s="272" t="s">
        <v>87</v>
      </c>
      <c r="CF8" s="272"/>
      <c r="CG8" s="159">
        <v>95.225540235148515</v>
      </c>
      <c r="CH8" s="32">
        <v>51.350856016673134</v>
      </c>
      <c r="CI8" s="32">
        <v>20.841539295296336</v>
      </c>
      <c r="CJ8" s="13">
        <v>136.1820450902859</v>
      </c>
      <c r="CK8" s="13">
        <v>35.426955565902794</v>
      </c>
      <c r="CL8" s="47">
        <v>29.774223037260349</v>
      </c>
      <c r="CM8" s="47">
        <v>8.3501331722475793</v>
      </c>
      <c r="CN8" s="47">
        <v>1.9397272351738111</v>
      </c>
      <c r="CO8" s="94">
        <v>11.93903947082412</v>
      </c>
      <c r="CP8" s="94">
        <v>1.3382178195464121</v>
      </c>
      <c r="CQ8" s="236">
        <f t="shared" si="0"/>
        <v>79.52</v>
      </c>
      <c r="CR8" s="238">
        <f t="shared" si="1"/>
        <v>0.59041750503018109</v>
      </c>
      <c r="CS8" s="238">
        <f t="shared" si="2"/>
        <v>0.14237588361292752</v>
      </c>
      <c r="CT8" s="238">
        <f t="shared" si="3"/>
        <v>0.26720661135689139</v>
      </c>
      <c r="CU8" s="238">
        <f t="shared" ref="CU8:CU13" si="4">CR8+CS8+CT8</f>
        <v>1</v>
      </c>
      <c r="CV8" s="237"/>
      <c r="CW8" s="240">
        <f>CQ8/[1]EU28!F8</f>
        <v>1.6930067028332527E-2</v>
      </c>
      <c r="CX8" s="240">
        <f>F16/[1]EU28!F16</f>
        <v>1.8435477791041023E-2</v>
      </c>
      <c r="CY8" s="240">
        <f>F23/[1]EU28!F23</f>
        <v>7.0437334398705765E-3</v>
      </c>
      <c r="CZ8" s="240">
        <f>F32/[1]EU28!F32</f>
        <v>2.6392694756438989E-2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66.959999999999994</v>
      </c>
      <c r="G9" s="13">
        <v>59.192075999999993</v>
      </c>
      <c r="H9" s="13">
        <v>32.192335999999997</v>
      </c>
      <c r="I9" s="372">
        <v>1.643808094630381</v>
      </c>
      <c r="J9" s="372">
        <v>0.51</v>
      </c>
      <c r="K9" s="372">
        <v>1.216417990026482</v>
      </c>
      <c r="L9" s="372">
        <v>0.32876161892607619</v>
      </c>
      <c r="M9" s="372">
        <v>9.8628485677822855E-2</v>
      </c>
      <c r="N9" s="13">
        <v>0.91724368118167443</v>
      </c>
      <c r="O9" s="225">
        <v>0.23177694134288368</v>
      </c>
      <c r="P9" s="190">
        <v>0.49478747210582275</v>
      </c>
      <c r="Q9" s="13">
        <v>1.4112681740403228</v>
      </c>
      <c r="R9" s="13">
        <v>4.6924489639203104</v>
      </c>
      <c r="S9" s="13">
        <v>1.8332199170337513</v>
      </c>
      <c r="T9" s="35">
        <v>2.3933855241756272</v>
      </c>
      <c r="U9" s="272">
        <v>0.78666367980884111</v>
      </c>
      <c r="V9" s="272">
        <v>0.21333632019115889</v>
      </c>
      <c r="W9" s="272"/>
      <c r="X9" s="272"/>
      <c r="Y9" s="272">
        <v>0.78666367980884111</v>
      </c>
      <c r="Z9" s="272"/>
      <c r="AA9" s="272">
        <v>0.21333632019115889</v>
      </c>
      <c r="AB9" s="272"/>
      <c r="AC9" s="272"/>
      <c r="AD9" s="272"/>
      <c r="AE9" s="272"/>
      <c r="AF9" s="272">
        <v>0.64333183990442055</v>
      </c>
      <c r="AG9" s="272">
        <v>0.35666816009557945</v>
      </c>
      <c r="AH9" s="272"/>
      <c r="AI9" s="272">
        <v>0.71333632019115889</v>
      </c>
      <c r="AJ9" s="272">
        <v>0.28666367980884111</v>
      </c>
      <c r="AK9" s="272"/>
      <c r="AL9" s="272"/>
      <c r="AM9" s="272"/>
      <c r="AN9" s="272"/>
      <c r="AO9" s="272">
        <v>1</v>
      </c>
      <c r="AP9" s="272"/>
      <c r="AQ9" s="272"/>
      <c r="AR9" s="272"/>
      <c r="AS9" s="272">
        <v>1</v>
      </c>
      <c r="AT9" s="272"/>
      <c r="AU9" s="272"/>
      <c r="AV9" s="272">
        <v>1</v>
      </c>
      <c r="AW9" s="272"/>
      <c r="AX9" s="272"/>
      <c r="AY9" s="272">
        <v>1</v>
      </c>
      <c r="AZ9" s="272"/>
      <c r="BA9" s="272"/>
      <c r="BB9" s="272"/>
      <c r="BC9" s="272"/>
      <c r="BD9" s="272"/>
      <c r="BE9" s="272" t="s">
        <v>85</v>
      </c>
      <c r="BF9" s="272"/>
      <c r="BG9" s="272" t="s">
        <v>85</v>
      </c>
      <c r="BH9" s="272"/>
      <c r="BI9" s="272"/>
      <c r="BJ9" s="272"/>
      <c r="BK9" s="272"/>
      <c r="BL9" s="272"/>
      <c r="BM9" s="272"/>
      <c r="BN9" s="272" t="s">
        <v>87</v>
      </c>
      <c r="BO9" s="272"/>
      <c r="BP9" s="272"/>
      <c r="BQ9" s="272"/>
      <c r="BR9" s="272" t="s">
        <v>85</v>
      </c>
      <c r="BS9" s="272"/>
      <c r="BT9" s="272" t="s">
        <v>96</v>
      </c>
      <c r="BU9" s="272" t="s">
        <v>96</v>
      </c>
      <c r="BV9" s="272"/>
      <c r="BW9" s="272" t="s">
        <v>85</v>
      </c>
      <c r="BX9" s="272"/>
      <c r="BY9" s="272"/>
      <c r="BZ9" s="272" t="s">
        <v>90</v>
      </c>
      <c r="CA9" s="272"/>
      <c r="CB9" s="272"/>
      <c r="CC9" s="272"/>
      <c r="CD9" s="272"/>
      <c r="CE9" s="272" t="s">
        <v>87</v>
      </c>
      <c r="CF9" s="272"/>
      <c r="CG9" s="159">
        <v>96.196997529798026</v>
      </c>
      <c r="CH9" s="32">
        <v>52.146910360848963</v>
      </c>
      <c r="CI9" s="32">
        <v>20.918504119630455</v>
      </c>
      <c r="CJ9" s="13">
        <v>137.57132616736416</v>
      </c>
      <c r="CK9" s="13">
        <v>35.9761534579497</v>
      </c>
      <c r="CL9" s="47">
        <v>29.884174985304071</v>
      </c>
      <c r="CM9" s="47">
        <v>7.0948030246060716</v>
      </c>
      <c r="CN9" s="47">
        <v>1.678730859698331</v>
      </c>
      <c r="CO9" s="94">
        <v>10.144176750935367</v>
      </c>
      <c r="CP9" s="94">
        <v>1.1581564201058785</v>
      </c>
      <c r="CQ9" s="236">
        <f t="shared" si="0"/>
        <v>66.959999999999994</v>
      </c>
      <c r="CR9" s="238">
        <f t="shared" si="1"/>
        <v>0.57332735961768222</v>
      </c>
      <c r="CS9" s="238">
        <f t="shared" si="2"/>
        <v>0.17759027327956983</v>
      </c>
      <c r="CT9" s="238">
        <f t="shared" si="3"/>
        <v>0.24908236710274798</v>
      </c>
      <c r="CU9" s="238">
        <f t="shared" si="4"/>
        <v>1</v>
      </c>
      <c r="CV9" s="237"/>
      <c r="CW9" s="240">
        <f>CQ9/[1]EU28!F9</f>
        <v>1.8874817340477343E-2</v>
      </c>
      <c r="CX9" s="240">
        <f>F17/[1]EU28!F17</f>
        <v>2.2029414633866418E-2</v>
      </c>
      <c r="CY9" s="240">
        <f>F24/[1]EU28!F24</f>
        <v>8.4165950262685522E-3</v>
      </c>
      <c r="CZ9" s="240">
        <f>F33/[1]EU28!F33</f>
        <v>2.4220279886520465E-2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78.349999999999994</v>
      </c>
      <c r="G10" s="13">
        <v>69.250585000000001</v>
      </c>
      <c r="H10" s="13">
        <v>37.254052000000001</v>
      </c>
      <c r="I10" s="372">
        <v>1.9989323090048481</v>
      </c>
      <c r="J10" s="372">
        <v>0.61</v>
      </c>
      <c r="K10" s="372">
        <v>1.4792099086635877</v>
      </c>
      <c r="L10" s="372">
        <v>0.39978646180096966</v>
      </c>
      <c r="M10" s="372">
        <v>0.11993593854029089</v>
      </c>
      <c r="N10" s="13">
        <v>1.1026352067022283</v>
      </c>
      <c r="O10" s="225">
        <v>0.28184945556968355</v>
      </c>
      <c r="P10" s="190">
        <v>0.61444764673293628</v>
      </c>
      <c r="Q10" s="13">
        <v>1.0029299897004211</v>
      </c>
      <c r="R10" s="13">
        <v>4.9574526330631778</v>
      </c>
      <c r="S10" s="13">
        <v>1.2889023559210466</v>
      </c>
      <c r="T10" s="35">
        <v>2.29710358034716</v>
      </c>
      <c r="U10" s="272">
        <v>0.77938736439055512</v>
      </c>
      <c r="V10" s="272">
        <v>0.2206126356094448</v>
      </c>
      <c r="W10" s="272"/>
      <c r="X10" s="272"/>
      <c r="Y10" s="272">
        <v>0.2206126356094448</v>
      </c>
      <c r="Z10" s="272"/>
      <c r="AA10" s="272">
        <v>0.77938736439055512</v>
      </c>
      <c r="AB10" s="272"/>
      <c r="AC10" s="272"/>
      <c r="AD10" s="272"/>
      <c r="AE10" s="272"/>
      <c r="AF10" s="272"/>
      <c r="AG10" s="272"/>
      <c r="AH10" s="272">
        <v>1</v>
      </c>
      <c r="AI10" s="272">
        <v>1</v>
      </c>
      <c r="AJ10" s="272"/>
      <c r="AK10" s="272"/>
      <c r="AL10" s="272"/>
      <c r="AM10" s="272"/>
      <c r="AN10" s="272"/>
      <c r="AO10" s="272">
        <v>1</v>
      </c>
      <c r="AP10" s="272"/>
      <c r="AQ10" s="272"/>
      <c r="AR10" s="272"/>
      <c r="AS10" s="272">
        <v>1</v>
      </c>
      <c r="AT10" s="272"/>
      <c r="AU10" s="272"/>
      <c r="AV10" s="272">
        <v>1</v>
      </c>
      <c r="AW10" s="272"/>
      <c r="AX10" s="272"/>
      <c r="AY10" s="272">
        <v>1</v>
      </c>
      <c r="AZ10" s="272"/>
      <c r="BA10" s="272"/>
      <c r="BB10" s="272"/>
      <c r="BC10" s="272"/>
      <c r="BD10" s="272"/>
      <c r="BE10" s="272" t="s">
        <v>85</v>
      </c>
      <c r="BF10" s="272"/>
      <c r="BG10" s="272" t="s">
        <v>85</v>
      </c>
      <c r="BH10" s="272"/>
      <c r="BI10" s="272"/>
      <c r="BJ10" s="272"/>
      <c r="BK10" s="272"/>
      <c r="BL10" s="272"/>
      <c r="BM10" s="272"/>
      <c r="BN10" s="272" t="s">
        <v>87</v>
      </c>
      <c r="BO10" s="272"/>
      <c r="BP10" s="272"/>
      <c r="BQ10" s="272"/>
      <c r="BR10" s="272" t="s">
        <v>85</v>
      </c>
      <c r="BS10" s="272"/>
      <c r="BT10" s="272" t="s">
        <v>96</v>
      </c>
      <c r="BU10" s="272" t="s">
        <v>96</v>
      </c>
      <c r="BV10" s="272"/>
      <c r="BW10" s="272" t="s">
        <v>85</v>
      </c>
      <c r="BX10" s="272"/>
      <c r="BY10" s="272"/>
      <c r="BZ10" s="272" t="s">
        <v>90</v>
      </c>
      <c r="CA10" s="272"/>
      <c r="CB10" s="272"/>
      <c r="CC10" s="272"/>
      <c r="CD10" s="272"/>
      <c r="CE10" s="272" t="s">
        <v>87</v>
      </c>
      <c r="CF10" s="272"/>
      <c r="CG10" s="159">
        <v>84.589631845458044</v>
      </c>
      <c r="CH10" s="32">
        <v>53.03620452379532</v>
      </c>
      <c r="CI10" s="32">
        <v>20.984041342919202</v>
      </c>
      <c r="CJ10" s="13">
        <v>120.97163250218954</v>
      </c>
      <c r="CK10" s="13">
        <v>36.589677500966388</v>
      </c>
      <c r="CL10" s="47">
        <v>29.977801462494373</v>
      </c>
      <c r="CM10" s="47">
        <v>7.5019811294503187</v>
      </c>
      <c r="CN10" s="47">
        <v>1.9758135212121062</v>
      </c>
      <c r="CO10" s="47">
        <v>10.726117063768074</v>
      </c>
      <c r="CP10" s="47">
        <v>1.3631137482842319</v>
      </c>
      <c r="CQ10" s="236">
        <f t="shared" si="0"/>
        <v>78.349999999999994</v>
      </c>
      <c r="CR10" s="238">
        <f t="shared" si="1"/>
        <v>0.55877472878111034</v>
      </c>
      <c r="CS10" s="238">
        <f t="shared" si="2"/>
        <v>0.14420632444416082</v>
      </c>
      <c r="CT10" s="238">
        <f t="shared" si="3"/>
        <v>0.29701894677472879</v>
      </c>
      <c r="CU10" s="238">
        <f t="shared" si="4"/>
        <v>1</v>
      </c>
      <c r="CV10" s="237"/>
      <c r="CW10" s="240">
        <f>CQ10/[1]EU28!F10</f>
        <v>2.4316824480322921E-2</v>
      </c>
      <c r="CX10" s="240">
        <f>F18/[1]EU28!F18</f>
        <v>2.8378264505130507E-2</v>
      </c>
      <c r="CY10" s="240">
        <f>F25/[1]EU28!F25</f>
        <v>1.0652604613295567E-2</v>
      </c>
      <c r="CZ10" s="240">
        <f>F34/[1]EU28!F34</f>
        <v>4.3011738401537193E-2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56.98</v>
      </c>
      <c r="G11" s="13">
        <v>50.378737999999998</v>
      </c>
      <c r="H11" s="13">
        <v>28.432712000000002</v>
      </c>
      <c r="I11" s="372">
        <v>1.4405821657924456</v>
      </c>
      <c r="J11" s="372">
        <v>0.45</v>
      </c>
      <c r="K11" s="372">
        <v>1.0660308026864098</v>
      </c>
      <c r="L11" s="372">
        <v>0.28811643315848917</v>
      </c>
      <c r="M11" s="372">
        <v>8.6434929947546743E-2</v>
      </c>
      <c r="N11" s="13">
        <v>0.79191681963276195</v>
      </c>
      <c r="O11" s="225">
        <v>0.20312208537673482</v>
      </c>
      <c r="P11" s="190">
        <v>0.44554326078294898</v>
      </c>
      <c r="Q11" s="13">
        <v>0.82980240905968761</v>
      </c>
      <c r="R11" s="13">
        <v>4.4002904903347666</v>
      </c>
      <c r="S11" s="13">
        <v>0.90325671291537379</v>
      </c>
      <c r="T11" s="35">
        <v>1.7741191281520006</v>
      </c>
      <c r="U11" s="272">
        <v>0.80194805194805197</v>
      </c>
      <c r="V11" s="272">
        <v>0.19805194805194809</v>
      </c>
      <c r="W11" s="272"/>
      <c r="X11" s="272"/>
      <c r="Y11" s="272">
        <v>0.19805194805194809</v>
      </c>
      <c r="Z11" s="272"/>
      <c r="AA11" s="272">
        <v>0.80194805194805197</v>
      </c>
      <c r="AB11" s="272"/>
      <c r="AC11" s="272"/>
      <c r="AD11" s="272"/>
      <c r="AE11" s="272"/>
      <c r="AF11" s="272"/>
      <c r="AG11" s="272"/>
      <c r="AH11" s="272">
        <v>1</v>
      </c>
      <c r="AI11" s="272">
        <v>1</v>
      </c>
      <c r="AJ11" s="272"/>
      <c r="AK11" s="272"/>
      <c r="AL11" s="272"/>
      <c r="AM11" s="272"/>
      <c r="AN11" s="272"/>
      <c r="AO11" s="272">
        <v>1</v>
      </c>
      <c r="AP11" s="272"/>
      <c r="AQ11" s="272"/>
      <c r="AR11" s="272"/>
      <c r="AS11" s="272">
        <v>1</v>
      </c>
      <c r="AT11" s="272"/>
      <c r="AU11" s="272"/>
      <c r="AV11" s="272">
        <v>1</v>
      </c>
      <c r="AW11" s="272"/>
      <c r="AX11" s="272"/>
      <c r="AY11" s="272">
        <v>1</v>
      </c>
      <c r="AZ11" s="272"/>
      <c r="BA11" s="272"/>
      <c r="BB11" s="272"/>
      <c r="BC11" s="272"/>
      <c r="BD11" s="272"/>
      <c r="BE11" s="272" t="s">
        <v>85</v>
      </c>
      <c r="BF11" s="272"/>
      <c r="BG11" s="272" t="s">
        <v>85</v>
      </c>
      <c r="BH11" s="272"/>
      <c r="BI11" s="272"/>
      <c r="BJ11" s="272"/>
      <c r="BK11" s="272"/>
      <c r="BL11" s="272"/>
      <c r="BM11" s="272"/>
      <c r="BN11" s="272" t="s">
        <v>87</v>
      </c>
      <c r="BO11" s="272"/>
      <c r="BP11" s="272"/>
      <c r="BQ11" s="272"/>
      <c r="BR11" s="272" t="s">
        <v>85</v>
      </c>
      <c r="BS11" s="272"/>
      <c r="BT11" s="272" t="s">
        <v>96</v>
      </c>
      <c r="BU11" s="272" t="s">
        <v>96</v>
      </c>
      <c r="BV11" s="272"/>
      <c r="BW11" s="272" t="s">
        <v>85</v>
      </c>
      <c r="BX11" s="272"/>
      <c r="BY11" s="272"/>
      <c r="BZ11" s="272" t="s">
        <v>90</v>
      </c>
      <c r="CA11" s="272"/>
      <c r="CB11" s="272"/>
      <c r="CC11" s="272"/>
      <c r="CD11" s="272"/>
      <c r="CE11" s="272" t="s">
        <v>87</v>
      </c>
      <c r="CF11" s="272"/>
      <c r="CG11" s="159">
        <v>97.483379974567669</v>
      </c>
      <c r="CH11" s="32">
        <v>48.281020282112891</v>
      </c>
      <c r="CI11" s="32">
        <v>20.780838934418941</v>
      </c>
      <c r="CJ11" s="13">
        <v>139.41098170162923</v>
      </c>
      <c r="CK11" s="13">
        <v>33.309075892629679</v>
      </c>
      <c r="CL11" s="47">
        <v>29.687506501710903</v>
      </c>
      <c r="CM11" s="47">
        <v>6.095181861576382</v>
      </c>
      <c r="CN11" s="47">
        <v>1.3727603447474745</v>
      </c>
      <c r="CO11" s="47">
        <v>8.7149434419366596</v>
      </c>
      <c r="CP11" s="47">
        <v>0.9470673618412826</v>
      </c>
      <c r="CQ11" s="236">
        <f t="shared" si="0"/>
        <v>56.98</v>
      </c>
      <c r="CR11" s="238">
        <f t="shared" si="1"/>
        <v>0.60389610389610382</v>
      </c>
      <c r="CS11" s="238">
        <f t="shared" si="2"/>
        <v>0.11055560486661983</v>
      </c>
      <c r="CT11" s="238">
        <f t="shared" si="3"/>
        <v>0.28554829123727632</v>
      </c>
      <c r="CU11" s="238">
        <f t="shared" si="4"/>
        <v>1</v>
      </c>
      <c r="CV11" s="237"/>
      <c r="CW11" s="240">
        <f>CQ11/[1]EU28!F11</f>
        <v>1.9678784764241387E-2</v>
      </c>
      <c r="CX11" s="240">
        <f>F19/[1]EU28!F19</f>
        <v>2.717215347805144E-2</v>
      </c>
      <c r="CY11" s="240">
        <f>F26/[1]EU28!F26</f>
        <v>9.9260808777056307E-3</v>
      </c>
      <c r="CZ11" s="240">
        <f>F35/[1]EU28!F35</f>
        <v>3.921855802698862E-2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22.08</v>
      </c>
      <c r="G12" s="13">
        <v>19.558547999999998</v>
      </c>
      <c r="H12" s="13">
        <v>12.247664</v>
      </c>
      <c r="I12" s="372">
        <v>0.4426496838326095</v>
      </c>
      <c r="J12" s="372">
        <v>0.16200000000000001</v>
      </c>
      <c r="K12" s="372">
        <v>0.32756076603613105</v>
      </c>
      <c r="L12" s="372">
        <v>8.8529936766521905E-2</v>
      </c>
      <c r="M12" s="372">
        <v>2.6558981029956571E-2</v>
      </c>
      <c r="N12" s="13">
        <v>0.28843575718058095</v>
      </c>
      <c r="O12" s="225">
        <v>6.2413605420397929E-2</v>
      </c>
      <c r="P12" s="190">
        <v>9.1800321231630594E-2</v>
      </c>
      <c r="Q12" s="13">
        <v>0.69999999999999984</v>
      </c>
      <c r="R12" s="13">
        <v>4.0748236068659409</v>
      </c>
      <c r="S12" s="13">
        <v>0.52720585425634059</v>
      </c>
      <c r="T12" s="35">
        <v>0.97724499418315203</v>
      </c>
      <c r="U12" s="272">
        <v>0.49999999999999994</v>
      </c>
      <c r="V12" s="272">
        <v>0.49999999999999994</v>
      </c>
      <c r="W12" s="272"/>
      <c r="X12" s="272"/>
      <c r="Y12" s="272">
        <v>0.49999999999999994</v>
      </c>
      <c r="Z12" s="272"/>
      <c r="AA12" s="272">
        <v>0.49999999999999994</v>
      </c>
      <c r="AB12" s="272">
        <v>0.56929347826086951</v>
      </c>
      <c r="AC12" s="272"/>
      <c r="AD12" s="272"/>
      <c r="AE12" s="272"/>
      <c r="AF12" s="272"/>
      <c r="AG12" s="272"/>
      <c r="AH12" s="272">
        <v>0.99999999999999989</v>
      </c>
      <c r="AI12" s="272"/>
      <c r="AJ12" s="272">
        <v>0.99999999999999989</v>
      </c>
      <c r="AK12" s="272"/>
      <c r="AL12" s="272"/>
      <c r="AM12" s="272"/>
      <c r="AN12" s="272"/>
      <c r="AO12" s="272">
        <v>0.99999999999999989</v>
      </c>
      <c r="AP12" s="272"/>
      <c r="AQ12" s="272">
        <v>0.43070652173913038</v>
      </c>
      <c r="AR12" s="272">
        <v>0.43070652173913038</v>
      </c>
      <c r="AS12" s="272">
        <v>0.56929347826086951</v>
      </c>
      <c r="AT12" s="272">
        <v>0.56929347826086951</v>
      </c>
      <c r="AU12" s="272"/>
      <c r="AV12" s="272">
        <v>0.99999999999999989</v>
      </c>
      <c r="AW12" s="272"/>
      <c r="AX12" s="272"/>
      <c r="AY12" s="272">
        <v>0.99999999999999989</v>
      </c>
      <c r="AZ12" s="272"/>
      <c r="BA12" s="272"/>
      <c r="BB12" s="272"/>
      <c r="BC12" s="272"/>
      <c r="BD12" s="272"/>
      <c r="BE12" s="272" t="s">
        <v>85</v>
      </c>
      <c r="BF12" s="272"/>
      <c r="BG12" s="272" t="s">
        <v>85</v>
      </c>
      <c r="BH12" s="272"/>
      <c r="BI12" s="272"/>
      <c r="BJ12" s="272"/>
      <c r="BK12" s="272"/>
      <c r="BL12" s="272"/>
      <c r="BM12" s="272"/>
      <c r="BN12" s="272" t="s">
        <v>87</v>
      </c>
      <c r="BO12" s="272"/>
      <c r="BP12" s="272"/>
      <c r="BQ12" s="272"/>
      <c r="BR12" s="272" t="s">
        <v>85</v>
      </c>
      <c r="BS12" s="272"/>
      <c r="BT12" s="272" t="s">
        <v>96</v>
      </c>
      <c r="BU12" s="272" t="s">
        <v>96</v>
      </c>
      <c r="BV12" s="272"/>
      <c r="BW12" s="272" t="s">
        <v>85</v>
      </c>
      <c r="BX12" s="272"/>
      <c r="BY12" s="272"/>
      <c r="BZ12" s="272" t="s">
        <v>90</v>
      </c>
      <c r="CA12" s="272"/>
      <c r="CB12" s="272"/>
      <c r="CC12" s="272"/>
      <c r="CD12" s="272"/>
      <c r="CE12" s="272" t="s">
        <v>87</v>
      </c>
      <c r="CF12" s="272"/>
      <c r="CG12" s="159">
        <v>86.02427051992467</v>
      </c>
      <c r="CH12" s="32">
        <v>46.995969119436957</v>
      </c>
      <c r="CI12" s="32">
        <v>21.56079167592473</v>
      </c>
      <c r="CJ12" s="13">
        <v>123.02330927054426</v>
      </c>
      <c r="CK12" s="13">
        <v>32.422519095499553</v>
      </c>
      <c r="CL12" s="47">
        <v>30.801746988226071</v>
      </c>
      <c r="CM12" s="47">
        <v>2.1585721043333495</v>
      </c>
      <c r="CN12" s="47">
        <v>0.5755908391292397</v>
      </c>
      <c r="CO12" s="47">
        <v>3.0862598729868163</v>
      </c>
      <c r="CP12" s="47">
        <v>0.39710011991526245</v>
      </c>
      <c r="CQ12" s="236">
        <f t="shared" si="0"/>
        <v>22.08</v>
      </c>
      <c r="CR12" s="238">
        <f t="shared" si="1"/>
        <v>0.43070652173913038</v>
      </c>
      <c r="CS12" s="238">
        <f t="shared" si="2"/>
        <v>0.54411708512681156</v>
      </c>
      <c r="CT12" s="238">
        <f t="shared" si="3"/>
        <v>2.5176393134057975E-2</v>
      </c>
      <c r="CU12" s="238">
        <f t="shared" si="4"/>
        <v>0.99999999999999989</v>
      </c>
      <c r="CV12" s="237"/>
      <c r="CW12" s="240">
        <f>CQ12/[1]EU28!F12</f>
        <v>6.6675409747526324E-3</v>
      </c>
      <c r="CX12" s="240">
        <f>F20/[1]EU28!F20</f>
        <v>5.9209174620370184E-3</v>
      </c>
      <c r="CY12" s="240">
        <f>F27/[1]EU28!F27</f>
        <v>5.1878753100795616E-3</v>
      </c>
      <c r="CZ12" s="240">
        <f>F36/[1]EU28!F36</f>
        <v>1.1836023403193504E-3</v>
      </c>
      <c r="DA12" s="27"/>
      <c r="DB12" s="27"/>
      <c r="DC12" s="27"/>
      <c r="DD12" s="27"/>
    </row>
    <row r="13" spans="1:108" ht="24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18.519999999999996</v>
      </c>
      <c r="G13" s="13">
        <v>16.414711999999994</v>
      </c>
      <c r="H13" s="13">
        <v>10.6656</v>
      </c>
      <c r="I13" s="372">
        <v>0.37174968446073287</v>
      </c>
      <c r="J13" s="372">
        <v>0.14200000000000002</v>
      </c>
      <c r="K13" s="372">
        <v>0.27509476650094233</v>
      </c>
      <c r="L13" s="372">
        <v>7.434993689214657E-2</v>
      </c>
      <c r="M13" s="372">
        <v>2.2304981067643972E-2</v>
      </c>
      <c r="N13" s="13">
        <v>0.25726975706702881</v>
      </c>
      <c r="O13" s="225">
        <v>5.2416705508963324E-2</v>
      </c>
      <c r="P13" s="190">
        <v>6.2063221884740699E-2</v>
      </c>
      <c r="Q13" s="13">
        <v>0.48321274298056149</v>
      </c>
      <c r="R13" s="13">
        <v>2.9</v>
      </c>
      <c r="S13" s="13">
        <v>0.43678725701943849</v>
      </c>
      <c r="T13" s="35">
        <v>0.68461663066954637</v>
      </c>
      <c r="U13" s="272">
        <v>0.6606371490280778</v>
      </c>
      <c r="V13" s="272">
        <v>0.33936285097192226</v>
      </c>
      <c r="W13" s="272"/>
      <c r="X13" s="272"/>
      <c r="Y13" s="272">
        <v>0.33936285097192226</v>
      </c>
      <c r="Z13" s="272"/>
      <c r="AA13" s="272">
        <v>0.6606371490280778</v>
      </c>
      <c r="AB13" s="272">
        <v>1</v>
      </c>
      <c r="AC13" s="272"/>
      <c r="AD13" s="272"/>
      <c r="AE13" s="272"/>
      <c r="AF13" s="272"/>
      <c r="AG13" s="272">
        <v>1</v>
      </c>
      <c r="AH13" s="272"/>
      <c r="AI13" s="272"/>
      <c r="AJ13" s="272">
        <v>1</v>
      </c>
      <c r="AK13" s="272">
        <v>1</v>
      </c>
      <c r="AL13" s="272"/>
      <c r="AM13" s="272"/>
      <c r="AN13" s="272"/>
      <c r="AO13" s="272">
        <v>1</v>
      </c>
      <c r="AP13" s="272"/>
      <c r="AQ13" s="272"/>
      <c r="AR13" s="272"/>
      <c r="AS13" s="272">
        <v>1</v>
      </c>
      <c r="AT13" s="272">
        <v>1</v>
      </c>
      <c r="AU13" s="272"/>
      <c r="AV13" s="272">
        <v>1</v>
      </c>
      <c r="AW13" s="272"/>
      <c r="AX13" s="272"/>
      <c r="AY13" s="272">
        <v>1</v>
      </c>
      <c r="AZ13" s="272">
        <v>1</v>
      </c>
      <c r="BA13" s="272"/>
      <c r="BB13" s="272"/>
      <c r="BC13" s="272"/>
      <c r="BD13" s="272"/>
      <c r="BE13" s="272" t="s">
        <v>85</v>
      </c>
      <c r="BF13" s="272"/>
      <c r="BG13" s="272" t="s">
        <v>85</v>
      </c>
      <c r="BH13" s="272"/>
      <c r="BI13" s="272"/>
      <c r="BJ13" s="272"/>
      <c r="BK13" s="272"/>
      <c r="BL13" s="272"/>
      <c r="BM13" s="272"/>
      <c r="BN13" s="272" t="s">
        <v>87</v>
      </c>
      <c r="BO13" s="272"/>
      <c r="BP13" s="272"/>
      <c r="BQ13" s="272"/>
      <c r="BR13" s="272" t="s">
        <v>85</v>
      </c>
      <c r="BS13" s="272"/>
      <c r="BT13" s="272" t="s">
        <v>96</v>
      </c>
      <c r="BU13" s="272" t="s">
        <v>96</v>
      </c>
      <c r="BV13" s="272"/>
      <c r="BW13" s="272"/>
      <c r="BX13" s="272" t="s">
        <v>96</v>
      </c>
      <c r="BY13" s="272"/>
      <c r="BZ13" s="272" t="s">
        <v>96</v>
      </c>
      <c r="CA13" s="272"/>
      <c r="CB13" s="272"/>
      <c r="CC13" s="272" t="s">
        <v>87</v>
      </c>
      <c r="CD13" s="272"/>
      <c r="CE13" s="272"/>
      <c r="CF13" s="272"/>
      <c r="CG13" s="159">
        <v>60.943371230777814</v>
      </c>
      <c r="CH13" s="32">
        <v>43.662441183291854</v>
      </c>
      <c r="CI13" s="32">
        <v>22.053615561793634</v>
      </c>
      <c r="CJ13" s="13">
        <v>87.155115197135345</v>
      </c>
      <c r="CK13" s="13">
        <v>30.12271817235305</v>
      </c>
      <c r="CL13" s="47">
        <v>31.50579519157839</v>
      </c>
      <c r="CM13" s="47">
        <v>1.4088008472667211</v>
      </c>
      <c r="CN13" s="47">
        <v>0.46568613268451758</v>
      </c>
      <c r="CO13" s="47">
        <v>2.0141134422358311</v>
      </c>
      <c r="CP13" s="47">
        <v>0.32127686293904867</v>
      </c>
      <c r="CQ13" s="236">
        <f t="shared" si="0"/>
        <v>18.519999999999996</v>
      </c>
      <c r="CR13" s="238">
        <f t="shared" si="1"/>
        <v>0.32127429805615554</v>
      </c>
      <c r="CS13" s="238">
        <f t="shared" si="2"/>
        <v>0.65228905196544273</v>
      </c>
      <c r="CT13" s="238">
        <f t="shared" si="3"/>
        <v>2.6436649978401741E-2</v>
      </c>
      <c r="CU13" s="238">
        <f t="shared" si="4"/>
        <v>1</v>
      </c>
      <c r="CV13" s="237"/>
      <c r="CW13" s="240">
        <f>CQ13/[1]EU28!F13</f>
        <v>7.8469932368376433E-3</v>
      </c>
      <c r="CX13" s="240">
        <f>F21/[1]EU28!F21</f>
        <v>6.4187622037390627E-3</v>
      </c>
      <c r="CY13" s="240">
        <f>F28/[1]EU28!F28</f>
        <v>9.7222559723012855E-3</v>
      </c>
      <c r="CZ13" s="240">
        <f>F37/[1]EU28!F37</f>
        <v>2.3157048991083121E-3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10"/>
      <c r="H14" s="97"/>
      <c r="I14" s="97">
        <v>5.0806704512752283</v>
      </c>
      <c r="J14" s="97">
        <v>1.85</v>
      </c>
      <c r="K14" s="97">
        <v>3.7596961339436685</v>
      </c>
      <c r="L14" s="97">
        <v>1.0161340902550455</v>
      </c>
      <c r="M14" s="97">
        <v>0.30484022707651365</v>
      </c>
      <c r="N14" s="99"/>
      <c r="O14" s="98"/>
      <c r="P14" s="114"/>
      <c r="Q14" s="120"/>
      <c r="R14" s="15"/>
      <c r="S14" s="15"/>
      <c r="T14" s="35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48"/>
      <c r="CH14" s="15"/>
      <c r="CI14" s="15"/>
      <c r="CJ14" s="15"/>
      <c r="CK14" s="15"/>
      <c r="CL14" s="15"/>
      <c r="CM14" s="15"/>
      <c r="CN14" s="15"/>
      <c r="CO14" s="15"/>
      <c r="CP14" s="15"/>
      <c r="CQ14" s="121"/>
      <c r="CR14" s="121"/>
      <c r="CS14" s="121"/>
      <c r="CT14" s="121"/>
      <c r="CU14" s="121"/>
      <c r="CW14" s="237"/>
      <c r="CX14" s="237"/>
      <c r="CY14" s="237"/>
      <c r="CZ14" s="237"/>
    </row>
    <row r="15" spans="1:108" ht="24.75" customHeight="1" x14ac:dyDescent="0.2">
      <c r="B15" s="37" t="s">
        <v>82</v>
      </c>
      <c r="C15" s="37" t="s">
        <v>97</v>
      </c>
      <c r="D15" s="37" t="s">
        <v>97</v>
      </c>
      <c r="E15" s="38" t="s">
        <v>84</v>
      </c>
      <c r="F15" s="71">
        <v>16.07</v>
      </c>
      <c r="G15" s="13">
        <v>14.211316999999999</v>
      </c>
      <c r="H15" s="13">
        <v>8.3591639999999998</v>
      </c>
      <c r="I15" s="13">
        <v>0.36139606279249548</v>
      </c>
      <c r="J15" s="13">
        <v>0.15</v>
      </c>
      <c r="K15" s="13">
        <v>0.26743308646644665</v>
      </c>
      <c r="L15" s="13">
        <v>7.2279212558499104E-2</v>
      </c>
      <c r="M15" s="13">
        <v>2.1683763767549727E-2</v>
      </c>
      <c r="N15" s="13">
        <v>0.15817069061210012</v>
      </c>
      <c r="O15" s="13">
        <v>5.0956844853741856E-2</v>
      </c>
      <c r="P15" s="58">
        <v>0.1522685273266535</v>
      </c>
      <c r="Q15" s="72">
        <v>2.17</v>
      </c>
      <c r="R15" s="65">
        <v>3.9</v>
      </c>
      <c r="S15" s="65">
        <v>3.05</v>
      </c>
      <c r="T15" s="271">
        <v>2.17</v>
      </c>
      <c r="U15" s="273">
        <v>0.5</v>
      </c>
      <c r="V15" s="274">
        <v>0.5</v>
      </c>
      <c r="W15" s="274"/>
      <c r="X15" s="274"/>
      <c r="Y15" s="274">
        <v>1</v>
      </c>
      <c r="Z15" s="274"/>
      <c r="AA15" s="274"/>
      <c r="AB15" s="274"/>
      <c r="AC15" s="274"/>
      <c r="AD15" s="274"/>
      <c r="AE15" s="274"/>
      <c r="AF15" s="273">
        <v>0.75</v>
      </c>
      <c r="AG15" s="273">
        <v>0.25</v>
      </c>
      <c r="AH15" s="273"/>
      <c r="AI15" s="273">
        <v>0.5</v>
      </c>
      <c r="AJ15" s="273">
        <v>0.5</v>
      </c>
      <c r="AK15" s="273"/>
      <c r="AL15" s="274"/>
      <c r="AM15" s="274"/>
      <c r="AN15" s="273"/>
      <c r="AO15" s="273">
        <v>1</v>
      </c>
      <c r="AP15" s="273"/>
      <c r="AQ15" s="273"/>
      <c r="AR15" s="273"/>
      <c r="AS15" s="273">
        <v>1</v>
      </c>
      <c r="AT15" s="273"/>
      <c r="AU15" s="274"/>
      <c r="AV15" s="273">
        <v>1</v>
      </c>
      <c r="AW15" s="274"/>
      <c r="AX15" s="274"/>
      <c r="AY15" s="273">
        <v>1</v>
      </c>
      <c r="AZ15" s="273"/>
      <c r="BA15" s="274"/>
      <c r="BB15" s="274"/>
      <c r="BC15" s="274"/>
      <c r="BD15" s="273"/>
      <c r="BE15" s="273" t="s">
        <v>85</v>
      </c>
      <c r="BF15" s="273"/>
      <c r="BG15" s="273" t="s">
        <v>85</v>
      </c>
      <c r="BH15" s="273"/>
      <c r="BI15" s="273"/>
      <c r="BJ15" s="273"/>
      <c r="BK15" s="273"/>
      <c r="BL15" s="273"/>
      <c r="BM15" s="273"/>
      <c r="BN15" s="273" t="s">
        <v>87</v>
      </c>
      <c r="BO15" s="273"/>
      <c r="BP15" s="273"/>
      <c r="BQ15" s="273"/>
      <c r="BR15" s="273" t="s">
        <v>85</v>
      </c>
      <c r="BS15" s="273"/>
      <c r="BT15" s="273"/>
      <c r="BU15" s="291" t="s">
        <v>85</v>
      </c>
      <c r="BV15" s="273"/>
      <c r="BW15" s="273" t="s">
        <v>85</v>
      </c>
      <c r="BX15" s="273"/>
      <c r="BY15" s="273"/>
      <c r="BZ15" s="273"/>
      <c r="CA15" s="273"/>
      <c r="CB15" s="273"/>
      <c r="CC15" s="273"/>
      <c r="CD15" s="273"/>
      <c r="CE15" s="273" t="s">
        <v>87</v>
      </c>
      <c r="CF15" s="273"/>
      <c r="CG15" s="276">
        <v>105.784347727363</v>
      </c>
      <c r="CH15" s="13">
        <v>51.705682360538155</v>
      </c>
      <c r="CI15" s="39">
        <v>18.997</v>
      </c>
      <c r="CJ15" s="13">
        <v>151.28219568490181</v>
      </c>
      <c r="CK15" s="13">
        <v>35.671750260535269</v>
      </c>
      <c r="CL15" s="47">
        <v>27.139114200000002</v>
      </c>
      <c r="CM15" s="47">
        <v>1.8086166891917852</v>
      </c>
      <c r="CN15" s="47">
        <v>0.43221627858364553</v>
      </c>
      <c r="CO15" s="94">
        <v>2.5860448045281714</v>
      </c>
      <c r="CP15" s="94">
        <v>0.298186010594857</v>
      </c>
      <c r="CQ15" s="121"/>
      <c r="CR15" s="121"/>
      <c r="CS15" s="121"/>
      <c r="CT15" s="121"/>
      <c r="CU15" s="121"/>
    </row>
    <row r="16" spans="1:108" ht="21.75" customHeight="1" x14ac:dyDescent="0.2">
      <c r="B16" s="5" t="s">
        <v>82</v>
      </c>
      <c r="C16" s="5" t="s">
        <v>97</v>
      </c>
      <c r="D16" s="5" t="s">
        <v>97</v>
      </c>
      <c r="E16" s="12" t="s">
        <v>89</v>
      </c>
      <c r="F16" s="10">
        <v>46.949999999999996</v>
      </c>
      <c r="G16" s="13">
        <v>41.481444999999994</v>
      </c>
      <c r="H16" s="13">
        <v>22.082235999999998</v>
      </c>
      <c r="I16" s="13">
        <v>1.2520140211789055</v>
      </c>
      <c r="J16" s="13">
        <v>0.44</v>
      </c>
      <c r="K16" s="13">
        <v>0.92649037567239001</v>
      </c>
      <c r="L16" s="13">
        <v>0.2504028042357811</v>
      </c>
      <c r="M16" s="13">
        <v>7.5120841270734331E-2</v>
      </c>
      <c r="N16" s="13">
        <v>0.54796369627193475</v>
      </c>
      <c r="O16" s="13">
        <v>0.17653397698622567</v>
      </c>
      <c r="P16" s="58">
        <v>0.52751634792074509</v>
      </c>
      <c r="Q16" s="13">
        <v>1.89</v>
      </c>
      <c r="R16" s="13">
        <v>4.5999999999999996</v>
      </c>
      <c r="S16" s="13">
        <v>2.61</v>
      </c>
      <c r="T16" s="35">
        <v>2.56</v>
      </c>
      <c r="U16" s="273">
        <v>1</v>
      </c>
      <c r="V16" s="274"/>
      <c r="W16" s="274"/>
      <c r="X16" s="274"/>
      <c r="Y16" s="274">
        <v>1</v>
      </c>
      <c r="Z16" s="274"/>
      <c r="AA16" s="274"/>
      <c r="AB16" s="274"/>
      <c r="AC16" s="274"/>
      <c r="AD16" s="274"/>
      <c r="AE16" s="274"/>
      <c r="AF16" s="273">
        <v>0.75</v>
      </c>
      <c r="AG16" s="273">
        <v>0.25</v>
      </c>
      <c r="AH16" s="273"/>
      <c r="AI16" s="273">
        <v>0.5</v>
      </c>
      <c r="AJ16" s="273">
        <v>0.5</v>
      </c>
      <c r="AK16" s="273"/>
      <c r="AL16" s="274"/>
      <c r="AM16" s="274"/>
      <c r="AN16" s="273"/>
      <c r="AO16" s="273">
        <v>1</v>
      </c>
      <c r="AP16" s="273"/>
      <c r="AQ16" s="273"/>
      <c r="AR16" s="273"/>
      <c r="AS16" s="273">
        <v>1</v>
      </c>
      <c r="AT16" s="273"/>
      <c r="AU16" s="274"/>
      <c r="AV16" s="273">
        <v>1</v>
      </c>
      <c r="AW16" s="274"/>
      <c r="AX16" s="274"/>
      <c r="AY16" s="273">
        <v>1</v>
      </c>
      <c r="AZ16" s="273"/>
      <c r="BA16" s="274"/>
      <c r="BB16" s="274"/>
      <c r="BC16" s="274"/>
      <c r="BD16" s="273"/>
      <c r="BE16" s="273" t="s">
        <v>85</v>
      </c>
      <c r="BF16" s="273"/>
      <c r="BG16" s="273" t="s">
        <v>85</v>
      </c>
      <c r="BH16" s="273"/>
      <c r="BI16" s="273"/>
      <c r="BJ16" s="273"/>
      <c r="BK16" s="273"/>
      <c r="BL16" s="273"/>
      <c r="BM16" s="273"/>
      <c r="BN16" s="273" t="s">
        <v>87</v>
      </c>
      <c r="BO16" s="273"/>
      <c r="BP16" s="273"/>
      <c r="BQ16" s="273"/>
      <c r="BR16" s="273" t="s">
        <v>85</v>
      </c>
      <c r="BS16" s="273"/>
      <c r="BT16" s="273"/>
      <c r="BU16" s="291" t="s">
        <v>85</v>
      </c>
      <c r="BV16" s="273"/>
      <c r="BW16" s="273" t="s">
        <v>85</v>
      </c>
      <c r="BX16" s="273"/>
      <c r="BY16" s="273"/>
      <c r="BZ16" s="273"/>
      <c r="CA16" s="273"/>
      <c r="CB16" s="273"/>
      <c r="CC16" s="273"/>
      <c r="CD16" s="273"/>
      <c r="CE16" s="273" t="s">
        <v>87</v>
      </c>
      <c r="CF16" s="273"/>
      <c r="CG16" s="287">
        <v>109.21892079887246</v>
      </c>
      <c r="CH16" s="13">
        <v>53.256852831354294</v>
      </c>
      <c r="CI16" s="13">
        <v>18.997</v>
      </c>
      <c r="CJ16" s="13">
        <v>156.1939786344675</v>
      </c>
      <c r="CK16" s="13">
        <v>36.741902768351324</v>
      </c>
      <c r="CL16" s="47">
        <v>27.139114200000002</v>
      </c>
      <c r="CM16" s="47">
        <v>5.4224678060777842</v>
      </c>
      <c r="CN16" s="47">
        <v>1.1760303928392337</v>
      </c>
      <c r="CO16" s="94">
        <v>7.7533333457468379</v>
      </c>
      <c r="CP16" s="94">
        <v>0.81134336801978713</v>
      </c>
    </row>
    <row r="17" spans="1:94" ht="21.75" customHeight="1" x14ac:dyDescent="0.2">
      <c r="B17" s="5" t="s">
        <v>82</v>
      </c>
      <c r="C17" s="5" t="s">
        <v>97</v>
      </c>
      <c r="D17" s="5" t="s">
        <v>97</v>
      </c>
      <c r="E17" s="12" t="s">
        <v>91</v>
      </c>
      <c r="F17" s="10">
        <v>38.39</v>
      </c>
      <c r="G17" s="13">
        <v>33.922108999999999</v>
      </c>
      <c r="H17" s="13">
        <v>18.278172000000001</v>
      </c>
      <c r="I17" s="13">
        <v>0.99903556245752267</v>
      </c>
      <c r="J17" s="13">
        <v>0.36</v>
      </c>
      <c r="K17" s="13">
        <v>0.73928631621856677</v>
      </c>
      <c r="L17" s="13">
        <v>0.19980711249150454</v>
      </c>
      <c r="M17" s="13">
        <v>5.9942133747451359E-2</v>
      </c>
      <c r="N17" s="13">
        <v>0.43724368118167439</v>
      </c>
      <c r="O17" s="13">
        <v>0.14086401430651069</v>
      </c>
      <c r="P17" s="58">
        <v>0.42092786696933754</v>
      </c>
      <c r="Q17" s="190">
        <v>1.34</v>
      </c>
      <c r="R17" s="190">
        <v>5.15</v>
      </c>
      <c r="S17" s="190">
        <v>2.0099999999999998</v>
      </c>
      <c r="T17" s="190">
        <v>2.5550000000000002</v>
      </c>
      <c r="U17" s="273">
        <v>1</v>
      </c>
      <c r="V17" s="274"/>
      <c r="W17" s="274"/>
      <c r="X17" s="274"/>
      <c r="Y17" s="274">
        <v>1</v>
      </c>
      <c r="Z17" s="274"/>
      <c r="AA17" s="274"/>
      <c r="AB17" s="274"/>
      <c r="AC17" s="274"/>
      <c r="AD17" s="274"/>
      <c r="AE17" s="274"/>
      <c r="AF17" s="273">
        <v>0.75</v>
      </c>
      <c r="AG17" s="273">
        <v>0.25</v>
      </c>
      <c r="AH17" s="273"/>
      <c r="AI17" s="273">
        <v>0.5</v>
      </c>
      <c r="AJ17" s="273">
        <v>0.5</v>
      </c>
      <c r="AK17" s="273"/>
      <c r="AL17" s="274"/>
      <c r="AM17" s="274"/>
      <c r="AN17" s="273"/>
      <c r="AO17" s="273">
        <v>1</v>
      </c>
      <c r="AP17" s="273"/>
      <c r="AQ17" s="273"/>
      <c r="AR17" s="273"/>
      <c r="AS17" s="273">
        <v>1</v>
      </c>
      <c r="AT17" s="273"/>
      <c r="AU17" s="274"/>
      <c r="AV17" s="273">
        <v>1</v>
      </c>
      <c r="AW17" s="274"/>
      <c r="AX17" s="274"/>
      <c r="AY17" s="273">
        <v>1</v>
      </c>
      <c r="AZ17" s="273"/>
      <c r="BA17" s="274"/>
      <c r="BB17" s="274"/>
      <c r="BC17" s="274"/>
      <c r="BD17" s="273"/>
      <c r="BE17" s="273" t="s">
        <v>85</v>
      </c>
      <c r="BF17" s="273"/>
      <c r="BG17" s="273" t="s">
        <v>85</v>
      </c>
      <c r="BH17" s="273"/>
      <c r="BI17" s="273"/>
      <c r="BJ17" s="273"/>
      <c r="BK17" s="273"/>
      <c r="BL17" s="273"/>
      <c r="BM17" s="273"/>
      <c r="BN17" s="273" t="s">
        <v>87</v>
      </c>
      <c r="BO17" s="273"/>
      <c r="BP17" s="273"/>
      <c r="BQ17" s="273"/>
      <c r="BR17" s="273" t="s">
        <v>85</v>
      </c>
      <c r="BS17" s="273"/>
      <c r="BT17" s="273"/>
      <c r="BU17" s="291" t="s">
        <v>85</v>
      </c>
      <c r="BV17" s="273"/>
      <c r="BW17" s="273" t="s">
        <v>85</v>
      </c>
      <c r="BX17" s="273"/>
      <c r="BY17" s="273"/>
      <c r="BZ17" s="273"/>
      <c r="CA17" s="273"/>
      <c r="CB17" s="273"/>
      <c r="CC17" s="273"/>
      <c r="CD17" s="273"/>
      <c r="CE17" s="273" t="s">
        <v>87</v>
      </c>
      <c r="CF17" s="273"/>
      <c r="CG17" s="30">
        <v>111.70860335285673</v>
      </c>
      <c r="CH17" s="13">
        <v>51.705682360538155</v>
      </c>
      <c r="CI17" s="13">
        <v>18.997</v>
      </c>
      <c r="CJ17" s="13">
        <v>159.75447365492039</v>
      </c>
      <c r="CK17" s="13">
        <v>35.671750260535269</v>
      </c>
      <c r="CL17" s="47">
        <v>27.139114200000002</v>
      </c>
      <c r="CM17" s="47">
        <v>4.5186862491733706</v>
      </c>
      <c r="CN17" s="47">
        <v>0.94508535556328255</v>
      </c>
      <c r="CO17" s="94">
        <v>6.4610792626978384</v>
      </c>
      <c r="CP17" s="94">
        <v>0.65201438680310853</v>
      </c>
    </row>
    <row r="18" spans="1:94" ht="21.75" customHeight="1" x14ac:dyDescent="0.2">
      <c r="B18" s="5" t="s">
        <v>82</v>
      </c>
      <c r="C18" s="5" t="s">
        <v>97</v>
      </c>
      <c r="D18" s="5" t="s">
        <v>97</v>
      </c>
      <c r="E18" s="12" t="s">
        <v>92</v>
      </c>
      <c r="F18" s="10">
        <v>43.779999999999994</v>
      </c>
      <c r="G18" s="13">
        <v>38.682017999999992</v>
      </c>
      <c r="H18" s="13">
        <v>20.673487999999999</v>
      </c>
      <c r="I18" s="13">
        <v>1.2169907450105459</v>
      </c>
      <c r="J18" s="13">
        <v>0.43</v>
      </c>
      <c r="K18" s="13">
        <v>0.90057315130780402</v>
      </c>
      <c r="L18" s="13">
        <v>0.24339814900210921</v>
      </c>
      <c r="M18" s="13">
        <v>7.3019444700632749E-2</v>
      </c>
      <c r="N18" s="13">
        <v>0.5326352067022283</v>
      </c>
      <c r="O18" s="13">
        <v>0.17159569504648697</v>
      </c>
      <c r="P18" s="58">
        <v>0.51275984326183066</v>
      </c>
      <c r="Q18" s="13">
        <v>0.79</v>
      </c>
      <c r="R18" s="13">
        <v>5.7</v>
      </c>
      <c r="S18" s="13">
        <v>1.42</v>
      </c>
      <c r="T18" s="35">
        <v>2.5499999999999998</v>
      </c>
      <c r="U18" s="273">
        <v>1</v>
      </c>
      <c r="V18" s="274"/>
      <c r="W18" s="274"/>
      <c r="X18" s="274"/>
      <c r="Y18" s="274"/>
      <c r="Z18" s="274"/>
      <c r="AA18" s="274">
        <v>1</v>
      </c>
      <c r="AB18" s="274"/>
      <c r="AC18" s="274"/>
      <c r="AD18" s="274"/>
      <c r="AE18" s="274"/>
      <c r="AF18" s="273"/>
      <c r="AG18" s="273"/>
      <c r="AH18" s="273">
        <v>1</v>
      </c>
      <c r="AI18" s="273">
        <v>1</v>
      </c>
      <c r="AJ18" s="273"/>
      <c r="AK18" s="273"/>
      <c r="AL18" s="274"/>
      <c r="AM18" s="274"/>
      <c r="AN18" s="273"/>
      <c r="AO18" s="273">
        <v>1</v>
      </c>
      <c r="AP18" s="273"/>
      <c r="AQ18" s="273"/>
      <c r="AR18" s="273"/>
      <c r="AS18" s="273">
        <v>1</v>
      </c>
      <c r="AT18" s="273"/>
      <c r="AU18" s="274"/>
      <c r="AV18" s="273">
        <v>1</v>
      </c>
      <c r="AW18" s="274"/>
      <c r="AX18" s="274"/>
      <c r="AY18" s="273">
        <v>1</v>
      </c>
      <c r="AZ18" s="273"/>
      <c r="BA18" s="274"/>
      <c r="BB18" s="274"/>
      <c r="BC18" s="274"/>
      <c r="BD18" s="273"/>
      <c r="BE18" s="273" t="s">
        <v>85</v>
      </c>
      <c r="BF18" s="273"/>
      <c r="BG18" s="273" t="s">
        <v>85</v>
      </c>
      <c r="BH18" s="273"/>
      <c r="BI18" s="273"/>
      <c r="BJ18" s="273"/>
      <c r="BK18" s="273"/>
      <c r="BL18" s="273"/>
      <c r="BM18" s="273"/>
      <c r="BN18" s="273" t="s">
        <v>87</v>
      </c>
      <c r="BO18" s="273"/>
      <c r="BP18" s="273"/>
      <c r="BQ18" s="273"/>
      <c r="BR18" s="273" t="s">
        <v>85</v>
      </c>
      <c r="BS18" s="273"/>
      <c r="BT18" s="273"/>
      <c r="BU18" s="291" t="s">
        <v>85</v>
      </c>
      <c r="BV18" s="273"/>
      <c r="BW18" s="273" t="s">
        <v>85</v>
      </c>
      <c r="BX18" s="273"/>
      <c r="BY18" s="273"/>
      <c r="BZ18" s="273"/>
      <c r="CA18" s="273"/>
      <c r="CB18" s="273"/>
      <c r="CC18" s="273"/>
      <c r="CD18" s="273"/>
      <c r="CE18" s="273" t="s">
        <v>87</v>
      </c>
      <c r="CF18" s="273"/>
      <c r="CG18" s="30">
        <v>91.645759998122088</v>
      </c>
      <c r="CH18" s="13">
        <v>54.290966478565061</v>
      </c>
      <c r="CI18" s="13">
        <v>18.997</v>
      </c>
      <c r="CJ18" s="13">
        <v>131.06260137331438</v>
      </c>
      <c r="CK18" s="13">
        <v>37.455337773562036</v>
      </c>
      <c r="CL18" s="47">
        <v>27.139114200000002</v>
      </c>
      <c r="CM18" s="47">
        <v>4.3767315978710375</v>
      </c>
      <c r="CN18" s="47">
        <v>1.122383644003017</v>
      </c>
      <c r="CO18" s="47">
        <v>6.25791632512537</v>
      </c>
      <c r="CP18" s="47">
        <v>0.7743324759976814</v>
      </c>
    </row>
    <row r="19" spans="1:94" ht="21.75" customHeight="1" x14ac:dyDescent="0.2">
      <c r="B19" s="5" t="s">
        <v>82</v>
      </c>
      <c r="C19" s="5" t="s">
        <v>97</v>
      </c>
      <c r="D19" s="5" t="s">
        <v>97</v>
      </c>
      <c r="E19" s="12" t="s">
        <v>93</v>
      </c>
      <c r="F19" s="10">
        <v>34.409999999999997</v>
      </c>
      <c r="G19" s="13">
        <v>30.407370999999998</v>
      </c>
      <c r="H19" s="13">
        <v>17.184948000000002</v>
      </c>
      <c r="I19" s="13">
        <v>0.94116752122152281</v>
      </c>
      <c r="J19" s="13">
        <v>0.32</v>
      </c>
      <c r="K19" s="13">
        <v>0.69646396570392688</v>
      </c>
      <c r="L19" s="13">
        <v>0.18823350424430457</v>
      </c>
      <c r="M19" s="13">
        <v>5.6470051273291369E-2</v>
      </c>
      <c r="N19" s="13">
        <v>0.41191681963276194</v>
      </c>
      <c r="O19" s="13">
        <v>0.13270462049223469</v>
      </c>
      <c r="P19" s="58">
        <v>0.39654608109652617</v>
      </c>
      <c r="Q19" s="190">
        <v>0.745</v>
      </c>
      <c r="R19" s="190">
        <v>4.9000000000000004</v>
      </c>
      <c r="S19" s="190">
        <v>0.96</v>
      </c>
      <c r="T19" s="190">
        <v>1.89</v>
      </c>
      <c r="U19" s="273">
        <v>1</v>
      </c>
      <c r="V19" s="274"/>
      <c r="W19" s="274"/>
      <c r="X19" s="274"/>
      <c r="Y19" s="274"/>
      <c r="Z19" s="274"/>
      <c r="AA19" s="274">
        <v>1</v>
      </c>
      <c r="AB19" s="274"/>
      <c r="AC19" s="274"/>
      <c r="AD19" s="274"/>
      <c r="AE19" s="274"/>
      <c r="AF19" s="273"/>
      <c r="AG19" s="273"/>
      <c r="AH19" s="273">
        <v>1</v>
      </c>
      <c r="AI19" s="273">
        <v>1</v>
      </c>
      <c r="AJ19" s="273"/>
      <c r="AK19" s="273"/>
      <c r="AL19" s="274"/>
      <c r="AM19" s="274"/>
      <c r="AN19" s="273"/>
      <c r="AO19" s="273">
        <v>1</v>
      </c>
      <c r="AP19" s="273"/>
      <c r="AQ19" s="273"/>
      <c r="AR19" s="273"/>
      <c r="AS19" s="273">
        <v>1</v>
      </c>
      <c r="AT19" s="273"/>
      <c r="AU19" s="274"/>
      <c r="AV19" s="273">
        <v>1</v>
      </c>
      <c r="AW19" s="274"/>
      <c r="AX19" s="274"/>
      <c r="AY19" s="273">
        <v>1</v>
      </c>
      <c r="AZ19" s="273"/>
      <c r="BA19" s="274"/>
      <c r="BB19" s="274"/>
      <c r="BC19" s="274"/>
      <c r="BD19" s="273"/>
      <c r="BE19" s="273" t="s">
        <v>85</v>
      </c>
      <c r="BF19" s="273"/>
      <c r="BG19" s="273" t="s">
        <v>85</v>
      </c>
      <c r="BH19" s="273"/>
      <c r="BI19" s="273"/>
      <c r="BJ19" s="273"/>
      <c r="BK19" s="273"/>
      <c r="BL19" s="273"/>
      <c r="BM19" s="273"/>
      <c r="BN19" s="273" t="s">
        <v>87</v>
      </c>
      <c r="BO19" s="273"/>
      <c r="BP19" s="273"/>
      <c r="BQ19" s="273"/>
      <c r="BR19" s="273" t="s">
        <v>85</v>
      </c>
      <c r="BS19" s="273"/>
      <c r="BT19" s="273"/>
      <c r="BU19" s="291" t="s">
        <v>85</v>
      </c>
      <c r="BV19" s="273"/>
      <c r="BW19" s="273" t="s">
        <v>85</v>
      </c>
      <c r="BX19" s="273"/>
      <c r="BY19" s="273"/>
      <c r="BZ19" s="273"/>
      <c r="CA19" s="273"/>
      <c r="CB19" s="273"/>
      <c r="CC19" s="273"/>
      <c r="CD19" s="273"/>
      <c r="CE19" s="273" t="s">
        <v>87</v>
      </c>
      <c r="CF19" s="273"/>
      <c r="CG19" s="30">
        <v>101.96794752121021</v>
      </c>
      <c r="CH19" s="13">
        <v>47.052170948089717</v>
      </c>
      <c r="CI19" s="13">
        <v>18.997</v>
      </c>
      <c r="CJ19" s="13">
        <v>145.82436175008272</v>
      </c>
      <c r="CK19" s="13">
        <v>32.461292737087092</v>
      </c>
      <c r="CL19" s="47">
        <v>27.139114200000002</v>
      </c>
      <c r="CM19" s="47">
        <v>3.7542639803859688</v>
      </c>
      <c r="CN19" s="47">
        <v>0.8085891110300325</v>
      </c>
      <c r="CO19" s="47">
        <v>5.3679923881949732</v>
      </c>
      <c r="CP19" s="47">
        <v>0.55784562769961943</v>
      </c>
    </row>
    <row r="20" spans="1:94" ht="21.75" customHeight="1" x14ac:dyDescent="0.2">
      <c r="B20" s="5" t="s">
        <v>82</v>
      </c>
      <c r="C20" s="5" t="s">
        <v>97</v>
      </c>
      <c r="D20" s="5" t="s">
        <v>97</v>
      </c>
      <c r="E20" s="12" t="s">
        <v>94</v>
      </c>
      <c r="F20" s="202">
        <v>9.509999999999998</v>
      </c>
      <c r="G20" s="13">
        <v>8.4181809999999988</v>
      </c>
      <c r="H20" s="13">
        <v>5.4439000000000002</v>
      </c>
      <c r="I20" s="13">
        <v>0.19063806337623648</v>
      </c>
      <c r="J20" s="13">
        <v>0.09</v>
      </c>
      <c r="K20" s="13">
        <v>0.14107216689841501</v>
      </c>
      <c r="L20" s="13">
        <v>3.8127612675247301E-2</v>
      </c>
      <c r="M20" s="13">
        <v>1.1438283802574188E-2</v>
      </c>
      <c r="N20" s="13">
        <v>8.3435757180580952E-2</v>
      </c>
      <c r="O20" s="13">
        <v>2.687996693604934E-2</v>
      </c>
      <c r="P20" s="58">
        <v>8.032233925960619E-2</v>
      </c>
      <c r="Q20" s="13">
        <v>0.7</v>
      </c>
      <c r="R20" s="13">
        <v>4.0999999999999996</v>
      </c>
      <c r="S20" s="13">
        <v>0.5</v>
      </c>
      <c r="T20" s="35">
        <v>1.23</v>
      </c>
      <c r="U20" s="273">
        <v>0.5</v>
      </c>
      <c r="V20" s="274">
        <v>0.5</v>
      </c>
      <c r="W20" s="274"/>
      <c r="X20" s="274"/>
      <c r="Y20" s="274">
        <v>0.5</v>
      </c>
      <c r="Z20" s="274"/>
      <c r="AA20" s="274">
        <v>0.5</v>
      </c>
      <c r="AB20" s="274"/>
      <c r="AC20" s="274"/>
      <c r="AD20" s="274"/>
      <c r="AE20" s="274"/>
      <c r="AF20" s="273"/>
      <c r="AG20" s="273"/>
      <c r="AH20" s="273">
        <v>1</v>
      </c>
      <c r="AI20" s="273"/>
      <c r="AJ20" s="273">
        <v>1</v>
      </c>
      <c r="AK20" s="273"/>
      <c r="AL20" s="274"/>
      <c r="AM20" s="274"/>
      <c r="AN20" s="273"/>
      <c r="AO20" s="273">
        <v>1</v>
      </c>
      <c r="AP20" s="273"/>
      <c r="AQ20" s="273">
        <v>1</v>
      </c>
      <c r="AR20" s="273">
        <v>1</v>
      </c>
      <c r="AS20" s="273"/>
      <c r="AT20" s="273"/>
      <c r="AU20" s="274"/>
      <c r="AV20" s="273">
        <v>1</v>
      </c>
      <c r="AW20" s="274"/>
      <c r="AX20" s="274"/>
      <c r="AY20" s="273">
        <v>1</v>
      </c>
      <c r="AZ20" s="273"/>
      <c r="BA20" s="274"/>
      <c r="BB20" s="274"/>
      <c r="BC20" s="274"/>
      <c r="BD20" s="273"/>
      <c r="BE20" s="273" t="s">
        <v>85</v>
      </c>
      <c r="BF20" s="273"/>
      <c r="BG20" s="273" t="s">
        <v>85</v>
      </c>
      <c r="BH20" s="273"/>
      <c r="BI20" s="273"/>
      <c r="BJ20" s="273"/>
      <c r="BK20" s="273"/>
      <c r="BL20" s="273"/>
      <c r="BM20" s="273"/>
      <c r="BN20" s="273" t="s">
        <v>87</v>
      </c>
      <c r="BO20" s="273"/>
      <c r="BP20" s="273"/>
      <c r="BQ20" s="273"/>
      <c r="BR20" s="273" t="s">
        <v>85</v>
      </c>
      <c r="BS20" s="273"/>
      <c r="BT20" s="273"/>
      <c r="BU20" s="291" t="s">
        <v>85</v>
      </c>
      <c r="BV20" s="273"/>
      <c r="BW20" s="273" t="s">
        <v>85</v>
      </c>
      <c r="BX20" s="273"/>
      <c r="BY20" s="273"/>
      <c r="BZ20" s="273"/>
      <c r="CA20" s="273"/>
      <c r="CB20" s="273"/>
      <c r="CC20" s="273"/>
      <c r="CD20" s="273"/>
      <c r="CE20" s="273" t="s">
        <v>87</v>
      </c>
      <c r="CF20" s="273"/>
      <c r="CG20" s="30">
        <v>171.62454043669743</v>
      </c>
      <c r="CH20" s="13">
        <v>51.705682360538155</v>
      </c>
      <c r="CI20" s="13">
        <v>18.997</v>
      </c>
      <c r="CJ20" s="13">
        <v>245.44025527852099</v>
      </c>
      <c r="CK20" s="13">
        <v>35.671750260535269</v>
      </c>
      <c r="CL20" s="47">
        <v>27.139114200000002</v>
      </c>
      <c r="CM20" s="47">
        <v>1.6254279154379379</v>
      </c>
      <c r="CN20" s="47">
        <v>0.2814805642025337</v>
      </c>
      <c r="CO20" s="47">
        <v>2.324253469662795</v>
      </c>
      <c r="CP20" s="47">
        <v>0.19419344124332796</v>
      </c>
    </row>
    <row r="21" spans="1:94" ht="30" customHeight="1" x14ac:dyDescent="0.2">
      <c r="B21" s="5" t="s">
        <v>82</v>
      </c>
      <c r="C21" s="5" t="s">
        <v>97</v>
      </c>
      <c r="D21" s="5" t="s">
        <v>97</v>
      </c>
      <c r="E21" s="10" t="s">
        <v>95</v>
      </c>
      <c r="F21" s="53">
        <v>5.9499999999999993</v>
      </c>
      <c r="G21" s="13">
        <v>5.2743449999999994</v>
      </c>
      <c r="H21" s="13">
        <v>3.8618359999999998</v>
      </c>
      <c r="I21" s="13">
        <v>0.11942847523799917</v>
      </c>
      <c r="J21" s="13">
        <v>0.06</v>
      </c>
      <c r="K21" s="13">
        <v>8.8377071676119384E-2</v>
      </c>
      <c r="L21" s="13">
        <v>2.3885695047599836E-2</v>
      </c>
      <c r="M21" s="13">
        <v>7.16570851427995E-3</v>
      </c>
      <c r="N21" s="13">
        <v>5.2269757067028813E-2</v>
      </c>
      <c r="O21" s="13">
        <v>1.683941500855788E-2</v>
      </c>
      <c r="P21" s="58">
        <v>5.0319303162412475E-2</v>
      </c>
      <c r="Q21" s="13">
        <v>0.49</v>
      </c>
      <c r="R21" s="13">
        <v>2.9</v>
      </c>
      <c r="S21" s="13">
        <v>0.43</v>
      </c>
      <c r="T21" s="35">
        <v>0.8</v>
      </c>
      <c r="U21" s="273">
        <v>1</v>
      </c>
      <c r="V21" s="274"/>
      <c r="W21" s="274"/>
      <c r="X21" s="274"/>
      <c r="Y21" s="274"/>
      <c r="Z21" s="274"/>
      <c r="AA21" s="274">
        <v>1</v>
      </c>
      <c r="AB21" s="274">
        <v>1</v>
      </c>
      <c r="AC21" s="274"/>
      <c r="AD21" s="274"/>
      <c r="AE21" s="274"/>
      <c r="AF21" s="273"/>
      <c r="AG21" s="273">
        <v>1</v>
      </c>
      <c r="AH21" s="273"/>
      <c r="AI21" s="273"/>
      <c r="AJ21" s="273">
        <v>1</v>
      </c>
      <c r="AK21" s="273">
        <v>1</v>
      </c>
      <c r="AL21" s="274"/>
      <c r="AM21" s="274"/>
      <c r="AN21" s="273"/>
      <c r="AO21" s="273">
        <v>1</v>
      </c>
      <c r="AP21" s="273"/>
      <c r="AQ21" s="273"/>
      <c r="AR21" s="273"/>
      <c r="AS21" s="273">
        <v>1</v>
      </c>
      <c r="AT21" s="273">
        <v>1</v>
      </c>
      <c r="AU21" s="274"/>
      <c r="AV21" s="273">
        <v>1</v>
      </c>
      <c r="AW21" s="274"/>
      <c r="AX21" s="274"/>
      <c r="AY21" s="273">
        <v>1</v>
      </c>
      <c r="AZ21" s="273">
        <v>1</v>
      </c>
      <c r="BA21" s="274"/>
      <c r="BB21" s="274"/>
      <c r="BC21" s="274"/>
      <c r="BD21" s="273"/>
      <c r="BE21" s="273" t="s">
        <v>85</v>
      </c>
      <c r="BF21" s="273"/>
      <c r="BG21" s="273" t="s">
        <v>85</v>
      </c>
      <c r="BH21" s="273"/>
      <c r="BI21" s="273"/>
      <c r="BJ21" s="273"/>
      <c r="BK21" s="273"/>
      <c r="BL21" s="273"/>
      <c r="BM21" s="273"/>
      <c r="BN21" s="273" t="s">
        <v>87</v>
      </c>
      <c r="BO21" s="273"/>
      <c r="BP21" s="273"/>
      <c r="BQ21" s="273"/>
      <c r="BR21" s="273" t="s">
        <v>85</v>
      </c>
      <c r="BS21" s="273"/>
      <c r="BT21" s="273"/>
      <c r="BU21" s="291" t="s">
        <v>85</v>
      </c>
      <c r="BV21" s="273"/>
      <c r="BW21" s="273"/>
      <c r="BX21" s="273" t="s">
        <v>96</v>
      </c>
      <c r="BY21" s="273"/>
      <c r="BZ21" s="273" t="s">
        <v>96</v>
      </c>
      <c r="CA21" s="273"/>
      <c r="CB21" s="273"/>
      <c r="CC21" s="273" t="s">
        <v>87</v>
      </c>
      <c r="CD21" s="273"/>
      <c r="CE21" s="273"/>
      <c r="CF21" s="273"/>
      <c r="CG21" s="276">
        <v>149.38095323905682</v>
      </c>
      <c r="CH21" s="58">
        <v>49.566486482484514</v>
      </c>
      <c r="CI21" s="58">
        <v>18.997</v>
      </c>
      <c r="CJ21" s="13">
        <v>213.62970122717516</v>
      </c>
      <c r="CK21" s="13">
        <v>34.195919024266061</v>
      </c>
      <c r="CL21" s="47">
        <v>27.139114200000002</v>
      </c>
      <c r="CM21" s="47">
        <v>0.90091883381165305</v>
      </c>
      <c r="CN21" s="47">
        <v>0.19141764189157207</v>
      </c>
      <c r="CO21" s="47">
        <v>1.2882344760090449</v>
      </c>
      <c r="CP21" s="47">
        <v>0.13205903114099554</v>
      </c>
    </row>
    <row r="22" spans="1:94" ht="30" customHeight="1" x14ac:dyDescent="0.2">
      <c r="B22" s="5" t="s">
        <v>82</v>
      </c>
      <c r="C22" s="10" t="s">
        <v>98</v>
      </c>
      <c r="D22" s="10" t="s">
        <v>98</v>
      </c>
      <c r="E22" s="15"/>
      <c r="F22" s="6"/>
      <c r="G22" s="7"/>
      <c r="H22" s="118"/>
      <c r="I22" s="115">
        <v>1.779329548724772</v>
      </c>
      <c r="J22" s="115">
        <v>0.52</v>
      </c>
      <c r="K22" s="115">
        <v>1.3167038660563313</v>
      </c>
      <c r="L22" s="115">
        <v>0.35586590974495441</v>
      </c>
      <c r="M22" s="115">
        <v>0.10675977292348632</v>
      </c>
      <c r="N22" s="113">
        <v>1.44</v>
      </c>
      <c r="O22" s="116"/>
      <c r="P22" s="116"/>
      <c r="Q22" s="115"/>
      <c r="R22" s="7"/>
      <c r="S22" s="7"/>
      <c r="T22" s="36"/>
      <c r="U22" s="273"/>
      <c r="V22" s="274"/>
      <c r="W22" s="274"/>
      <c r="X22" s="274"/>
      <c r="Y22" s="273"/>
      <c r="Z22" s="273"/>
      <c r="AA22" s="274"/>
      <c r="AB22" s="274"/>
      <c r="AC22" s="273"/>
      <c r="AD22" s="273"/>
      <c r="AE22" s="274"/>
      <c r="AF22" s="273"/>
      <c r="AG22" s="273"/>
      <c r="AH22" s="273"/>
      <c r="AI22" s="273"/>
      <c r="AJ22" s="273"/>
      <c r="AK22" s="273"/>
      <c r="AL22" s="274"/>
      <c r="AM22" s="274"/>
      <c r="AN22" s="273"/>
      <c r="AO22" s="273"/>
      <c r="AP22" s="273"/>
      <c r="AQ22" s="273"/>
      <c r="AR22" s="273"/>
      <c r="AS22" s="273"/>
      <c r="AT22" s="273"/>
      <c r="AU22" s="274"/>
      <c r="AV22" s="274"/>
      <c r="AW22" s="274"/>
      <c r="AX22" s="274"/>
      <c r="AY22" s="274"/>
      <c r="AZ22" s="274"/>
      <c r="BA22" s="274"/>
      <c r="BB22" s="274"/>
      <c r="BC22" s="274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34"/>
      <c r="CH22" s="7"/>
      <c r="CI22" s="7"/>
      <c r="CJ22" s="7"/>
      <c r="CK22" s="7"/>
      <c r="CL22" s="7"/>
      <c r="CM22" s="7"/>
      <c r="CN22" s="7"/>
      <c r="CO22" s="7"/>
      <c r="CP22" s="7"/>
    </row>
    <row r="23" spans="1:94" ht="30" customHeight="1" x14ac:dyDescent="0.2">
      <c r="B23" s="37" t="s">
        <v>82</v>
      </c>
      <c r="C23" s="38" t="s">
        <v>98</v>
      </c>
      <c r="D23" s="38" t="s">
        <v>98</v>
      </c>
      <c r="E23" s="38" t="s">
        <v>84</v>
      </c>
      <c r="F23" s="65">
        <v>8.8163160284999975</v>
      </c>
      <c r="G23" s="13">
        <v>7.805588684768348</v>
      </c>
      <c r="H23" s="13">
        <v>3.9179708430654006</v>
      </c>
      <c r="I23" s="13">
        <v>0.19826894219254942</v>
      </c>
      <c r="J23" s="13">
        <v>0.08</v>
      </c>
      <c r="K23" s="13">
        <v>0.14671901722248656</v>
      </c>
      <c r="L23" s="13">
        <v>3.965378843850989E-2</v>
      </c>
      <c r="M23" s="13">
        <v>1.1896136531552965E-2</v>
      </c>
      <c r="N23" s="13">
        <v>0.17</v>
      </c>
      <c r="O23" s="13">
        <v>1.387882595347846E-2</v>
      </c>
      <c r="P23" s="58">
        <v>1.4390116239070952E-2</v>
      </c>
      <c r="Q23" s="72">
        <v>3.08</v>
      </c>
      <c r="R23" s="65">
        <v>4.7</v>
      </c>
      <c r="S23" s="72">
        <v>3.05</v>
      </c>
      <c r="T23" s="271">
        <v>3.1</v>
      </c>
      <c r="U23" s="273">
        <v>0.5</v>
      </c>
      <c r="V23" s="273">
        <v>0.5</v>
      </c>
      <c r="W23" s="274"/>
      <c r="X23" s="274"/>
      <c r="Y23" s="273">
        <v>0.5</v>
      </c>
      <c r="Z23" s="273"/>
      <c r="AA23" s="274">
        <v>0.5</v>
      </c>
      <c r="AB23" s="274"/>
      <c r="AC23" s="273"/>
      <c r="AD23" s="273"/>
      <c r="AE23" s="273"/>
      <c r="AF23" s="273">
        <v>0.5</v>
      </c>
      <c r="AG23" s="273">
        <v>0.5</v>
      </c>
      <c r="AH23" s="273"/>
      <c r="AI23" s="273">
        <v>1</v>
      </c>
      <c r="AJ23" s="273"/>
      <c r="AK23" s="273"/>
      <c r="AL23" s="274"/>
      <c r="AM23" s="274"/>
      <c r="AN23" s="273"/>
      <c r="AO23" s="273">
        <v>1</v>
      </c>
      <c r="AP23" s="273"/>
      <c r="AQ23" s="273"/>
      <c r="AR23" s="273"/>
      <c r="AS23" s="273">
        <v>1</v>
      </c>
      <c r="AT23" s="273"/>
      <c r="AU23" s="274"/>
      <c r="AV23" s="273">
        <v>1</v>
      </c>
      <c r="AW23" s="274"/>
      <c r="AX23" s="274"/>
      <c r="AY23" s="273">
        <v>1</v>
      </c>
      <c r="AZ23" s="273"/>
      <c r="BA23" s="274"/>
      <c r="BB23" s="274"/>
      <c r="BC23" s="274"/>
      <c r="BD23" s="273"/>
      <c r="BE23" s="273" t="s">
        <v>85</v>
      </c>
      <c r="BF23" s="273"/>
      <c r="BG23" s="273" t="s">
        <v>85</v>
      </c>
      <c r="BH23" s="273"/>
      <c r="BI23" s="273"/>
      <c r="BJ23" s="273"/>
      <c r="BK23" s="273"/>
      <c r="BL23" s="273"/>
      <c r="BM23" s="273"/>
      <c r="BN23" s="273" t="s">
        <v>87</v>
      </c>
      <c r="BO23" s="273"/>
      <c r="BP23" s="273"/>
      <c r="BQ23" s="273"/>
      <c r="BR23" s="273" t="s">
        <v>85</v>
      </c>
      <c r="BS23" s="273"/>
      <c r="BT23" s="291" t="s">
        <v>96</v>
      </c>
      <c r="BU23" s="291" t="s">
        <v>96</v>
      </c>
      <c r="BV23" s="273"/>
      <c r="BW23" s="273" t="s">
        <v>85</v>
      </c>
      <c r="BX23" s="273"/>
      <c r="BY23" s="273"/>
      <c r="BZ23" s="273"/>
      <c r="CA23" s="273"/>
      <c r="CB23" s="273"/>
      <c r="CC23" s="273"/>
      <c r="CD23" s="273"/>
      <c r="CE23" s="273" t="s">
        <v>87</v>
      </c>
      <c r="CF23" s="273"/>
      <c r="CG23" s="276">
        <v>72.314188035843472</v>
      </c>
      <c r="CH23" s="13">
        <v>51.705682360538155</v>
      </c>
      <c r="CI23" s="39">
        <v>23.500462227877332</v>
      </c>
      <c r="CJ23" s="13">
        <v>103.41652031005974</v>
      </c>
      <c r="CK23" s="13">
        <v>35.671750260535269</v>
      </c>
      <c r="CL23" s="47">
        <v>33.57276033874556</v>
      </c>
      <c r="CM23" s="47">
        <v>0.77164230969758407</v>
      </c>
      <c r="CN23" s="47">
        <v>0.2025813559093895</v>
      </c>
      <c r="CO23" s="94">
        <v>1.10321488584579</v>
      </c>
      <c r="CP23" s="94">
        <v>0.13976087744188781</v>
      </c>
    </row>
    <row r="24" spans="1:94" ht="22.5" customHeight="1" x14ac:dyDescent="0.2">
      <c r="B24" s="5" t="s">
        <v>82</v>
      </c>
      <c r="C24" s="10" t="s">
        <v>98</v>
      </c>
      <c r="D24" s="10" t="s">
        <v>98</v>
      </c>
      <c r="E24" s="12" t="s">
        <v>89</v>
      </c>
      <c r="F24" s="65">
        <v>11.321730264899996</v>
      </c>
      <c r="G24" s="13">
        <v>10.018119996933185</v>
      </c>
      <c r="H24" s="13">
        <v>5.0313769297215618</v>
      </c>
      <c r="I24" s="13">
        <v>0.30191618819297888</v>
      </c>
      <c r="J24" s="13">
        <v>7.0000000000000007E-2</v>
      </c>
      <c r="K24" s="13">
        <v>0.22341797926280438</v>
      </c>
      <c r="L24" s="13">
        <v>6.038323763859578E-2</v>
      </c>
      <c r="M24" s="13">
        <v>1.8114971291578734E-2</v>
      </c>
      <c r="N24" s="13">
        <v>0.23</v>
      </c>
      <c r="O24" s="13">
        <v>4.257018253521002E-2</v>
      </c>
      <c r="P24" s="58">
        <v>2.9346005657768855E-2</v>
      </c>
      <c r="Q24" s="7">
        <v>2.2000000000000002</v>
      </c>
      <c r="R24" s="7">
        <v>4.3</v>
      </c>
      <c r="S24" s="7">
        <v>3.05</v>
      </c>
      <c r="T24" s="190">
        <v>2.87</v>
      </c>
      <c r="U24" s="273">
        <v>0.5</v>
      </c>
      <c r="V24" s="273">
        <v>0.5</v>
      </c>
      <c r="W24" s="274"/>
      <c r="X24" s="274"/>
      <c r="Y24" s="273">
        <v>0.5</v>
      </c>
      <c r="Z24" s="273"/>
      <c r="AA24" s="274">
        <v>0.5</v>
      </c>
      <c r="AB24" s="274"/>
      <c r="AC24" s="273"/>
      <c r="AD24" s="273"/>
      <c r="AE24" s="273"/>
      <c r="AF24" s="273">
        <v>0.5</v>
      </c>
      <c r="AG24" s="273">
        <v>0.5</v>
      </c>
      <c r="AH24" s="273"/>
      <c r="AI24" s="273">
        <v>1</v>
      </c>
      <c r="AJ24" s="273"/>
      <c r="AK24" s="273"/>
      <c r="AL24" s="274"/>
      <c r="AM24" s="274"/>
      <c r="AN24" s="273"/>
      <c r="AO24" s="273">
        <v>1</v>
      </c>
      <c r="AP24" s="273"/>
      <c r="AQ24" s="273"/>
      <c r="AR24" s="273"/>
      <c r="AS24" s="273">
        <v>1</v>
      </c>
      <c r="AT24" s="273"/>
      <c r="AU24" s="274"/>
      <c r="AV24" s="273">
        <v>1</v>
      </c>
      <c r="AW24" s="274"/>
      <c r="AX24" s="274"/>
      <c r="AY24" s="273">
        <v>1</v>
      </c>
      <c r="AZ24" s="273"/>
      <c r="BA24" s="274"/>
      <c r="BB24" s="274"/>
      <c r="BC24" s="274"/>
      <c r="BD24" s="273"/>
      <c r="BE24" s="273" t="s">
        <v>85</v>
      </c>
      <c r="BF24" s="273"/>
      <c r="BG24" s="273" t="s">
        <v>85</v>
      </c>
      <c r="BH24" s="273"/>
      <c r="BI24" s="273"/>
      <c r="BJ24" s="273"/>
      <c r="BK24" s="273"/>
      <c r="BL24" s="273"/>
      <c r="BM24" s="273"/>
      <c r="BN24" s="273" t="s">
        <v>87</v>
      </c>
      <c r="BO24" s="273"/>
      <c r="BP24" s="273"/>
      <c r="BQ24" s="273"/>
      <c r="BR24" s="273" t="s">
        <v>85</v>
      </c>
      <c r="BS24" s="273"/>
      <c r="BT24" s="291" t="s">
        <v>96</v>
      </c>
      <c r="BU24" s="291" t="s">
        <v>96</v>
      </c>
      <c r="BV24" s="273"/>
      <c r="BW24" s="273" t="s">
        <v>85</v>
      </c>
      <c r="BX24" s="273"/>
      <c r="BY24" s="273"/>
      <c r="BZ24" s="273"/>
      <c r="CA24" s="273"/>
      <c r="CB24" s="273"/>
      <c r="CC24" s="273"/>
      <c r="CD24" s="273"/>
      <c r="CE24" s="273" t="s">
        <v>87</v>
      </c>
      <c r="CF24" s="273"/>
      <c r="CG24" s="34">
        <v>75.053933926679406</v>
      </c>
      <c r="CH24" s="13">
        <v>48.603341418905856</v>
      </c>
      <c r="CI24" s="7">
        <v>23.500462227877332</v>
      </c>
      <c r="CJ24" s="13">
        <v>107.33463090854421</v>
      </c>
      <c r="CK24" s="13">
        <v>33.531445244903146</v>
      </c>
      <c r="CL24" s="47">
        <v>33.57276033874556</v>
      </c>
      <c r="CM24" s="47">
        <v>1.017965210763867</v>
      </c>
      <c r="CN24" s="47">
        <v>0.24454173072246338</v>
      </c>
      <c r="CO24" s="94">
        <v>1.4553929490717392</v>
      </c>
      <c r="CP24" s="94">
        <v>0.16870934002542745</v>
      </c>
    </row>
    <row r="25" spans="1:94" ht="24" customHeight="1" x14ac:dyDescent="0.2">
      <c r="B25" s="5" t="s">
        <v>82</v>
      </c>
      <c r="C25" s="10" t="s">
        <v>98</v>
      </c>
      <c r="D25" s="10" t="s">
        <v>98</v>
      </c>
      <c r="E25" s="12" t="s">
        <v>91</v>
      </c>
      <c r="F25" s="65">
        <v>11.891444698799996</v>
      </c>
      <c r="G25" s="13">
        <v>10.521234813510276</v>
      </c>
      <c r="H25" s="13">
        <v>5.2845580241467216</v>
      </c>
      <c r="I25" s="13">
        <v>0.3094549659572331</v>
      </c>
      <c r="J25" s="13">
        <v>0.08</v>
      </c>
      <c r="K25" s="13">
        <v>0.22899667480835248</v>
      </c>
      <c r="L25" s="13">
        <v>6.1890993191446621E-2</v>
      </c>
      <c r="M25" s="13">
        <v>1.8567297957433986E-2</v>
      </c>
      <c r="N25" s="13">
        <v>0.23</v>
      </c>
      <c r="O25" s="13">
        <v>4.3633150199969863E-2</v>
      </c>
      <c r="P25" s="58">
        <v>3.5821815757263224E-2</v>
      </c>
      <c r="Q25" s="190">
        <v>2.12</v>
      </c>
      <c r="R25" s="190">
        <v>5</v>
      </c>
      <c r="S25" s="190">
        <v>1.8</v>
      </c>
      <c r="T25" s="190">
        <v>2.76</v>
      </c>
      <c r="U25" s="273">
        <v>0.5</v>
      </c>
      <c r="V25" s="273">
        <v>0.5</v>
      </c>
      <c r="W25" s="274"/>
      <c r="X25" s="274"/>
      <c r="Y25" s="273">
        <v>0.5</v>
      </c>
      <c r="Z25" s="273"/>
      <c r="AA25" s="274">
        <v>0.5</v>
      </c>
      <c r="AB25" s="274"/>
      <c r="AC25" s="273"/>
      <c r="AD25" s="273"/>
      <c r="AE25" s="273"/>
      <c r="AF25" s="273">
        <v>0.5</v>
      </c>
      <c r="AG25" s="273">
        <v>0.5</v>
      </c>
      <c r="AH25" s="273"/>
      <c r="AI25" s="273">
        <v>1</v>
      </c>
      <c r="AJ25" s="273"/>
      <c r="AK25" s="273"/>
      <c r="AL25" s="274"/>
      <c r="AM25" s="274"/>
      <c r="AN25" s="273"/>
      <c r="AO25" s="273">
        <v>1</v>
      </c>
      <c r="AP25" s="273"/>
      <c r="AQ25" s="273"/>
      <c r="AR25" s="273"/>
      <c r="AS25" s="273">
        <v>1</v>
      </c>
      <c r="AT25" s="273"/>
      <c r="AU25" s="274"/>
      <c r="AV25" s="273">
        <v>1</v>
      </c>
      <c r="AW25" s="274"/>
      <c r="AX25" s="274"/>
      <c r="AY25" s="273">
        <v>1</v>
      </c>
      <c r="AZ25" s="273"/>
      <c r="BA25" s="274"/>
      <c r="BB25" s="274"/>
      <c r="BC25" s="274"/>
      <c r="BD25" s="273"/>
      <c r="BE25" s="273" t="s">
        <v>85</v>
      </c>
      <c r="BF25" s="273"/>
      <c r="BG25" s="273" t="s">
        <v>85</v>
      </c>
      <c r="BH25" s="273"/>
      <c r="BI25" s="273"/>
      <c r="BJ25" s="273"/>
      <c r="BK25" s="273"/>
      <c r="BL25" s="273"/>
      <c r="BM25" s="273"/>
      <c r="BN25" s="273" t="s">
        <v>87</v>
      </c>
      <c r="BO25" s="273"/>
      <c r="BP25" s="273"/>
      <c r="BQ25" s="273"/>
      <c r="BR25" s="273" t="s">
        <v>85</v>
      </c>
      <c r="BS25" s="273"/>
      <c r="BT25" s="291" t="s">
        <v>96</v>
      </c>
      <c r="BU25" s="291" t="s">
        <v>96</v>
      </c>
      <c r="BV25" s="273"/>
      <c r="BW25" s="273" t="s">
        <v>85</v>
      </c>
      <c r="BX25" s="273"/>
      <c r="BY25" s="273"/>
      <c r="BZ25" s="272" t="s">
        <v>90</v>
      </c>
      <c r="CA25" s="273"/>
      <c r="CB25" s="273"/>
      <c r="CC25" s="273"/>
      <c r="CD25" s="273"/>
      <c r="CE25" s="273" t="s">
        <v>87</v>
      </c>
      <c r="CF25" s="273"/>
      <c r="CG25" s="226">
        <v>75.353786205078976</v>
      </c>
      <c r="CH25" s="13">
        <v>52.739796007748915</v>
      </c>
      <c r="CI25" s="7">
        <v>23.500462227877332</v>
      </c>
      <c r="CJ25" s="13">
        <v>107.76344965188343</v>
      </c>
      <c r="CK25" s="13">
        <v>36.385185265745974</v>
      </c>
      <c r="CL25" s="47">
        <v>33.57276033874556</v>
      </c>
      <c r="CM25" s="47">
        <v>1.0722693257297287</v>
      </c>
      <c r="CN25" s="47">
        <v>0.27870651218461073</v>
      </c>
      <c r="CO25" s="94">
        <v>1.5330331810556164</v>
      </c>
      <c r="CP25" s="94">
        <v>0.19227962275616295</v>
      </c>
    </row>
    <row r="26" spans="1:94" ht="23.25" customHeight="1" x14ac:dyDescent="0.2">
      <c r="B26" s="5" t="s">
        <v>82</v>
      </c>
      <c r="C26" s="10" t="s">
        <v>98</v>
      </c>
      <c r="D26" s="10" t="s">
        <v>98</v>
      </c>
      <c r="E26" s="12" t="s">
        <v>92</v>
      </c>
      <c r="F26" s="65">
        <v>11.298565520199999</v>
      </c>
      <c r="G26" s="13">
        <v>9.9976632108886179</v>
      </c>
      <c r="H26" s="13">
        <v>5.0210825171768816</v>
      </c>
      <c r="I26" s="13">
        <v>0.31407605459065024</v>
      </c>
      <c r="J26" s="13">
        <v>0.08</v>
      </c>
      <c r="K26" s="13">
        <v>0.23241628039708118</v>
      </c>
      <c r="L26" s="13">
        <v>6.2815210918130054E-2</v>
      </c>
      <c r="M26" s="13">
        <v>1.8844563275439014E-2</v>
      </c>
      <c r="N26" s="13">
        <v>0.22</v>
      </c>
      <c r="O26" s="13">
        <v>4.4284723697281682E-2</v>
      </c>
      <c r="P26" s="58">
        <v>4.9791330893368561E-2</v>
      </c>
      <c r="Q26" s="7">
        <v>2.04</v>
      </c>
      <c r="R26" s="7">
        <v>5.7</v>
      </c>
      <c r="S26" s="190">
        <v>1.17</v>
      </c>
      <c r="T26" s="36">
        <v>2.65</v>
      </c>
      <c r="U26" s="273">
        <v>0.5</v>
      </c>
      <c r="V26" s="273">
        <v>0.5</v>
      </c>
      <c r="W26" s="274"/>
      <c r="X26" s="274"/>
      <c r="Y26" s="273">
        <v>0.5</v>
      </c>
      <c r="Z26" s="273"/>
      <c r="AA26" s="274">
        <v>0.5</v>
      </c>
      <c r="AB26" s="274"/>
      <c r="AC26" s="273"/>
      <c r="AD26" s="273"/>
      <c r="AE26" s="273"/>
      <c r="AF26" s="273"/>
      <c r="AG26" s="273"/>
      <c r="AH26" s="273">
        <v>1</v>
      </c>
      <c r="AI26" s="273">
        <v>1</v>
      </c>
      <c r="AJ26" s="273"/>
      <c r="AK26" s="273"/>
      <c r="AL26" s="274"/>
      <c r="AM26" s="274"/>
      <c r="AN26" s="273"/>
      <c r="AO26" s="273">
        <v>1</v>
      </c>
      <c r="AP26" s="273"/>
      <c r="AQ26" s="273"/>
      <c r="AR26" s="273"/>
      <c r="AS26" s="273">
        <v>1</v>
      </c>
      <c r="AT26" s="273"/>
      <c r="AU26" s="274"/>
      <c r="AV26" s="273">
        <v>1</v>
      </c>
      <c r="AW26" s="274"/>
      <c r="AX26" s="274"/>
      <c r="AY26" s="273">
        <v>1</v>
      </c>
      <c r="AZ26" s="273"/>
      <c r="BA26" s="274"/>
      <c r="BB26" s="274"/>
      <c r="BC26" s="274"/>
      <c r="BD26" s="273"/>
      <c r="BE26" s="273" t="s">
        <v>85</v>
      </c>
      <c r="BF26" s="273"/>
      <c r="BG26" s="273" t="s">
        <v>85</v>
      </c>
      <c r="BH26" s="273"/>
      <c r="BI26" s="273"/>
      <c r="BJ26" s="273"/>
      <c r="BK26" s="273"/>
      <c r="BL26" s="273"/>
      <c r="BM26" s="273"/>
      <c r="BN26" s="273" t="s">
        <v>87</v>
      </c>
      <c r="BO26" s="273"/>
      <c r="BP26" s="273"/>
      <c r="BQ26" s="273"/>
      <c r="BR26" s="273" t="s">
        <v>85</v>
      </c>
      <c r="BS26" s="273"/>
      <c r="BT26" s="291" t="s">
        <v>96</v>
      </c>
      <c r="BU26" s="291" t="s">
        <v>96</v>
      </c>
      <c r="BV26" s="273"/>
      <c r="BW26" s="273" t="s">
        <v>85</v>
      </c>
      <c r="BX26" s="273"/>
      <c r="BY26" s="273"/>
      <c r="BZ26" s="272" t="s">
        <v>90</v>
      </c>
      <c r="CA26" s="273"/>
      <c r="CB26" s="273"/>
      <c r="CC26" s="273"/>
      <c r="CD26" s="273"/>
      <c r="CE26" s="273" t="s">
        <v>87</v>
      </c>
      <c r="CF26" s="273"/>
      <c r="CG26" s="103">
        <v>75.653638483478545</v>
      </c>
      <c r="CH26" s="226">
        <v>51.447153948735462</v>
      </c>
      <c r="CI26" s="7">
        <v>23.500462227877332</v>
      </c>
      <c r="CJ26" s="13">
        <v>108.19226839522265</v>
      </c>
      <c r="CK26" s="13">
        <v>35.493391509232595</v>
      </c>
      <c r="CL26" s="47">
        <v>33.57276033874556</v>
      </c>
      <c r="CM26" s="47">
        <v>1.0218811104727981</v>
      </c>
      <c r="CN26" s="47">
        <v>0.2583204052505032</v>
      </c>
      <c r="CO26" s="47">
        <v>1.4609938938187934</v>
      </c>
      <c r="CP26" s="47">
        <v>0.17821524758232216</v>
      </c>
    </row>
    <row r="27" spans="1:94" ht="24" customHeight="1" x14ac:dyDescent="0.2">
      <c r="B27" s="5" t="s">
        <v>82</v>
      </c>
      <c r="C27" s="10" t="s">
        <v>98</v>
      </c>
      <c r="D27" s="10" t="s">
        <v>98</v>
      </c>
      <c r="E27" s="12" t="s">
        <v>93</v>
      </c>
      <c r="F27" s="65">
        <v>6.2994583652999978</v>
      </c>
      <c r="G27" s="13">
        <v>5.5829516823964278</v>
      </c>
      <c r="H27" s="13">
        <v>2.7994792975393215</v>
      </c>
      <c r="I27" s="13">
        <v>0.17230007598685224</v>
      </c>
      <c r="J27" s="13">
        <v>0.06</v>
      </c>
      <c r="K27" s="13">
        <v>0.12750205623027067</v>
      </c>
      <c r="L27" s="13">
        <v>3.446001519737045E-2</v>
      </c>
      <c r="M27" s="13">
        <v>1.0338004559211134E-2</v>
      </c>
      <c r="N27" s="13">
        <v>0.13</v>
      </c>
      <c r="O27" s="13">
        <v>2.4294310714146162E-2</v>
      </c>
      <c r="P27" s="58">
        <v>1.8005765272706069E-2</v>
      </c>
      <c r="Q27" s="190">
        <v>1.37</v>
      </c>
      <c r="R27" s="190">
        <v>4.9000000000000004</v>
      </c>
      <c r="S27" s="190">
        <v>0.86</v>
      </c>
      <c r="T27" s="190">
        <v>1.72</v>
      </c>
      <c r="U27" s="273">
        <v>0.5</v>
      </c>
      <c r="V27" s="273">
        <v>0.5</v>
      </c>
      <c r="W27" s="274"/>
      <c r="X27" s="274"/>
      <c r="Y27" s="273">
        <v>0.5</v>
      </c>
      <c r="Z27" s="273"/>
      <c r="AA27" s="274">
        <v>0.5</v>
      </c>
      <c r="AB27" s="274"/>
      <c r="AC27" s="273"/>
      <c r="AD27" s="273"/>
      <c r="AE27" s="273"/>
      <c r="AF27" s="273"/>
      <c r="AG27" s="273"/>
      <c r="AH27" s="273">
        <v>1</v>
      </c>
      <c r="AI27" s="273">
        <v>1</v>
      </c>
      <c r="AJ27" s="273"/>
      <c r="AK27" s="273"/>
      <c r="AL27" s="274"/>
      <c r="AM27" s="274"/>
      <c r="AN27" s="273"/>
      <c r="AO27" s="273">
        <v>1</v>
      </c>
      <c r="AP27" s="273"/>
      <c r="AQ27" s="273"/>
      <c r="AR27" s="273"/>
      <c r="AS27" s="273">
        <v>1</v>
      </c>
      <c r="AT27" s="273"/>
      <c r="AU27" s="274"/>
      <c r="AV27" s="273">
        <v>1</v>
      </c>
      <c r="AW27" s="274"/>
      <c r="AX27" s="274"/>
      <c r="AY27" s="273">
        <v>1</v>
      </c>
      <c r="AZ27" s="273"/>
      <c r="BA27" s="274"/>
      <c r="BB27" s="274"/>
      <c r="BC27" s="274"/>
      <c r="BD27" s="273"/>
      <c r="BE27" s="273" t="s">
        <v>85</v>
      </c>
      <c r="BF27" s="273"/>
      <c r="BG27" s="273" t="s">
        <v>85</v>
      </c>
      <c r="BH27" s="273"/>
      <c r="BI27" s="273"/>
      <c r="BJ27" s="273"/>
      <c r="BK27" s="273"/>
      <c r="BL27" s="273"/>
      <c r="BM27" s="273"/>
      <c r="BN27" s="273" t="s">
        <v>87</v>
      </c>
      <c r="BO27" s="273"/>
      <c r="BP27" s="273"/>
      <c r="BQ27" s="273"/>
      <c r="BR27" s="273" t="s">
        <v>85</v>
      </c>
      <c r="BS27" s="273"/>
      <c r="BT27" s="291" t="s">
        <v>96</v>
      </c>
      <c r="BU27" s="291" t="s">
        <v>96</v>
      </c>
      <c r="BV27" s="273"/>
      <c r="BW27" s="273" t="s">
        <v>85</v>
      </c>
      <c r="BX27" s="273"/>
      <c r="BY27" s="273"/>
      <c r="BZ27" s="272" t="s">
        <v>90</v>
      </c>
      <c r="CA27" s="273"/>
      <c r="CB27" s="273"/>
      <c r="CC27" s="273"/>
      <c r="CD27" s="273"/>
      <c r="CE27" s="273" t="s">
        <v>87</v>
      </c>
      <c r="CF27" s="273"/>
      <c r="CG27" s="103">
        <v>90.646252403456884</v>
      </c>
      <c r="CH27" s="13">
        <v>50.154511889722002</v>
      </c>
      <c r="CI27" s="7">
        <v>23.500462227877332</v>
      </c>
      <c r="CJ27" s="13">
        <v>129.63320556218369</v>
      </c>
      <c r="CK27" s="13">
        <v>34.601597752719208</v>
      </c>
      <c r="CL27" s="47">
        <v>33.57276033874556</v>
      </c>
      <c r="CM27" s="47">
        <v>0.65411383072862928</v>
      </c>
      <c r="CN27" s="47">
        <v>0.14040651771346649</v>
      </c>
      <c r="CO27" s="47">
        <v>0.93522612904995805</v>
      </c>
      <c r="CP27" s="47">
        <v>9.6866456570520523E-2</v>
      </c>
    </row>
    <row r="28" spans="1:94" ht="24.75" customHeight="1" x14ac:dyDescent="0.2">
      <c r="B28" s="5" t="s">
        <v>82</v>
      </c>
      <c r="C28" s="10" t="s">
        <v>98</v>
      </c>
      <c r="D28" s="10" t="s">
        <v>98</v>
      </c>
      <c r="E28" s="12" t="s">
        <v>94</v>
      </c>
      <c r="F28" s="65">
        <v>12.014105239599999</v>
      </c>
      <c r="G28" s="13">
        <v>10.62955633709076</v>
      </c>
      <c r="H28" s="13">
        <v>5.339068368478241</v>
      </c>
      <c r="I28" s="13">
        <v>0.24083551588597688</v>
      </c>
      <c r="J28" s="13">
        <v>7.0000000000000007E-2</v>
      </c>
      <c r="K28" s="13">
        <v>0.17821828175562288</v>
      </c>
      <c r="L28" s="13">
        <v>4.8167103177195379E-2</v>
      </c>
      <c r="M28" s="28">
        <v>1.4450130953158611E-2</v>
      </c>
      <c r="N28" s="13">
        <v>0.2</v>
      </c>
      <c r="O28" s="13">
        <v>3.3957807739922734E-2</v>
      </c>
      <c r="P28" s="58">
        <v>6.8777081460541303E-3</v>
      </c>
      <c r="Q28" s="7">
        <v>0.7</v>
      </c>
      <c r="R28" s="7">
        <v>4.0999999999999996</v>
      </c>
      <c r="S28" s="7">
        <v>0.55000000000000004</v>
      </c>
      <c r="T28" s="36">
        <v>0.79</v>
      </c>
      <c r="U28" s="273">
        <v>0.5</v>
      </c>
      <c r="V28" s="273">
        <v>0.5</v>
      </c>
      <c r="W28" s="274"/>
      <c r="X28" s="274"/>
      <c r="Y28" s="273">
        <v>0.5</v>
      </c>
      <c r="Z28" s="273"/>
      <c r="AA28" s="274">
        <v>0.5</v>
      </c>
      <c r="AB28" s="274">
        <v>1</v>
      </c>
      <c r="AC28" s="273"/>
      <c r="AD28" s="273"/>
      <c r="AE28" s="273"/>
      <c r="AF28" s="273"/>
      <c r="AG28" s="273"/>
      <c r="AH28" s="273">
        <v>1</v>
      </c>
      <c r="AI28" s="273"/>
      <c r="AJ28" s="273">
        <v>1</v>
      </c>
      <c r="AK28" s="273"/>
      <c r="AL28" s="274"/>
      <c r="AM28" s="274"/>
      <c r="AN28" s="273"/>
      <c r="AO28" s="273">
        <v>1</v>
      </c>
      <c r="AP28" s="273"/>
      <c r="AQ28" s="273"/>
      <c r="AR28" s="273"/>
      <c r="AS28" s="273">
        <v>1</v>
      </c>
      <c r="AT28" s="273">
        <v>1</v>
      </c>
      <c r="AU28" s="274"/>
      <c r="AV28" s="273">
        <v>1</v>
      </c>
      <c r="AW28" s="274"/>
      <c r="AX28" s="274"/>
      <c r="AY28" s="273">
        <v>1</v>
      </c>
      <c r="AZ28" s="273"/>
      <c r="BA28" s="274"/>
      <c r="BB28" s="274"/>
      <c r="BC28" s="274"/>
      <c r="BD28" s="273"/>
      <c r="BE28" s="273" t="s">
        <v>85</v>
      </c>
      <c r="BF28" s="273"/>
      <c r="BG28" s="273" t="s">
        <v>85</v>
      </c>
      <c r="BH28" s="273"/>
      <c r="BI28" s="273"/>
      <c r="BJ28" s="273"/>
      <c r="BK28" s="273"/>
      <c r="BL28" s="273"/>
      <c r="BM28" s="273"/>
      <c r="BN28" s="273" t="s">
        <v>87</v>
      </c>
      <c r="BO28" s="273"/>
      <c r="BP28" s="273"/>
      <c r="BQ28" s="273"/>
      <c r="BR28" s="273" t="s">
        <v>85</v>
      </c>
      <c r="BS28" s="273"/>
      <c r="BT28" s="291" t="s">
        <v>96</v>
      </c>
      <c r="BU28" s="291" t="s">
        <v>96</v>
      </c>
      <c r="BV28" s="273"/>
      <c r="BW28" s="273" t="s">
        <v>85</v>
      </c>
      <c r="BX28" s="273"/>
      <c r="BY28" s="273"/>
      <c r="BZ28" s="272" t="s">
        <v>90</v>
      </c>
      <c r="CA28" s="273"/>
      <c r="CB28" s="273"/>
      <c r="CC28" s="273"/>
      <c r="CD28" s="273"/>
      <c r="CE28" s="273" t="s">
        <v>87</v>
      </c>
      <c r="CF28" s="273"/>
      <c r="CG28" s="34">
        <v>21.262252468332903</v>
      </c>
      <c r="CH28" s="13">
        <v>43.432773182852046</v>
      </c>
      <c r="CI28" s="7">
        <v>23.500462227877332</v>
      </c>
      <c r="CJ28" s="13">
        <v>30.407147254962883</v>
      </c>
      <c r="CK28" s="13">
        <v>29.964270218849624</v>
      </c>
      <c r="CL28" s="47">
        <v>33.57276033874556</v>
      </c>
      <c r="CM28" s="47">
        <v>0.50834533685055461</v>
      </c>
      <c r="CN28" s="47">
        <v>0.23189054545585538</v>
      </c>
      <c r="CO28" s="47">
        <v>0.72656116069040066</v>
      </c>
      <c r="CP28" s="47">
        <v>0.15998128730999459</v>
      </c>
    </row>
    <row r="29" spans="1:94" ht="25.5" customHeight="1" x14ac:dyDescent="0.2">
      <c r="A29" s="27"/>
      <c r="B29" s="5" t="s">
        <v>82</v>
      </c>
      <c r="C29" s="10" t="s">
        <v>98</v>
      </c>
      <c r="D29" s="10" t="s">
        <v>98</v>
      </c>
      <c r="E29" s="10" t="s">
        <v>95</v>
      </c>
      <c r="F29" s="65">
        <v>12.080393242399998</v>
      </c>
      <c r="G29" s="13">
        <v>10.688095272363437</v>
      </c>
      <c r="H29" s="13">
        <v>5.3685267569225603</v>
      </c>
      <c r="I29" s="13">
        <v>0.24247780591853121</v>
      </c>
      <c r="J29" s="13">
        <v>0.08</v>
      </c>
      <c r="K29" s="13">
        <v>0.17943357637971311</v>
      </c>
      <c r="L29" s="13">
        <v>4.8495561183706244E-2</v>
      </c>
      <c r="M29" s="13">
        <v>1.4548668355111873E-2</v>
      </c>
      <c r="N29" s="13">
        <v>0.2</v>
      </c>
      <c r="O29" s="13">
        <v>3.4189370634512897E-2</v>
      </c>
      <c r="P29" s="58">
        <v>8.2884352840183056E-3</v>
      </c>
      <c r="Q29" s="7">
        <v>0.48</v>
      </c>
      <c r="R29" s="7">
        <v>2.9</v>
      </c>
      <c r="S29" s="7">
        <v>0.44</v>
      </c>
      <c r="T29" s="36">
        <v>0.63</v>
      </c>
      <c r="U29" s="273">
        <v>0.5</v>
      </c>
      <c r="V29" s="273">
        <v>0.5</v>
      </c>
      <c r="W29" s="274"/>
      <c r="X29" s="274"/>
      <c r="Y29" s="273">
        <v>0.5</v>
      </c>
      <c r="Z29" s="273"/>
      <c r="AA29" s="274">
        <v>0.5</v>
      </c>
      <c r="AB29" s="274">
        <v>1</v>
      </c>
      <c r="AC29" s="273"/>
      <c r="AD29" s="273"/>
      <c r="AE29" s="273"/>
      <c r="AF29" s="273"/>
      <c r="AG29" s="273">
        <v>1</v>
      </c>
      <c r="AH29" s="273"/>
      <c r="AI29" s="273"/>
      <c r="AJ29" s="273">
        <v>1</v>
      </c>
      <c r="AK29" s="273">
        <v>1</v>
      </c>
      <c r="AL29" s="274"/>
      <c r="AM29" s="274"/>
      <c r="AN29" s="273"/>
      <c r="AO29" s="273">
        <v>1</v>
      </c>
      <c r="AP29" s="273"/>
      <c r="AQ29" s="273"/>
      <c r="AR29" s="273"/>
      <c r="AS29" s="273">
        <v>1</v>
      </c>
      <c r="AT29" s="273">
        <v>1</v>
      </c>
      <c r="AU29" s="274"/>
      <c r="AV29" s="273">
        <v>1</v>
      </c>
      <c r="AW29" s="274"/>
      <c r="AX29" s="274"/>
      <c r="AY29" s="273">
        <v>1</v>
      </c>
      <c r="AZ29" s="273">
        <v>1</v>
      </c>
      <c r="BA29" s="274"/>
      <c r="BB29" s="274"/>
      <c r="BC29" s="274"/>
      <c r="BD29" s="273"/>
      <c r="BE29" s="273" t="s">
        <v>85</v>
      </c>
      <c r="BF29" s="273"/>
      <c r="BG29" s="273" t="s">
        <v>85</v>
      </c>
      <c r="BH29" s="273"/>
      <c r="BI29" s="273"/>
      <c r="BJ29" s="273"/>
      <c r="BK29" s="273"/>
      <c r="BL29" s="273"/>
      <c r="BM29" s="273"/>
      <c r="BN29" s="273" t="s">
        <v>87</v>
      </c>
      <c r="BO29" s="273"/>
      <c r="BP29" s="273"/>
      <c r="BQ29" s="273"/>
      <c r="BR29" s="273" t="s">
        <v>85</v>
      </c>
      <c r="BS29" s="273"/>
      <c r="BT29" s="291" t="s">
        <v>96</v>
      </c>
      <c r="BU29" s="291" t="s">
        <v>96</v>
      </c>
      <c r="BV29" s="273"/>
      <c r="BW29" s="273"/>
      <c r="BX29" s="273" t="s">
        <v>96</v>
      </c>
      <c r="BY29" s="273"/>
      <c r="BZ29" s="273" t="s">
        <v>96</v>
      </c>
      <c r="CA29" s="273"/>
      <c r="CB29" s="273"/>
      <c r="CC29" s="273" t="s">
        <v>87</v>
      </c>
      <c r="CD29" s="273"/>
      <c r="CE29" s="273"/>
      <c r="CF29" s="273"/>
      <c r="CG29" s="287">
        <v>19.081508625426967</v>
      </c>
      <c r="CH29" s="225">
        <v>40.867765803005746</v>
      </c>
      <c r="CI29" s="53">
        <v>23.500462227877332</v>
      </c>
      <c r="CJ29" s="13">
        <v>27.288465485223103</v>
      </c>
      <c r="CK29" s="13">
        <v>28.194671627493662</v>
      </c>
      <c r="CL29" s="47">
        <v>33.57276033874556</v>
      </c>
      <c r="CM29" s="47">
        <v>0.48783980721991382</v>
      </c>
      <c r="CN29" s="47">
        <v>0.21939969420908118</v>
      </c>
      <c r="CO29" s="47">
        <v>0.69723386606756232</v>
      </c>
      <c r="CP29" s="47">
        <v>0.15136384903484509</v>
      </c>
    </row>
    <row r="30" spans="1:94" ht="25.5" customHeight="1" x14ac:dyDescent="0.2">
      <c r="A30" s="121"/>
      <c r="B30" s="5" t="s">
        <v>82</v>
      </c>
      <c r="C30" s="10" t="s">
        <v>99</v>
      </c>
      <c r="D30" s="10" t="s">
        <v>99</v>
      </c>
      <c r="E30" s="15"/>
      <c r="F30" s="115">
        <v>82.267986640300009</v>
      </c>
      <c r="G30" s="115"/>
      <c r="H30" s="118"/>
      <c r="I30" s="115">
        <v>1.6539742537352855</v>
      </c>
      <c r="J30" s="115">
        <v>0.33900000000000002</v>
      </c>
      <c r="K30" s="115">
        <v>1.223940947764111</v>
      </c>
      <c r="L30" s="115">
        <v>0.33079485074705711</v>
      </c>
      <c r="M30" s="115">
        <v>9.9238455224117131E-2</v>
      </c>
      <c r="N30" s="113">
        <v>1.65</v>
      </c>
      <c r="O30" s="14"/>
      <c r="P30" s="113"/>
      <c r="Q30" s="7"/>
      <c r="R30" s="7"/>
      <c r="S30" s="7"/>
      <c r="T30" s="36"/>
      <c r="U30" s="273"/>
      <c r="V30" s="274"/>
      <c r="W30" s="274"/>
      <c r="X30" s="274"/>
      <c r="Y30" s="273"/>
      <c r="Z30" s="273"/>
      <c r="AA30" s="274"/>
      <c r="AB30" s="274"/>
      <c r="AC30" s="273"/>
      <c r="AD30" s="273"/>
      <c r="AE30" s="274"/>
      <c r="AF30" s="273"/>
      <c r="AG30" s="273"/>
      <c r="AH30" s="273"/>
      <c r="AI30" s="273"/>
      <c r="AJ30" s="273"/>
      <c r="AK30" s="273"/>
      <c r="AL30" s="274"/>
      <c r="AM30" s="274"/>
      <c r="AN30" s="273"/>
      <c r="AO30" s="273"/>
      <c r="AP30" s="273"/>
      <c r="AQ30" s="273"/>
      <c r="AR30" s="273"/>
      <c r="AS30" s="273"/>
      <c r="AT30" s="273"/>
      <c r="AU30" s="274"/>
      <c r="AV30" s="274"/>
      <c r="AW30" s="274"/>
      <c r="AX30" s="274"/>
      <c r="AY30" s="274"/>
      <c r="AZ30" s="274"/>
      <c r="BA30" s="274"/>
      <c r="BB30" s="274"/>
      <c r="BC30" s="274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3"/>
      <c r="CA30" s="273"/>
      <c r="CB30" s="273"/>
      <c r="CC30" s="273"/>
      <c r="CD30" s="273"/>
      <c r="CE30" s="273"/>
      <c r="CF30" s="273"/>
      <c r="CG30" s="34"/>
      <c r="CH30" s="7"/>
      <c r="CI30" s="7"/>
      <c r="CJ30" s="7"/>
      <c r="CK30" s="7"/>
      <c r="CL30" s="7"/>
      <c r="CM30" s="7"/>
      <c r="CN30" s="47"/>
      <c r="CO30" s="7"/>
      <c r="CP30" s="7"/>
    </row>
    <row r="31" spans="1:94" ht="21" customHeight="1" x14ac:dyDescent="0.2">
      <c r="A31" s="26"/>
      <c r="B31" s="37" t="s">
        <v>82</v>
      </c>
      <c r="C31" s="10" t="s">
        <v>99</v>
      </c>
      <c r="D31" s="10" t="s">
        <v>99</v>
      </c>
      <c r="E31" s="38" t="s">
        <v>84</v>
      </c>
      <c r="F31" s="71">
        <v>3.753683971500001</v>
      </c>
      <c r="G31" s="13">
        <v>3.3347783152316506</v>
      </c>
      <c r="H31" s="13">
        <v>2.8857931569346</v>
      </c>
      <c r="I31" s="13">
        <v>7.5466738631458211E-2</v>
      </c>
      <c r="J31" s="13">
        <v>1.4999999999999999E-2</v>
      </c>
      <c r="K31" s="13">
        <v>5.5845386587279076E-2</v>
      </c>
      <c r="L31" s="13">
        <v>1.5093347726291643E-2</v>
      </c>
      <c r="M31" s="28">
        <v>4.5280043178874928E-3</v>
      </c>
      <c r="N31" s="13">
        <v>0.06</v>
      </c>
      <c r="O31" s="13">
        <v>1.0640810147035606E-2</v>
      </c>
      <c r="P31" s="149">
        <v>4.8259284844226064E-3</v>
      </c>
      <c r="Q31" s="58">
        <v>1.6</v>
      </c>
      <c r="R31" s="58">
        <v>4.0999999999999996</v>
      </c>
      <c r="S31" s="58">
        <v>2.5</v>
      </c>
      <c r="T31" s="91">
        <v>2.4</v>
      </c>
      <c r="U31" s="273">
        <v>0.5</v>
      </c>
      <c r="V31" s="273">
        <v>0.5</v>
      </c>
      <c r="W31" s="274"/>
      <c r="X31" s="274"/>
      <c r="Y31" s="273">
        <v>0.5</v>
      </c>
      <c r="Z31" s="273"/>
      <c r="AA31" s="274">
        <v>0.5</v>
      </c>
      <c r="AB31" s="274"/>
      <c r="AC31" s="273"/>
      <c r="AD31" s="273"/>
      <c r="AE31" s="273"/>
      <c r="AF31" s="273">
        <v>0.5</v>
      </c>
      <c r="AG31" s="273">
        <v>0.5</v>
      </c>
      <c r="AH31" s="273"/>
      <c r="AI31" s="273">
        <v>1</v>
      </c>
      <c r="AJ31" s="273"/>
      <c r="AK31" s="273"/>
      <c r="AL31" s="274"/>
      <c r="AM31" s="274"/>
      <c r="AN31" s="273"/>
      <c r="AO31" s="273">
        <v>1</v>
      </c>
      <c r="AP31" s="273"/>
      <c r="AQ31" s="273"/>
      <c r="AR31" s="273"/>
      <c r="AS31" s="273">
        <v>1</v>
      </c>
      <c r="AT31" s="273"/>
      <c r="AU31" s="274"/>
      <c r="AV31" s="273">
        <v>1</v>
      </c>
      <c r="AW31" s="274"/>
      <c r="AX31" s="274"/>
      <c r="AY31" s="273">
        <v>1</v>
      </c>
      <c r="AZ31" s="273"/>
      <c r="BA31" s="274"/>
      <c r="BB31" s="274"/>
      <c r="BC31" s="274"/>
      <c r="BD31" s="273"/>
      <c r="BE31" s="273" t="s">
        <v>85</v>
      </c>
      <c r="BF31" s="273"/>
      <c r="BG31" s="273" t="s">
        <v>85</v>
      </c>
      <c r="BH31" s="273"/>
      <c r="BI31" s="273"/>
      <c r="BJ31" s="273"/>
      <c r="BK31" s="273"/>
      <c r="BL31" s="273"/>
      <c r="BM31" s="273"/>
      <c r="BN31" s="273" t="s">
        <v>87</v>
      </c>
      <c r="BO31" s="273"/>
      <c r="BP31" s="273"/>
      <c r="BQ31" s="273"/>
      <c r="BR31" s="273" t="s">
        <v>85</v>
      </c>
      <c r="BS31" s="273"/>
      <c r="BT31" s="291" t="s">
        <v>85</v>
      </c>
      <c r="BU31" s="273"/>
      <c r="BV31" s="273"/>
      <c r="BW31" s="273" t="s">
        <v>85</v>
      </c>
      <c r="BX31" s="273"/>
      <c r="BY31" s="273"/>
      <c r="BZ31" s="273"/>
      <c r="CA31" s="273"/>
      <c r="CB31" s="273"/>
      <c r="CC31" s="273"/>
      <c r="CD31" s="273"/>
      <c r="CE31" s="273" t="s">
        <v>87</v>
      </c>
      <c r="CF31" s="273"/>
      <c r="CG31" s="276">
        <v>72.314188035843472</v>
      </c>
      <c r="CH31" s="71">
        <v>51.705682360538155</v>
      </c>
      <c r="CI31" s="73">
        <v>23.500462227877332</v>
      </c>
      <c r="CJ31" s="13">
        <v>103.41652031005974</v>
      </c>
      <c r="CK31" s="13">
        <v>35.671750260535269</v>
      </c>
      <c r="CL31" s="47">
        <v>33.57276033874556</v>
      </c>
      <c r="CM31" s="47">
        <v>0.32936509453313922</v>
      </c>
      <c r="CN31" s="47">
        <v>0.14921190433067505</v>
      </c>
      <c r="CO31" s="94">
        <v>0.4708927017292609</v>
      </c>
      <c r="CP31" s="94">
        <v>0.10294129279773272</v>
      </c>
    </row>
    <row r="32" spans="1:94" ht="27" customHeight="1" x14ac:dyDescent="0.2">
      <c r="A32" s="26"/>
      <c r="B32" s="5" t="s">
        <v>82</v>
      </c>
      <c r="C32" s="10" t="s">
        <v>99</v>
      </c>
      <c r="D32" s="10" t="s">
        <v>99</v>
      </c>
      <c r="E32" s="12" t="s">
        <v>89</v>
      </c>
      <c r="F32" s="71">
        <v>21.248269735100003</v>
      </c>
      <c r="G32" s="13">
        <v>18.784247003066813</v>
      </c>
      <c r="H32" s="13">
        <v>10.660387070278439</v>
      </c>
      <c r="I32" s="13">
        <v>0.42719036302588087</v>
      </c>
      <c r="J32" s="13">
        <v>0.08</v>
      </c>
      <c r="K32" s="13">
        <v>0.31612086863915184</v>
      </c>
      <c r="L32" s="13">
        <v>8.5438072605176177E-2</v>
      </c>
      <c r="M32" s="13">
        <v>2.5631421781552852E-2</v>
      </c>
      <c r="N32" s="13">
        <v>0.3</v>
      </c>
      <c r="O32" s="13">
        <v>6.0233841186649199E-2</v>
      </c>
      <c r="P32" s="58">
        <v>6.6956521839231675E-2</v>
      </c>
      <c r="Q32" s="190">
        <v>1.25</v>
      </c>
      <c r="R32" s="190">
        <v>3.65</v>
      </c>
      <c r="S32" s="190">
        <v>1.8</v>
      </c>
      <c r="T32" s="190">
        <v>1.97</v>
      </c>
      <c r="U32" s="273">
        <v>0.5</v>
      </c>
      <c r="V32" s="273">
        <v>0.5</v>
      </c>
      <c r="W32" s="274"/>
      <c r="X32" s="274"/>
      <c r="Y32" s="273">
        <v>0.5</v>
      </c>
      <c r="Z32" s="273"/>
      <c r="AA32" s="274">
        <v>0.5</v>
      </c>
      <c r="AB32" s="274"/>
      <c r="AC32" s="273"/>
      <c r="AD32" s="273"/>
      <c r="AE32" s="273"/>
      <c r="AF32" s="273">
        <v>0.5</v>
      </c>
      <c r="AG32" s="273">
        <v>0.5</v>
      </c>
      <c r="AH32" s="273"/>
      <c r="AI32" s="273">
        <v>1</v>
      </c>
      <c r="AJ32" s="273"/>
      <c r="AK32" s="273"/>
      <c r="AL32" s="274"/>
      <c r="AM32" s="274"/>
      <c r="AN32" s="273"/>
      <c r="AO32" s="273">
        <v>1</v>
      </c>
      <c r="AP32" s="273"/>
      <c r="AQ32" s="273"/>
      <c r="AR32" s="273"/>
      <c r="AS32" s="273">
        <v>1</v>
      </c>
      <c r="AT32" s="273"/>
      <c r="AU32" s="274"/>
      <c r="AV32" s="273">
        <v>1</v>
      </c>
      <c r="AW32" s="274"/>
      <c r="AX32" s="274"/>
      <c r="AY32" s="273">
        <v>1</v>
      </c>
      <c r="AZ32" s="273"/>
      <c r="BA32" s="274"/>
      <c r="BB32" s="274"/>
      <c r="BC32" s="274"/>
      <c r="BD32" s="273"/>
      <c r="BE32" s="273" t="s">
        <v>85</v>
      </c>
      <c r="BF32" s="273"/>
      <c r="BG32" s="273" t="s">
        <v>85</v>
      </c>
      <c r="BH32" s="273"/>
      <c r="BI32" s="273"/>
      <c r="BJ32" s="273"/>
      <c r="BK32" s="273"/>
      <c r="BL32" s="273"/>
      <c r="BM32" s="273"/>
      <c r="BN32" s="273" t="s">
        <v>87</v>
      </c>
      <c r="BO32" s="273"/>
      <c r="BP32" s="273"/>
      <c r="BQ32" s="273"/>
      <c r="BR32" s="273" t="s">
        <v>85</v>
      </c>
      <c r="BS32" s="273"/>
      <c r="BT32" s="291" t="s">
        <v>85</v>
      </c>
      <c r="BU32" s="273"/>
      <c r="BV32" s="273"/>
      <c r="BW32" s="273" t="s">
        <v>85</v>
      </c>
      <c r="BX32" s="273"/>
      <c r="BY32" s="273"/>
      <c r="BZ32" s="273"/>
      <c r="CA32" s="273"/>
      <c r="CB32" s="273"/>
      <c r="CC32" s="273"/>
      <c r="CD32" s="273"/>
      <c r="CE32" s="273" t="s">
        <v>87</v>
      </c>
      <c r="CF32" s="273"/>
      <c r="CG32" s="276">
        <v>75.053933926679406</v>
      </c>
      <c r="CH32" s="71">
        <v>48.603341418905856</v>
      </c>
      <c r="CI32" s="73">
        <v>23.500462227877332</v>
      </c>
      <c r="CJ32" s="13">
        <v>107.33463090854421</v>
      </c>
      <c r="CK32" s="13">
        <v>33.531445244903146</v>
      </c>
      <c r="CL32" s="47">
        <v>33.57276033874556</v>
      </c>
      <c r="CM32" s="47">
        <v>1.9091757937480691</v>
      </c>
      <c r="CN32" s="47">
        <v>0.51813043243443246</v>
      </c>
      <c r="CO32" s="94">
        <v>2.729563286398637</v>
      </c>
      <c r="CP32" s="94">
        <v>0.35745818533651491</v>
      </c>
    </row>
    <row r="33" spans="1:111" ht="25.5" customHeight="1" x14ac:dyDescent="0.2">
      <c r="A33" s="26"/>
      <c r="B33" s="5" t="s">
        <v>82</v>
      </c>
      <c r="C33" s="10" t="s">
        <v>99</v>
      </c>
      <c r="D33" s="10" t="s">
        <v>99</v>
      </c>
      <c r="E33" s="12" t="s">
        <v>91</v>
      </c>
      <c r="F33" s="71">
        <v>16.678555301200003</v>
      </c>
      <c r="G33" s="13">
        <v>14.748732186489722</v>
      </c>
      <c r="H33" s="13">
        <v>8.6296059758532788</v>
      </c>
      <c r="I33" s="13">
        <v>0.33531756621562514</v>
      </c>
      <c r="J33" s="13">
        <v>7.0000000000000007E-2</v>
      </c>
      <c r="K33" s="13">
        <v>0.24813499899956259</v>
      </c>
      <c r="L33" s="13">
        <v>6.7063513243125025E-2</v>
      </c>
      <c r="M33" s="13">
        <v>2.0119053972937506E-2</v>
      </c>
      <c r="N33" s="13">
        <v>0.25</v>
      </c>
      <c r="O33" s="13">
        <v>4.7279776836403137E-2</v>
      </c>
      <c r="P33" s="58">
        <v>3.8037789379222003E-2</v>
      </c>
      <c r="Q33" s="190">
        <v>1.07</v>
      </c>
      <c r="R33" s="190">
        <v>3.42</v>
      </c>
      <c r="S33" s="190">
        <v>1.45</v>
      </c>
      <c r="T33" s="190">
        <v>1.76</v>
      </c>
      <c r="U33" s="273">
        <v>0.5</v>
      </c>
      <c r="V33" s="273">
        <v>0.5</v>
      </c>
      <c r="W33" s="274"/>
      <c r="X33" s="274"/>
      <c r="Y33" s="273">
        <v>0.5</v>
      </c>
      <c r="Z33" s="273"/>
      <c r="AA33" s="274">
        <v>0.5</v>
      </c>
      <c r="AB33" s="274"/>
      <c r="AC33" s="273"/>
      <c r="AD33" s="273"/>
      <c r="AE33" s="273"/>
      <c r="AF33" s="273">
        <v>0.5</v>
      </c>
      <c r="AG33" s="273">
        <v>0.5</v>
      </c>
      <c r="AH33" s="273"/>
      <c r="AI33" s="273">
        <v>1</v>
      </c>
      <c r="AJ33" s="273"/>
      <c r="AK33" s="273"/>
      <c r="AL33" s="274"/>
      <c r="AM33" s="274"/>
      <c r="AN33" s="273"/>
      <c r="AO33" s="273">
        <v>1</v>
      </c>
      <c r="AP33" s="273"/>
      <c r="AQ33" s="273"/>
      <c r="AR33" s="273"/>
      <c r="AS33" s="273">
        <v>1</v>
      </c>
      <c r="AT33" s="273"/>
      <c r="AU33" s="274"/>
      <c r="AV33" s="273">
        <v>1</v>
      </c>
      <c r="AW33" s="274"/>
      <c r="AX33" s="274"/>
      <c r="AY33" s="273">
        <v>1</v>
      </c>
      <c r="AZ33" s="273"/>
      <c r="BA33" s="274"/>
      <c r="BB33" s="274"/>
      <c r="BC33" s="274"/>
      <c r="BD33" s="273"/>
      <c r="BE33" s="273" t="s">
        <v>85</v>
      </c>
      <c r="BF33" s="273"/>
      <c r="BG33" s="273" t="s">
        <v>85</v>
      </c>
      <c r="BH33" s="273"/>
      <c r="BI33" s="273"/>
      <c r="BJ33" s="273"/>
      <c r="BK33" s="273"/>
      <c r="BL33" s="273"/>
      <c r="BM33" s="273"/>
      <c r="BN33" s="273" t="s">
        <v>87</v>
      </c>
      <c r="BO33" s="273"/>
      <c r="BP33" s="273"/>
      <c r="BQ33" s="273"/>
      <c r="BR33" s="273" t="s">
        <v>85</v>
      </c>
      <c r="BS33" s="273"/>
      <c r="BT33" s="291" t="s">
        <v>85</v>
      </c>
      <c r="BU33" s="273"/>
      <c r="BV33" s="273"/>
      <c r="BW33" s="273" t="s">
        <v>85</v>
      </c>
      <c r="BX33" s="273"/>
      <c r="BY33" s="273"/>
      <c r="BZ33" s="272" t="s">
        <v>90</v>
      </c>
      <c r="CA33" s="273"/>
      <c r="CB33" s="273"/>
      <c r="CC33" s="273"/>
      <c r="CD33" s="273"/>
      <c r="CE33" s="273" t="s">
        <v>87</v>
      </c>
      <c r="CF33" s="273"/>
      <c r="CG33" s="276">
        <v>75.353786205078976</v>
      </c>
      <c r="CH33" s="71">
        <v>52.739796007748915</v>
      </c>
      <c r="CI33" s="73">
        <v>23.500462227877332</v>
      </c>
      <c r="CJ33" s="13">
        <v>107.76344965188343</v>
      </c>
      <c r="CK33" s="13">
        <v>36.385185265745974</v>
      </c>
      <c r="CL33" s="47">
        <v>33.57276033874556</v>
      </c>
      <c r="CM33" s="47">
        <v>1.5033265708481272</v>
      </c>
      <c r="CN33" s="47">
        <v>0.45512365879375294</v>
      </c>
      <c r="CO33" s="94">
        <v>2.1493193983315995</v>
      </c>
      <c r="CP33" s="94">
        <v>0.31398981220181016</v>
      </c>
    </row>
    <row r="34" spans="1:111" ht="25.5" customHeight="1" x14ac:dyDescent="0.2">
      <c r="A34" s="26"/>
      <c r="B34" s="5" t="s">
        <v>82</v>
      </c>
      <c r="C34" s="10" t="s">
        <v>99</v>
      </c>
      <c r="D34" s="10" t="s">
        <v>99</v>
      </c>
      <c r="E34" s="12" t="s">
        <v>92</v>
      </c>
      <c r="F34" s="71">
        <v>23.2714344798</v>
      </c>
      <c r="G34" s="13">
        <v>20.57090378911138</v>
      </c>
      <c r="H34" s="13">
        <v>11.55948148282312</v>
      </c>
      <c r="I34" s="13">
        <v>0.46786550940365196</v>
      </c>
      <c r="J34" s="13">
        <v>0.1</v>
      </c>
      <c r="K34" s="13">
        <v>0.34622047695870245</v>
      </c>
      <c r="L34" s="13">
        <v>9.3573101880730397E-2</v>
      </c>
      <c r="M34" s="13">
        <v>2.8071930564219118E-2</v>
      </c>
      <c r="N34" s="13">
        <v>0.35</v>
      </c>
      <c r="O34" s="13">
        <v>6.5969036825914915E-2</v>
      </c>
      <c r="P34" s="58">
        <v>5.1896472577737066E-2</v>
      </c>
      <c r="Q34" s="58">
        <v>0.9</v>
      </c>
      <c r="R34" s="58">
        <v>3.2</v>
      </c>
      <c r="S34" s="58">
        <v>1.1000000000000001</v>
      </c>
      <c r="T34" s="190">
        <v>1.65</v>
      </c>
      <c r="U34" s="273">
        <v>0.5</v>
      </c>
      <c r="V34" s="273">
        <v>0.5</v>
      </c>
      <c r="W34" s="274"/>
      <c r="X34" s="274"/>
      <c r="Y34" s="273">
        <v>0.5</v>
      </c>
      <c r="Z34" s="273"/>
      <c r="AA34" s="274">
        <v>0.5</v>
      </c>
      <c r="AB34" s="274"/>
      <c r="AC34" s="273"/>
      <c r="AD34" s="273"/>
      <c r="AE34" s="273"/>
      <c r="AF34" s="273"/>
      <c r="AG34" s="273"/>
      <c r="AH34" s="273">
        <v>1</v>
      </c>
      <c r="AI34" s="273">
        <v>1</v>
      </c>
      <c r="AJ34" s="273"/>
      <c r="AK34" s="273"/>
      <c r="AL34" s="274"/>
      <c r="AM34" s="274"/>
      <c r="AN34" s="273"/>
      <c r="AO34" s="273">
        <v>1</v>
      </c>
      <c r="AP34" s="273"/>
      <c r="AQ34" s="273"/>
      <c r="AR34" s="273"/>
      <c r="AS34" s="273">
        <v>1</v>
      </c>
      <c r="AT34" s="273"/>
      <c r="AU34" s="274"/>
      <c r="AV34" s="273">
        <v>1</v>
      </c>
      <c r="AW34" s="274"/>
      <c r="AX34" s="274"/>
      <c r="AY34" s="273">
        <v>1</v>
      </c>
      <c r="AZ34" s="273"/>
      <c r="BA34" s="274"/>
      <c r="BB34" s="274"/>
      <c r="BC34" s="274"/>
      <c r="BD34" s="273"/>
      <c r="BE34" s="273" t="s">
        <v>85</v>
      </c>
      <c r="BF34" s="273"/>
      <c r="BG34" s="273" t="s">
        <v>85</v>
      </c>
      <c r="BH34" s="273"/>
      <c r="BI34" s="273"/>
      <c r="BJ34" s="273"/>
      <c r="BK34" s="273"/>
      <c r="BL34" s="273"/>
      <c r="BM34" s="273"/>
      <c r="BN34" s="273" t="s">
        <v>87</v>
      </c>
      <c r="BO34" s="273"/>
      <c r="BP34" s="273"/>
      <c r="BQ34" s="273"/>
      <c r="BR34" s="273" t="s">
        <v>85</v>
      </c>
      <c r="BS34" s="273"/>
      <c r="BT34" s="291" t="s">
        <v>85</v>
      </c>
      <c r="BU34" s="273"/>
      <c r="BV34" s="273"/>
      <c r="BW34" s="273" t="s">
        <v>85</v>
      </c>
      <c r="BX34" s="273"/>
      <c r="BY34" s="273"/>
      <c r="BZ34" s="272" t="s">
        <v>90</v>
      </c>
      <c r="CA34" s="273"/>
      <c r="CB34" s="273"/>
      <c r="CC34" s="273"/>
      <c r="CD34" s="273"/>
      <c r="CE34" s="273" t="s">
        <v>87</v>
      </c>
      <c r="CF34" s="273"/>
      <c r="CG34" s="276">
        <v>75.653638483478545</v>
      </c>
      <c r="CH34" s="71">
        <v>51.447153948735462</v>
      </c>
      <c r="CI34" s="73">
        <v>23.500462227877332</v>
      </c>
      <c r="CJ34" s="13">
        <v>108.19226839522265</v>
      </c>
      <c r="CK34" s="13">
        <v>35.493391509232595</v>
      </c>
      <c r="CL34" s="47">
        <v>33.57276033874556</v>
      </c>
      <c r="CM34" s="47">
        <v>2.1031531855209131</v>
      </c>
      <c r="CN34" s="47">
        <v>0.59470242341435786</v>
      </c>
      <c r="CO34" s="47">
        <v>3.0068990364129866</v>
      </c>
      <c r="CP34" s="47">
        <v>0.41028520191356549</v>
      </c>
    </row>
    <row r="35" spans="1:111" ht="25.5" customHeight="1" x14ac:dyDescent="0.2">
      <c r="A35" s="26"/>
      <c r="B35" s="5" t="s">
        <v>82</v>
      </c>
      <c r="C35" s="10" t="s">
        <v>99</v>
      </c>
      <c r="D35" s="10" t="s">
        <v>99</v>
      </c>
      <c r="E35" s="12" t="s">
        <v>93</v>
      </c>
      <c r="F35" s="71">
        <v>16.270541634700002</v>
      </c>
      <c r="G35" s="13">
        <v>14.388415317603572</v>
      </c>
      <c r="H35" s="13">
        <v>8.4482847024606791</v>
      </c>
      <c r="I35" s="13">
        <v>0.32711456858407068</v>
      </c>
      <c r="J35" s="13">
        <v>7.0000000000000007E-2</v>
      </c>
      <c r="K35" s="13">
        <v>0.2420647807522123</v>
      </c>
      <c r="L35" s="13">
        <v>6.5422913716814135E-2</v>
      </c>
      <c r="M35" s="13">
        <v>1.9626874115044241E-2</v>
      </c>
      <c r="N35" s="13">
        <v>0.25</v>
      </c>
      <c r="O35" s="13">
        <v>4.612315417035396E-2</v>
      </c>
      <c r="P35" s="58">
        <v>3.0991414413716716E-2</v>
      </c>
      <c r="Q35" s="190">
        <v>0.8</v>
      </c>
      <c r="R35" s="190">
        <v>3.15</v>
      </c>
      <c r="S35" s="190">
        <v>0.8</v>
      </c>
      <c r="T35" s="190">
        <v>1.55</v>
      </c>
      <c r="U35" s="273">
        <v>0.5</v>
      </c>
      <c r="V35" s="273">
        <v>0.5</v>
      </c>
      <c r="W35" s="274"/>
      <c r="X35" s="274"/>
      <c r="Y35" s="273">
        <v>0.5</v>
      </c>
      <c r="Z35" s="273"/>
      <c r="AA35" s="274">
        <v>0.5</v>
      </c>
      <c r="AB35" s="274"/>
      <c r="AC35" s="273"/>
      <c r="AD35" s="273"/>
      <c r="AE35" s="273"/>
      <c r="AF35" s="273"/>
      <c r="AG35" s="273"/>
      <c r="AH35" s="273">
        <v>1</v>
      </c>
      <c r="AI35" s="273">
        <v>1</v>
      </c>
      <c r="AJ35" s="273"/>
      <c r="AK35" s="273"/>
      <c r="AL35" s="274"/>
      <c r="AM35" s="274"/>
      <c r="AN35" s="273"/>
      <c r="AO35" s="273">
        <v>1</v>
      </c>
      <c r="AP35" s="273"/>
      <c r="AQ35" s="273"/>
      <c r="AR35" s="273"/>
      <c r="AS35" s="273">
        <v>1</v>
      </c>
      <c r="AT35" s="273"/>
      <c r="AU35" s="274"/>
      <c r="AV35" s="273">
        <v>1</v>
      </c>
      <c r="AW35" s="274"/>
      <c r="AX35" s="274"/>
      <c r="AY35" s="273">
        <v>1</v>
      </c>
      <c r="AZ35" s="273"/>
      <c r="BA35" s="274"/>
      <c r="BB35" s="274"/>
      <c r="BC35" s="274"/>
      <c r="BD35" s="273"/>
      <c r="BE35" s="273" t="s">
        <v>85</v>
      </c>
      <c r="BF35" s="273"/>
      <c r="BG35" s="273" t="s">
        <v>85</v>
      </c>
      <c r="BH35" s="273"/>
      <c r="BI35" s="273"/>
      <c r="BJ35" s="273"/>
      <c r="BK35" s="273"/>
      <c r="BL35" s="273"/>
      <c r="BM35" s="273"/>
      <c r="BN35" s="273" t="s">
        <v>87</v>
      </c>
      <c r="BO35" s="273"/>
      <c r="BP35" s="273"/>
      <c r="BQ35" s="273"/>
      <c r="BR35" s="273" t="s">
        <v>85</v>
      </c>
      <c r="BS35" s="273"/>
      <c r="BT35" s="291" t="s">
        <v>85</v>
      </c>
      <c r="BU35" s="273"/>
      <c r="BV35" s="273"/>
      <c r="BW35" s="273" t="s">
        <v>85</v>
      </c>
      <c r="BX35" s="273"/>
      <c r="BY35" s="273"/>
      <c r="BZ35" s="272" t="s">
        <v>90</v>
      </c>
      <c r="CA35" s="273"/>
      <c r="CB35" s="273"/>
      <c r="CC35" s="273"/>
      <c r="CD35" s="273"/>
      <c r="CE35" s="273" t="s">
        <v>87</v>
      </c>
      <c r="CF35" s="273"/>
      <c r="CG35" s="276">
        <v>90.646252403456884</v>
      </c>
      <c r="CH35" s="71">
        <v>50.154511889722002</v>
      </c>
      <c r="CI35" s="73">
        <v>23.500462227877332</v>
      </c>
      <c r="CJ35" s="13">
        <v>129.63320556218369</v>
      </c>
      <c r="CK35" s="13">
        <v>34.601597752719208</v>
      </c>
      <c r="CL35" s="47">
        <v>33.57276033874556</v>
      </c>
      <c r="CM35" s="47">
        <v>1.6866211756786316</v>
      </c>
      <c r="CN35" s="47">
        <v>0.42371959555732064</v>
      </c>
      <c r="CO35" s="47">
        <v>2.4114633954643407</v>
      </c>
      <c r="CP35" s="47">
        <v>0.29232414897499548</v>
      </c>
    </row>
    <row r="36" spans="1:111" ht="25.5" customHeight="1" x14ac:dyDescent="0.2">
      <c r="A36" s="26"/>
      <c r="B36" s="5" t="s">
        <v>82</v>
      </c>
      <c r="C36" s="10" t="s">
        <v>99</v>
      </c>
      <c r="D36" s="10" t="s">
        <v>99</v>
      </c>
      <c r="E36" s="12" t="s">
        <v>94</v>
      </c>
      <c r="F36" s="71">
        <v>0.55589476040000008</v>
      </c>
      <c r="G36" s="13">
        <v>0.51081066290924004</v>
      </c>
      <c r="H36" s="13">
        <v>1.4646956315217601</v>
      </c>
      <c r="I36" s="13">
        <v>1.1176104570396139E-2</v>
      </c>
      <c r="J36" s="13">
        <v>2E-3</v>
      </c>
      <c r="K36" s="13">
        <v>8.2703173820931428E-3</v>
      </c>
      <c r="L36" s="13">
        <v>2.2352209140792281E-3</v>
      </c>
      <c r="M36" s="28">
        <v>6.705662742237683E-4</v>
      </c>
      <c r="N36" s="13">
        <v>5.0000000000000001E-3</v>
      </c>
      <c r="O36" s="13">
        <v>1.5758307444258554E-3</v>
      </c>
      <c r="P36" s="58">
        <v>4.6002738259702837E-3</v>
      </c>
      <c r="Q36" s="58">
        <v>0.7</v>
      </c>
      <c r="R36" s="58">
        <v>3.1</v>
      </c>
      <c r="S36" s="58">
        <v>0.5</v>
      </c>
      <c r="T36" s="91">
        <v>0.7</v>
      </c>
      <c r="U36" s="273">
        <v>0.5</v>
      </c>
      <c r="V36" s="273">
        <v>0.5</v>
      </c>
      <c r="W36" s="274"/>
      <c r="X36" s="274"/>
      <c r="Y36" s="273">
        <v>0.5</v>
      </c>
      <c r="Z36" s="273"/>
      <c r="AA36" s="274">
        <v>0.5</v>
      </c>
      <c r="AB36" s="274">
        <v>1</v>
      </c>
      <c r="AC36" s="273"/>
      <c r="AD36" s="273"/>
      <c r="AE36" s="273"/>
      <c r="AF36" s="273"/>
      <c r="AG36" s="273"/>
      <c r="AH36" s="273">
        <v>1</v>
      </c>
      <c r="AI36" s="273"/>
      <c r="AJ36" s="273">
        <v>1</v>
      </c>
      <c r="AK36" s="273"/>
      <c r="AL36" s="274"/>
      <c r="AM36" s="274"/>
      <c r="AN36" s="273"/>
      <c r="AO36" s="273">
        <v>1</v>
      </c>
      <c r="AP36" s="273"/>
      <c r="AQ36" s="273"/>
      <c r="AR36" s="273"/>
      <c r="AS36" s="273">
        <v>1</v>
      </c>
      <c r="AT36" s="273">
        <v>1</v>
      </c>
      <c r="AU36" s="274"/>
      <c r="AV36" s="273">
        <v>1</v>
      </c>
      <c r="AW36" s="274"/>
      <c r="AX36" s="274"/>
      <c r="AY36" s="273">
        <v>1</v>
      </c>
      <c r="AZ36" s="273"/>
      <c r="BA36" s="274"/>
      <c r="BB36" s="274"/>
      <c r="BC36" s="274"/>
      <c r="BD36" s="273"/>
      <c r="BE36" s="273" t="s">
        <v>85</v>
      </c>
      <c r="BF36" s="273"/>
      <c r="BG36" s="273" t="s">
        <v>85</v>
      </c>
      <c r="BH36" s="273"/>
      <c r="BI36" s="273"/>
      <c r="BJ36" s="273"/>
      <c r="BK36" s="273"/>
      <c r="BL36" s="273"/>
      <c r="BM36" s="273"/>
      <c r="BN36" s="273" t="s">
        <v>87</v>
      </c>
      <c r="BO36" s="273"/>
      <c r="BP36" s="273"/>
      <c r="BQ36" s="273"/>
      <c r="BR36" s="273" t="s">
        <v>85</v>
      </c>
      <c r="BS36" s="273"/>
      <c r="BT36" s="291" t="s">
        <v>85</v>
      </c>
      <c r="BU36" s="273"/>
      <c r="BV36" s="273"/>
      <c r="BW36" s="273" t="s">
        <v>85</v>
      </c>
      <c r="BX36" s="273"/>
      <c r="BY36" s="273"/>
      <c r="BZ36" s="272" t="s">
        <v>90</v>
      </c>
      <c r="CA36" s="273"/>
      <c r="CB36" s="273"/>
      <c r="CC36" s="273"/>
      <c r="CD36" s="273"/>
      <c r="CE36" s="273" t="s">
        <v>87</v>
      </c>
      <c r="CF36" s="273"/>
      <c r="CG36" s="276">
        <v>21.262252468332903</v>
      </c>
      <c r="CH36" s="71">
        <v>43.432773182852046</v>
      </c>
      <c r="CI36" s="73">
        <v>23.500462227877332</v>
      </c>
      <c r="CJ36" s="13">
        <v>30.407147254962883</v>
      </c>
      <c r="CK36" s="13">
        <v>29.964270218849624</v>
      </c>
      <c r="CL36" s="47">
        <v>33.57276033874556</v>
      </c>
      <c r="CM36" s="47">
        <v>2.3924769097747878E-2</v>
      </c>
      <c r="CN36" s="47">
        <v>6.3615793145798835E-2</v>
      </c>
      <c r="CO36" s="47">
        <v>3.4195216610960061E-2</v>
      </c>
      <c r="CP36" s="47">
        <v>4.3888535691286618E-2</v>
      </c>
    </row>
    <row r="37" spans="1:111" ht="25.5" customHeight="1" x14ac:dyDescent="0.2">
      <c r="A37" s="26"/>
      <c r="B37" s="5" t="s">
        <v>82</v>
      </c>
      <c r="C37" s="10" t="s">
        <v>99</v>
      </c>
      <c r="D37" s="10" t="s">
        <v>99</v>
      </c>
      <c r="E37" s="10" t="s">
        <v>95</v>
      </c>
      <c r="F37" s="71">
        <v>0.48960675760000016</v>
      </c>
      <c r="G37" s="13">
        <v>0.45227172763656009</v>
      </c>
      <c r="H37" s="13">
        <v>1.4352372430774401</v>
      </c>
      <c r="I37" s="13">
        <v>9.8434033042024624E-3</v>
      </c>
      <c r="J37" s="13">
        <v>2E-3</v>
      </c>
      <c r="K37" s="13">
        <v>7.2841184451098223E-3</v>
      </c>
      <c r="L37" s="13">
        <v>1.9686806608404926E-3</v>
      </c>
      <c r="M37" s="28">
        <v>5.9060419825214777E-4</v>
      </c>
      <c r="N37" s="13">
        <v>5.0000000000000001E-3</v>
      </c>
      <c r="O37" s="13">
        <v>1.3879198658925472E-3</v>
      </c>
      <c r="P37" s="58">
        <v>3.4554834383099149E-3</v>
      </c>
      <c r="Q37" s="53">
        <v>0.48</v>
      </c>
      <c r="R37" s="53">
        <v>2.9</v>
      </c>
      <c r="S37" s="53">
        <v>0.44</v>
      </c>
      <c r="T37" s="74">
        <v>0.63</v>
      </c>
      <c r="U37" s="273">
        <v>0.5</v>
      </c>
      <c r="V37" s="273">
        <v>0.5</v>
      </c>
      <c r="W37" s="274"/>
      <c r="X37" s="274"/>
      <c r="Y37" s="273">
        <v>0.5</v>
      </c>
      <c r="Z37" s="273"/>
      <c r="AA37" s="274">
        <v>0.5</v>
      </c>
      <c r="AB37" s="274">
        <v>1</v>
      </c>
      <c r="AC37" s="273"/>
      <c r="AD37" s="273"/>
      <c r="AE37" s="273"/>
      <c r="AF37" s="273"/>
      <c r="AG37" s="273">
        <v>1</v>
      </c>
      <c r="AH37" s="273"/>
      <c r="AI37" s="273"/>
      <c r="AJ37" s="273">
        <v>1</v>
      </c>
      <c r="AK37" s="273">
        <v>1</v>
      </c>
      <c r="AL37" s="274"/>
      <c r="AM37" s="274"/>
      <c r="AN37" s="273"/>
      <c r="AO37" s="273">
        <v>1</v>
      </c>
      <c r="AP37" s="273"/>
      <c r="AQ37" s="273"/>
      <c r="AR37" s="273"/>
      <c r="AS37" s="273">
        <v>1</v>
      </c>
      <c r="AT37" s="273">
        <v>1</v>
      </c>
      <c r="AU37" s="274"/>
      <c r="AV37" s="273">
        <v>1</v>
      </c>
      <c r="AW37" s="274"/>
      <c r="AX37" s="274"/>
      <c r="AY37" s="273">
        <v>1</v>
      </c>
      <c r="AZ37" s="273">
        <v>1</v>
      </c>
      <c r="BA37" s="274"/>
      <c r="BB37" s="274"/>
      <c r="BC37" s="274"/>
      <c r="BD37" s="273"/>
      <c r="BE37" s="273" t="s">
        <v>85</v>
      </c>
      <c r="BF37" s="273"/>
      <c r="BG37" s="273" t="s">
        <v>85</v>
      </c>
      <c r="BH37" s="273"/>
      <c r="BI37" s="273"/>
      <c r="BJ37" s="273"/>
      <c r="BK37" s="273"/>
      <c r="BL37" s="273"/>
      <c r="BM37" s="273"/>
      <c r="BN37" s="273" t="s">
        <v>87</v>
      </c>
      <c r="BO37" s="273"/>
      <c r="BP37" s="273"/>
      <c r="BQ37" s="273"/>
      <c r="BR37" s="273" t="s">
        <v>85</v>
      </c>
      <c r="BS37" s="273"/>
      <c r="BT37" s="291" t="s">
        <v>85</v>
      </c>
      <c r="BU37" s="273"/>
      <c r="BV37" s="273"/>
      <c r="BW37" s="273"/>
      <c r="BX37" s="273" t="s">
        <v>96</v>
      </c>
      <c r="BY37" s="273"/>
      <c r="BZ37" s="273" t="s">
        <v>96</v>
      </c>
      <c r="CA37" s="273"/>
      <c r="CB37" s="273"/>
      <c r="CC37" s="273" t="s">
        <v>87</v>
      </c>
      <c r="CD37" s="273"/>
      <c r="CE37" s="273"/>
      <c r="CF37" s="273"/>
      <c r="CG37" s="287">
        <v>19.081508625426967</v>
      </c>
      <c r="CH37" s="225">
        <v>40.867765803005746</v>
      </c>
      <c r="CI37" s="73">
        <v>23.500462227877332</v>
      </c>
      <c r="CJ37" s="13">
        <v>27.288465485223103</v>
      </c>
      <c r="CK37" s="13">
        <v>28.194671627493662</v>
      </c>
      <c r="CL37" s="47">
        <v>33.57276033874556</v>
      </c>
      <c r="CM37" s="47">
        <v>2.0136011985426073E-2</v>
      </c>
      <c r="CN37" s="47">
        <v>5.8654939521840449E-2</v>
      </c>
      <c r="CO37" s="47">
        <v>2.8779251762687589E-2</v>
      </c>
      <c r="CP37" s="47">
        <v>4.0466042776117726E-2</v>
      </c>
      <c r="CQ37" s="121"/>
      <c r="CR37" s="121"/>
      <c r="CS37" s="121"/>
      <c r="CT37" s="121"/>
      <c r="CU37" s="121"/>
      <c r="CV37" s="121"/>
      <c r="CW37" s="121"/>
      <c r="CX37" s="121"/>
    </row>
    <row r="38" spans="1:111" ht="25.5" customHeight="1" x14ac:dyDescent="0.2">
      <c r="A38" s="121"/>
      <c r="B38" s="5" t="s">
        <v>100</v>
      </c>
      <c r="C38" s="5" t="s">
        <v>83</v>
      </c>
      <c r="D38" s="5" t="s">
        <v>83</v>
      </c>
      <c r="E38" s="15"/>
      <c r="F38" s="6"/>
      <c r="G38" s="7"/>
      <c r="H38" s="117"/>
      <c r="I38" s="500">
        <v>1.1925221013940033</v>
      </c>
      <c r="J38" s="500">
        <v>0.45087999999999995</v>
      </c>
      <c r="K38" s="500">
        <v>0.55649966741060108</v>
      </c>
      <c r="L38" s="500">
        <v>0.63336923398340228</v>
      </c>
      <c r="M38" s="500">
        <v>0</v>
      </c>
      <c r="N38" s="14"/>
      <c r="O38" s="14"/>
      <c r="P38" s="14"/>
      <c r="Q38" s="7"/>
      <c r="R38" s="7"/>
      <c r="S38" s="7"/>
      <c r="T38" s="7"/>
      <c r="U38" s="249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69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0"/>
      <c r="CG38" s="7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121"/>
      <c r="CW38" s="121"/>
      <c r="CX38" s="121"/>
    </row>
    <row r="39" spans="1:111" ht="29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55">
        <v>65.109837631327608</v>
      </c>
      <c r="G39" s="7">
        <v>65.109837631327608</v>
      </c>
      <c r="H39" s="191">
        <v>45.15625</v>
      </c>
      <c r="I39" s="60">
        <v>0.37966347658135013</v>
      </c>
      <c r="J39" s="60">
        <v>0.15091323299440587</v>
      </c>
      <c r="K39" s="60">
        <v>0.17790771618208698</v>
      </c>
      <c r="L39" s="60">
        <v>0.19980844766080161</v>
      </c>
      <c r="M39" s="60">
        <v>0</v>
      </c>
      <c r="N39" s="13">
        <v>0.34372915429876771</v>
      </c>
      <c r="O39" s="13">
        <v>3.593432228258242E-2</v>
      </c>
      <c r="P39" s="225">
        <v>0</v>
      </c>
      <c r="Q39" s="60">
        <v>2.5</v>
      </c>
      <c r="R39" s="60">
        <v>5.0999999999999988</v>
      </c>
      <c r="S39" s="60">
        <v>3.2</v>
      </c>
      <c r="T39" s="60">
        <v>0.70000000000000007</v>
      </c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0"/>
      <c r="CG39" s="32">
        <v>92.096505562782269</v>
      </c>
      <c r="CH39" s="32">
        <v>135.50305067522561</v>
      </c>
      <c r="CI39" s="32">
        <v>3.3762828975986925</v>
      </c>
      <c r="CJ39" s="13">
        <v>101.3061561190605</v>
      </c>
      <c r="CK39" s="13">
        <v>33.875762668806402</v>
      </c>
      <c r="CL39" s="47">
        <v>5.064424346398039</v>
      </c>
      <c r="CM39" s="47">
        <v>6.2162177548654913</v>
      </c>
      <c r="CN39" s="47">
        <v>6.1188096320531571</v>
      </c>
      <c r="CO39" s="94">
        <v>6.9257712228560742</v>
      </c>
      <c r="CP39" s="94">
        <v>1.5097024080132893</v>
      </c>
      <c r="CQ39" s="236">
        <f t="shared" ref="CQ39:CQ45" si="5">F47+F55+F63+F71+F79+F87</f>
        <v>65.109837631327608</v>
      </c>
      <c r="CR39" s="238">
        <f t="shared" ref="CR39:CR45" si="6">F47/CQ39</f>
        <v>0.125861816048115</v>
      </c>
      <c r="CS39" s="238">
        <f t="shared" ref="CS39:CS45" si="7">F55/CQ39</f>
        <v>0.1396508728179551</v>
      </c>
      <c r="CT39" s="238">
        <f t="shared" ref="CT39:CT45" si="8">F63/CQ39</f>
        <v>0.52486430981370114</v>
      </c>
      <c r="CU39" s="238">
        <f t="shared" ref="CU39:CU45" si="9">F71/CQ39</f>
        <v>8.5081414111779375E-3</v>
      </c>
      <c r="CV39" s="238">
        <f t="shared" ref="CV39:CV45" si="10">F79/CQ39</f>
        <v>0.10459146252017017</v>
      </c>
      <c r="CW39" s="238">
        <f t="shared" ref="CW39:CW45" si="11">F87/CQ39</f>
        <v>9.6523397388880744E-2</v>
      </c>
      <c r="CX39" s="238">
        <f t="shared" ref="CX39:CX45" si="12">SUM(CR39:CW39)</f>
        <v>1.0000000000000002</v>
      </c>
      <c r="CY39" s="237"/>
      <c r="CZ39" s="240">
        <f>F47/[1]EU28!F47</f>
        <v>1.9479855295472401E-2</v>
      </c>
      <c r="DA39" s="240">
        <f>F55/[1]EU28!F55</f>
        <v>2.2533007084532177E-2</v>
      </c>
      <c r="DB39" s="240">
        <f>H63/[1]EU28!F63</f>
        <v>7.3306825456569205E-2</v>
      </c>
      <c r="DC39" s="240">
        <f>F71/[1]EU28!F71</f>
        <v>4.9549156563267792E-3</v>
      </c>
      <c r="DD39" s="240">
        <f>F79/[1]EU28!F79</f>
        <v>4.44008026277668E-2</v>
      </c>
      <c r="DE39" s="240">
        <f>F87/[1]EU28!F87</f>
        <v>2.4541638283404152E-2</v>
      </c>
      <c r="DF39" s="237"/>
      <c r="DG39" s="27"/>
    </row>
    <row r="40" spans="1:111" ht="24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8.7870105062082153</v>
      </c>
      <c r="G40" s="7">
        <v>8.7870105062082153</v>
      </c>
      <c r="H40" s="17">
        <v>7.8750000000000009</v>
      </c>
      <c r="I40" s="60">
        <v>4.5097234516615944E-2</v>
      </c>
      <c r="J40" s="60">
        <v>1.7059670736224213E-2</v>
      </c>
      <c r="K40" s="60">
        <v>2.134655844917532E-2</v>
      </c>
      <c r="L40" s="60">
        <v>2.344589822128678E-2</v>
      </c>
      <c r="M40" s="60">
        <v>0</v>
      </c>
      <c r="N40" s="13">
        <v>4.0879115068424073E-2</v>
      </c>
      <c r="O40" s="13">
        <v>4.2181194481918666E-3</v>
      </c>
      <c r="P40" s="225">
        <v>0</v>
      </c>
      <c r="Q40" s="60">
        <v>2.4499999999999997</v>
      </c>
      <c r="R40" s="60">
        <v>5.05</v>
      </c>
      <c r="S40" s="60">
        <v>2.9499999999999997</v>
      </c>
      <c r="T40" s="60">
        <v>0.75</v>
      </c>
      <c r="U40" s="249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0"/>
      <c r="CG40" s="32">
        <v>86.792547260634066</v>
      </c>
      <c r="CH40" s="32">
        <v>145.5490553805848</v>
      </c>
      <c r="CI40" s="32">
        <v>3.2076845960503659</v>
      </c>
      <c r="CJ40" s="13">
        <v>95.471801986697486</v>
      </c>
      <c r="CK40" s="13">
        <v>36.387263845146201</v>
      </c>
      <c r="CL40" s="47">
        <v>4.8115268940755485</v>
      </c>
      <c r="CM40" s="47">
        <v>0.79083298288586135</v>
      </c>
      <c r="CN40" s="47">
        <v>1.1461988111221055</v>
      </c>
      <c r="CO40" s="94">
        <v>0.83119066447288636</v>
      </c>
      <c r="CP40" s="94">
        <v>0.28654970278052638</v>
      </c>
      <c r="CQ40" s="236">
        <f t="shared" si="5"/>
        <v>8.7870105062082153</v>
      </c>
      <c r="CR40" s="238">
        <f t="shared" si="6"/>
        <v>0.1184782608695652</v>
      </c>
      <c r="CS40" s="238">
        <f t="shared" si="7"/>
        <v>0.11630434782608694</v>
      </c>
      <c r="CT40" s="238">
        <f t="shared" si="8"/>
        <v>0.60869565217391297</v>
      </c>
      <c r="CU40" s="238">
        <f t="shared" si="9"/>
        <v>2.2826086956521736E-2</v>
      </c>
      <c r="CV40" s="238">
        <f t="shared" si="10"/>
        <v>7.1739130434782611E-2</v>
      </c>
      <c r="CW40" s="238">
        <f t="shared" si="11"/>
        <v>6.1956521739130431E-2</v>
      </c>
      <c r="CX40" s="238">
        <f t="shared" si="12"/>
        <v>1</v>
      </c>
      <c r="CY40" s="237"/>
      <c r="CZ40" s="240">
        <f>F48/[1]EU28!F48</f>
        <v>2.4760255981975624E-3</v>
      </c>
      <c r="DA40" s="240">
        <f>F56/[1]EU28!F56</f>
        <v>4.7273916470789192E-3</v>
      </c>
      <c r="DB40" s="240">
        <f>H64/[1]EU28!F64</f>
        <v>1.6180896236138022E-2</v>
      </c>
      <c r="DC40" s="240">
        <f>F72/[1]EU28!F72</f>
        <v>2.8942722352464471E-3</v>
      </c>
      <c r="DD40" s="240">
        <f>F80/[1]EU28!F80</f>
        <v>5.2504788675385335E-3</v>
      </c>
      <c r="DE40" s="240">
        <f>F88/[1]EU28!F88</f>
        <v>3.1857487708459057E-3</v>
      </c>
      <c r="DF40" s="237"/>
      <c r="DG40" s="27"/>
    </row>
    <row r="41" spans="1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2.9465138490926464</v>
      </c>
      <c r="G41" s="7">
        <v>2.9465138490926464</v>
      </c>
      <c r="H41" s="17">
        <v>3.2124999999999995</v>
      </c>
      <c r="I41" s="60">
        <v>5.9632577946498585E-3</v>
      </c>
      <c r="J41" s="60">
        <v>3.3161973951301152E-3</v>
      </c>
      <c r="K41" s="60">
        <v>2.8611934144154058E-3</v>
      </c>
      <c r="L41" s="60">
        <v>3.0024673340806065E-3</v>
      </c>
      <c r="M41" s="60">
        <v>0</v>
      </c>
      <c r="N41" s="13">
        <v>5.2268414253902901E-3</v>
      </c>
      <c r="O41" s="28">
        <v>7.3641636925956796E-4</v>
      </c>
      <c r="P41" s="225">
        <v>0</v>
      </c>
      <c r="Q41" s="60">
        <v>2.3999999999999995</v>
      </c>
      <c r="R41" s="60">
        <v>5</v>
      </c>
      <c r="S41" s="60">
        <v>2.6999999999999997</v>
      </c>
      <c r="T41" s="60">
        <v>0.7599999999999999</v>
      </c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0"/>
      <c r="CG41" s="32">
        <v>79.561110484976112</v>
      </c>
      <c r="CH41" s="32">
        <v>144.4541801561428</v>
      </c>
      <c r="CI41" s="32">
        <v>3.3338961511092835</v>
      </c>
      <c r="CJ41" s="13">
        <v>87.51722153347373</v>
      </c>
      <c r="CK41" s="13">
        <v>36.113545039035699</v>
      </c>
      <c r="CL41" s="47">
        <v>5.0008442266639257</v>
      </c>
      <c r="CM41" s="47">
        <v>0.24425128507385244</v>
      </c>
      <c r="CN41" s="47">
        <v>0.46405905375160866</v>
      </c>
      <c r="CO41" s="94">
        <v>0.27260576205350973</v>
      </c>
      <c r="CP41" s="94">
        <v>0.11601476343790217</v>
      </c>
      <c r="CQ41" s="236">
        <f t="shared" si="5"/>
        <v>2.9465138490926464</v>
      </c>
      <c r="CR41" s="238">
        <f t="shared" si="6"/>
        <v>4.3760129659643432E-2</v>
      </c>
      <c r="CS41" s="238">
        <f t="shared" si="7"/>
        <v>6.4829821717989934E-3</v>
      </c>
      <c r="CT41" s="238">
        <f t="shared" si="8"/>
        <v>0.59319286871961097</v>
      </c>
      <c r="CU41" s="238">
        <f t="shared" si="9"/>
        <v>2.5931928687196105E-2</v>
      </c>
      <c r="CV41" s="238">
        <f t="shared" si="10"/>
        <v>0.16855753646677468</v>
      </c>
      <c r="CW41" s="238">
        <f t="shared" si="11"/>
        <v>0.16207455429497566</v>
      </c>
      <c r="CX41" s="238">
        <f t="shared" si="12"/>
        <v>0.99999999999999989</v>
      </c>
      <c r="CY41" s="237"/>
      <c r="CZ41" s="240">
        <f>F49/[1]EU28!F49</f>
        <v>6.4980007095816758E-4</v>
      </c>
      <c r="DA41" s="240">
        <f>F57/[1]EU28!F57</f>
        <v>1.5224513232347535E-4</v>
      </c>
      <c r="DB41" s="240">
        <f>H65/[1]EU28!F65</f>
        <v>1.3232255071485809E-2</v>
      </c>
      <c r="DC41" s="240">
        <f>F73/[1]EU28!F73</f>
        <v>2.1087011731890778E-3</v>
      </c>
      <c r="DD41" s="240">
        <f>F81/[1]EU28!F81</f>
        <v>7.8953519683378198E-3</v>
      </c>
      <c r="DE41" s="240">
        <f>F89/[1]EU28!F89</f>
        <v>4.6369957549973187E-3</v>
      </c>
      <c r="DF41" s="237"/>
      <c r="DG41" s="27"/>
    </row>
    <row r="42" spans="1:111" ht="24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15.854823304680037</v>
      </c>
      <c r="G42" s="7">
        <v>15.854823304680037</v>
      </c>
      <c r="H42" s="17">
        <v>12.5</v>
      </c>
      <c r="I42" s="60">
        <v>0.17957174475002047</v>
      </c>
      <c r="J42" s="60">
        <v>6.7272423174468188E-2</v>
      </c>
      <c r="K42" s="60">
        <v>8.3444630365184944E-2</v>
      </c>
      <c r="L42" s="60">
        <v>9.6089561400220153E-2</v>
      </c>
      <c r="M42" s="60">
        <v>0</v>
      </c>
      <c r="N42" s="13">
        <v>0.16282409597243294</v>
      </c>
      <c r="O42" s="13">
        <v>1.6747648777587571E-2</v>
      </c>
      <c r="P42" s="225">
        <v>-4.5102810375396984E-17</v>
      </c>
      <c r="Q42" s="60">
        <v>2.1</v>
      </c>
      <c r="R42" s="60">
        <v>5.3000000000000007</v>
      </c>
      <c r="S42" s="60">
        <v>0.70000000000000007</v>
      </c>
      <c r="T42" s="60">
        <v>0.77</v>
      </c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0"/>
      <c r="CG42" s="32">
        <v>134.24180159526497</v>
      </c>
      <c r="CH42" s="32">
        <v>140.11138412918237</v>
      </c>
      <c r="CI42" s="32">
        <v>5.0595245839913643</v>
      </c>
      <c r="CJ42" s="13">
        <v>147.66598175479149</v>
      </c>
      <c r="CK42" s="13">
        <v>35.027846032295592</v>
      </c>
      <c r="CL42" s="47">
        <v>7.589286875987046</v>
      </c>
      <c r="CM42" s="47">
        <v>2.2085979126797088</v>
      </c>
      <c r="CN42" s="47">
        <v>1.7513923016147797</v>
      </c>
      <c r="CO42" s="47">
        <v>2.4615448512616269</v>
      </c>
      <c r="CP42" s="47">
        <v>0.43784807540369491</v>
      </c>
      <c r="CQ42" s="236">
        <f t="shared" si="5"/>
        <v>15.854823304680037</v>
      </c>
      <c r="CR42" s="238">
        <f t="shared" si="6"/>
        <v>0.25120481927710847</v>
      </c>
      <c r="CS42" s="238">
        <f t="shared" si="7"/>
        <v>0.28795180722891572</v>
      </c>
      <c r="CT42" s="238">
        <f t="shared" si="8"/>
        <v>4.156626506024097E-2</v>
      </c>
      <c r="CU42" s="238">
        <f t="shared" si="9"/>
        <v>1.2650602409638556E-2</v>
      </c>
      <c r="CV42" s="238">
        <f t="shared" si="10"/>
        <v>0.33012048192771087</v>
      </c>
      <c r="CW42" s="238">
        <f t="shared" si="11"/>
        <v>7.6506024096385558E-2</v>
      </c>
      <c r="CX42" s="238">
        <f t="shared" si="12"/>
        <v>1</v>
      </c>
      <c r="CY42" s="237"/>
      <c r="CZ42" s="240">
        <f>F50/[1]EU28!F50</f>
        <v>1.5493087575067635E-2</v>
      </c>
      <c r="DA42" s="240">
        <f>F58/[1]EU28!F58</f>
        <v>1.893502975354712E-2</v>
      </c>
      <c r="DB42" s="240">
        <f>H66/[1]EU28!F66</f>
        <v>5.4015266212465302E-3</v>
      </c>
      <c r="DC42" s="240">
        <f>F74/[1]EU28!F74</f>
        <v>3.3814897732880179E-3</v>
      </c>
      <c r="DD42" s="240">
        <f>F82/[1]EU28!F82</f>
        <v>5.3449087671377848E-2</v>
      </c>
      <c r="DE42" s="240">
        <f>F90/[1]EU28!F90</f>
        <v>8.2713453960446288E-3</v>
      </c>
      <c r="DF42" s="237"/>
      <c r="DG42" s="27"/>
    </row>
    <row r="43" spans="1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17.497612225405923</v>
      </c>
      <c r="G43" s="7">
        <v>17.497612225405923</v>
      </c>
      <c r="H43" s="17">
        <v>13.574999999999999</v>
      </c>
      <c r="I43" s="60">
        <v>0.20023561522022384</v>
      </c>
      <c r="J43" s="60">
        <v>7.4675789344682664E-2</v>
      </c>
      <c r="K43" s="60">
        <v>9.3053658137812162E-2</v>
      </c>
      <c r="L43" s="60">
        <v>0.1071514792977963</v>
      </c>
      <c r="M43" s="60">
        <v>0</v>
      </c>
      <c r="N43" s="13">
        <v>0.18153931798910339</v>
      </c>
      <c r="O43" s="13">
        <v>1.8696297231120446E-2</v>
      </c>
      <c r="P43" s="225">
        <v>0</v>
      </c>
      <c r="Q43" s="60">
        <v>0.8</v>
      </c>
      <c r="R43" s="60">
        <v>3.7</v>
      </c>
      <c r="S43" s="60">
        <v>0.5</v>
      </c>
      <c r="T43" s="60">
        <v>0.78</v>
      </c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0"/>
      <c r="CG43" s="32">
        <v>151.96032281402151</v>
      </c>
      <c r="CH43" s="32">
        <v>136.0788083890275</v>
      </c>
      <c r="CI43" s="32">
        <v>5.0929950261139734</v>
      </c>
      <c r="CJ43" s="13">
        <v>167.15635509542366</v>
      </c>
      <c r="CK43" s="13">
        <v>34.019702097256875</v>
      </c>
      <c r="CL43" s="47">
        <v>7.6394925391709601</v>
      </c>
      <c r="CM43" s="47">
        <v>2.7480580542801167</v>
      </c>
      <c r="CN43" s="47">
        <v>1.8472698238810483</v>
      </c>
      <c r="CO43" s="47">
        <v>3.0585099605212736</v>
      </c>
      <c r="CP43" s="47">
        <v>0.46181745597026208</v>
      </c>
      <c r="CQ43" s="236">
        <f t="shared" si="5"/>
        <v>17.497612225405923</v>
      </c>
      <c r="CR43" s="238">
        <f t="shared" si="6"/>
        <v>0.25545851528384278</v>
      </c>
      <c r="CS43" s="238">
        <f t="shared" si="7"/>
        <v>0.2893013100436681</v>
      </c>
      <c r="CT43" s="238">
        <f t="shared" si="8"/>
        <v>3.0567685589519653E-2</v>
      </c>
      <c r="CU43" s="238">
        <f t="shared" si="9"/>
        <v>1.2554585152838428E-2</v>
      </c>
      <c r="CV43" s="238">
        <f t="shared" si="10"/>
        <v>0.33406113537117904</v>
      </c>
      <c r="CW43" s="238">
        <f t="shared" si="11"/>
        <v>7.8056768558951953E-2</v>
      </c>
      <c r="CX43" s="238">
        <f t="shared" si="12"/>
        <v>1</v>
      </c>
      <c r="CY43" s="237"/>
      <c r="CZ43" s="240">
        <f>F51/[1]EU28!F51</f>
        <v>1.7503677174744933E-2</v>
      </c>
      <c r="DA43" s="240">
        <f>F59/[1]EU28!F59</f>
        <v>2.1326601531201705E-2</v>
      </c>
      <c r="DB43" s="240">
        <f>H67/[1]EU28!F67</f>
        <v>5.2457374153067234E-3</v>
      </c>
      <c r="DC43" s="240">
        <f>F75/[1]EU28!F75</f>
        <v>3.4540135637610905E-3</v>
      </c>
      <c r="DD43" s="240">
        <f>F83/[1]EU28!F83</f>
        <v>5.7526544693472341E-2</v>
      </c>
      <c r="DE43" s="240">
        <f>F91/[1]EU28!F91</f>
        <v>9.1712914667597695E-3</v>
      </c>
      <c r="DF43" s="237"/>
      <c r="DG43" s="27"/>
    </row>
    <row r="44" spans="1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30.648920725883475</v>
      </c>
      <c r="G44" s="7">
        <v>30.648920725883475</v>
      </c>
      <c r="H44" s="17">
        <v>23.581249999999997</v>
      </c>
      <c r="I44" s="60">
        <v>0.34819399679215834</v>
      </c>
      <c r="J44" s="60">
        <v>0.11783386480611477</v>
      </c>
      <c r="K44" s="60">
        <v>0.16259601679917007</v>
      </c>
      <c r="L44" s="60">
        <v>0.18546246270068056</v>
      </c>
      <c r="M44" s="60">
        <v>0</v>
      </c>
      <c r="N44" s="13">
        <v>0.31518308776673587</v>
      </c>
      <c r="O44" s="13">
        <v>3.3010909025422405E-2</v>
      </c>
      <c r="P44" s="225">
        <v>6.9388939039072284E-17</v>
      </c>
      <c r="Q44" s="60">
        <v>0.7</v>
      </c>
      <c r="R44" s="60">
        <v>3.5</v>
      </c>
      <c r="S44" s="60">
        <v>0.3</v>
      </c>
      <c r="T44" s="60">
        <v>0.79</v>
      </c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0"/>
      <c r="CG44" s="32">
        <v>164.62475025570157</v>
      </c>
      <c r="CH44" s="32">
        <v>135.69489632028706</v>
      </c>
      <c r="CI44" s="32">
        <v>4.8413382916036332</v>
      </c>
      <c r="CJ44" s="13">
        <v>181.08722528127174</v>
      </c>
      <c r="CK44" s="13">
        <v>33.923724080071764</v>
      </c>
      <c r="CL44" s="47">
        <v>7.2620074374054493</v>
      </c>
      <c r="CM44" s="47">
        <v>5.1939527136119059</v>
      </c>
      <c r="CN44" s="47">
        <v>3.1998552738527688</v>
      </c>
      <c r="CO44" s="47">
        <v>5.7727007023757162</v>
      </c>
      <c r="CP44" s="47">
        <v>0.7999638184631922</v>
      </c>
      <c r="CQ44" s="236">
        <f t="shared" si="5"/>
        <v>30.648920725883475</v>
      </c>
      <c r="CR44" s="238">
        <f t="shared" si="6"/>
        <v>0.2863872266934086</v>
      </c>
      <c r="CS44" s="238">
        <f t="shared" si="7"/>
        <v>0.25551786227360918</v>
      </c>
      <c r="CT44" s="238">
        <f t="shared" si="8"/>
        <v>7.7595668603545984E-2</v>
      </c>
      <c r="CU44" s="238">
        <f t="shared" si="9"/>
        <v>9.3488757353669839E-3</v>
      </c>
      <c r="CV44" s="238">
        <f t="shared" si="10"/>
        <v>0.27859649691393612</v>
      </c>
      <c r="CW44" s="238">
        <f t="shared" si="11"/>
        <v>9.2553869780133163E-2</v>
      </c>
      <c r="CX44" s="238">
        <f t="shared" si="12"/>
        <v>1</v>
      </c>
      <c r="CY44" s="237"/>
      <c r="CZ44" s="240">
        <f>F52/[1]EU28!F52</f>
        <v>3.6967062869911978E-2</v>
      </c>
      <c r="DA44" s="240">
        <f>F60/[1]EU28!F60</f>
        <v>2.9031869156148506E-2</v>
      </c>
      <c r="DB44" s="240">
        <f>H68/[1]EU28!F68</f>
        <v>1.4822504021247145E-2</v>
      </c>
      <c r="DC44" s="240">
        <f>F76/[1]EU28!F76</f>
        <v>4.6151719624611129E-3</v>
      </c>
      <c r="DD44" s="240">
        <f>F84/[1]EU28!F84</f>
        <v>8.3004587813979472E-2</v>
      </c>
      <c r="DE44" s="240">
        <f>F92/[1]EU28!F92</f>
        <v>1.8657310973783675E-2</v>
      </c>
      <c r="DF44" s="237"/>
      <c r="DG44" s="27"/>
    </row>
    <row r="45" spans="1:111" ht="24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3.6478127984718247</v>
      </c>
      <c r="G45" s="7">
        <v>3.6478127984718247</v>
      </c>
      <c r="H45" s="17">
        <v>2.265625</v>
      </c>
      <c r="I45" s="60">
        <v>3.3796775738984736E-2</v>
      </c>
      <c r="J45" s="60">
        <v>1.9808821548974117E-2</v>
      </c>
      <c r="K45" s="60">
        <v>1.5289894062756158E-2</v>
      </c>
      <c r="L45" s="60">
        <v>1.8408917368536268E-2</v>
      </c>
      <c r="M45" s="60">
        <v>0</v>
      </c>
      <c r="N45" s="13">
        <v>3.1192587391348E-2</v>
      </c>
      <c r="O45" s="28">
        <v>2.6041883476367314E-3</v>
      </c>
      <c r="P45" s="225">
        <v>4.3368086899420177E-18</v>
      </c>
      <c r="Q45" s="60">
        <v>0.31999999999999995</v>
      </c>
      <c r="R45" s="60">
        <v>1.5999999999999999</v>
      </c>
      <c r="S45" s="60">
        <v>9.9999999999999992E-2</v>
      </c>
      <c r="T45" s="60">
        <v>0.79999999999999993</v>
      </c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0"/>
      <c r="CG45" s="32">
        <v>140.56272192952741</v>
      </c>
      <c r="CH45" s="32">
        <v>121.53680421789238</v>
      </c>
      <c r="CI45" s="32">
        <v>3.8313512530819711</v>
      </c>
      <c r="CJ45" s="13">
        <v>154.61899412248016</v>
      </c>
      <c r="CK45" s="13">
        <v>30.384201054473095</v>
      </c>
      <c r="CL45" s="47">
        <v>5.7470268796229567</v>
      </c>
      <c r="CM45" s="47">
        <v>0.52672254817899977</v>
      </c>
      <c r="CN45" s="47">
        <v>0.27535682205616241</v>
      </c>
      <c r="CO45" s="47">
        <v>0.58498522385147322</v>
      </c>
      <c r="CP45" s="47">
        <v>6.8839205514040602E-2</v>
      </c>
      <c r="CQ45" s="236">
        <f t="shared" si="5"/>
        <v>3.6478127984718247</v>
      </c>
      <c r="CR45" s="238">
        <f t="shared" si="6"/>
        <v>2.6183082586679094E-2</v>
      </c>
      <c r="CS45" s="238">
        <f t="shared" si="7"/>
        <v>0.43313626199839755</v>
      </c>
      <c r="CT45" s="238">
        <f t="shared" si="8"/>
        <v>0.47129548656022369</v>
      </c>
      <c r="CU45" s="238">
        <f t="shared" si="9"/>
        <v>3.6656315621350737E-2</v>
      </c>
      <c r="CV45" s="238">
        <f t="shared" si="10"/>
        <v>3.141969910401491E-2</v>
      </c>
      <c r="CW45" s="238">
        <f t="shared" si="11"/>
        <v>1.3091541293339547E-3</v>
      </c>
      <c r="CX45" s="238">
        <f t="shared" si="12"/>
        <v>1</v>
      </c>
      <c r="CY45" s="237"/>
      <c r="CZ45" s="240">
        <f>F53/[1]EU28!F53</f>
        <v>6.8921189033866923E-4</v>
      </c>
      <c r="DA45" s="240">
        <f>F61/[1]EU28!F61</f>
        <v>1.1452594955059438E-2</v>
      </c>
      <c r="DB45" s="240">
        <f>H69/[1]EU28!F69</f>
        <v>2.432479088526545E-2</v>
      </c>
      <c r="DC45" s="240">
        <f>F77/[1]EU28!F77</f>
        <v>6.0702459264747547E-3</v>
      </c>
      <c r="DD45" s="240">
        <f>F85/[1]EU28!F85</f>
        <v>2.8197899059134801E-3</v>
      </c>
      <c r="DE45" s="240">
        <f>F93/[1]EU28!F93</f>
        <v>6.391430696962764E-5</v>
      </c>
      <c r="DF45" s="237"/>
      <c r="DG45" s="27"/>
    </row>
    <row r="46" spans="1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17"/>
      <c r="I46" s="236">
        <v>0.52156996060529026</v>
      </c>
      <c r="J46" s="236">
        <v>4.0000000000000001E-3</v>
      </c>
      <c r="K46" s="236">
        <v>0.2547347687596237</v>
      </c>
      <c r="L46" s="236">
        <v>0.26683519184566651</v>
      </c>
      <c r="M46" s="236">
        <v>0</v>
      </c>
      <c r="N46" s="14"/>
      <c r="O46" s="14"/>
      <c r="P46" s="317"/>
      <c r="Q46" s="7"/>
      <c r="R46" s="7"/>
      <c r="S46" s="7"/>
      <c r="T46" s="7"/>
      <c r="U46" s="249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0"/>
      <c r="CG46" s="7"/>
      <c r="CH46" s="7"/>
      <c r="CI46" s="7"/>
      <c r="CJ46" s="7"/>
      <c r="CK46" s="7"/>
      <c r="CL46" s="7"/>
      <c r="CM46" s="7"/>
      <c r="CN46" s="47"/>
      <c r="CO46" s="7"/>
      <c r="CP46" s="7"/>
      <c r="CQ46" s="121"/>
      <c r="CR46" s="121"/>
      <c r="CS46" s="121"/>
      <c r="CT46" s="121"/>
      <c r="CU46" s="121"/>
      <c r="CV46" s="121"/>
      <c r="CW46" s="121"/>
      <c r="CX46" s="121"/>
    </row>
    <row r="47" spans="1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53">
        <v>8.1948424068767913</v>
      </c>
      <c r="G47" s="7">
        <v>8.1948424068767913</v>
      </c>
      <c r="H47" s="7">
        <v>5.7875000000000014</v>
      </c>
      <c r="I47" s="53">
        <v>0.16013849568772195</v>
      </c>
      <c r="J47" s="28">
        <v>1.2281266774020396E-3</v>
      </c>
      <c r="K47" s="225">
        <v>7.8211641293883388E-2</v>
      </c>
      <c r="L47" s="319">
        <v>8.1926854393838566E-2</v>
      </c>
      <c r="M47" s="318">
        <v>0</v>
      </c>
      <c r="N47" s="17">
        <v>0.14356416138404274</v>
      </c>
      <c r="O47" s="103">
        <v>1.657433430367922E-2</v>
      </c>
      <c r="P47" s="225">
        <v>0</v>
      </c>
      <c r="Q47" s="7">
        <v>2.5</v>
      </c>
      <c r="R47" s="7">
        <v>5.0999999999999996</v>
      </c>
      <c r="S47" s="7">
        <v>3.2</v>
      </c>
      <c r="T47" s="7">
        <v>0.7</v>
      </c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0"/>
      <c r="CG47" s="53">
        <v>143.79402404621618</v>
      </c>
      <c r="CH47" s="7">
        <v>135.50305067522561</v>
      </c>
      <c r="CI47" s="7">
        <v>4.3319167999593491</v>
      </c>
      <c r="CJ47" s="13">
        <v>158.17342645083781</v>
      </c>
      <c r="CK47" s="13">
        <v>33.875762668806402</v>
      </c>
      <c r="CL47" s="47">
        <v>6.4978751999390241</v>
      </c>
      <c r="CM47" s="47">
        <v>1.2138687416047624</v>
      </c>
      <c r="CN47" s="47">
        <v>0.78422390578286838</v>
      </c>
      <c r="CO47" s="94">
        <v>1.3494553659633861</v>
      </c>
      <c r="CP47" s="94">
        <v>0.17605597644571711</v>
      </c>
      <c r="CQ47" s="121"/>
      <c r="CR47" s="121"/>
      <c r="CS47" s="121"/>
      <c r="CT47" s="121"/>
      <c r="CU47" s="121"/>
      <c r="CV47" s="121"/>
      <c r="CW47" s="121"/>
      <c r="CX47" s="121"/>
    </row>
    <row r="48" spans="1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60">
        <v>1.0410697230181472</v>
      </c>
      <c r="G48" s="7">
        <v>1.0410697230181472</v>
      </c>
      <c r="H48" s="7">
        <v>1.10625</v>
      </c>
      <c r="I48" s="75">
        <v>2.0343934766855122E-2</v>
      </c>
      <c r="J48" s="28">
        <v>1.5602075505457148E-4</v>
      </c>
      <c r="K48" s="225">
        <v>9.9359777401320411E-3</v>
      </c>
      <c r="L48" s="319">
        <v>1.0407957026723081E-2</v>
      </c>
      <c r="M48" s="318">
        <v>0</v>
      </c>
      <c r="N48" s="17">
        <v>1.8238337518485616E-2</v>
      </c>
      <c r="O48" s="162">
        <v>2.1055972483695049E-3</v>
      </c>
      <c r="P48" s="225">
        <v>0</v>
      </c>
      <c r="Q48" s="190">
        <v>2.4500000000000002</v>
      </c>
      <c r="R48" s="190">
        <v>5.05</v>
      </c>
      <c r="S48" s="190">
        <v>2.95</v>
      </c>
      <c r="T48" s="190">
        <v>0.75</v>
      </c>
      <c r="U48" s="249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0"/>
      <c r="CG48" s="226">
        <v>142.54208602591331</v>
      </c>
      <c r="CH48" s="7">
        <v>126.01783712795981</v>
      </c>
      <c r="CI48" s="7">
        <v>4.3319167999593491</v>
      </c>
      <c r="CJ48" s="13">
        <v>156.79629462850465</v>
      </c>
      <c r="CK48" s="13">
        <v>31.504459281989952</v>
      </c>
      <c r="CL48" s="47">
        <v>6.4978751999390241</v>
      </c>
      <c r="CM48" s="47">
        <v>0.15290607744049781</v>
      </c>
      <c r="CN48" s="47">
        <v>0.13940723232280552</v>
      </c>
      <c r="CO48" s="94">
        <v>0.12000061615377615</v>
      </c>
      <c r="CP48" s="94">
        <v>3.4851808080701381E-2</v>
      </c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60">
        <v>0.12893982808022925</v>
      </c>
      <c r="G49" s="7">
        <v>0.12893982808022925</v>
      </c>
      <c r="H49" s="7">
        <v>0.51874999999999993</v>
      </c>
      <c r="I49" s="75">
        <v>2.5196616454361848E-3</v>
      </c>
      <c r="J49" s="28">
        <v>1.9323671497584545E-5</v>
      </c>
      <c r="K49" s="225">
        <v>1.2306027476310325E-3</v>
      </c>
      <c r="L49" s="319">
        <v>1.2890588978051523E-3</v>
      </c>
      <c r="M49" s="225">
        <v>0</v>
      </c>
      <c r="N49" s="17">
        <v>2.2588766651335398E-3</v>
      </c>
      <c r="O49" s="162">
        <v>2.6078498030264512E-4</v>
      </c>
      <c r="P49" s="225">
        <v>0</v>
      </c>
      <c r="Q49" s="7">
        <v>2.4</v>
      </c>
      <c r="R49" s="7">
        <v>5</v>
      </c>
      <c r="S49" s="7">
        <v>2.7</v>
      </c>
      <c r="T49" s="190">
        <v>0.76</v>
      </c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0"/>
      <c r="CG49" s="226">
        <v>141.29014800561043</v>
      </c>
      <c r="CH49" s="7">
        <v>127.27801549923942</v>
      </c>
      <c r="CI49" s="7">
        <v>4.3319167999593491</v>
      </c>
      <c r="CJ49" s="13">
        <v>155.4191628061715</v>
      </c>
      <c r="CK49" s="13">
        <v>31.819503874809854</v>
      </c>
      <c r="CL49" s="47">
        <v>6.4978751999390241</v>
      </c>
      <c r="CM49" s="47">
        <v>1.8776484000718172E-2</v>
      </c>
      <c r="CN49" s="47">
        <v>6.6025470540230446E-2</v>
      </c>
      <c r="CO49" s="94">
        <v>2.0877555043767836E-2</v>
      </c>
      <c r="CP49" s="94">
        <v>1.6506367635057612E-2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7">
        <v>3.9828080229226361</v>
      </c>
      <c r="G50" s="7">
        <v>3.9828080229226361</v>
      </c>
      <c r="H50" s="7">
        <v>3.03125</v>
      </c>
      <c r="I50" s="75">
        <v>7.7829548603473256E-2</v>
      </c>
      <c r="J50" s="28">
        <v>5.96886741814278E-4</v>
      </c>
      <c r="K50" s="225">
        <v>3.8011951537936337E-2</v>
      </c>
      <c r="L50" s="319">
        <v>3.9817597065536919E-2</v>
      </c>
      <c r="M50" s="225">
        <v>0</v>
      </c>
      <c r="N50" s="17">
        <v>6.9774190323013768E-2</v>
      </c>
      <c r="O50" s="103">
        <v>8.0553582804594823E-3</v>
      </c>
      <c r="P50" s="225">
        <v>0</v>
      </c>
      <c r="Q50" s="7">
        <v>2.1</v>
      </c>
      <c r="R50" s="7">
        <v>5.3</v>
      </c>
      <c r="S50" s="7">
        <v>0.7</v>
      </c>
      <c r="T50" s="190">
        <v>0.77</v>
      </c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0"/>
      <c r="CG50" s="7">
        <v>138.78627196500463</v>
      </c>
      <c r="CH50" s="226">
        <v>117.09577425930028</v>
      </c>
      <c r="CI50" s="7">
        <v>4.3319167999593491</v>
      </c>
      <c r="CJ50" s="13">
        <v>152.6648991615051</v>
      </c>
      <c r="CK50" s="13">
        <v>29.273943564825071</v>
      </c>
      <c r="CL50" s="47">
        <v>6.4978751999390241</v>
      </c>
      <c r="CM50" s="47">
        <v>0.57001227043925484</v>
      </c>
      <c r="CN50" s="47">
        <v>0.35494656572350397</v>
      </c>
      <c r="CO50" s="47">
        <v>0.63391477467738488</v>
      </c>
      <c r="CP50" s="47">
        <v>8.8736641430875993E-2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7">
        <v>4.4699140401146131</v>
      </c>
      <c r="G51" s="60">
        <v>4.4699140401146131</v>
      </c>
      <c r="H51" s="60">
        <v>3.35</v>
      </c>
      <c r="I51" s="75">
        <v>8.7348270375121065E-2</v>
      </c>
      <c r="J51" s="28">
        <v>6.6988727858293079E-4</v>
      </c>
      <c r="K51" s="225">
        <v>4.266089525120912E-2</v>
      </c>
      <c r="L51" s="319">
        <v>4.4687375123911945E-2</v>
      </c>
      <c r="M51" s="225">
        <v>0</v>
      </c>
      <c r="N51" s="17">
        <v>7.8307724391296032E-2</v>
      </c>
      <c r="O51" s="103">
        <v>9.0405459838250289E-3</v>
      </c>
      <c r="P51" s="225">
        <v>0</v>
      </c>
      <c r="Q51" s="7">
        <v>0.8</v>
      </c>
      <c r="R51" s="7">
        <v>3.7</v>
      </c>
      <c r="S51" s="7">
        <v>0.5</v>
      </c>
      <c r="T51" s="190">
        <v>0.78</v>
      </c>
      <c r="U51" s="249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0"/>
      <c r="CG51" s="226">
        <v>156.31340424924497</v>
      </c>
      <c r="CH51" s="7">
        <v>106.91353301936111</v>
      </c>
      <c r="CI51" s="7">
        <v>4.3319167999593491</v>
      </c>
      <c r="CJ51" s="13">
        <v>171.94474467416947</v>
      </c>
      <c r="CK51" s="13">
        <v>26.728383254840278</v>
      </c>
      <c r="CL51" s="47">
        <v>6.4978751999390241</v>
      </c>
      <c r="CM51" s="47">
        <v>0.718070776036558</v>
      </c>
      <c r="CN51" s="47">
        <v>0.35816033561485972</v>
      </c>
      <c r="CO51" s="47">
        <v>0.79762317193011245</v>
      </c>
      <c r="CP51" s="47">
        <v>8.9540083903714929E-2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7">
        <v>8.7774594078319002</v>
      </c>
      <c r="G52" s="60">
        <v>8.7774594078319002</v>
      </c>
      <c r="H52" s="60">
        <v>6.1687499999999993</v>
      </c>
      <c r="I52" s="75">
        <v>0.17152363349302618</v>
      </c>
      <c r="J52" s="28">
        <v>1.3154410449096438E-3</v>
      </c>
      <c r="K52" s="225">
        <v>8.3772142597993982E-2</v>
      </c>
      <c r="L52" s="319">
        <v>8.7751490895032203E-2</v>
      </c>
      <c r="M52" s="225">
        <v>0</v>
      </c>
      <c r="N52" s="17">
        <v>0.15377093742649797</v>
      </c>
      <c r="O52" s="103">
        <v>1.7752696066528208E-2</v>
      </c>
      <c r="P52" s="225">
        <v>0</v>
      </c>
      <c r="Q52" s="7">
        <v>0.7</v>
      </c>
      <c r="R52" s="7">
        <v>3.5</v>
      </c>
      <c r="S52" s="226">
        <v>0.3</v>
      </c>
      <c r="T52" s="190">
        <v>0.79</v>
      </c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0"/>
      <c r="CG52" s="60">
        <v>173.84053653348522</v>
      </c>
      <c r="CH52" s="7">
        <v>97.291315047618625</v>
      </c>
      <c r="CI52" s="7">
        <v>4.3319167999593491</v>
      </c>
      <c r="CJ52" s="13">
        <v>191.22459018683375</v>
      </c>
      <c r="CK52" s="13">
        <v>24.322828761904656</v>
      </c>
      <c r="CL52" s="47">
        <v>6.4978751999390241</v>
      </c>
      <c r="CM52" s="47">
        <v>1.5639014767281332</v>
      </c>
      <c r="CN52" s="47">
        <v>0.60016579969999739</v>
      </c>
      <c r="CO52" s="47">
        <v>1.735500913948846</v>
      </c>
      <c r="CP52" s="47">
        <v>0.15004144992499935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53">
        <v>9.5510983763132773E-2</v>
      </c>
      <c r="G53" s="32">
        <v>9.5510983763132773E-2</v>
      </c>
      <c r="H53" s="32">
        <v>0.48750000000000004</v>
      </c>
      <c r="I53" s="75">
        <v>1.8664160336564332E-3</v>
      </c>
      <c r="J53" s="82">
        <v>1.4313830738951513E-5</v>
      </c>
      <c r="K53" s="225">
        <v>9.1155759083780187E-4</v>
      </c>
      <c r="L53" s="319">
        <v>9.5485844281863132E-4</v>
      </c>
      <c r="M53" s="225">
        <v>0</v>
      </c>
      <c r="N53" s="17">
        <v>1.6732419741729923E-3</v>
      </c>
      <c r="O53" s="162">
        <v>1.9317405948344083E-4</v>
      </c>
      <c r="P53" s="225">
        <v>0</v>
      </c>
      <c r="Q53" s="53">
        <v>0.32</v>
      </c>
      <c r="R53" s="53">
        <v>1.6</v>
      </c>
      <c r="S53" s="226">
        <v>0.1</v>
      </c>
      <c r="T53" s="7">
        <v>0.8</v>
      </c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0"/>
      <c r="CG53" s="71">
        <v>162.89502127026577</v>
      </c>
      <c r="CH53" s="53">
        <v>96.226947446662052</v>
      </c>
      <c r="CI53" s="53">
        <v>4.3319167999593491</v>
      </c>
      <c r="CJ53" s="13">
        <v>179.18452339729237</v>
      </c>
      <c r="CK53" s="13">
        <v>24.056736861665513</v>
      </c>
      <c r="CL53" s="47">
        <v>6.4978751999390241</v>
      </c>
      <c r="CM53" s="47">
        <v>1.5972009366783682E-2</v>
      </c>
      <c r="CN53" s="47">
        <v>4.6910636880247755E-2</v>
      </c>
      <c r="CO53" s="47">
        <v>1.7734708557519716E-2</v>
      </c>
      <c r="CP53" s="47">
        <v>1.1727659220061939E-2</v>
      </c>
    </row>
    <row r="54" spans="2:94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118"/>
      <c r="I54" s="327">
        <v>0.57007214078871316</v>
      </c>
      <c r="J54" s="327">
        <v>0.34599999999999992</v>
      </c>
      <c r="K54" s="327">
        <v>0.25368210265097735</v>
      </c>
      <c r="L54" s="327">
        <v>0.31639003813773581</v>
      </c>
      <c r="M54" s="327">
        <v>0</v>
      </c>
      <c r="N54" s="14"/>
      <c r="O54" s="14"/>
      <c r="P54" s="317"/>
      <c r="Q54" s="47"/>
      <c r="R54" s="47"/>
      <c r="S54" s="47"/>
      <c r="T54" s="47"/>
      <c r="U54" s="249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0"/>
      <c r="CG54" s="7"/>
      <c r="CH54" s="7"/>
      <c r="CI54" s="7"/>
      <c r="CJ54" s="7"/>
      <c r="CK54" s="7"/>
      <c r="CL54" s="7"/>
      <c r="CM54" s="7"/>
      <c r="CN54" s="47"/>
      <c r="CO54" s="7"/>
      <c r="CP54" s="7"/>
    </row>
    <row r="55" spans="2:94" ht="22.5" customHeight="1" x14ac:dyDescent="0.2">
      <c r="B55" s="5" t="s">
        <v>100</v>
      </c>
      <c r="C55" s="5" t="s">
        <v>102</v>
      </c>
      <c r="D55" s="5" t="s">
        <v>102</v>
      </c>
      <c r="E55" s="5" t="s">
        <v>84</v>
      </c>
      <c r="F55" s="53">
        <v>9.092645654250239</v>
      </c>
      <c r="G55" s="60">
        <v>9.092645654250239</v>
      </c>
      <c r="H55" s="60">
        <v>6.375</v>
      </c>
      <c r="I55" s="75">
        <v>0.17768280640409242</v>
      </c>
      <c r="J55" s="60">
        <v>0.10784293182746807</v>
      </c>
      <c r="K55" s="319">
        <v>7.9068848849821127E-2</v>
      </c>
      <c r="L55" s="225">
        <v>9.8613957554271298E-2</v>
      </c>
      <c r="M55" s="318">
        <v>0</v>
      </c>
      <c r="N55" s="73">
        <v>0.16435659592378549</v>
      </c>
      <c r="O55" s="73">
        <v>1.3326210480306931E-2</v>
      </c>
      <c r="P55" s="225">
        <v>0</v>
      </c>
      <c r="Q55" s="226">
        <v>2.5</v>
      </c>
      <c r="R55" s="226">
        <v>5.0999999999999996</v>
      </c>
      <c r="S55" s="226">
        <v>3.2</v>
      </c>
      <c r="T55" s="226">
        <v>0.7</v>
      </c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0"/>
      <c r="CG55" s="53">
        <v>177.41750230577915</v>
      </c>
      <c r="CH55" s="7">
        <v>135.50305067522561</v>
      </c>
      <c r="CI55" s="7">
        <v>5.1077824954744564</v>
      </c>
      <c r="CJ55" s="13">
        <v>195.15925253635709</v>
      </c>
      <c r="CK55" s="13">
        <v>33.875762668806402</v>
      </c>
      <c r="CL55" s="47">
        <v>7.6616737432116846</v>
      </c>
      <c r="CM55" s="47">
        <v>1.6596377376389058</v>
      </c>
      <c r="CN55" s="47">
        <v>0.8638319480545632</v>
      </c>
      <c r="CO55" s="94">
        <v>1.8441788139269291</v>
      </c>
      <c r="CP55" s="94">
        <v>0.2159579870136408</v>
      </c>
    </row>
    <row r="56" spans="2:94" ht="21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1.0219675262655206</v>
      </c>
      <c r="G56" s="60">
        <v>1.0219675262655206</v>
      </c>
      <c r="H56" s="60">
        <v>1.09375</v>
      </c>
      <c r="I56" s="75">
        <v>1.9970651560123832E-2</v>
      </c>
      <c r="J56" s="60">
        <v>1.2121001791532651E-2</v>
      </c>
      <c r="K56" s="319">
        <v>8.8869399442551046E-3</v>
      </c>
      <c r="L56" s="225">
        <v>1.1083711615868727E-2</v>
      </c>
      <c r="M56" s="318">
        <v>0</v>
      </c>
      <c r="N56" s="73">
        <v>1.8472852693114543E-2</v>
      </c>
      <c r="O56" s="151">
        <v>1.4977988670092873E-3</v>
      </c>
      <c r="P56" s="225">
        <v>0</v>
      </c>
      <c r="Q56" s="190">
        <v>2.4500000000000002</v>
      </c>
      <c r="R56" s="190">
        <v>5.05</v>
      </c>
      <c r="S56" s="190">
        <v>2.95</v>
      </c>
      <c r="T56" s="190">
        <v>0.75</v>
      </c>
      <c r="U56" s="249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0"/>
      <c r="CG56" s="226">
        <v>177.95404717162324</v>
      </c>
      <c r="CH56" s="7">
        <v>169.37881334403201</v>
      </c>
      <c r="CI56" s="7">
        <v>5.1077824954744564</v>
      </c>
      <c r="CJ56" s="13">
        <v>195.74945188878559</v>
      </c>
      <c r="CK56" s="13">
        <v>42.344703336008003</v>
      </c>
      <c r="CL56" s="47">
        <v>7.6616737432116846</v>
      </c>
      <c r="CM56" s="47">
        <v>0.1870832452185239</v>
      </c>
      <c r="CN56" s="47">
        <v>0.18525807709503503</v>
      </c>
      <c r="CO56" s="94">
        <v>0.20787956487701728</v>
      </c>
      <c r="CP56" s="94">
        <v>4.6314519273758757E-2</v>
      </c>
    </row>
    <row r="57" spans="2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1.9102196752626456E-2</v>
      </c>
      <c r="G57" s="60">
        <v>1.9102196752626456E-2</v>
      </c>
      <c r="H57" s="60">
        <v>0.4375</v>
      </c>
      <c r="I57" s="75">
        <v>3.7328320673128473E-4</v>
      </c>
      <c r="J57" s="60">
        <v>2.2656078115014186E-4</v>
      </c>
      <c r="K57" s="320">
        <v>1.661110269954217E-4</v>
      </c>
      <c r="L57" s="321">
        <v>2.0717217973586303E-4</v>
      </c>
      <c r="M57" s="225">
        <v>0</v>
      </c>
      <c r="N57" s="73">
        <v>3.4528696622643836E-4</v>
      </c>
      <c r="O57" s="151">
        <v>2.7996240504846352E-5</v>
      </c>
      <c r="P57" s="225">
        <v>0</v>
      </c>
      <c r="Q57" s="226">
        <v>2.4</v>
      </c>
      <c r="R57" s="226">
        <v>5</v>
      </c>
      <c r="S57" s="226">
        <v>2.7</v>
      </c>
      <c r="T57" s="190">
        <v>0.76</v>
      </c>
      <c r="U57" s="249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0"/>
      <c r="CG57" s="226">
        <v>178.49059203746734</v>
      </c>
      <c r="CH57" s="7">
        <v>171.07260147747232</v>
      </c>
      <c r="CI57" s="7">
        <v>5.1077824954744564</v>
      </c>
      <c r="CJ57" s="13">
        <v>196.33965124121409</v>
      </c>
      <c r="CK57" s="13">
        <v>42.76815036936808</v>
      </c>
      <c r="CL57" s="47">
        <v>7.6616737432116846</v>
      </c>
      <c r="CM57" s="47">
        <v>3.5071322737906569E-3</v>
      </c>
      <c r="CN57" s="47">
        <v>7.4844263146394141E-2</v>
      </c>
      <c r="CO57" s="94">
        <v>3.8968734476489924E-3</v>
      </c>
      <c r="CP57" s="94">
        <v>1.8711065786598535E-2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203">
        <v>4.5654250238777463</v>
      </c>
      <c r="G58" s="60">
        <v>4.5654250238777463</v>
      </c>
      <c r="H58" s="60">
        <v>3.4125000000000001</v>
      </c>
      <c r="I58" s="75">
        <v>8.9214686408777499E-2</v>
      </c>
      <c r="J58" s="60">
        <v>5.4148026694884173E-2</v>
      </c>
      <c r="K58" s="319">
        <v>3.9700535451905987E-2</v>
      </c>
      <c r="L58" s="225">
        <v>4.9514150956871512E-2</v>
      </c>
      <c r="M58" s="225">
        <v>0</v>
      </c>
      <c r="N58" s="73">
        <v>8.252358492811919E-2</v>
      </c>
      <c r="O58" s="73">
        <v>6.6911014806583123E-3</v>
      </c>
      <c r="P58" s="225">
        <v>0</v>
      </c>
      <c r="Q58" s="226">
        <v>2.1</v>
      </c>
      <c r="R58" s="226">
        <v>5.3</v>
      </c>
      <c r="S58" s="226">
        <v>0.7</v>
      </c>
      <c r="T58" s="190">
        <v>0.77</v>
      </c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0"/>
      <c r="CG58" s="7">
        <v>179.56368176915552</v>
      </c>
      <c r="CH58" s="226">
        <v>184.75840959567012</v>
      </c>
      <c r="CI58" s="7">
        <v>5.1077824954744564</v>
      </c>
      <c r="CJ58" s="13">
        <v>197.52004994607108</v>
      </c>
      <c r="CK58" s="13">
        <v>46.189602398917529</v>
      </c>
      <c r="CL58" s="47">
        <v>7.6616737432116846</v>
      </c>
      <c r="CM58" s="47">
        <v>0.84310372414988677</v>
      </c>
      <c r="CN58" s="47">
        <v>0.63048807274522423</v>
      </c>
      <c r="CO58" s="47">
        <v>0.93674177577342099</v>
      </c>
      <c r="CP58" s="47">
        <v>0.15762201818630606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203">
        <v>5.0620821394460362</v>
      </c>
      <c r="G59" s="60">
        <v>5.0620821394460362</v>
      </c>
      <c r="H59" s="60">
        <v>3.7375000000000003</v>
      </c>
      <c r="I59" s="75">
        <v>9.8920049783790945E-2</v>
      </c>
      <c r="J59" s="60">
        <v>6.0038607004787893E-2</v>
      </c>
      <c r="K59" s="319">
        <v>4.4019422153786972E-2</v>
      </c>
      <c r="L59" s="225">
        <v>5.4900627630003973E-2</v>
      </c>
      <c r="M59" s="225">
        <v>0</v>
      </c>
      <c r="N59" s="73">
        <v>9.1501046050006626E-2</v>
      </c>
      <c r="O59" s="151">
        <v>7.4190037337843202E-3</v>
      </c>
      <c r="P59" s="225">
        <v>0</v>
      </c>
      <c r="Q59" s="226">
        <v>0.8</v>
      </c>
      <c r="R59" s="226">
        <v>3.7</v>
      </c>
      <c r="S59" s="226">
        <v>0.5</v>
      </c>
      <c r="T59" s="190">
        <v>0.78</v>
      </c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0"/>
      <c r="CG59" s="226">
        <v>201.38317298014852</v>
      </c>
      <c r="CH59" s="7">
        <v>198.44421771386789</v>
      </c>
      <c r="CI59" s="7">
        <v>5.1077824954744564</v>
      </c>
      <c r="CJ59" s="13">
        <v>221.52149027816338</v>
      </c>
      <c r="CK59" s="13">
        <v>49.611054428466971</v>
      </c>
      <c r="CL59" s="47">
        <v>7.6616737432116846</v>
      </c>
      <c r="CM59" s="47">
        <v>1.0452741776702978</v>
      </c>
      <c r="CN59" s="47">
        <v>0.7416852637055813</v>
      </c>
      <c r="CO59" s="47">
        <v>1.160144001254334</v>
      </c>
      <c r="CP59" s="47">
        <v>0.18542131592639532</v>
      </c>
    </row>
    <row r="60" spans="2:94" ht="13.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203">
        <v>7.8313467048710592</v>
      </c>
      <c r="G60" s="60">
        <v>7.8313467048710592</v>
      </c>
      <c r="H60" s="60">
        <v>6.9499999999999993</v>
      </c>
      <c r="I60" s="75">
        <v>0.15303528954683226</v>
      </c>
      <c r="J60" s="60">
        <v>9.2883350008905255E-2</v>
      </c>
      <c r="K60" s="319">
        <v>6.8100703848340355E-2</v>
      </c>
      <c r="L60" s="225">
        <v>8.493458569849191E-2</v>
      </c>
      <c r="M60" s="225">
        <v>0</v>
      </c>
      <c r="N60" s="73">
        <v>0.14155764283081984</v>
      </c>
      <c r="O60" s="73">
        <v>1.1477646716012419E-2</v>
      </c>
      <c r="P60" s="225">
        <v>0</v>
      </c>
      <c r="Q60" s="226">
        <v>0.7</v>
      </c>
      <c r="R60" s="226">
        <v>3.5</v>
      </c>
      <c r="S60" s="226">
        <v>0.3</v>
      </c>
      <c r="T60" s="190">
        <v>0.79</v>
      </c>
      <c r="U60" s="249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0"/>
      <c r="CG60" s="7">
        <v>223.20266419114151</v>
      </c>
      <c r="CH60" s="7">
        <v>200.42865989100656</v>
      </c>
      <c r="CI60" s="7">
        <v>5.1077824954744564</v>
      </c>
      <c r="CJ60" s="13">
        <v>245.52293061025568</v>
      </c>
      <c r="CK60" s="13">
        <v>50.10716497275164</v>
      </c>
      <c r="CL60" s="47">
        <v>7.6616737432116846</v>
      </c>
      <c r="CM60" s="47">
        <v>1.7879782643468698</v>
      </c>
      <c r="CN60" s="47">
        <v>1.3929791862424954</v>
      </c>
      <c r="CO60" s="47">
        <v>1.9827764170276094</v>
      </c>
      <c r="CP60" s="47">
        <v>0.34824479656062385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2">
        <v>1.58</v>
      </c>
      <c r="G61" s="32">
        <v>1.58</v>
      </c>
      <c r="H61" s="32">
        <v>6.25E-2</v>
      </c>
      <c r="I61" s="144">
        <v>3.087537387836491E-2</v>
      </c>
      <c r="J61" s="106">
        <v>1.8739521891271777E-2</v>
      </c>
      <c r="K61" s="322">
        <v>1.3739541375872385E-2</v>
      </c>
      <c r="L61" s="323">
        <v>1.7135832502492523E-2</v>
      </c>
      <c r="M61" s="225">
        <v>0</v>
      </c>
      <c r="N61" s="151">
        <v>2.8559720837487541E-2</v>
      </c>
      <c r="O61" s="152">
        <v>2.3156530408773683E-3</v>
      </c>
      <c r="P61" s="225">
        <v>0</v>
      </c>
      <c r="Q61" s="226">
        <v>0.32</v>
      </c>
      <c r="R61" s="226">
        <v>1.6</v>
      </c>
      <c r="S61" s="226">
        <v>0.1</v>
      </c>
      <c r="T61" s="226">
        <v>0.8</v>
      </c>
      <c r="U61" s="249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71">
        <v>212.82946345148909</v>
      </c>
      <c r="CH61" s="53">
        <v>135.50305067522561</v>
      </c>
      <c r="CI61" s="53">
        <v>5.1077824954744564</v>
      </c>
      <c r="CJ61" s="13">
        <v>234.11240979663802</v>
      </c>
      <c r="CK61" s="13">
        <v>33.875762668806402</v>
      </c>
      <c r="CL61" s="47">
        <v>7.6616737432116846</v>
      </c>
      <c r="CM61" s="69">
        <v>0.3443408485962024</v>
      </c>
      <c r="CN61" s="47">
        <v>8.4689406672016007E-3</v>
      </c>
      <c r="CO61" s="69">
        <v>0.38200305199296253</v>
      </c>
      <c r="CP61" s="69">
        <v>2.1172351668004002E-3</v>
      </c>
    </row>
    <row r="62" spans="2:94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60"/>
      <c r="H62" s="118"/>
      <c r="I62" s="327">
        <v>1.0999999999999998E-2</v>
      </c>
      <c r="J62" s="327">
        <v>1.0999999999999998E-2</v>
      </c>
      <c r="K62" s="327">
        <v>8.3467999999999997E-3</v>
      </c>
      <c r="L62" s="327">
        <v>0</v>
      </c>
      <c r="M62" s="327">
        <v>0</v>
      </c>
      <c r="N62" s="14"/>
      <c r="O62" s="14"/>
      <c r="P62" s="317"/>
      <c r="Q62" s="7"/>
      <c r="R62" s="7"/>
      <c r="S62" s="7"/>
      <c r="T62" s="7"/>
      <c r="U62" s="249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0"/>
      <c r="CG62" s="7"/>
      <c r="CH62" s="7"/>
      <c r="CI62" s="7"/>
      <c r="CJ62" s="7"/>
      <c r="CK62" s="7"/>
      <c r="CL62" s="7"/>
      <c r="CM62" s="7"/>
      <c r="CN62" s="7"/>
      <c r="CO62" s="7"/>
      <c r="CP62" s="7"/>
    </row>
    <row r="63" spans="2:94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53">
        <v>34.173829990448908</v>
      </c>
      <c r="G63" s="60">
        <v>34.173829990448908</v>
      </c>
      <c r="H63" s="60">
        <v>22.787500000000001</v>
      </c>
      <c r="I63" s="53">
        <v>8.0734358974358968E-3</v>
      </c>
      <c r="J63" s="60">
        <v>8.0734358974358968E-3</v>
      </c>
      <c r="K63" s="315">
        <v>6.1261231589743587E-3</v>
      </c>
      <c r="L63" s="191">
        <v>0</v>
      </c>
      <c r="M63" s="318">
        <v>0</v>
      </c>
      <c r="N63" s="151">
        <v>7.4679282051282048E-3</v>
      </c>
      <c r="O63" s="152">
        <v>6.0550769230769221E-4</v>
      </c>
      <c r="P63" s="225">
        <v>0</v>
      </c>
      <c r="Q63" s="226">
        <v>2.5</v>
      </c>
      <c r="R63" s="226">
        <v>5.0999999999999996</v>
      </c>
      <c r="S63" s="226">
        <v>3.2</v>
      </c>
      <c r="T63" s="226">
        <v>0.7</v>
      </c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0"/>
      <c r="CG63" s="53">
        <v>49.362127657656302</v>
      </c>
      <c r="CH63" s="7">
        <v>135.50305067522561</v>
      </c>
      <c r="CI63" s="7">
        <v>1.8750087641615094</v>
      </c>
      <c r="CJ63" s="13">
        <v>54.298340423421934</v>
      </c>
      <c r="CK63" s="13">
        <v>33.875762668806402</v>
      </c>
      <c r="CL63" s="47">
        <v>2.8125131462422641</v>
      </c>
      <c r="CM63" s="47">
        <v>1.7509691892766395</v>
      </c>
      <c r="CN63" s="47">
        <v>3.0877757672617037</v>
      </c>
      <c r="CO63" s="94">
        <v>1.9516966004991263</v>
      </c>
      <c r="CP63" s="94">
        <v>0.77194394181542592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7">
        <v>5.3486150907354348</v>
      </c>
      <c r="G64" s="7">
        <v>5.3486150907354348</v>
      </c>
      <c r="H64" s="7">
        <v>3.9250000000000003</v>
      </c>
      <c r="I64" s="133">
        <v>1.263589743589743E-3</v>
      </c>
      <c r="J64" s="106">
        <v>1.263589743589743E-3</v>
      </c>
      <c r="K64" s="315">
        <v>9.5881189743589703E-4</v>
      </c>
      <c r="L64" s="191">
        <v>0</v>
      </c>
      <c r="M64" s="318">
        <v>0</v>
      </c>
      <c r="N64" s="151">
        <v>1.1688205128205123E-3</v>
      </c>
      <c r="O64" s="152">
        <v>9.4769230769230724E-5</v>
      </c>
      <c r="P64" s="225">
        <v>0</v>
      </c>
      <c r="Q64" s="190">
        <v>2.4500000000000002</v>
      </c>
      <c r="R64" s="190">
        <v>5.05</v>
      </c>
      <c r="S64" s="190">
        <v>2.95</v>
      </c>
      <c r="T64" s="190">
        <v>0.75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0"/>
      <c r="CG64" s="226">
        <v>50.43521738934448</v>
      </c>
      <c r="CH64" s="7">
        <v>147.69832523599595</v>
      </c>
      <c r="CI64" s="7">
        <v>1.8750087641615094</v>
      </c>
      <c r="CJ64" s="13">
        <v>55.478739128278932</v>
      </c>
      <c r="CK64" s="13">
        <v>36.924581308998988</v>
      </c>
      <c r="CL64" s="47">
        <v>2.8125131462422641</v>
      </c>
      <c r="CM64" s="47">
        <v>0.27978726500442552</v>
      </c>
      <c r="CN64" s="47">
        <v>0.57971592655128412</v>
      </c>
      <c r="CO64" s="94">
        <v>0.31177747157337032</v>
      </c>
      <c r="CP64" s="94">
        <v>0.14492898163782103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7">
        <v>1.7478510028653298</v>
      </c>
      <c r="G65" s="7">
        <v>1.7478510028653298</v>
      </c>
      <c r="H65" s="7">
        <v>1.5687499999999999</v>
      </c>
      <c r="I65" s="133">
        <v>4.1292307692307679E-4</v>
      </c>
      <c r="J65" s="106">
        <v>4.1292307692307679E-4</v>
      </c>
      <c r="K65" s="314">
        <v>3.133260307692307E-4</v>
      </c>
      <c r="L65" s="191">
        <v>0</v>
      </c>
      <c r="M65" s="225">
        <v>0</v>
      </c>
      <c r="N65" s="152">
        <v>3.8195384615384603E-4</v>
      </c>
      <c r="O65" s="154">
        <v>3.0969230769230759E-5</v>
      </c>
      <c r="P65" s="225">
        <v>0</v>
      </c>
      <c r="Q65" s="226">
        <v>2.4</v>
      </c>
      <c r="R65" s="226">
        <v>5</v>
      </c>
      <c r="S65" s="226">
        <v>2.7</v>
      </c>
      <c r="T65" s="190">
        <v>0.76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0"/>
      <c r="CG65" s="226">
        <v>51.508307121032658</v>
      </c>
      <c r="CH65" s="7">
        <v>149.17530848835588</v>
      </c>
      <c r="CI65" s="7">
        <v>1.8750087641615094</v>
      </c>
      <c r="CJ65" s="13">
        <v>56.659137833135929</v>
      </c>
      <c r="CK65" s="13">
        <v>37.29382712208897</v>
      </c>
      <c r="CL65" s="47">
        <v>2.8125131462422641</v>
      </c>
      <c r="CM65" s="47">
        <v>9.3306082206213323E-2</v>
      </c>
      <c r="CN65" s="47">
        <v>0.23401876519110826</v>
      </c>
      <c r="CO65" s="94">
        <v>0.10394758480636306</v>
      </c>
      <c r="CP65" s="94">
        <v>5.8504691297777064E-2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7">
        <v>0.65902578796561606</v>
      </c>
      <c r="G66" s="7">
        <v>0.65902578796561606</v>
      </c>
      <c r="H66" s="7">
        <v>0.85625000000000007</v>
      </c>
      <c r="I66" s="134">
        <v>1.5569230769230764E-4</v>
      </c>
      <c r="J66" s="305">
        <v>1.5569230769230764E-4</v>
      </c>
      <c r="K66" s="315">
        <v>1.1813932307692304E-4</v>
      </c>
      <c r="L66" s="191">
        <v>0</v>
      </c>
      <c r="M66" s="225">
        <v>0</v>
      </c>
      <c r="N66" s="152">
        <v>1.4401538461538457E-4</v>
      </c>
      <c r="O66" s="154">
        <v>1.1676923076923073E-5</v>
      </c>
      <c r="P66" s="225">
        <v>0</v>
      </c>
      <c r="Q66" s="226">
        <v>2.1</v>
      </c>
      <c r="R66" s="226">
        <v>5.3</v>
      </c>
      <c r="S66" s="226">
        <v>0.7</v>
      </c>
      <c r="T66" s="190">
        <v>0.77</v>
      </c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0"/>
      <c r="CG66" s="7">
        <v>53.654486584409021</v>
      </c>
      <c r="CH66" s="226">
        <v>129.03664184242783</v>
      </c>
      <c r="CI66" s="7">
        <v>1.8750087641615094</v>
      </c>
      <c r="CJ66" s="13">
        <v>59.019935242849925</v>
      </c>
      <c r="CK66" s="13">
        <v>32.259160460606957</v>
      </c>
      <c r="CL66" s="47">
        <v>2.8125131462422641</v>
      </c>
      <c r="CM66" s="47">
        <v>3.6595369427424709E-2</v>
      </c>
      <c r="CN66" s="47">
        <v>0.11048762457757884</v>
      </c>
      <c r="CO66" s="47">
        <v>4.0749178021464764E-2</v>
      </c>
      <c r="CP66" s="47">
        <v>2.762190614439471E-2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7">
        <v>0.53486150907354357</v>
      </c>
      <c r="G67" s="60">
        <v>0.53486150907354357</v>
      </c>
      <c r="H67" s="60">
        <v>0.77500000000000002</v>
      </c>
      <c r="I67" s="134">
        <v>1.2635897435897433E-4</v>
      </c>
      <c r="J67" s="305">
        <v>1.2635897435897433E-4</v>
      </c>
      <c r="K67" s="315">
        <v>9.5881189743589736E-5</v>
      </c>
      <c r="L67" s="191">
        <v>0</v>
      </c>
      <c r="M67" s="225">
        <v>0</v>
      </c>
      <c r="N67" s="152">
        <v>1.1688205128205126E-4</v>
      </c>
      <c r="O67" s="154">
        <v>9.4769230769230755E-6</v>
      </c>
      <c r="P67" s="225">
        <v>0</v>
      </c>
      <c r="Q67" s="226">
        <v>0.8</v>
      </c>
      <c r="R67" s="226">
        <v>3.7</v>
      </c>
      <c r="S67" s="226">
        <v>0.5</v>
      </c>
      <c r="T67" s="190">
        <v>0.78</v>
      </c>
      <c r="U67" s="249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0"/>
      <c r="CG67" s="226">
        <v>61.881507860685069</v>
      </c>
      <c r="CH67" s="7">
        <v>108.8979751964998</v>
      </c>
      <c r="CI67" s="7">
        <v>1.8750087641615094</v>
      </c>
      <c r="CJ67" s="13">
        <v>68.069658646753581</v>
      </c>
      <c r="CK67" s="13">
        <v>27.22449379912495</v>
      </c>
      <c r="CL67" s="47">
        <v>2.8125131462422641</v>
      </c>
      <c r="CM67" s="47">
        <v>3.4100906695237909E-2</v>
      </c>
      <c r="CN67" s="47">
        <v>8.4395930777287353E-2</v>
      </c>
      <c r="CO67" s="47">
        <v>3.7912145371611923E-2</v>
      </c>
      <c r="CP67" s="47">
        <v>2.1098982694321838E-2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203">
        <v>2.3782234957020063</v>
      </c>
      <c r="G68" s="60">
        <v>2.3782234957020063</v>
      </c>
      <c r="H68" s="60">
        <v>1.98125</v>
      </c>
      <c r="I68" s="133">
        <v>5.6184615384615377E-4</v>
      </c>
      <c r="J68" s="106">
        <v>5.6184615384615377E-4</v>
      </c>
      <c r="K68" s="315">
        <v>4.2632886153846152E-4</v>
      </c>
      <c r="L68" s="191">
        <v>0</v>
      </c>
      <c r="M68" s="225">
        <v>0</v>
      </c>
      <c r="N68" s="151">
        <v>5.1970769230769219E-4</v>
      </c>
      <c r="O68" s="154">
        <v>4.2138461538461531E-5</v>
      </c>
      <c r="P68" s="225">
        <v>0</v>
      </c>
      <c r="Q68" s="226">
        <v>0.7</v>
      </c>
      <c r="R68" s="226">
        <v>3.5</v>
      </c>
      <c r="S68" s="226">
        <v>0.3</v>
      </c>
      <c r="T68" s="190">
        <v>0.79</v>
      </c>
      <c r="U68" s="249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7">
        <v>70.108529136961124</v>
      </c>
      <c r="CH68" s="7">
        <v>124.14369172400977</v>
      </c>
      <c r="CI68" s="7">
        <v>1.8750087641615094</v>
      </c>
      <c r="CJ68" s="13">
        <v>77.119382050657237</v>
      </c>
      <c r="CK68" s="13">
        <v>31.035922931002442</v>
      </c>
      <c r="CL68" s="47">
        <v>2.8125131462422641</v>
      </c>
      <c r="CM68" s="47">
        <v>0.17119294114020572</v>
      </c>
      <c r="CN68" s="47">
        <v>0.24595968922819436</v>
      </c>
      <c r="CO68" s="47">
        <v>0.19009591121325672</v>
      </c>
      <c r="CP68" s="47">
        <v>6.148992230704859E-2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3">
        <v>1.7191977077363898</v>
      </c>
      <c r="G69" s="32">
        <v>1.7191977077363898</v>
      </c>
      <c r="H69" s="32">
        <v>1.55</v>
      </c>
      <c r="I69" s="133">
        <v>4.0615384615384602E-4</v>
      </c>
      <c r="J69" s="106">
        <v>4.0615384615384602E-4</v>
      </c>
      <c r="K69" s="316">
        <v>3.0818953846153838E-4</v>
      </c>
      <c r="L69" s="191">
        <v>0</v>
      </c>
      <c r="M69" s="225">
        <v>0</v>
      </c>
      <c r="N69" s="152">
        <v>3.7569230769230757E-4</v>
      </c>
      <c r="O69" s="154">
        <v>3.0461538461538451E-5</v>
      </c>
      <c r="P69" s="225">
        <v>0</v>
      </c>
      <c r="Q69" s="226">
        <v>0.32</v>
      </c>
      <c r="R69" s="226">
        <v>1.6</v>
      </c>
      <c r="S69" s="226">
        <v>0.1</v>
      </c>
      <c r="T69" s="226">
        <v>0.8</v>
      </c>
      <c r="U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0"/>
      <c r="CG69" s="71">
        <v>67.533113780909474</v>
      </c>
      <c r="CH69" s="53">
        <v>112.57633013032246</v>
      </c>
      <c r="CI69" s="53">
        <v>1.8750087641615094</v>
      </c>
      <c r="CJ69" s="13">
        <v>74.28642515900043</v>
      </c>
      <c r="CK69" s="13">
        <v>28.144082532580615</v>
      </c>
      <c r="CL69" s="47">
        <v>2.8125131462422641</v>
      </c>
      <c r="CM69" s="47">
        <v>0.11932628517777248</v>
      </c>
      <c r="CN69" s="47">
        <v>0.17449331170199983</v>
      </c>
      <c r="CO69" s="47">
        <v>0.13254831800328259</v>
      </c>
      <c r="CP69" s="47">
        <v>4.3623327925499958E-2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63"/>
      <c r="H70" s="112"/>
      <c r="I70" s="513">
        <v>5.8799999999999989E-3</v>
      </c>
      <c r="J70" s="513">
        <v>5.8799999999999989E-3</v>
      </c>
      <c r="K70" s="513">
        <v>3.0822959999999991E-3</v>
      </c>
      <c r="L70" s="513">
        <v>2.7977039999999994E-3</v>
      </c>
      <c r="M70" s="513">
        <v>0</v>
      </c>
      <c r="N70" s="14"/>
      <c r="O70" s="14"/>
      <c r="P70" s="241"/>
      <c r="Q70" s="15"/>
      <c r="R70" s="15"/>
      <c r="S70" s="15"/>
      <c r="T70" s="15"/>
      <c r="U70" s="249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0"/>
      <c r="CG70" s="10"/>
      <c r="CH70" s="15"/>
      <c r="CI70" s="7"/>
      <c r="CJ70" s="15"/>
      <c r="CK70" s="15"/>
      <c r="CL70" s="15"/>
      <c r="CM70" s="15"/>
      <c r="CN70" s="47"/>
      <c r="CO70" s="15"/>
      <c r="CP70" s="15"/>
    </row>
    <row r="71" spans="2:94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53">
        <v>0.55396370582617005</v>
      </c>
      <c r="G71" s="60">
        <v>0.55396370582617005</v>
      </c>
      <c r="H71" s="60">
        <v>0.78749999999999998</v>
      </c>
      <c r="I71" s="133">
        <v>1.9487999999999999E-3</v>
      </c>
      <c r="J71" s="106">
        <v>1.9487999999999999E-3</v>
      </c>
      <c r="K71" s="315">
        <v>1.02156096E-3</v>
      </c>
      <c r="L71" s="315">
        <v>9.272390399999999E-4</v>
      </c>
      <c r="M71" s="318">
        <v>0</v>
      </c>
      <c r="N71" s="151">
        <v>1.8026399999999999E-3</v>
      </c>
      <c r="O71" s="152">
        <v>1.4616E-4</v>
      </c>
      <c r="P71" s="225">
        <v>0</v>
      </c>
      <c r="Q71" s="226">
        <v>2.5</v>
      </c>
      <c r="R71" s="226">
        <v>5.0999999999999996</v>
      </c>
      <c r="S71" s="226">
        <v>3.2</v>
      </c>
      <c r="T71" s="226">
        <v>0.7</v>
      </c>
      <c r="U71" s="249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0"/>
      <c r="CG71" s="53">
        <v>161.67885290768587</v>
      </c>
      <c r="CH71" s="7">
        <v>135.50305067522561</v>
      </c>
      <c r="CI71" s="7">
        <v>11.767296381979127</v>
      </c>
      <c r="CJ71" s="13">
        <v>177.84673819845446</v>
      </c>
      <c r="CK71" s="13">
        <v>33.875762668806402</v>
      </c>
      <c r="CL71" s="47">
        <v>17.65094457296869</v>
      </c>
      <c r="CM71" s="47">
        <v>9.6082871621781946E-2</v>
      </c>
      <c r="CN71" s="47">
        <v>0.10670865240674016</v>
      </c>
      <c r="CO71" s="94">
        <v>0.10829862082848657</v>
      </c>
      <c r="CP71" s="94">
        <v>2.6677163101685039E-2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7">
        <v>0.20057306590257881</v>
      </c>
      <c r="G72" s="60">
        <v>0.20057306590257881</v>
      </c>
      <c r="H72" s="60">
        <v>0.13125000000000001</v>
      </c>
      <c r="I72" s="133">
        <v>7.0559999999999991E-4</v>
      </c>
      <c r="J72" s="106">
        <v>7.0559999999999991E-4</v>
      </c>
      <c r="K72" s="315">
        <v>3.6987551999999996E-4</v>
      </c>
      <c r="L72" s="315">
        <v>3.3572447999999995E-4</v>
      </c>
      <c r="M72" s="318">
        <v>0</v>
      </c>
      <c r="N72" s="151">
        <v>6.5267999999999988E-4</v>
      </c>
      <c r="O72" s="154">
        <v>5.2919999999999995E-5</v>
      </c>
      <c r="P72" s="225">
        <v>0</v>
      </c>
      <c r="Q72" s="190">
        <v>2.4500000000000002</v>
      </c>
      <c r="R72" s="190">
        <v>5.05</v>
      </c>
      <c r="S72" s="190">
        <v>2.95</v>
      </c>
      <c r="T72" s="190">
        <v>0.75</v>
      </c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0"/>
      <c r="CG72" s="226">
        <v>165.79236354582386</v>
      </c>
      <c r="CH72" s="7">
        <v>126.01783712795981</v>
      </c>
      <c r="CI72" s="7">
        <v>11.767296381979127</v>
      </c>
      <c r="CJ72" s="13">
        <v>182.37159990040627</v>
      </c>
      <c r="CK72" s="13">
        <v>31.504459281989952</v>
      </c>
      <c r="CL72" s="47">
        <v>17.65094457296869</v>
      </c>
      <c r="CM72" s="47">
        <v>3.5613685372338715E-2</v>
      </c>
      <c r="CN72" s="47">
        <v>1.6539841123044723E-2</v>
      </c>
      <c r="CO72" s="94">
        <v>4.0119134994659737E-2</v>
      </c>
      <c r="CP72" s="101">
        <v>4.1349602807611808E-3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7">
        <v>7.6408787010506213E-2</v>
      </c>
      <c r="G73" s="60">
        <v>7.6408787010506213E-2</v>
      </c>
      <c r="H73" s="60">
        <v>0.05</v>
      </c>
      <c r="I73" s="134">
        <v>2.6879999999999997E-4</v>
      </c>
      <c r="J73" s="305">
        <v>2.6879999999999997E-4</v>
      </c>
      <c r="K73" s="314">
        <v>1.4090495999999998E-4</v>
      </c>
      <c r="L73" s="314">
        <v>1.2789504E-4</v>
      </c>
      <c r="M73" s="225">
        <v>0</v>
      </c>
      <c r="N73" s="151">
        <v>2.4863999999999995E-4</v>
      </c>
      <c r="O73" s="154">
        <v>2.0159999999999997E-5</v>
      </c>
      <c r="P73" s="225">
        <v>2.7105054312137611E-20</v>
      </c>
      <c r="Q73" s="226">
        <v>2.4</v>
      </c>
      <c r="R73" s="226">
        <v>5</v>
      </c>
      <c r="S73" s="226">
        <v>2.7</v>
      </c>
      <c r="T73" s="190">
        <v>0.76</v>
      </c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0"/>
      <c r="CG73" s="226">
        <v>169.90587418396188</v>
      </c>
      <c r="CH73" s="7">
        <v>127.27801549923942</v>
      </c>
      <c r="CI73" s="7">
        <v>11.767296381979127</v>
      </c>
      <c r="CJ73" s="13">
        <v>186.8964616023581</v>
      </c>
      <c r="CK73" s="13">
        <v>31.819503874809854</v>
      </c>
      <c r="CL73" s="47">
        <v>17.65094457296869</v>
      </c>
      <c r="CM73" s="69">
        <v>1.3881426595296353E-2</v>
      </c>
      <c r="CN73" s="47">
        <v>6.3639007749619709E-3</v>
      </c>
      <c r="CO73" s="101">
        <v>1.5629219192002046E-2</v>
      </c>
      <c r="CP73" s="101">
        <v>1.5909751937404927E-3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7">
        <v>0.20057306590257881</v>
      </c>
      <c r="G74" s="60">
        <v>0.20057306590257881</v>
      </c>
      <c r="H74" s="60">
        <v>0.13125000000000001</v>
      </c>
      <c r="I74" s="133">
        <v>7.0559999999999991E-4</v>
      </c>
      <c r="J74" s="106">
        <v>7.0559999999999991E-4</v>
      </c>
      <c r="K74" s="315">
        <v>3.6987551999999996E-4</v>
      </c>
      <c r="L74" s="315">
        <v>3.3572447999999995E-4</v>
      </c>
      <c r="M74" s="225">
        <v>0</v>
      </c>
      <c r="N74" s="151">
        <v>6.5267999999999988E-4</v>
      </c>
      <c r="O74" s="154">
        <v>5.2919999999999995E-5</v>
      </c>
      <c r="P74" s="225">
        <v>0</v>
      </c>
      <c r="Q74" s="226">
        <v>2.1</v>
      </c>
      <c r="R74" s="226">
        <v>5.3</v>
      </c>
      <c r="S74" s="226">
        <v>0.7</v>
      </c>
      <c r="T74" s="190">
        <v>0.77</v>
      </c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0"/>
      <c r="CG74" s="7">
        <v>178.13289546023793</v>
      </c>
      <c r="CH74" s="226">
        <v>112.64104371682689</v>
      </c>
      <c r="CI74" s="7">
        <v>11.767296381979127</v>
      </c>
      <c r="CJ74" s="13">
        <v>195.94618500626174</v>
      </c>
      <c r="CK74" s="13">
        <v>28.160260929206721</v>
      </c>
      <c r="CL74" s="47">
        <v>17.65094457296869</v>
      </c>
      <c r="CM74" s="47">
        <v>3.8088863693281363E-2</v>
      </c>
      <c r="CN74" s="47">
        <v>1.4784136987833528E-2</v>
      </c>
      <c r="CO74" s="47">
        <v>4.284183114769665E-2</v>
      </c>
      <c r="CP74" s="69">
        <v>3.6960342469583821E-3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7">
        <v>0.21967526265520537</v>
      </c>
      <c r="G75" s="60">
        <v>0.21967526265520537</v>
      </c>
      <c r="H75" s="60">
        <v>0.14375000000000002</v>
      </c>
      <c r="I75" s="133">
        <v>7.7279999999999992E-4</v>
      </c>
      <c r="J75" s="106">
        <v>7.7279999999999992E-4</v>
      </c>
      <c r="K75" s="315">
        <v>4.0510175999999994E-4</v>
      </c>
      <c r="L75" s="315">
        <v>3.6769823999999998E-4</v>
      </c>
      <c r="M75" s="225">
        <v>0</v>
      </c>
      <c r="N75" s="151">
        <v>7.148399999999999E-4</v>
      </c>
      <c r="O75" s="154">
        <v>5.7959999999999994E-5</v>
      </c>
      <c r="P75" s="225">
        <v>0</v>
      </c>
      <c r="Q75" s="226">
        <v>0.8</v>
      </c>
      <c r="R75" s="226">
        <v>3.7</v>
      </c>
      <c r="S75" s="226">
        <v>0.5</v>
      </c>
      <c r="T75" s="190">
        <v>0.78</v>
      </c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0"/>
      <c r="CG75" s="7">
        <v>178.13289546023793</v>
      </c>
      <c r="CH75" s="7">
        <v>98.00407193441437</v>
      </c>
      <c r="CI75" s="7">
        <v>11.767296381979127</v>
      </c>
      <c r="CJ75" s="13">
        <v>195.94618500626174</v>
      </c>
      <c r="CK75" s="13">
        <v>24.501017983603592</v>
      </c>
      <c r="CL75" s="47">
        <v>17.65094457296869</v>
      </c>
      <c r="CM75" s="47">
        <v>4.1716374521212921E-2</v>
      </c>
      <c r="CN75" s="47">
        <v>1.4088085340572067E-2</v>
      </c>
      <c r="CO75" s="47">
        <v>4.6922005542715382E-2</v>
      </c>
      <c r="CP75" s="69">
        <v>3.5220213351430168E-3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7">
        <v>0.28653295128939826</v>
      </c>
      <c r="G76" s="60">
        <v>0.28653295128939826</v>
      </c>
      <c r="H76" s="60">
        <v>0.1875</v>
      </c>
      <c r="I76" s="133">
        <v>1.0079999999999996E-3</v>
      </c>
      <c r="J76" s="106">
        <v>1.0079999999999996E-3</v>
      </c>
      <c r="K76" s="315">
        <v>5.2839359999999982E-4</v>
      </c>
      <c r="L76" s="315">
        <v>4.7960639999999975E-4</v>
      </c>
      <c r="M76" s="225">
        <v>0</v>
      </c>
      <c r="N76" s="151">
        <v>9.3239999999999957E-4</v>
      </c>
      <c r="O76" s="152">
        <v>7.5599999999999967E-5</v>
      </c>
      <c r="P76" s="225">
        <v>0</v>
      </c>
      <c r="Q76" s="226">
        <v>0.7</v>
      </c>
      <c r="R76" s="226">
        <v>3.5</v>
      </c>
      <c r="S76" s="226">
        <v>0.3</v>
      </c>
      <c r="T76" s="190">
        <v>0.79</v>
      </c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0"/>
      <c r="CG76" s="7">
        <v>226.77962996343544</v>
      </c>
      <c r="CH76" s="7">
        <v>110.74460128588822</v>
      </c>
      <c r="CI76" s="7">
        <v>11.767296381979127</v>
      </c>
      <c r="CJ76" s="13">
        <v>249.45759295977899</v>
      </c>
      <c r="CK76" s="13">
        <v>27.686150321472056</v>
      </c>
      <c r="CL76" s="47">
        <v>17.65094457296869</v>
      </c>
      <c r="CM76" s="47">
        <v>6.8351554826766345E-2</v>
      </c>
      <c r="CN76" s="47">
        <v>2.0764612741104041E-2</v>
      </c>
      <c r="CO76" s="47">
        <v>7.6535397573853206E-2</v>
      </c>
      <c r="CP76" s="47">
        <v>5.1911531852760102E-3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3">
        <v>0.13371537726838589</v>
      </c>
      <c r="G77" s="32">
        <v>0.13371537726838589</v>
      </c>
      <c r="H77" s="32">
        <v>8.7500000000000008E-2</v>
      </c>
      <c r="I77" s="134">
        <v>4.704E-4</v>
      </c>
      <c r="J77" s="305">
        <v>4.704E-4</v>
      </c>
      <c r="K77" s="316">
        <v>2.4658367999999997E-4</v>
      </c>
      <c r="L77" s="316">
        <v>2.2381632000000002E-4</v>
      </c>
      <c r="M77" s="225">
        <v>0</v>
      </c>
      <c r="N77" s="152">
        <v>4.3511999999999999E-4</v>
      </c>
      <c r="O77" s="152">
        <v>3.5280000000000001E-5</v>
      </c>
      <c r="P77" s="225">
        <v>0</v>
      </c>
      <c r="Q77" s="226">
        <v>0.32</v>
      </c>
      <c r="R77" s="226">
        <v>1.6</v>
      </c>
      <c r="S77" s="226">
        <v>0.1</v>
      </c>
      <c r="T77" s="226">
        <v>0.8</v>
      </c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0"/>
      <c r="CG77" s="71">
        <v>220.77032746598164</v>
      </c>
      <c r="CH77" s="226">
        <v>102.18116908947123</v>
      </c>
      <c r="CI77" s="53">
        <v>11.767296381979127</v>
      </c>
      <c r="CJ77" s="13">
        <v>242.84736021257982</v>
      </c>
      <c r="CK77" s="13">
        <v>25.545292272367806</v>
      </c>
      <c r="CL77" s="47">
        <v>17.65094457296869</v>
      </c>
      <c r="CM77" s="69">
        <v>3.1093856101924083E-2</v>
      </c>
      <c r="CN77" s="47">
        <v>8.9408522953287328E-3</v>
      </c>
      <c r="CO77" s="69">
        <v>3.4832629102174592E-2</v>
      </c>
      <c r="CP77" s="69">
        <v>2.2352130738321832E-3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63"/>
      <c r="H78" s="112"/>
      <c r="I78" s="513">
        <v>3.9E-2</v>
      </c>
      <c r="J78" s="513">
        <v>3.9E-2</v>
      </c>
      <c r="K78" s="513">
        <v>1.8653699999999999E-2</v>
      </c>
      <c r="L78" s="513">
        <v>2.0346299999999994E-2</v>
      </c>
      <c r="M78" s="513">
        <v>0</v>
      </c>
      <c r="N78" s="14"/>
      <c r="O78" s="14"/>
      <c r="P78" s="241"/>
      <c r="Q78" s="15"/>
      <c r="R78" s="15"/>
      <c r="S78" s="15"/>
      <c r="T78" s="15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0"/>
      <c r="CG78" s="7"/>
      <c r="CH78" s="15"/>
      <c r="CI78" s="7"/>
      <c r="CJ78" s="15"/>
      <c r="CK78" s="15"/>
      <c r="CL78" s="15"/>
      <c r="CM78" s="15"/>
      <c r="CN78" s="47"/>
      <c r="CO78" s="15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53">
        <v>6.8099331423113663</v>
      </c>
      <c r="G79" s="60">
        <v>6.8099331423113663</v>
      </c>
      <c r="H79" s="60">
        <v>4.8812499999999996</v>
      </c>
      <c r="I79" s="133">
        <v>9.5985502243700373E-3</v>
      </c>
      <c r="J79" s="60">
        <v>9.5985502243700373E-3</v>
      </c>
      <c r="K79" s="320">
        <v>4.5909865723161893E-3</v>
      </c>
      <c r="L79" s="321">
        <v>5.007563652053848E-3</v>
      </c>
      <c r="M79" s="318">
        <v>0</v>
      </c>
      <c r="N79" s="133">
        <v>8.0051908871246105E-3</v>
      </c>
      <c r="O79" s="133">
        <v>1.5933593372454262E-3</v>
      </c>
      <c r="P79" s="225">
        <v>0</v>
      </c>
      <c r="Q79" s="226">
        <v>2.5</v>
      </c>
      <c r="R79" s="226">
        <v>5.0999999999999996</v>
      </c>
      <c r="S79" s="226">
        <v>3.2</v>
      </c>
      <c r="T79" s="226">
        <v>0.7</v>
      </c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0"/>
      <c r="CG79" s="53">
        <v>91.570323770724727</v>
      </c>
      <c r="CH79" s="7">
        <v>135.50305067522561</v>
      </c>
      <c r="CI79" s="7">
        <v>5.8836481909895637</v>
      </c>
      <c r="CJ79" s="13">
        <v>100.72735614779721</v>
      </c>
      <c r="CK79" s="13">
        <v>33.875762668806402</v>
      </c>
      <c r="CL79" s="47">
        <v>8.8254722864843451</v>
      </c>
      <c r="CM79" s="47">
        <v>0.66365503351196076</v>
      </c>
      <c r="CN79" s="47">
        <v>0.66142426610844496</v>
      </c>
      <c r="CO79" s="94">
        <v>0.74604743718856503</v>
      </c>
      <c r="CP79" s="94">
        <v>0.16535606652711124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7">
        <v>0.63037249283667629</v>
      </c>
      <c r="G80" s="60">
        <v>0.63037249283667629</v>
      </c>
      <c r="H80" s="60">
        <v>0.83750000000000002</v>
      </c>
      <c r="I80" s="133">
        <v>8.8850535036244386E-4</v>
      </c>
      <c r="J80" s="106">
        <v>8.8850535036244386E-4</v>
      </c>
      <c r="K80" s="320">
        <v>4.2497210907835688E-4</v>
      </c>
      <c r="L80" s="321">
        <v>4.6353324128408697E-4</v>
      </c>
      <c r="M80" s="318">
        <v>0</v>
      </c>
      <c r="N80" s="133">
        <v>7.4101346220227819E-4</v>
      </c>
      <c r="O80" s="134">
        <v>1.4749188816016569E-4</v>
      </c>
      <c r="P80" s="225">
        <v>0</v>
      </c>
      <c r="Q80" s="190">
        <v>2.4500000000000002</v>
      </c>
      <c r="R80" s="190">
        <v>5.05</v>
      </c>
      <c r="S80" s="190">
        <v>2.95</v>
      </c>
      <c r="T80" s="190">
        <v>0.75</v>
      </c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0"/>
      <c r="CG80" s="226">
        <v>93.716503234101097</v>
      </c>
      <c r="CH80" s="7">
        <v>131.43795915496884</v>
      </c>
      <c r="CI80" s="7">
        <v>5.8836481909895637</v>
      </c>
      <c r="CJ80" s="13">
        <v>103.08815355751122</v>
      </c>
      <c r="CK80" s="13">
        <v>32.859489788742209</v>
      </c>
      <c r="CL80" s="47">
        <v>8.8254722864843451</v>
      </c>
      <c r="CM80" s="47">
        <v>6.2785195740744842E-2</v>
      </c>
      <c r="CN80" s="47">
        <v>0.1100792907922864</v>
      </c>
      <c r="CO80" s="94">
        <v>7.0547271305670567E-2</v>
      </c>
      <c r="CP80" s="94">
        <v>2.75198226980716E-2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7">
        <v>0.4966571155682904</v>
      </c>
      <c r="G81" s="60">
        <v>0.4966571155682904</v>
      </c>
      <c r="H81" s="60">
        <v>0.32500000000000001</v>
      </c>
      <c r="I81" s="133">
        <v>7.0003451846737991E-4</v>
      </c>
      <c r="J81" s="106">
        <v>7.0003451846737991E-4</v>
      </c>
      <c r="K81" s="320">
        <v>3.3482651018294779E-4</v>
      </c>
      <c r="L81" s="321">
        <v>3.6520800828443212E-4</v>
      </c>
      <c r="M81" s="225">
        <v>0</v>
      </c>
      <c r="N81" s="133">
        <v>5.838287884017948E-4</v>
      </c>
      <c r="O81" s="134">
        <v>1.1620573006558507E-4</v>
      </c>
      <c r="P81" s="225">
        <v>0</v>
      </c>
      <c r="Q81" s="226">
        <v>2.4</v>
      </c>
      <c r="R81" s="226">
        <v>5</v>
      </c>
      <c r="S81" s="226">
        <v>2.7</v>
      </c>
      <c r="T81" s="190">
        <v>0.76</v>
      </c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0"/>
      <c r="CG81" s="226">
        <v>95.862682697477439</v>
      </c>
      <c r="CH81" s="7">
        <v>132.75233874651855</v>
      </c>
      <c r="CI81" s="7">
        <v>5.8836481909895637</v>
      </c>
      <c r="CJ81" s="13">
        <v>105.44895096722519</v>
      </c>
      <c r="CK81" s="13">
        <v>33.188084686629637</v>
      </c>
      <c r="CL81" s="47">
        <v>8.8254722864843451</v>
      </c>
      <c r="CM81" s="47">
        <v>5.0533039218722868E-2</v>
      </c>
      <c r="CN81" s="47">
        <v>4.3144510092618535E-2</v>
      </c>
      <c r="CO81" s="94">
        <v>5.6755205436417343E-2</v>
      </c>
      <c r="CP81" s="94">
        <v>1.0786127523154634E-2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203">
        <v>5.2340019102196758</v>
      </c>
      <c r="G82" s="60">
        <v>5.2340019102196758</v>
      </c>
      <c r="H82" s="60">
        <v>3.85</v>
      </c>
      <c r="I82" s="53">
        <v>7.3772868484639278E-3</v>
      </c>
      <c r="J82" s="60">
        <v>7.3772868484639278E-3</v>
      </c>
      <c r="K82" s="320">
        <v>3.5285562996202969E-3</v>
      </c>
      <c r="L82" s="321">
        <v>3.848730548843631E-3</v>
      </c>
      <c r="M82" s="225">
        <v>0</v>
      </c>
      <c r="N82" s="133">
        <v>6.1526572316189156E-3</v>
      </c>
      <c r="O82" s="133">
        <v>1.224629616845012E-3</v>
      </c>
      <c r="P82" s="225">
        <v>0</v>
      </c>
      <c r="Q82" s="226">
        <v>2.1</v>
      </c>
      <c r="R82" s="226">
        <v>5.3</v>
      </c>
      <c r="S82" s="226">
        <v>0.7</v>
      </c>
      <c r="T82" s="190">
        <v>0.77</v>
      </c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0"/>
      <c r="CG82" s="7">
        <v>100.15504162423017</v>
      </c>
      <c r="CH82" s="226">
        <v>117.4858197906689</v>
      </c>
      <c r="CI82" s="7">
        <v>5.8836481909895637</v>
      </c>
      <c r="CJ82" s="13">
        <v>110.17054578665319</v>
      </c>
      <c r="CK82" s="13">
        <v>29.371454947667225</v>
      </c>
      <c r="CL82" s="47">
        <v>8.8254722864843451</v>
      </c>
      <c r="CM82" s="47">
        <v>0.55500670505005167</v>
      </c>
      <c r="CN82" s="47">
        <v>0.45232040619407526</v>
      </c>
      <c r="CO82" s="47">
        <v>0.62282538590333691</v>
      </c>
      <c r="CP82" s="47">
        <v>0.11308010154851882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203">
        <v>5.8452722063037257</v>
      </c>
      <c r="G83" s="60">
        <v>5.8452722063037257</v>
      </c>
      <c r="H83" s="60">
        <v>4.25</v>
      </c>
      <c r="I83" s="53">
        <v>8.2388677942699332E-3</v>
      </c>
      <c r="J83" s="60">
        <v>8.2388677942699332E-3</v>
      </c>
      <c r="K83" s="320">
        <v>3.940650465999309E-3</v>
      </c>
      <c r="L83" s="321">
        <v>4.2982173282706242E-3</v>
      </c>
      <c r="M83" s="225">
        <v>0</v>
      </c>
      <c r="N83" s="133">
        <v>6.8712157404211245E-3</v>
      </c>
      <c r="O83" s="133">
        <v>1.3676520538488089E-3</v>
      </c>
      <c r="P83" s="225">
        <v>0</v>
      </c>
      <c r="Q83" s="226">
        <v>0.8</v>
      </c>
      <c r="R83" s="226">
        <v>3.7</v>
      </c>
      <c r="S83" s="226">
        <v>0.5</v>
      </c>
      <c r="T83" s="190">
        <v>0.78</v>
      </c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0"/>
      <c r="CG83" s="226">
        <v>116.25138759955288</v>
      </c>
      <c r="CH83" s="7">
        <v>102.21930083481926</v>
      </c>
      <c r="CI83" s="7">
        <v>5.8836481909895637</v>
      </c>
      <c r="CJ83" s="13">
        <v>127.87652635950819</v>
      </c>
      <c r="CK83" s="13">
        <v>25.554825208704816</v>
      </c>
      <c r="CL83" s="47">
        <v>8.8254722864843451</v>
      </c>
      <c r="CM83" s="47">
        <v>0.71391253012236855</v>
      </c>
      <c r="CN83" s="47">
        <v>0.43443202854798185</v>
      </c>
      <c r="CO83" s="47">
        <v>0.79906039323158962</v>
      </c>
      <c r="CP83" s="47">
        <v>0.10860800713699546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203">
        <v>8.5386819484240686</v>
      </c>
      <c r="G84" s="60">
        <v>8.5386819484240686</v>
      </c>
      <c r="H84" s="60">
        <v>6.0124999999999993</v>
      </c>
      <c r="I84" s="53">
        <v>1.2035208836727648E-2</v>
      </c>
      <c r="J84" s="60">
        <v>1.2035208836727648E-2</v>
      </c>
      <c r="K84" s="320">
        <v>5.756440386606834E-3</v>
      </c>
      <c r="L84" s="321">
        <v>6.2787684501208136E-3</v>
      </c>
      <c r="M84" s="225">
        <v>0</v>
      </c>
      <c r="N84" s="53">
        <v>1.0037364169830858E-2</v>
      </c>
      <c r="O84" s="133">
        <v>1.9978446668967894E-3</v>
      </c>
      <c r="P84" s="225">
        <v>0</v>
      </c>
      <c r="Q84" s="226">
        <v>0.7</v>
      </c>
      <c r="R84" s="226">
        <v>3.5</v>
      </c>
      <c r="S84" s="226">
        <v>0.3</v>
      </c>
      <c r="T84" s="190">
        <v>0.79</v>
      </c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0"/>
      <c r="CG84" s="7">
        <v>132.34773357487558</v>
      </c>
      <c r="CH84" s="7">
        <v>115.50780994334576</v>
      </c>
      <c r="CI84" s="7">
        <v>5.8836481909895637</v>
      </c>
      <c r="CJ84" s="13">
        <v>145.58250693236315</v>
      </c>
      <c r="CK84" s="13">
        <v>28.876952485836441</v>
      </c>
      <c r="CL84" s="47">
        <v>8.8254722864843451</v>
      </c>
      <c r="CM84" s="47">
        <v>1.1803138041899086</v>
      </c>
      <c r="CN84" s="47">
        <v>0.69449070728436635</v>
      </c>
      <c r="CO84" s="47">
        <v>1.3184406248486116</v>
      </c>
      <c r="CP84" s="47">
        <v>0.17362267682109159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3">
        <v>0.11461318051575932</v>
      </c>
      <c r="G85" s="32">
        <v>0.11461318051575932</v>
      </c>
      <c r="H85" s="32">
        <v>7.4999999999999997E-2</v>
      </c>
      <c r="I85" s="134">
        <v>1.6154642733862617E-4</v>
      </c>
      <c r="J85" s="305">
        <v>1.6154642733862617E-4</v>
      </c>
      <c r="K85" s="324">
        <v>7.7267656196064897E-5</v>
      </c>
      <c r="L85" s="325">
        <v>8.4278771142561274E-5</v>
      </c>
      <c r="M85" s="225">
        <v>0</v>
      </c>
      <c r="N85" s="134">
        <v>1.3472972040041423E-4</v>
      </c>
      <c r="O85" s="135">
        <v>2.6816706938211944E-5</v>
      </c>
      <c r="P85" s="225">
        <v>0</v>
      </c>
      <c r="Q85" s="226">
        <v>0.32</v>
      </c>
      <c r="R85" s="226">
        <v>1.6</v>
      </c>
      <c r="S85" s="226">
        <v>0.1</v>
      </c>
      <c r="T85" s="226">
        <v>0.8</v>
      </c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0"/>
      <c r="CG85" s="71">
        <v>127.48306012455583</v>
      </c>
      <c r="CH85" s="226">
        <v>106.50341968400214</v>
      </c>
      <c r="CI85" s="53">
        <v>5.8836481909895637</v>
      </c>
      <c r="CJ85" s="13">
        <v>140.23136613701143</v>
      </c>
      <c r="CK85" s="13">
        <v>26.625854921000535</v>
      </c>
      <c r="CL85" s="47">
        <v>8.8254722864843451</v>
      </c>
      <c r="CM85" s="47">
        <v>1.5285582614962224E-2</v>
      </c>
      <c r="CN85" s="47">
        <v>7.9877564763001611E-3</v>
      </c>
      <c r="CO85" s="69">
        <v>1.7083878329340493E-2</v>
      </c>
      <c r="CP85" s="69">
        <v>1.9969391190750403E-3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15"/>
      <c r="H86" s="15"/>
      <c r="I86" s="330">
        <v>4.4999999999999991E-2</v>
      </c>
      <c r="J86" s="330">
        <v>4.4999999999999991E-2</v>
      </c>
      <c r="K86" s="330">
        <v>1.7999999999999992E-2</v>
      </c>
      <c r="L86" s="330">
        <v>2.6999999999999989E-2</v>
      </c>
      <c r="M86" s="330">
        <v>0</v>
      </c>
      <c r="N86" s="14"/>
      <c r="O86" s="14"/>
      <c r="P86" s="241"/>
      <c r="Q86" s="15"/>
      <c r="R86" s="15"/>
      <c r="S86" s="15"/>
      <c r="T86" s="15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0"/>
      <c r="CG86" s="10"/>
      <c r="CH86" s="15"/>
      <c r="CI86" s="7"/>
      <c r="CJ86" s="15"/>
      <c r="CK86" s="15"/>
      <c r="CL86" s="15"/>
      <c r="CM86" s="15"/>
      <c r="CN86" s="47"/>
      <c r="CO86" s="15"/>
      <c r="CP86" s="15"/>
    </row>
    <row r="87" spans="2:94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53">
        <v>6.2846227316141361</v>
      </c>
      <c r="G87" s="7">
        <v>6.2846227316141361</v>
      </c>
      <c r="H87" s="7">
        <v>4.5374999999999996</v>
      </c>
      <c r="I87" s="53">
        <v>2.2221388367729824E-2</v>
      </c>
      <c r="J87" s="7">
        <v>2.2221388367729824E-2</v>
      </c>
      <c r="K87" s="320">
        <v>8.8885553470919292E-3</v>
      </c>
      <c r="L87" s="321">
        <v>1.3332833020637895E-2</v>
      </c>
      <c r="M87" s="318">
        <v>0</v>
      </c>
      <c r="N87" s="53">
        <v>1.8532637898686671E-2</v>
      </c>
      <c r="O87" s="133">
        <v>3.6887504690431509E-3</v>
      </c>
      <c r="P87" s="225">
        <v>0</v>
      </c>
      <c r="Q87" s="226">
        <v>2.5</v>
      </c>
      <c r="R87" s="226">
        <v>5.0999999999999996</v>
      </c>
      <c r="S87" s="226">
        <v>3.2</v>
      </c>
      <c r="T87" s="226">
        <v>0.7</v>
      </c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0"/>
      <c r="CG87" s="53">
        <v>128.05537464812286</v>
      </c>
      <c r="CH87" s="7">
        <v>135.50305067522561</v>
      </c>
      <c r="CI87" s="7">
        <v>4.3319167999593491</v>
      </c>
      <c r="CJ87" s="13">
        <v>140.86091211293515</v>
      </c>
      <c r="CK87" s="13">
        <v>33.875762668806402</v>
      </c>
      <c r="CL87" s="47">
        <v>6.4978751999390241</v>
      </c>
      <c r="CM87" s="47">
        <v>0.83200418121144326</v>
      </c>
      <c r="CN87" s="47">
        <v>0.61484509243883612</v>
      </c>
      <c r="CO87" s="94">
        <v>0.9260943844495817</v>
      </c>
      <c r="CP87" s="94">
        <v>0.15371127310970903</v>
      </c>
    </row>
    <row r="88" spans="2:94" ht="54" customHeight="1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7">
        <v>0.54441260744985676</v>
      </c>
      <c r="G88" s="7">
        <v>0.54441260744985676</v>
      </c>
      <c r="H88" s="7">
        <v>0.78125</v>
      </c>
      <c r="I88" s="133">
        <v>1.9249530956848026E-3</v>
      </c>
      <c r="J88" s="31">
        <v>1.9249530956848026E-3</v>
      </c>
      <c r="K88" s="320">
        <v>7.6998123827392109E-4</v>
      </c>
      <c r="L88" s="321">
        <v>1.1549718574108815E-3</v>
      </c>
      <c r="M88" s="318">
        <v>0</v>
      </c>
      <c r="N88" s="133">
        <v>1.6054108818011254E-3</v>
      </c>
      <c r="O88" s="133">
        <v>3.1954221388367723E-4</v>
      </c>
      <c r="P88" s="225">
        <v>0</v>
      </c>
      <c r="Q88" s="190">
        <v>2.4500000000000002</v>
      </c>
      <c r="R88" s="190">
        <v>5.05</v>
      </c>
      <c r="S88" s="190">
        <v>2.95</v>
      </c>
      <c r="T88" s="190">
        <v>0.75</v>
      </c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0"/>
      <c r="CG88" s="226">
        <v>129.12846437981102</v>
      </c>
      <c r="CH88" s="226">
        <v>140.58441507554656</v>
      </c>
      <c r="CI88" s="7">
        <v>4.3319167999593491</v>
      </c>
      <c r="CJ88" s="13">
        <v>142.04131081779212</v>
      </c>
      <c r="CK88" s="13">
        <v>35.14610376888664</v>
      </c>
      <c r="CL88" s="47">
        <v>6.4978751999390241</v>
      </c>
      <c r="CM88" s="47">
        <v>7.2657514109330579E-2</v>
      </c>
      <c r="CN88" s="47">
        <v>0.10983157427777075</v>
      </c>
      <c r="CO88" s="94">
        <v>8.0866605568392314E-2</v>
      </c>
      <c r="CP88" s="94">
        <v>2.7457893569442688E-2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7">
        <v>0.47755491881566381</v>
      </c>
      <c r="G89" s="7">
        <v>0.47755491881566381</v>
      </c>
      <c r="H89" s="7">
        <v>0.3125</v>
      </c>
      <c r="I89" s="133">
        <v>1.688555347091932E-3</v>
      </c>
      <c r="J89" s="31">
        <v>1.688555347091932E-3</v>
      </c>
      <c r="K89" s="322">
        <v>6.7542213883677287E-4</v>
      </c>
      <c r="L89" s="323">
        <v>1.013133208255159E-3</v>
      </c>
      <c r="M89" s="225">
        <v>0</v>
      </c>
      <c r="N89" s="133">
        <v>1.4082551594746713E-3</v>
      </c>
      <c r="O89" s="134">
        <v>2.8030018761726074E-4</v>
      </c>
      <c r="P89" s="225">
        <v>0</v>
      </c>
      <c r="Q89" s="226">
        <v>2.4</v>
      </c>
      <c r="R89" s="226">
        <v>5</v>
      </c>
      <c r="S89" s="226">
        <v>2.7</v>
      </c>
      <c r="T89" s="190">
        <v>0.76</v>
      </c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0"/>
      <c r="CG89" s="226">
        <v>130.20155411149921</v>
      </c>
      <c r="CH89" s="226">
        <v>145.66577947586751</v>
      </c>
      <c r="CI89" s="7">
        <v>4.3319167999593491</v>
      </c>
      <c r="CJ89" s="13">
        <v>143.22170952264915</v>
      </c>
      <c r="CK89" s="13">
        <v>36.416444868966877</v>
      </c>
      <c r="CL89" s="47">
        <v>6.4978751999390241</v>
      </c>
      <c r="CM89" s="47">
        <v>6.4247120779111058E-2</v>
      </c>
      <c r="CN89" s="47">
        <v>4.5520556086208599E-2</v>
      </c>
      <c r="CO89" s="94">
        <v>7.1499324127310485E-2</v>
      </c>
      <c r="CP89" s="94">
        <v>1.138013902155215E-2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7">
        <v>1.2129894937917862</v>
      </c>
      <c r="G90" s="7">
        <v>1.2129894937917862</v>
      </c>
      <c r="H90" s="7">
        <v>1.21875</v>
      </c>
      <c r="I90" s="133">
        <v>4.2889305816135072E-3</v>
      </c>
      <c r="J90" s="7">
        <v>4.2889305816135072E-3</v>
      </c>
      <c r="K90" s="320">
        <v>1.715572232645403E-3</v>
      </c>
      <c r="L90" s="321">
        <v>2.573358348968104E-3</v>
      </c>
      <c r="M90" s="225">
        <v>0</v>
      </c>
      <c r="N90" s="133">
        <v>3.5769681050656652E-3</v>
      </c>
      <c r="O90" s="133">
        <v>7.1196247654784221E-4</v>
      </c>
      <c r="P90" s="225">
        <v>0</v>
      </c>
      <c r="Q90" s="226">
        <v>2.1</v>
      </c>
      <c r="R90" s="226">
        <v>5.3</v>
      </c>
      <c r="S90" s="226">
        <v>0.7</v>
      </c>
      <c r="T90" s="190">
        <v>0.77</v>
      </c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0"/>
      <c r="CG90" s="7">
        <v>132.34773357487558</v>
      </c>
      <c r="CH90" s="7">
        <v>155.82850827650944</v>
      </c>
      <c r="CI90" s="7">
        <v>4.3319167999593491</v>
      </c>
      <c r="CJ90" s="13">
        <v>145.58250693236315</v>
      </c>
      <c r="CK90" s="13">
        <v>38.95712706912736</v>
      </c>
      <c r="CL90" s="47">
        <v>6.4978751999390241</v>
      </c>
      <c r="CM90" s="47">
        <v>0.16579097991980934</v>
      </c>
      <c r="CN90" s="47">
        <v>0.18991599446199586</v>
      </c>
      <c r="CO90" s="47">
        <v>0.18447190573832262</v>
      </c>
      <c r="CP90" s="47">
        <v>4.7478998615498966E-2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7">
        <v>1.3658070678127985</v>
      </c>
      <c r="G91" s="7">
        <v>1.3658070678127985</v>
      </c>
      <c r="H91" s="7">
        <v>1.3187499999999999</v>
      </c>
      <c r="I91" s="53">
        <v>4.829268292682925E-3</v>
      </c>
      <c r="J91" s="7">
        <v>4.829268292682925E-3</v>
      </c>
      <c r="K91" s="320">
        <v>1.9317073170731702E-3</v>
      </c>
      <c r="L91" s="321">
        <v>2.8975609756097549E-3</v>
      </c>
      <c r="M91" s="225">
        <v>0</v>
      </c>
      <c r="N91" s="133">
        <v>4.0276097560975593E-3</v>
      </c>
      <c r="O91" s="133">
        <v>8.0165853658536556E-4</v>
      </c>
      <c r="P91" s="225">
        <v>0</v>
      </c>
      <c r="Q91" s="226">
        <v>0.8</v>
      </c>
      <c r="R91" s="226">
        <v>3.7</v>
      </c>
      <c r="S91" s="226">
        <v>0.5</v>
      </c>
      <c r="T91" s="190">
        <v>0.78</v>
      </c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0"/>
      <c r="CG91" s="226">
        <v>138.42857538777528</v>
      </c>
      <c r="CH91" s="7">
        <v>162.06164860756982</v>
      </c>
      <c r="CI91" s="7">
        <v>4.3319167999593491</v>
      </c>
      <c r="CJ91" s="13">
        <v>152.27143292655282</v>
      </c>
      <c r="CK91" s="13">
        <v>40.515412151892455</v>
      </c>
      <c r="CL91" s="47">
        <v>6.4978751999390241</v>
      </c>
      <c r="CM91" s="47">
        <v>0.19498328923444178</v>
      </c>
      <c r="CN91" s="47">
        <v>0.2137187991012327</v>
      </c>
      <c r="CO91" s="47">
        <v>0.21684824319091056</v>
      </c>
      <c r="CP91" s="47">
        <v>5.3429699775308176E-2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7">
        <v>2.8366762177650435</v>
      </c>
      <c r="G92" s="60">
        <v>2.8366762177650435</v>
      </c>
      <c r="H92" s="60">
        <v>2.28125</v>
      </c>
      <c r="I92" s="53">
        <v>1.0030018761726078E-2</v>
      </c>
      <c r="J92" s="7">
        <v>1.0030018761726078E-2</v>
      </c>
      <c r="K92" s="320">
        <v>4.0120075046904315E-3</v>
      </c>
      <c r="L92" s="321">
        <v>6.0180112570356464E-3</v>
      </c>
      <c r="M92" s="225">
        <v>0</v>
      </c>
      <c r="N92" s="53">
        <v>8.3650356472795492E-3</v>
      </c>
      <c r="O92" s="133">
        <v>1.6649831144465289E-3</v>
      </c>
      <c r="P92" s="225">
        <v>0</v>
      </c>
      <c r="Q92" s="226">
        <v>0.7</v>
      </c>
      <c r="R92" s="226">
        <v>3.5</v>
      </c>
      <c r="S92" s="226">
        <v>0.3</v>
      </c>
      <c r="T92" s="190">
        <v>0.79</v>
      </c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0"/>
      <c r="CG92" s="7">
        <v>144.50941720067496</v>
      </c>
      <c r="CH92" s="226">
        <v>148.78234964139773</v>
      </c>
      <c r="CI92" s="7">
        <v>4.3319167999593491</v>
      </c>
      <c r="CJ92" s="13">
        <v>158.96035892074246</v>
      </c>
      <c r="CK92" s="13">
        <v>37.195587410349432</v>
      </c>
      <c r="CL92" s="47">
        <v>6.4978751999390241</v>
      </c>
      <c r="CM92" s="47">
        <v>0.42221467238002286</v>
      </c>
      <c r="CN92" s="47">
        <v>0.33940973511943856</v>
      </c>
      <c r="CO92" s="47">
        <v>0.46935143776353783</v>
      </c>
      <c r="CP92" s="47">
        <v>8.485243377985964E-2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133">
        <v>4.7755491881566383E-3</v>
      </c>
      <c r="G93" s="32">
        <v>4.7755491881566383E-3</v>
      </c>
      <c r="H93" s="83">
        <v>3.1250000000000002E-3</v>
      </c>
      <c r="I93" s="135">
        <v>1.6885553470919322E-5</v>
      </c>
      <c r="J93" s="127">
        <v>1.6885553470919322E-5</v>
      </c>
      <c r="K93" s="322">
        <v>6.7542213883677289E-6</v>
      </c>
      <c r="L93" s="323">
        <v>1.0131332082551594E-5</v>
      </c>
      <c r="M93" s="225">
        <v>0</v>
      </c>
      <c r="N93" s="135">
        <v>1.4082551594746714E-5</v>
      </c>
      <c r="O93" s="146">
        <v>2.8030018761726077E-6</v>
      </c>
      <c r="P93" s="225">
        <v>0</v>
      </c>
      <c r="Q93" s="226">
        <v>0.32</v>
      </c>
      <c r="R93" s="226">
        <v>1.6</v>
      </c>
      <c r="S93" s="226">
        <v>0.1</v>
      </c>
      <c r="T93" s="226">
        <v>0.8</v>
      </c>
      <c r="U93" s="259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4"/>
      <c r="CG93" s="71">
        <v>143.0786308917574</v>
      </c>
      <c r="CH93" s="53">
        <v>135.50305067522561</v>
      </c>
      <c r="CI93" s="53">
        <v>4.3319167999593491</v>
      </c>
      <c r="CJ93" s="13">
        <v>157.38649398093315</v>
      </c>
      <c r="CK93" s="35">
        <v>33.875762668806402</v>
      </c>
      <c r="CL93" s="7">
        <v>6.4978751999390241</v>
      </c>
      <c r="CM93" s="180">
        <v>7.0396632135490329E-4</v>
      </c>
      <c r="CN93" s="93">
        <v>4.2344703336008002E-4</v>
      </c>
      <c r="CO93" s="127">
        <v>7.8263786619327692E-4</v>
      </c>
      <c r="CP93" s="79">
        <v>1.0586175834002001E-4</v>
      </c>
    </row>
    <row r="94" spans="2:94" x14ac:dyDescent="0.2">
      <c r="B94" s="21"/>
      <c r="C94" s="21"/>
      <c r="D94" s="21"/>
      <c r="E94" s="21"/>
      <c r="F94" s="22"/>
      <c r="G94" s="23"/>
      <c r="H94" s="23"/>
      <c r="I94" s="23"/>
      <c r="J94" s="132">
        <f>SUM(J87:J93)</f>
        <v>4.4999999999999991E-2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2"/>
      <c r="CH94" s="23"/>
      <c r="CI94" s="24"/>
      <c r="CJ94" s="23"/>
      <c r="CK94" s="23"/>
      <c r="CL94" s="23"/>
      <c r="CM94" s="23"/>
      <c r="CN94" s="23"/>
      <c r="CO94" s="23"/>
      <c r="CP94" s="23"/>
    </row>
    <row r="95" spans="2:94" x14ac:dyDescent="0.2">
      <c r="F95" s="25"/>
      <c r="I95" s="25"/>
      <c r="J95" s="147">
        <f>J94/J38</f>
        <v>9.9804826117814049E-2</v>
      </c>
      <c r="CG95" s="25"/>
      <c r="CI95" s="26"/>
    </row>
    <row r="96" spans="2:94" x14ac:dyDescent="0.2">
      <c r="B96" s="208"/>
      <c r="C96" s="18" t="s">
        <v>107</v>
      </c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R3:BR4"/>
    <mergeCell ref="BP3:BP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F3:J3"/>
    <mergeCell ref="K3:M3"/>
    <mergeCell ref="BT3:BT4"/>
    <mergeCell ref="BU3:BU4"/>
    <mergeCell ref="U4:U5"/>
    <mergeCell ref="V4:V5"/>
    <mergeCell ref="W4:W5"/>
    <mergeCell ref="X4:X5"/>
    <mergeCell ref="Y4:Z4"/>
    <mergeCell ref="AA4:AB4"/>
    <mergeCell ref="AC4:AD4"/>
    <mergeCell ref="AE4:AE5"/>
    <mergeCell ref="AF4:AF5"/>
    <mergeCell ref="AG4:AG5"/>
    <mergeCell ref="AH4:AH5"/>
    <mergeCell ref="Q3:T3"/>
    <mergeCell ref="CG3:CI3"/>
    <mergeCell ref="CJ3:CL3"/>
    <mergeCell ref="CM3:CN3"/>
    <mergeCell ref="CO3:CP3"/>
    <mergeCell ref="BV3:BV4"/>
    <mergeCell ref="BW3:BX3"/>
    <mergeCell ref="BY3:BY4"/>
    <mergeCell ref="BZ3:BZ4"/>
    <mergeCell ref="CA3:CA4"/>
    <mergeCell ref="AP4:AP5"/>
    <mergeCell ref="AI4:AI5"/>
    <mergeCell ref="AJ4:AK4"/>
    <mergeCell ref="AL4:AM4"/>
    <mergeCell ref="AN4:AN5"/>
    <mergeCell ref="AO4:AO5"/>
  </mergeCells>
  <pageMargins left="0.74791666666666701" right="0.74791666666666701" top="0.98402777777777795" bottom="0.98402777777777795" header="0.51180555555555496" footer="0.51180555555555496"/>
  <pageSetup paperSize="9" firstPageNumber="0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2:DG96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7.5" customWidth="1"/>
    <col min="2" max="2" width="20.33203125" customWidth="1"/>
    <col min="3" max="3" width="29.5" customWidth="1"/>
    <col min="4" max="4" width="27.33203125" customWidth="1"/>
    <col min="5" max="7" width="11.33203125"/>
    <col min="8" max="8" width="11.5" customWidth="1"/>
    <col min="9" max="9" width="14" customWidth="1"/>
    <col min="10" max="10" width="11.6640625"/>
    <col min="11" max="12" width="14.6640625"/>
    <col min="13" max="13" width="15.6640625"/>
    <col min="14" max="14" width="10" customWidth="1"/>
    <col min="15" max="15" width="8.6640625" customWidth="1"/>
    <col min="16" max="16" width="10.33203125" customWidth="1"/>
    <col min="17" max="17" width="12.6640625" customWidth="1"/>
    <col min="18" max="18" width="17.33203125"/>
    <col min="19" max="20" width="14.5"/>
    <col min="21" max="55" width="34.6640625" style="136" customWidth="1"/>
    <col min="56" max="84" width="34.6640625" style="21" customWidth="1"/>
    <col min="85" max="85" width="14.6640625"/>
    <col min="86" max="87" width="13"/>
    <col min="88" max="88" width="13.6640625"/>
    <col min="89" max="89" width="13"/>
    <col min="90" max="91" width="15.33203125"/>
    <col min="92" max="93" width="17"/>
    <col min="94" max="94" width="18.6640625"/>
    <col min="95" max="95" width="8.5" customWidth="1"/>
    <col min="96" max="96" width="10" customWidth="1"/>
    <col min="97" max="97" width="7.5"/>
    <col min="98" max="98" width="8.33203125"/>
    <col min="99" max="99" width="11.5" customWidth="1"/>
    <col min="100" max="100" width="8.5"/>
    <col min="101" max="101" width="7"/>
    <col min="102" max="102" width="8.5"/>
    <col min="103" max="103" width="8"/>
    <col min="104" max="104" width="12.6640625"/>
    <col min="105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604" t="s">
        <v>10</v>
      </c>
      <c r="O3" s="604"/>
      <c r="P3" s="604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48</v>
      </c>
      <c r="R4" s="4" t="s">
        <v>49</v>
      </c>
      <c r="S4" s="4" t="s">
        <v>50</v>
      </c>
      <c r="T4" s="4" t="s">
        <v>51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22.5" customHeight="1" x14ac:dyDescent="0.2">
      <c r="A5" s="2"/>
      <c r="B5" s="3"/>
      <c r="C5" s="3"/>
      <c r="D5" s="3"/>
      <c r="E5" s="3"/>
      <c r="F5" s="96">
        <f>F6/I6</f>
        <v>61.509813512678157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306.64918120573503</v>
      </c>
      <c r="G6" s="7"/>
      <c r="H6" s="95"/>
      <c r="I6" s="115">
        <v>4.985370035994821</v>
      </c>
      <c r="J6" s="115">
        <v>2.6059999999999999</v>
      </c>
      <c r="K6" s="115">
        <v>4.3168138266361673</v>
      </c>
      <c r="L6" s="115">
        <v>0.28103400719896426</v>
      </c>
      <c r="M6" s="115">
        <v>0.38752220215968924</v>
      </c>
      <c r="N6" s="98">
        <f>N14+N22</f>
        <v>0.9571764705882353</v>
      </c>
      <c r="O6" s="98">
        <f>I6-N6</f>
        <v>4.0281935654065855</v>
      </c>
      <c r="P6" s="98"/>
      <c r="Q6" s="99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</row>
    <row r="7" spans="1:108" ht="27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62.998790810157196</v>
      </c>
      <c r="G7" s="13">
        <v>54.088795042321635</v>
      </c>
      <c r="H7" s="13">
        <v>2.6997019999999994</v>
      </c>
      <c r="I7" s="372">
        <v>1.0031861967190536</v>
      </c>
      <c r="J7" s="372">
        <v>0.51300000000000001</v>
      </c>
      <c r="K7" s="372">
        <v>0.87130174983971909</v>
      </c>
      <c r="L7" s="372">
        <v>5.3532153348357564E-2</v>
      </c>
      <c r="M7" s="372">
        <v>7.8352293530976946E-2</v>
      </c>
      <c r="N7" s="13">
        <v>0.84244679378357634</v>
      </c>
      <c r="O7" s="190">
        <v>0.11837597121284833</v>
      </c>
      <c r="P7" s="190">
        <v>4.2363431722628922E-2</v>
      </c>
      <c r="Q7" s="13">
        <v>0.96698108034000563</v>
      </c>
      <c r="R7" s="13">
        <v>3.5</v>
      </c>
      <c r="S7" s="13">
        <v>1.1302714559912259</v>
      </c>
      <c r="T7" s="35">
        <v>0.99109679188374022</v>
      </c>
      <c r="U7" s="272">
        <v>1</v>
      </c>
      <c r="V7" s="272"/>
      <c r="W7" s="272"/>
      <c r="X7" s="272"/>
      <c r="Y7" s="272">
        <v>1</v>
      </c>
      <c r="Z7" s="272"/>
      <c r="AA7" s="272"/>
      <c r="AB7" s="272"/>
      <c r="AC7" s="272"/>
      <c r="AD7" s="272"/>
      <c r="AE7" s="272"/>
      <c r="AF7" s="272">
        <v>1</v>
      </c>
      <c r="AG7" s="272"/>
      <c r="AH7" s="272"/>
      <c r="AI7" s="272">
        <v>1</v>
      </c>
      <c r="AJ7" s="272"/>
      <c r="AK7" s="272"/>
      <c r="AL7" s="272"/>
      <c r="AM7" s="272"/>
      <c r="AN7" s="272">
        <v>1</v>
      </c>
      <c r="AO7" s="272"/>
      <c r="AP7" s="272"/>
      <c r="AQ7" s="272">
        <v>0.83136824787496577</v>
      </c>
      <c r="AR7" s="272"/>
      <c r="AS7" s="272">
        <v>0.16863175212503426</v>
      </c>
      <c r="AT7" s="272"/>
      <c r="AU7" s="272"/>
      <c r="AV7" s="272"/>
      <c r="AW7" s="272"/>
      <c r="AX7" s="272">
        <v>1</v>
      </c>
      <c r="AY7" s="272"/>
      <c r="AZ7" s="272"/>
      <c r="BA7" s="272"/>
      <c r="BB7" s="272"/>
      <c r="BC7" s="272">
        <v>1</v>
      </c>
      <c r="BD7" s="272" t="s">
        <v>85</v>
      </c>
      <c r="BE7" s="272"/>
      <c r="BF7" s="272"/>
      <c r="BG7" s="272" t="s">
        <v>85</v>
      </c>
      <c r="BH7" s="272"/>
      <c r="BI7" s="272"/>
      <c r="BJ7" s="272"/>
      <c r="BK7" s="272"/>
      <c r="BL7" s="272"/>
      <c r="BM7" s="272"/>
      <c r="BN7" s="272"/>
      <c r="BO7" s="272" t="s">
        <v>87</v>
      </c>
      <c r="BP7" s="272"/>
      <c r="BQ7" s="272"/>
      <c r="BR7" s="272" t="s">
        <v>85</v>
      </c>
      <c r="BS7" s="272"/>
      <c r="BT7" s="272" t="s">
        <v>85</v>
      </c>
      <c r="BU7" s="272"/>
      <c r="BV7" s="272"/>
      <c r="BW7" s="272" t="s">
        <v>85</v>
      </c>
      <c r="BX7" s="272"/>
      <c r="BY7" s="272"/>
      <c r="BZ7" s="272"/>
      <c r="CA7" s="272"/>
      <c r="CB7" s="272"/>
      <c r="CC7" s="272"/>
      <c r="CD7" s="272" t="s">
        <v>87</v>
      </c>
      <c r="CE7" s="272"/>
      <c r="CF7" s="272"/>
      <c r="CG7" s="159">
        <v>216.3942530995117</v>
      </c>
      <c r="CH7" s="32">
        <v>30.37925471028926</v>
      </c>
      <c r="CI7" s="32">
        <v>24.066446220445982</v>
      </c>
      <c r="CJ7" s="13">
        <v>251.79635290659181</v>
      </c>
      <c r="CK7" s="13">
        <v>6.7502703966262736</v>
      </c>
      <c r="CL7" s="47">
        <v>37.827640169296998</v>
      </c>
      <c r="CM7" s="47">
        <v>12.201810258626246</v>
      </c>
      <c r="CN7" s="47">
        <v>8.201493469987732E-2</v>
      </c>
      <c r="CO7" s="94">
        <v>15.378256914636173</v>
      </c>
      <c r="CP7" s="94">
        <v>1.8223718490312742E-2</v>
      </c>
      <c r="CQ7" s="236">
        <f t="shared" ref="CQ7:CQ13" si="0">F15+F23+F31</f>
        <v>62.998790810157196</v>
      </c>
      <c r="CR7" s="238">
        <f t="shared" ref="CR7:CR13" si="1">F15/CQ7</f>
        <v>0.83136824787496577</v>
      </c>
      <c r="CS7" s="238">
        <f t="shared" ref="CS7:CS13" si="2">F23/CQ7</f>
        <v>7.1291472443103928E-3</v>
      </c>
      <c r="CT7" s="238">
        <f t="shared" ref="CT7:CT13" si="3">F31/CQ7</f>
        <v>0.16150260488072388</v>
      </c>
      <c r="CU7" s="238">
        <f>CR7+CS7+CT7</f>
        <v>1</v>
      </c>
      <c r="CV7" s="237"/>
      <c r="CW7" s="240">
        <f>CQ7/[1]EU28!F7</f>
        <v>1.2558560418552444E-2</v>
      </c>
      <c r="CX7" s="240">
        <f>F15/[1]EU28!F15</f>
        <v>1.7014521264087267E-2</v>
      </c>
      <c r="CY7" s="240">
        <f>F23/[1]EU28!F23</f>
        <v>3.5882736943647792E-4</v>
      </c>
      <c r="CZ7" s="240">
        <f>F31/[1]EU28!F31</f>
        <v>1.4821129078242215E-2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61.556400069096568</v>
      </c>
      <c r="G8" s="13">
        <v>53.247881240283292</v>
      </c>
      <c r="H8" s="13">
        <v>2.6507709999999998</v>
      </c>
      <c r="I8" s="372">
        <v>0.99014830953340716</v>
      </c>
      <c r="J8" s="372">
        <v>0.48300000000000004</v>
      </c>
      <c r="K8" s="372">
        <v>0.85870147284623821</v>
      </c>
      <c r="L8" s="372">
        <v>5.4292624905091805E-2</v>
      </c>
      <c r="M8" s="372">
        <v>7.7154211782077223E-2</v>
      </c>
      <c r="N8" s="13">
        <v>0.83164428401120172</v>
      </c>
      <c r="O8" s="190">
        <v>0.11683750052494206</v>
      </c>
      <c r="P8" s="190">
        <v>4.1666524997263393E-2</v>
      </c>
      <c r="Q8" s="13">
        <v>1.3537322856741969</v>
      </c>
      <c r="R8" s="13">
        <v>2.7033464290725409</v>
      </c>
      <c r="S8" s="13">
        <v>0.92133857162901633</v>
      </c>
      <c r="T8" s="35">
        <v>0.92774800056124584</v>
      </c>
      <c r="U8" s="272">
        <v>1</v>
      </c>
      <c r="V8" s="272"/>
      <c r="W8" s="272"/>
      <c r="X8" s="272"/>
      <c r="Y8" s="272">
        <v>1</v>
      </c>
      <c r="Z8" s="272">
        <v>0.18661428370983582</v>
      </c>
      <c r="AA8" s="272"/>
      <c r="AB8" s="272"/>
      <c r="AC8" s="272"/>
      <c r="AD8" s="272"/>
      <c r="AE8" s="272"/>
      <c r="AF8" s="272">
        <v>1</v>
      </c>
      <c r="AG8" s="272"/>
      <c r="AH8" s="272"/>
      <c r="AI8" s="272">
        <v>0.8133857162901641</v>
      </c>
      <c r="AJ8" s="272">
        <v>0.18661428370983582</v>
      </c>
      <c r="AK8" s="272"/>
      <c r="AL8" s="272"/>
      <c r="AM8" s="272"/>
      <c r="AN8" s="272">
        <v>0.8133857162901641</v>
      </c>
      <c r="AO8" s="272">
        <v>0.18661428370983582</v>
      </c>
      <c r="AP8" s="272"/>
      <c r="AQ8" s="272">
        <v>0.8133857162901641</v>
      </c>
      <c r="AR8" s="272"/>
      <c r="AS8" s="272">
        <v>0.18661428370983582</v>
      </c>
      <c r="AT8" s="272"/>
      <c r="AU8" s="272"/>
      <c r="AV8" s="272">
        <v>0.18661428370983582</v>
      </c>
      <c r="AW8" s="272"/>
      <c r="AX8" s="272">
        <v>0.8133857162901641</v>
      </c>
      <c r="AY8" s="272">
        <v>0.18661428370983582</v>
      </c>
      <c r="AZ8" s="272"/>
      <c r="BA8" s="272"/>
      <c r="BB8" s="272"/>
      <c r="BC8" s="272">
        <v>0.8133857162901641</v>
      </c>
      <c r="BD8" s="272" t="s">
        <v>85</v>
      </c>
      <c r="BE8" s="272"/>
      <c r="BF8" s="272"/>
      <c r="BG8" s="272" t="s">
        <v>85</v>
      </c>
      <c r="BH8" s="272"/>
      <c r="BI8" s="272"/>
      <c r="BJ8" s="272"/>
      <c r="BK8" s="272"/>
      <c r="BL8" s="272"/>
      <c r="BM8" s="272"/>
      <c r="BN8" s="272"/>
      <c r="BO8" s="272" t="s">
        <v>87</v>
      </c>
      <c r="BP8" s="272"/>
      <c r="BQ8" s="272"/>
      <c r="BR8" s="272" t="s">
        <v>85</v>
      </c>
      <c r="BS8" s="272"/>
      <c r="BT8" s="272" t="s">
        <v>85</v>
      </c>
      <c r="BU8" s="272"/>
      <c r="BV8" s="272"/>
      <c r="BW8" s="272" t="s">
        <v>85</v>
      </c>
      <c r="BX8" s="272"/>
      <c r="BY8" s="272"/>
      <c r="BZ8" s="272"/>
      <c r="CA8" s="272"/>
      <c r="CB8" s="272"/>
      <c r="CC8" s="272"/>
      <c r="CD8" s="272" t="s">
        <v>87</v>
      </c>
      <c r="CE8" s="272"/>
      <c r="CF8" s="272"/>
      <c r="CG8" s="159">
        <v>188.41351212797966</v>
      </c>
      <c r="CH8" s="32">
        <v>71.616200186690037</v>
      </c>
      <c r="CI8" s="32">
        <v>24.198724768568272</v>
      </c>
      <c r="CJ8" s="13">
        <v>219.23796271211711</v>
      </c>
      <c r="CK8" s="13">
        <v>15.913119681482527</v>
      </c>
      <c r="CL8" s="47">
        <v>38.035555591235614</v>
      </c>
      <c r="CM8" s="47">
        <v>10.634247070485724</v>
      </c>
      <c r="CN8" s="47">
        <v>0.1898381465850725</v>
      </c>
      <c r="CO8" s="94">
        <v>13.391088878680931</v>
      </c>
      <c r="CP8" s="94">
        <v>4.2182036171203113E-2</v>
      </c>
      <c r="CQ8" s="236">
        <f t="shared" si="0"/>
        <v>61.556400069096568</v>
      </c>
      <c r="CR8" s="238">
        <f t="shared" si="1"/>
        <v>0.8133857162901641</v>
      </c>
      <c r="CS8" s="238">
        <f t="shared" si="2"/>
        <v>7.8574435246246532E-3</v>
      </c>
      <c r="CT8" s="238">
        <f t="shared" si="3"/>
        <v>0.17875684018521118</v>
      </c>
      <c r="CU8" s="238">
        <f t="shared" ref="CU8:CU13" si="4">CR8+CS8+CT8</f>
        <v>1</v>
      </c>
      <c r="CV8" s="237"/>
      <c r="CW8" s="240">
        <f>CQ8/[1]EU28!F8</f>
        <v>1.3105558088438858E-2</v>
      </c>
      <c r="CX8" s="240">
        <f>F16/[1]EU28!F16</f>
        <v>1.9660228278902282E-2</v>
      </c>
      <c r="CY8" s="240">
        <f>F23/[1]EU28!F23</f>
        <v>3.5882736943647792E-4</v>
      </c>
      <c r="CZ8" s="240">
        <f>F32/[1]EU28!F32</f>
        <v>1.3667719173216405E-2</v>
      </c>
      <c r="DA8" s="27"/>
      <c r="DB8" s="27"/>
      <c r="DC8" s="27"/>
      <c r="DD8" s="27"/>
    </row>
    <row r="9" spans="1:108" ht="24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37.588529970633964</v>
      </c>
      <c r="G9" s="13">
        <v>39.274612972879595</v>
      </c>
      <c r="H9" s="13">
        <v>1.837696</v>
      </c>
      <c r="I9" s="372">
        <v>0.56303473459124642</v>
      </c>
      <c r="J9" s="372">
        <v>0.35</v>
      </c>
      <c r="K9" s="372">
        <v>0.49358073684302273</v>
      </c>
      <c r="L9" s="372">
        <v>2.4835993497326292E-2</v>
      </c>
      <c r="M9" s="372">
        <v>4.4618004250897368E-2</v>
      </c>
      <c r="N9" s="13">
        <v>0.47276464285011566</v>
      </c>
      <c r="O9" s="190">
        <v>6.6438098681767074E-2</v>
      </c>
      <c r="P9" s="190">
        <v>2.3831993059363617E-2</v>
      </c>
      <c r="Q9" s="13">
        <v>1.36</v>
      </c>
      <c r="R9" s="13">
        <v>2.3443566176470587</v>
      </c>
      <c r="S9" s="13">
        <v>0.63504136029411762</v>
      </c>
      <c r="T9" s="35">
        <v>0.77375459558823523</v>
      </c>
      <c r="U9" s="272">
        <v>0.99999999999999989</v>
      </c>
      <c r="V9" s="272"/>
      <c r="W9" s="272"/>
      <c r="X9" s="272"/>
      <c r="Y9" s="272">
        <v>0.99999999999999989</v>
      </c>
      <c r="Z9" s="272">
        <v>0.21369485294117646</v>
      </c>
      <c r="AA9" s="272"/>
      <c r="AB9" s="272"/>
      <c r="AC9" s="272"/>
      <c r="AD9" s="272"/>
      <c r="AE9" s="272"/>
      <c r="AF9" s="272">
        <v>0.99999999999999989</v>
      </c>
      <c r="AG9" s="272"/>
      <c r="AH9" s="272"/>
      <c r="AI9" s="272">
        <v>0.78630514705882348</v>
      </c>
      <c r="AJ9" s="272">
        <v>0.21369485294117646</v>
      </c>
      <c r="AK9" s="272"/>
      <c r="AL9" s="272"/>
      <c r="AM9" s="272"/>
      <c r="AN9" s="272">
        <v>0.78630514705882348</v>
      </c>
      <c r="AO9" s="272">
        <v>0.21369485294117646</v>
      </c>
      <c r="AP9" s="272"/>
      <c r="AQ9" s="272">
        <v>0.78630514705882348</v>
      </c>
      <c r="AR9" s="272"/>
      <c r="AS9" s="272">
        <v>0.21369485294117646</v>
      </c>
      <c r="AT9" s="272"/>
      <c r="AU9" s="272"/>
      <c r="AV9" s="272">
        <v>0.21369485294117646</v>
      </c>
      <c r="AW9" s="272"/>
      <c r="AX9" s="272">
        <v>0.78630514705882348</v>
      </c>
      <c r="AY9" s="272">
        <v>0.21369485294117646</v>
      </c>
      <c r="AZ9" s="272"/>
      <c r="BA9" s="272"/>
      <c r="BB9" s="272"/>
      <c r="BC9" s="272">
        <v>0.78630514705882348</v>
      </c>
      <c r="BD9" s="272" t="s">
        <v>85</v>
      </c>
      <c r="BE9" s="272"/>
      <c r="BF9" s="272"/>
      <c r="BG9" s="272" t="s">
        <v>85</v>
      </c>
      <c r="BH9" s="272"/>
      <c r="BI9" s="272"/>
      <c r="BJ9" s="272"/>
      <c r="BK9" s="272"/>
      <c r="BL9" s="272"/>
      <c r="BM9" s="272"/>
      <c r="BN9" s="272"/>
      <c r="BO9" s="272" t="s">
        <v>87</v>
      </c>
      <c r="BP9" s="272"/>
      <c r="BQ9" s="272"/>
      <c r="BR9" s="272" t="s">
        <v>85</v>
      </c>
      <c r="BS9" s="272"/>
      <c r="BT9" s="272" t="s">
        <v>85</v>
      </c>
      <c r="BU9" s="272"/>
      <c r="BV9" s="272"/>
      <c r="BW9" s="272" t="s">
        <v>85</v>
      </c>
      <c r="BX9" s="272"/>
      <c r="BY9" s="272"/>
      <c r="BZ9" s="272"/>
      <c r="CA9" s="272"/>
      <c r="CB9" s="272"/>
      <c r="CC9" s="272"/>
      <c r="CD9" s="272" t="s">
        <v>87</v>
      </c>
      <c r="CE9" s="272"/>
      <c r="CF9" s="272"/>
      <c r="CG9" s="159">
        <v>158.55812911487305</v>
      </c>
      <c r="CH9" s="32">
        <v>40.134226091150843</v>
      </c>
      <c r="CI9" s="32">
        <v>24.397927998845066</v>
      </c>
      <c r="CJ9" s="13">
        <v>184.49823903806629</v>
      </c>
      <c r="CK9" s="13">
        <v>8.9178250374537171</v>
      </c>
      <c r="CL9" s="47">
        <v>38.348663228584677</v>
      </c>
      <c r="CM9" s="47">
        <v>6.5938084010119686</v>
      </c>
      <c r="CN9" s="47">
        <v>7.3754506750803542E-2</v>
      </c>
      <c r="CO9" s="94">
        <v>8.0633668094992839</v>
      </c>
      <c r="CP9" s="94">
        <v>1.6388251400028548E-2</v>
      </c>
      <c r="CQ9" s="236">
        <f t="shared" si="0"/>
        <v>37.588529970633964</v>
      </c>
      <c r="CR9" s="238">
        <f t="shared" si="1"/>
        <v>0.78630514705882348</v>
      </c>
      <c r="CS9" s="238">
        <f t="shared" si="2"/>
        <v>0.15326286764705882</v>
      </c>
      <c r="CT9" s="238">
        <f t="shared" si="3"/>
        <v>6.0431985294117641E-2</v>
      </c>
      <c r="CU9" s="238">
        <f t="shared" si="4"/>
        <v>0.99999999999999989</v>
      </c>
      <c r="CV9" s="237"/>
      <c r="CW9" s="240">
        <f>CQ9/[1]EU28!F9</f>
        <v>1.05955292307762E-2</v>
      </c>
      <c r="CX9" s="240">
        <f>F17/[1]EU28!F17</f>
        <v>1.6960213113374492E-2</v>
      </c>
      <c r="CY9" s="240">
        <f>F24/[1]EU28!F24</f>
        <v>3.5956557800432952E-4</v>
      </c>
      <c r="CZ9" s="240">
        <f>F33/[1]EU28!F33</f>
        <v>3.2987008431074219E-3</v>
      </c>
      <c r="DA9" s="27"/>
      <c r="DB9" s="27"/>
      <c r="DC9" s="27"/>
      <c r="DD9" s="27"/>
    </row>
    <row r="10" spans="1:108" ht="23.2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65.123510105372262</v>
      </c>
      <c r="G10" s="13">
        <v>55.327506391432024</v>
      </c>
      <c r="H10" s="13">
        <v>2.7717800000000001</v>
      </c>
      <c r="I10" s="372">
        <v>1.0619953229019439</v>
      </c>
      <c r="J10" s="372">
        <v>0.56000000000000005</v>
      </c>
      <c r="K10" s="372">
        <v>0.91916931253913725</v>
      </c>
      <c r="L10" s="372">
        <v>6.033266090535213E-2</v>
      </c>
      <c r="M10" s="372">
        <v>8.2493349457454485E-2</v>
      </c>
      <c r="N10" s="13">
        <v>0.89273442783372969</v>
      </c>
      <c r="O10" s="190">
        <v>0.12531544810242937</v>
      </c>
      <c r="P10" s="190">
        <v>4.394544696578475E-2</v>
      </c>
      <c r="Q10" s="13">
        <v>1.364084880636605</v>
      </c>
      <c r="R10" s="13">
        <v>2.1622546419098145</v>
      </c>
      <c r="S10" s="13">
        <v>0.38661803713527854</v>
      </c>
      <c r="T10" s="35">
        <v>0.6260610079575597</v>
      </c>
      <c r="U10" s="272">
        <v>1</v>
      </c>
      <c r="V10" s="272"/>
      <c r="W10" s="272"/>
      <c r="X10" s="272"/>
      <c r="Y10" s="272">
        <v>1</v>
      </c>
      <c r="Z10" s="272">
        <v>1</v>
      </c>
      <c r="AA10" s="272"/>
      <c r="AB10" s="272"/>
      <c r="AC10" s="272"/>
      <c r="AD10" s="272"/>
      <c r="AE10" s="272"/>
      <c r="AF10" s="272">
        <v>1</v>
      </c>
      <c r="AG10" s="272"/>
      <c r="AH10" s="272"/>
      <c r="AI10" s="272"/>
      <c r="AJ10" s="272">
        <v>1</v>
      </c>
      <c r="AK10" s="272"/>
      <c r="AL10" s="272"/>
      <c r="AM10" s="272"/>
      <c r="AN10" s="272">
        <v>0.85212201591511949</v>
      </c>
      <c r="AO10" s="272">
        <v>0.14787798408488065</v>
      </c>
      <c r="AP10" s="272"/>
      <c r="AQ10" s="272">
        <v>0.85212201591511949</v>
      </c>
      <c r="AR10" s="272">
        <v>1</v>
      </c>
      <c r="AS10" s="272">
        <v>0.14787798408488065</v>
      </c>
      <c r="AT10" s="272">
        <v>0.2957559681697613</v>
      </c>
      <c r="AU10" s="272"/>
      <c r="AV10" s="272">
        <v>1</v>
      </c>
      <c r="AW10" s="272"/>
      <c r="AX10" s="272"/>
      <c r="AY10" s="272">
        <v>1</v>
      </c>
      <c r="AZ10" s="272"/>
      <c r="BA10" s="272"/>
      <c r="BB10" s="272"/>
      <c r="BC10" s="272"/>
      <c r="BD10" s="272" t="s">
        <v>85</v>
      </c>
      <c r="BE10" s="272"/>
      <c r="BF10" s="272"/>
      <c r="BG10" s="272" t="s">
        <v>85</v>
      </c>
      <c r="BH10" s="272"/>
      <c r="BI10" s="272"/>
      <c r="BJ10" s="272"/>
      <c r="BK10" s="272"/>
      <c r="BL10" s="272"/>
      <c r="BM10" s="272"/>
      <c r="BN10" s="272"/>
      <c r="BO10" s="272" t="s">
        <v>87</v>
      </c>
      <c r="BP10" s="272"/>
      <c r="BQ10" s="272"/>
      <c r="BR10" s="272" t="s">
        <v>85</v>
      </c>
      <c r="BS10" s="272"/>
      <c r="BT10" s="272" t="s">
        <v>85</v>
      </c>
      <c r="BU10" s="272"/>
      <c r="BV10" s="272"/>
      <c r="BW10" s="272" t="s">
        <v>85</v>
      </c>
      <c r="BX10" s="272"/>
      <c r="BY10" s="272"/>
      <c r="BZ10" s="272"/>
      <c r="CA10" s="272"/>
      <c r="CB10" s="272"/>
      <c r="CC10" s="272"/>
      <c r="CD10" s="272" t="s">
        <v>87</v>
      </c>
      <c r="CE10" s="272"/>
      <c r="CF10" s="272"/>
      <c r="CG10" s="159">
        <v>123.86081301551113</v>
      </c>
      <c r="CH10" s="32">
        <v>47.820281513044051</v>
      </c>
      <c r="CI10" s="32">
        <v>25.001565208019088</v>
      </c>
      <c r="CJ10" s="13">
        <v>144.12444202484875</v>
      </c>
      <c r="CK10" s="13">
        <v>10.625666552198389</v>
      </c>
      <c r="CL10" s="47">
        <v>39.297460193964405</v>
      </c>
      <c r="CM10" s="47">
        <v>7.8275030994353623</v>
      </c>
      <c r="CN10" s="47">
        <v>0.13254729989222525</v>
      </c>
      <c r="CO10" s="47">
        <v>9.9090345333484997</v>
      </c>
      <c r="CP10" s="47">
        <v>2.9452010036052453E-2</v>
      </c>
      <c r="CQ10" s="236">
        <f t="shared" si="0"/>
        <v>65.123510105372262</v>
      </c>
      <c r="CR10" s="238">
        <f t="shared" si="1"/>
        <v>0.70424403183023876</v>
      </c>
      <c r="CS10" s="238">
        <f t="shared" si="2"/>
        <v>9.3236074270557037E-2</v>
      </c>
      <c r="CT10" s="238">
        <f t="shared" si="3"/>
        <v>0.20251989389920425</v>
      </c>
      <c r="CU10" s="238">
        <f t="shared" si="4"/>
        <v>1</v>
      </c>
      <c r="CV10" s="237"/>
      <c r="CW10" s="240">
        <f>CQ10/[1]EU28!F10</f>
        <v>2.0211831075620593E-2</v>
      </c>
      <c r="CX10" s="240">
        <f>F18/[1]EU28!F18</f>
        <v>2.9728366806599113E-2</v>
      </c>
      <c r="CY10" s="240">
        <f>F25/[1]EU28!F25</f>
        <v>5.1607577808268929E-3</v>
      </c>
      <c r="CZ10" s="240">
        <f>F34/[1]EU28!F34</f>
        <v>2.437638682493842E-2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26.515805838659528</v>
      </c>
      <c r="G11" s="13">
        <v>32.8192148039385</v>
      </c>
      <c r="H11" s="13">
        <v>1.2824609999999999</v>
      </c>
      <c r="I11" s="372">
        <v>0.44284271857310326</v>
      </c>
      <c r="J11" s="372">
        <v>0.25</v>
      </c>
      <c r="K11" s="372">
        <v>0.38197533786167137</v>
      </c>
      <c r="L11" s="372">
        <v>2.6652912510063305E-2</v>
      </c>
      <c r="M11" s="372">
        <v>3.4214468201368586E-2</v>
      </c>
      <c r="N11" s="13">
        <v>0.37286277668097018</v>
      </c>
      <c r="O11" s="190">
        <v>5.2255440791626181E-2</v>
      </c>
      <c r="P11" s="190">
        <v>1.7724501100506912E-2</v>
      </c>
      <c r="Q11" s="13">
        <v>0.48999999999999994</v>
      </c>
      <c r="R11" s="13">
        <v>2</v>
      </c>
      <c r="S11" s="13">
        <v>0.28518241042345277</v>
      </c>
      <c r="T11" s="35">
        <v>0.37</v>
      </c>
      <c r="U11" s="272">
        <v>1</v>
      </c>
      <c r="V11" s="272"/>
      <c r="W11" s="272"/>
      <c r="X11" s="272"/>
      <c r="Y11" s="272">
        <v>1</v>
      </c>
      <c r="Z11" s="272">
        <v>1</v>
      </c>
      <c r="AA11" s="272"/>
      <c r="AB11" s="272"/>
      <c r="AC11" s="272"/>
      <c r="AD11" s="272"/>
      <c r="AE11" s="272"/>
      <c r="AF11" s="272">
        <v>1</v>
      </c>
      <c r="AG11" s="272"/>
      <c r="AH11" s="272"/>
      <c r="AI11" s="272"/>
      <c r="AJ11" s="272">
        <v>1</v>
      </c>
      <c r="AK11" s="272"/>
      <c r="AL11" s="272"/>
      <c r="AM11" s="272"/>
      <c r="AN11" s="272">
        <v>0.24869706840390879</v>
      </c>
      <c r="AO11" s="272">
        <v>0.75130293159609118</v>
      </c>
      <c r="AP11" s="272"/>
      <c r="AQ11" s="272">
        <v>0.24869706840390879</v>
      </c>
      <c r="AR11" s="272">
        <v>0.49739413680781758</v>
      </c>
      <c r="AS11" s="272">
        <v>0.75130293159609118</v>
      </c>
      <c r="AT11" s="272">
        <v>1</v>
      </c>
      <c r="AU11" s="272"/>
      <c r="AV11" s="272">
        <v>1</v>
      </c>
      <c r="AW11" s="272"/>
      <c r="AX11" s="272"/>
      <c r="AY11" s="272">
        <v>1</v>
      </c>
      <c r="AZ11" s="272">
        <v>1</v>
      </c>
      <c r="BA11" s="272"/>
      <c r="BB11" s="272"/>
      <c r="BC11" s="272"/>
      <c r="BD11" s="272" t="s">
        <v>85</v>
      </c>
      <c r="BE11" s="272"/>
      <c r="BF11" s="272"/>
      <c r="BG11" s="272" t="s">
        <v>85</v>
      </c>
      <c r="BH11" s="272"/>
      <c r="BI11" s="272"/>
      <c r="BJ11" s="272"/>
      <c r="BK11" s="272"/>
      <c r="BL11" s="272"/>
      <c r="BM11" s="272"/>
      <c r="BN11" s="272"/>
      <c r="BO11" s="272" t="s">
        <v>87</v>
      </c>
      <c r="BP11" s="272"/>
      <c r="BQ11" s="272"/>
      <c r="BR11" s="272" t="s">
        <v>85</v>
      </c>
      <c r="BS11" s="272"/>
      <c r="BT11" s="272" t="s">
        <v>85</v>
      </c>
      <c r="BU11" s="272"/>
      <c r="BV11" s="272"/>
      <c r="BW11" s="272" t="s">
        <v>85</v>
      </c>
      <c r="BX11" s="272"/>
      <c r="BY11" s="272"/>
      <c r="BZ11" s="272"/>
      <c r="CA11" s="272"/>
      <c r="CB11" s="272"/>
      <c r="CC11" s="272"/>
      <c r="CD11" s="272" t="s">
        <v>87</v>
      </c>
      <c r="CE11" s="272"/>
      <c r="CF11" s="272"/>
      <c r="CG11" s="159">
        <v>92.369844418546592</v>
      </c>
      <c r="CH11" s="32">
        <v>35.743748297419828</v>
      </c>
      <c r="CI11" s="32">
        <v>26.523142059630999</v>
      </c>
      <c r="CJ11" s="13">
        <v>107.48155096542081</v>
      </c>
      <c r="CK11" s="13">
        <v>7.9422608716866856</v>
      </c>
      <c r="CL11" s="47">
        <v>41.68907468932801</v>
      </c>
      <c r="CM11" s="47">
        <v>3.4469665440360129</v>
      </c>
      <c r="CN11" s="47">
        <v>4.5839963185257328E-2</v>
      </c>
      <c r="CO11" s="47">
        <v>4.0086795186502053</v>
      </c>
      <c r="CP11" s="47">
        <v>1.0185639819764176E-2</v>
      </c>
      <c r="CQ11" s="236">
        <f t="shared" si="0"/>
        <v>26.515805838659528</v>
      </c>
      <c r="CR11" s="238">
        <f t="shared" si="1"/>
        <v>0.49739413680781758</v>
      </c>
      <c r="CS11" s="238">
        <f t="shared" si="2"/>
        <v>0.25798045602605862</v>
      </c>
      <c r="CT11" s="238">
        <f t="shared" si="3"/>
        <v>0.24462540716612377</v>
      </c>
      <c r="CU11" s="238">
        <f t="shared" si="4"/>
        <v>1</v>
      </c>
      <c r="CV11" s="237"/>
      <c r="CW11" s="240">
        <f>CQ11/[1]EU28!F11</f>
        <v>9.1575787284906267E-3</v>
      </c>
      <c r="CX11" s="240">
        <f>F19/[1]EU28!F19</f>
        <v>1.0414654766682524E-2</v>
      </c>
      <c r="CY11" s="240">
        <f>F26/[1]EU28!F26</f>
        <v>5.3342858036606738E-3</v>
      </c>
      <c r="CZ11" s="240">
        <f>F35/[1]EU28!F35</f>
        <v>1.5634932221766484E-2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35.36880290205562</v>
      </c>
      <c r="G12" s="13">
        <v>37.980512091898419</v>
      </c>
      <c r="H12" s="13">
        <v>1.469395</v>
      </c>
      <c r="I12" s="372">
        <v>0.60444673840427965</v>
      </c>
      <c r="J12" s="372">
        <v>0.34</v>
      </c>
      <c r="K12" s="372">
        <v>0.51968235138707219</v>
      </c>
      <c r="L12" s="372">
        <v>3.8301559478034354E-2</v>
      </c>
      <c r="M12" s="372">
        <v>4.6462827539173024E-2</v>
      </c>
      <c r="N12" s="13">
        <v>0.50886977066973871</v>
      </c>
      <c r="O12" s="190">
        <v>7.1324715131704991E-2</v>
      </c>
      <c r="P12" s="190">
        <v>2.4252252602835974E-2</v>
      </c>
      <c r="Q12" s="13">
        <v>0.35</v>
      </c>
      <c r="R12" s="13">
        <v>1.75</v>
      </c>
      <c r="S12" s="13">
        <v>0.24413919413919416</v>
      </c>
      <c r="T12" s="35">
        <v>0.34815628815628819</v>
      </c>
      <c r="U12" s="272">
        <v>1</v>
      </c>
      <c r="V12" s="272"/>
      <c r="W12" s="272"/>
      <c r="X12" s="272"/>
      <c r="Y12" s="272">
        <v>1</v>
      </c>
      <c r="Z12" s="272">
        <v>1</v>
      </c>
      <c r="AA12" s="272"/>
      <c r="AB12" s="272"/>
      <c r="AC12" s="272"/>
      <c r="AD12" s="272"/>
      <c r="AE12" s="272"/>
      <c r="AF12" s="272">
        <v>1</v>
      </c>
      <c r="AG12" s="272"/>
      <c r="AH12" s="272"/>
      <c r="AI12" s="272"/>
      <c r="AJ12" s="272">
        <v>1</v>
      </c>
      <c r="AK12" s="272"/>
      <c r="AL12" s="272"/>
      <c r="AM12" s="272"/>
      <c r="AN12" s="272">
        <v>0.5</v>
      </c>
      <c r="AO12" s="272">
        <v>0.5</v>
      </c>
      <c r="AP12" s="272"/>
      <c r="AQ12" s="272">
        <v>0.5</v>
      </c>
      <c r="AR12" s="272">
        <v>1</v>
      </c>
      <c r="AS12" s="272">
        <v>0.5</v>
      </c>
      <c r="AT12" s="272">
        <v>1</v>
      </c>
      <c r="AU12" s="272"/>
      <c r="AV12" s="272">
        <v>1</v>
      </c>
      <c r="AW12" s="272"/>
      <c r="AX12" s="272"/>
      <c r="AY12" s="272">
        <v>1</v>
      </c>
      <c r="AZ12" s="272">
        <v>1</v>
      </c>
      <c r="BA12" s="272"/>
      <c r="BB12" s="272"/>
      <c r="BC12" s="272"/>
      <c r="BD12" s="272" t="s">
        <v>85</v>
      </c>
      <c r="BE12" s="272"/>
      <c r="BF12" s="272"/>
      <c r="BG12" s="272" t="s">
        <v>85</v>
      </c>
      <c r="BH12" s="272"/>
      <c r="BI12" s="272"/>
      <c r="BJ12" s="272"/>
      <c r="BK12" s="272"/>
      <c r="BL12" s="272"/>
      <c r="BM12" s="272"/>
      <c r="BN12" s="272"/>
      <c r="BO12" s="272" t="s">
        <v>87</v>
      </c>
      <c r="BP12" s="272"/>
      <c r="BQ12" s="272"/>
      <c r="BR12" s="272" t="s">
        <v>85</v>
      </c>
      <c r="BS12" s="272"/>
      <c r="BT12" s="272" t="s">
        <v>85</v>
      </c>
      <c r="BU12" s="272"/>
      <c r="BV12" s="272"/>
      <c r="BW12" s="272" t="s">
        <v>85</v>
      </c>
      <c r="BX12" s="272"/>
      <c r="BY12" s="272"/>
      <c r="BZ12" s="272"/>
      <c r="CA12" s="272"/>
      <c r="CB12" s="272"/>
      <c r="CC12" s="272"/>
      <c r="CD12" s="272" t="s">
        <v>87</v>
      </c>
      <c r="CE12" s="272"/>
      <c r="CF12" s="272"/>
      <c r="CG12" s="159">
        <v>83.429770896027335</v>
      </c>
      <c r="CH12" s="32">
        <v>45.022868889214884</v>
      </c>
      <c r="CI12" s="32">
        <v>26.292905393774021</v>
      </c>
      <c r="CJ12" s="13">
        <v>97.078881414617399</v>
      </c>
      <c r="CK12" s="13">
        <v>10.004081467183548</v>
      </c>
      <c r="CL12" s="47">
        <v>41.327188697934005</v>
      </c>
      <c r="CM12" s="47">
        <v>3.7827909653305669</v>
      </c>
      <c r="CN12" s="47">
        <v>6.6156378431467905E-2</v>
      </c>
      <c r="CO12" s="47">
        <v>4.5245988209891372</v>
      </c>
      <c r="CP12" s="47">
        <v>1.4699947287472171E-2</v>
      </c>
      <c r="CQ12" s="236">
        <f t="shared" si="0"/>
        <v>35.36880290205562</v>
      </c>
      <c r="CR12" s="238">
        <f t="shared" si="1"/>
        <v>0.5286935286935287</v>
      </c>
      <c r="CS12" s="238">
        <f t="shared" si="2"/>
        <v>0.18510378510378514</v>
      </c>
      <c r="CT12" s="238">
        <f t="shared" si="3"/>
        <v>0.28620268620268624</v>
      </c>
      <c r="CU12" s="238">
        <f t="shared" si="4"/>
        <v>1</v>
      </c>
      <c r="CV12" s="237"/>
      <c r="CW12" s="240">
        <f>CQ12/[1]EU28!F12</f>
        <v>1.0680386892092648E-2</v>
      </c>
      <c r="CX12" s="240">
        <f>F20/[1]EU28!F20</f>
        <v>1.1642140752195411E-2</v>
      </c>
      <c r="CY12" s="240">
        <f>F27/[1]EU28!F27</f>
        <v>5.6334955521992408E-3</v>
      </c>
      <c r="CZ12" s="240">
        <f>F36/[1]EU28!F36</f>
        <v>2.1552978766486781E-2</v>
      </c>
      <c r="DA12" s="27"/>
      <c r="DB12" s="27"/>
      <c r="DC12" s="27"/>
      <c r="DD12" s="27"/>
    </row>
    <row r="13" spans="1:108" ht="22.5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17.497341509759892</v>
      </c>
      <c r="G13" s="13">
        <v>27.561450100190015</v>
      </c>
      <c r="H13" s="13">
        <v>0.59391099999999997</v>
      </c>
      <c r="I13" s="372">
        <v>0.319716015271787</v>
      </c>
      <c r="J13" s="372">
        <v>0.11</v>
      </c>
      <c r="K13" s="372">
        <v>0.27240286531930658</v>
      </c>
      <c r="L13" s="372">
        <v>2.3086102554738794E-2</v>
      </c>
      <c r="M13" s="372">
        <v>2.4227047397741616E-2</v>
      </c>
      <c r="N13" s="13">
        <v>0.26944558950779623</v>
      </c>
      <c r="O13" s="190">
        <v>3.7726489802070863E-2</v>
      </c>
      <c r="P13" s="190">
        <v>1.2543935961919876E-2</v>
      </c>
      <c r="Q13" s="13">
        <v>0.21999999999999997</v>
      </c>
      <c r="R13" s="13">
        <v>1.4999999999999998</v>
      </c>
      <c r="S13" s="13">
        <v>0.20999999999999996</v>
      </c>
      <c r="T13" s="35">
        <v>0.31252448191670601</v>
      </c>
      <c r="U13" s="272">
        <v>1</v>
      </c>
      <c r="V13" s="272"/>
      <c r="W13" s="272"/>
      <c r="X13" s="272"/>
      <c r="Y13" s="272">
        <v>1</v>
      </c>
      <c r="Z13" s="272">
        <v>1</v>
      </c>
      <c r="AA13" s="272"/>
      <c r="AB13" s="272"/>
      <c r="AC13" s="272"/>
      <c r="AD13" s="272"/>
      <c r="AE13" s="272"/>
      <c r="AF13" s="272">
        <v>1</v>
      </c>
      <c r="AG13" s="272"/>
      <c r="AH13" s="272"/>
      <c r="AI13" s="272"/>
      <c r="AJ13" s="272">
        <v>1</v>
      </c>
      <c r="AK13" s="272"/>
      <c r="AL13" s="272"/>
      <c r="AM13" s="272"/>
      <c r="AN13" s="272">
        <v>0.28971708655294076</v>
      </c>
      <c r="AO13" s="272">
        <v>0.71028291344705918</v>
      </c>
      <c r="AP13" s="272"/>
      <c r="AQ13" s="272">
        <v>0.28971708655294076</v>
      </c>
      <c r="AR13" s="272">
        <v>0.57943417310588152</v>
      </c>
      <c r="AS13" s="272">
        <v>0.71028291344705918</v>
      </c>
      <c r="AT13" s="272">
        <v>1</v>
      </c>
      <c r="AU13" s="272"/>
      <c r="AV13" s="272">
        <v>1</v>
      </c>
      <c r="AW13" s="272"/>
      <c r="AX13" s="272"/>
      <c r="AY13" s="272">
        <v>1</v>
      </c>
      <c r="AZ13" s="272">
        <v>1</v>
      </c>
      <c r="BA13" s="272"/>
      <c r="BB13" s="272"/>
      <c r="BC13" s="272"/>
      <c r="BD13" s="272" t="s">
        <v>85</v>
      </c>
      <c r="BE13" s="272"/>
      <c r="BF13" s="272"/>
      <c r="BG13" s="272" t="s">
        <v>85</v>
      </c>
      <c r="BH13" s="272"/>
      <c r="BI13" s="272"/>
      <c r="BJ13" s="272"/>
      <c r="BK13" s="272"/>
      <c r="BL13" s="272"/>
      <c r="BM13" s="272"/>
      <c r="BN13" s="272"/>
      <c r="BO13" s="272" t="s">
        <v>87</v>
      </c>
      <c r="BP13" s="272"/>
      <c r="BQ13" s="272"/>
      <c r="BR13" s="272" t="s">
        <v>85</v>
      </c>
      <c r="BS13" s="272"/>
      <c r="BT13" s="272" t="s">
        <v>85</v>
      </c>
      <c r="BU13" s="272"/>
      <c r="BV13" s="272"/>
      <c r="BW13" s="272" t="s">
        <v>85</v>
      </c>
      <c r="BX13" s="272"/>
      <c r="BY13" s="272"/>
      <c r="BZ13" s="272"/>
      <c r="CA13" s="272"/>
      <c r="CB13" s="272"/>
      <c r="CC13" s="272"/>
      <c r="CD13" s="272" t="s">
        <v>87</v>
      </c>
      <c r="CE13" s="272"/>
      <c r="CF13" s="272"/>
      <c r="CG13" s="159">
        <v>60.02078082982154</v>
      </c>
      <c r="CH13" s="32">
        <v>29.514631732499268</v>
      </c>
      <c r="CI13" s="32">
        <v>27.088287030579515</v>
      </c>
      <c r="CJ13" s="13">
        <v>69.840180573580341</v>
      </c>
      <c r="CK13" s="13">
        <v>6.558151170961338</v>
      </c>
      <c r="CL13" s="47">
        <v>42.577369554664884</v>
      </c>
      <c r="CM13" s="47">
        <v>1.9642203644707128</v>
      </c>
      <c r="CN13" s="47">
        <v>1.7529064446880373E-2</v>
      </c>
      <c r="CO13" s="47">
        <v>2.0456874275522194</v>
      </c>
      <c r="CP13" s="47">
        <v>3.8949581200968192E-3</v>
      </c>
      <c r="CQ13" s="236">
        <f t="shared" si="0"/>
        <v>17.497341509759892</v>
      </c>
      <c r="CR13" s="238">
        <f t="shared" si="1"/>
        <v>0.42056582689411837</v>
      </c>
      <c r="CS13" s="238">
        <f t="shared" si="2"/>
        <v>0.16676629601259169</v>
      </c>
      <c r="CT13" s="238">
        <f t="shared" si="3"/>
        <v>0.41266787709328984</v>
      </c>
      <c r="CU13" s="238">
        <f t="shared" si="4"/>
        <v>1</v>
      </c>
      <c r="CV13" s="237"/>
      <c r="CW13" s="240">
        <f>CQ13/[1]EU28!F13</f>
        <v>7.4136890113242152E-3</v>
      </c>
      <c r="CX13" s="240">
        <f>F21/[1]EU28!F21</f>
        <v>7.9385351203393306E-3</v>
      </c>
      <c r="CY13" s="240">
        <f>F28/[1]EU28!F28</f>
        <v>5.2979917746658767E-3</v>
      </c>
      <c r="CZ13" s="240">
        <f>F37/[1]EU28!F37</f>
        <v>3.4151402475523847E-2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13"/>
      <c r="H14" s="111"/>
      <c r="I14" s="113">
        <v>3.871324496286622</v>
      </c>
      <c r="J14" s="113">
        <v>2.23</v>
      </c>
      <c r="K14" s="113">
        <v>3.4145082057248008</v>
      </c>
      <c r="L14" s="113">
        <v>0.14711033085889166</v>
      </c>
      <c r="M14" s="113">
        <v>0.3097059597029298</v>
      </c>
      <c r="N14" s="111"/>
      <c r="O14" s="114"/>
      <c r="P14" s="114"/>
      <c r="Q14" s="112"/>
      <c r="R14" s="10"/>
      <c r="S14" s="15"/>
      <c r="T14" s="35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7"/>
      <c r="AG14" s="277"/>
      <c r="AH14" s="277"/>
      <c r="AI14" s="277"/>
      <c r="AJ14" s="278"/>
      <c r="AK14" s="278"/>
      <c r="AL14" s="278"/>
      <c r="AM14" s="278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48"/>
      <c r="CH14" s="15"/>
      <c r="CI14" s="15"/>
      <c r="CJ14" s="15"/>
      <c r="CK14" s="15"/>
      <c r="CL14" s="15"/>
      <c r="CM14" s="15"/>
      <c r="CN14" s="15"/>
      <c r="CO14" s="15"/>
      <c r="CP14" s="15"/>
      <c r="CW14" s="237"/>
      <c r="CX14" s="237"/>
      <c r="CY14" s="237"/>
      <c r="CZ14" s="237"/>
      <c r="DA14" s="237"/>
    </row>
    <row r="15" spans="1:108" ht="24.75" customHeight="1" x14ac:dyDescent="0.2">
      <c r="A15" s="26"/>
      <c r="B15" s="37" t="s">
        <v>82</v>
      </c>
      <c r="C15" s="37" t="s">
        <v>97</v>
      </c>
      <c r="D15" s="37" t="s">
        <v>97</v>
      </c>
      <c r="E15" s="38" t="s">
        <v>84</v>
      </c>
      <c r="F15" s="60">
        <v>52.375194334081883</v>
      </c>
      <c r="G15" s="13">
        <v>36.321538296769738</v>
      </c>
      <c r="H15" s="13">
        <v>2.0580319999999999</v>
      </c>
      <c r="I15" s="13">
        <v>0.90033553104630237</v>
      </c>
      <c r="J15" s="13">
        <v>0.49</v>
      </c>
      <c r="K15" s="13">
        <v>0.79409593838283865</v>
      </c>
      <c r="L15" s="13">
        <v>3.4212750179759492E-2</v>
      </c>
      <c r="M15" s="13">
        <v>7.2026842483704195E-2</v>
      </c>
      <c r="N15" s="13">
        <v>0.75469301867116512</v>
      </c>
      <c r="O15" s="58">
        <v>0.10623959266346368</v>
      </c>
      <c r="P15" s="58">
        <v>3.9402919711673576E-2</v>
      </c>
      <c r="Q15" s="7">
        <v>0.94</v>
      </c>
      <c r="R15" s="7">
        <v>3.5</v>
      </c>
      <c r="S15" s="7">
        <v>1.25</v>
      </c>
      <c r="T15" s="36">
        <v>1.04</v>
      </c>
      <c r="U15" s="273">
        <v>1</v>
      </c>
      <c r="V15" s="274"/>
      <c r="W15" s="274"/>
      <c r="X15" s="274"/>
      <c r="Y15" s="274">
        <v>1</v>
      </c>
      <c r="Z15" s="274"/>
      <c r="AA15" s="274"/>
      <c r="AB15" s="274"/>
      <c r="AC15" s="273"/>
      <c r="AD15" s="273"/>
      <c r="AE15" s="274"/>
      <c r="AF15" s="274">
        <v>1</v>
      </c>
      <c r="AG15" s="274"/>
      <c r="AH15" s="274"/>
      <c r="AI15" s="274">
        <v>1</v>
      </c>
      <c r="AJ15" s="274"/>
      <c r="AK15" s="274"/>
      <c r="AL15" s="274"/>
      <c r="AM15" s="274"/>
      <c r="AN15" s="273">
        <v>1</v>
      </c>
      <c r="AO15" s="273"/>
      <c r="AP15" s="273"/>
      <c r="AQ15" s="273">
        <v>1</v>
      </c>
      <c r="AR15" s="273"/>
      <c r="AS15" s="273"/>
      <c r="AT15" s="273"/>
      <c r="AU15" s="274"/>
      <c r="AV15" s="273"/>
      <c r="AW15" s="274"/>
      <c r="AX15" s="274">
        <v>1</v>
      </c>
      <c r="AY15" s="273"/>
      <c r="AZ15" s="273"/>
      <c r="BA15" s="274"/>
      <c r="BB15" s="274"/>
      <c r="BC15" s="274">
        <v>1</v>
      </c>
      <c r="BD15" s="291" t="s">
        <v>85</v>
      </c>
      <c r="BE15" s="273"/>
      <c r="BF15" s="273"/>
      <c r="BG15" s="273" t="s">
        <v>85</v>
      </c>
      <c r="BH15" s="273"/>
      <c r="BI15" s="273"/>
      <c r="BJ15" s="273"/>
      <c r="BK15" s="273"/>
      <c r="BL15" s="273"/>
      <c r="BM15" s="273"/>
      <c r="BN15" s="273"/>
      <c r="BO15" s="291" t="s">
        <v>87</v>
      </c>
      <c r="BP15" s="273"/>
      <c r="BQ15" s="273"/>
      <c r="BR15" s="273" t="s">
        <v>85</v>
      </c>
      <c r="BS15" s="273"/>
      <c r="BT15" s="273" t="s">
        <v>85</v>
      </c>
      <c r="BU15" s="273"/>
      <c r="BV15" s="273"/>
      <c r="BW15" s="273" t="s">
        <v>85</v>
      </c>
      <c r="BX15" s="273"/>
      <c r="BY15" s="273"/>
      <c r="BZ15" s="273"/>
      <c r="CA15" s="273"/>
      <c r="CB15" s="273"/>
      <c r="CC15" s="273"/>
      <c r="CD15" s="273" t="s">
        <v>87</v>
      </c>
      <c r="CE15" s="273"/>
      <c r="CF15" s="273"/>
      <c r="CG15" s="61">
        <v>243.05690287832999</v>
      </c>
      <c r="CH15" s="13">
        <v>30.554631732499299</v>
      </c>
      <c r="CI15" s="39">
        <v>22.826000000000001</v>
      </c>
      <c r="CJ15" s="13">
        <v>282.82101218922475</v>
      </c>
      <c r="CK15" s="13">
        <v>6.7892391709613449</v>
      </c>
      <c r="CL15" s="47">
        <v>35.877906800000005</v>
      </c>
      <c r="CM15" s="47">
        <v>9.251238386764431</v>
      </c>
      <c r="CN15" s="47">
        <v>6.2882409853699001E-2</v>
      </c>
      <c r="CO15" s="94">
        <v>11.527406566312184</v>
      </c>
      <c r="CP15" s="94">
        <v>1.3972471469491918E-2</v>
      </c>
    </row>
    <row r="16" spans="1:108" ht="21.75" customHeight="1" x14ac:dyDescent="0.2">
      <c r="A16" s="26"/>
      <c r="B16" s="5" t="s">
        <v>82</v>
      </c>
      <c r="C16" s="5" t="s">
        <v>97</v>
      </c>
      <c r="D16" s="5" t="s">
        <v>97</v>
      </c>
      <c r="E16" s="12" t="s">
        <v>89</v>
      </c>
      <c r="F16" s="7">
        <v>50.06909656244602</v>
      </c>
      <c r="G16" s="13">
        <v>34.977083295906027</v>
      </c>
      <c r="H16" s="13">
        <v>1.9798009999999997</v>
      </c>
      <c r="I16" s="13">
        <v>0.87877653065771388</v>
      </c>
      <c r="J16" s="13">
        <v>0.46</v>
      </c>
      <c r="K16" s="13">
        <v>0.77508090004010366</v>
      </c>
      <c r="L16" s="13">
        <v>3.3393508164993126E-2</v>
      </c>
      <c r="M16" s="13">
        <v>7.0302122452617119E-2</v>
      </c>
      <c r="N16" s="13">
        <v>0.73662150363955414</v>
      </c>
      <c r="O16" s="58">
        <v>0.10369563061761024</v>
      </c>
      <c r="P16" s="58">
        <v>3.8459396400549503E-2</v>
      </c>
      <c r="Q16" s="13">
        <v>1.35</v>
      </c>
      <c r="R16" s="190">
        <v>2.75</v>
      </c>
      <c r="S16" s="13">
        <v>0.94</v>
      </c>
      <c r="T16" s="35">
        <v>0.98</v>
      </c>
      <c r="U16" s="273">
        <v>1</v>
      </c>
      <c r="V16" s="274"/>
      <c r="W16" s="274"/>
      <c r="X16" s="274"/>
      <c r="Y16" s="274">
        <v>1</v>
      </c>
      <c r="Z16" s="274"/>
      <c r="AA16" s="274"/>
      <c r="AB16" s="274"/>
      <c r="AC16" s="273"/>
      <c r="AD16" s="273"/>
      <c r="AE16" s="274"/>
      <c r="AF16" s="274">
        <v>1</v>
      </c>
      <c r="AG16" s="274"/>
      <c r="AH16" s="274"/>
      <c r="AI16" s="274">
        <v>1</v>
      </c>
      <c r="AJ16" s="274"/>
      <c r="AK16" s="274"/>
      <c r="AL16" s="274"/>
      <c r="AM16" s="274"/>
      <c r="AN16" s="273">
        <v>1</v>
      </c>
      <c r="AO16" s="273"/>
      <c r="AP16" s="273"/>
      <c r="AQ16" s="273">
        <v>1</v>
      </c>
      <c r="AR16" s="273"/>
      <c r="AS16" s="273"/>
      <c r="AT16" s="273"/>
      <c r="AU16" s="274"/>
      <c r="AV16" s="273"/>
      <c r="AW16" s="274"/>
      <c r="AX16" s="274">
        <v>1</v>
      </c>
      <c r="AY16" s="273"/>
      <c r="AZ16" s="273"/>
      <c r="BA16" s="274"/>
      <c r="BB16" s="274"/>
      <c r="BC16" s="274">
        <v>1</v>
      </c>
      <c r="BD16" s="291" t="s">
        <v>85</v>
      </c>
      <c r="BE16" s="273"/>
      <c r="BF16" s="273"/>
      <c r="BG16" s="273" t="s">
        <v>85</v>
      </c>
      <c r="BH16" s="273"/>
      <c r="BI16" s="273"/>
      <c r="BJ16" s="273"/>
      <c r="BK16" s="273"/>
      <c r="BL16" s="273"/>
      <c r="BM16" s="273"/>
      <c r="BN16" s="273"/>
      <c r="BO16" s="291" t="s">
        <v>87</v>
      </c>
      <c r="BP16" s="273"/>
      <c r="BQ16" s="273"/>
      <c r="BR16" s="273" t="s">
        <v>85</v>
      </c>
      <c r="BS16" s="273"/>
      <c r="BT16" s="273" t="s">
        <v>85</v>
      </c>
      <c r="BU16" s="273"/>
      <c r="BV16" s="273"/>
      <c r="BW16" s="273" t="s">
        <v>85</v>
      </c>
      <c r="BX16" s="273"/>
      <c r="BY16" s="273"/>
      <c r="BZ16" s="273"/>
      <c r="CA16" s="273"/>
      <c r="CB16" s="273"/>
      <c r="CC16" s="273"/>
      <c r="CD16" s="273" t="s">
        <v>87</v>
      </c>
      <c r="CE16" s="273"/>
      <c r="CF16" s="273"/>
      <c r="CG16" s="30">
        <v>204.071074415</v>
      </c>
      <c r="CH16" s="13">
        <v>68.883652984748295</v>
      </c>
      <c r="CI16" s="13">
        <v>22.826000000000001</v>
      </c>
      <c r="CJ16" s="13">
        <v>237.45710218929401</v>
      </c>
      <c r="CK16" s="13">
        <v>15.305947693211072</v>
      </c>
      <c r="CL16" s="47">
        <v>35.877906800000005</v>
      </c>
      <c r="CM16" s="47">
        <v>7.642536378618261</v>
      </c>
      <c r="CN16" s="47">
        <v>0.13637592506285764</v>
      </c>
      <c r="CO16" s="94">
        <v>9.4777312225070443</v>
      </c>
      <c r="CP16" s="94">
        <v>3.0302730548966969E-2</v>
      </c>
    </row>
    <row r="17" spans="1:94" ht="21.75" customHeight="1" x14ac:dyDescent="0.2">
      <c r="A17" s="26"/>
      <c r="B17" s="5" t="s">
        <v>82</v>
      </c>
      <c r="C17" s="5" t="s">
        <v>97</v>
      </c>
      <c r="D17" s="5" t="s">
        <v>97</v>
      </c>
      <c r="E17" s="12" t="s">
        <v>91</v>
      </c>
      <c r="F17" s="7">
        <v>29.556054586284333</v>
      </c>
      <c r="G17" s="13">
        <v>23.017979823803763</v>
      </c>
      <c r="H17" s="13">
        <v>1.2839259999999999</v>
      </c>
      <c r="I17" s="13">
        <v>0.45341793641839212</v>
      </c>
      <c r="J17" s="13">
        <v>0.31</v>
      </c>
      <c r="K17" s="13">
        <v>0.39991461992102184</v>
      </c>
      <c r="L17" s="13">
        <v>1.72298815838989E-2</v>
      </c>
      <c r="M17" s="13">
        <v>3.6273434913471368E-2</v>
      </c>
      <c r="N17" s="13">
        <v>0.38007091729188747</v>
      </c>
      <c r="O17" s="58">
        <v>5.3503316497370265E-2</v>
      </c>
      <c r="P17" s="58">
        <v>1.9843702629134388E-2</v>
      </c>
      <c r="Q17" s="190">
        <v>1.36</v>
      </c>
      <c r="R17" s="190">
        <v>2.37</v>
      </c>
      <c r="S17" s="190">
        <v>0.65</v>
      </c>
      <c r="T17" s="190">
        <v>0.84</v>
      </c>
      <c r="U17" s="273">
        <v>1</v>
      </c>
      <c r="V17" s="274"/>
      <c r="W17" s="274"/>
      <c r="X17" s="274"/>
      <c r="Y17" s="274">
        <v>1</v>
      </c>
      <c r="Z17" s="274"/>
      <c r="AA17" s="274"/>
      <c r="AB17" s="274"/>
      <c r="AC17" s="273"/>
      <c r="AD17" s="273"/>
      <c r="AE17" s="274"/>
      <c r="AF17" s="274">
        <v>1</v>
      </c>
      <c r="AG17" s="274"/>
      <c r="AH17" s="274"/>
      <c r="AI17" s="274">
        <v>1</v>
      </c>
      <c r="AJ17" s="274"/>
      <c r="AK17" s="274"/>
      <c r="AL17" s="274"/>
      <c r="AM17" s="274"/>
      <c r="AN17" s="273">
        <v>1</v>
      </c>
      <c r="AO17" s="273"/>
      <c r="AP17" s="273"/>
      <c r="AQ17" s="273">
        <v>1</v>
      </c>
      <c r="AR17" s="273"/>
      <c r="AS17" s="273"/>
      <c r="AT17" s="273"/>
      <c r="AU17" s="274"/>
      <c r="AV17" s="273"/>
      <c r="AW17" s="274"/>
      <c r="AX17" s="274">
        <v>1</v>
      </c>
      <c r="AY17" s="273"/>
      <c r="AZ17" s="273"/>
      <c r="BA17" s="274"/>
      <c r="BB17" s="274"/>
      <c r="BC17" s="274">
        <v>1</v>
      </c>
      <c r="BD17" s="291" t="s">
        <v>85</v>
      </c>
      <c r="BE17" s="273"/>
      <c r="BF17" s="273"/>
      <c r="BG17" s="273" t="s">
        <v>85</v>
      </c>
      <c r="BH17" s="273"/>
      <c r="BI17" s="273"/>
      <c r="BJ17" s="273"/>
      <c r="BK17" s="273"/>
      <c r="BL17" s="273"/>
      <c r="BM17" s="273"/>
      <c r="BN17" s="273"/>
      <c r="BO17" s="291" t="s">
        <v>87</v>
      </c>
      <c r="BP17" s="273"/>
      <c r="BQ17" s="273"/>
      <c r="BR17" s="273" t="s">
        <v>85</v>
      </c>
      <c r="BS17" s="273"/>
      <c r="BT17" s="273" t="s">
        <v>85</v>
      </c>
      <c r="BU17" s="273"/>
      <c r="BV17" s="273"/>
      <c r="BW17" s="273" t="s">
        <v>85</v>
      </c>
      <c r="BX17" s="273"/>
      <c r="BY17" s="273"/>
      <c r="BZ17" s="273"/>
      <c r="CA17" s="273"/>
      <c r="CB17" s="273"/>
      <c r="CC17" s="273"/>
      <c r="CD17" s="273" t="s">
        <v>87</v>
      </c>
      <c r="CE17" s="273"/>
      <c r="CF17" s="273"/>
      <c r="CG17" s="226">
        <v>178.13387602130001</v>
      </c>
      <c r="CH17" s="13">
        <v>40.372518731154003</v>
      </c>
      <c r="CI17" s="13">
        <v>22.826000000000001</v>
      </c>
      <c r="CJ17" s="13">
        <v>207.27657813838468</v>
      </c>
      <c r="CK17" s="13">
        <v>8.9707736620624203</v>
      </c>
      <c r="CL17" s="47">
        <v>35.877906800000005</v>
      </c>
      <c r="CM17" s="47">
        <v>4.4069482844307997</v>
      </c>
      <c r="CN17" s="47">
        <v>5.1835326484415634E-2</v>
      </c>
      <c r="CO17" s="94">
        <v>5.2072974653588453</v>
      </c>
      <c r="CP17" s="94">
        <v>1.1517809544837155E-2</v>
      </c>
    </row>
    <row r="18" spans="1:94" ht="21.75" customHeight="1" x14ac:dyDescent="0.2">
      <c r="A18" s="26"/>
      <c r="B18" s="5" t="s">
        <v>82</v>
      </c>
      <c r="C18" s="5" t="s">
        <v>97</v>
      </c>
      <c r="D18" s="5" t="s">
        <v>97</v>
      </c>
      <c r="E18" s="12" t="s">
        <v>92</v>
      </c>
      <c r="F18" s="7">
        <v>45.862843323544659</v>
      </c>
      <c r="G18" s="13">
        <v>32.524837657626534</v>
      </c>
      <c r="H18" s="13">
        <v>1.83711</v>
      </c>
      <c r="I18" s="13">
        <v>0.82893710080262772</v>
      </c>
      <c r="J18" s="13">
        <v>0.49</v>
      </c>
      <c r="K18" s="13">
        <v>0.73112252290791768</v>
      </c>
      <c r="L18" s="13">
        <v>3.1499609830499854E-2</v>
      </c>
      <c r="M18" s="13">
        <v>6.6314968064210222E-2</v>
      </c>
      <c r="N18" s="13">
        <v>0.69484433449632022</v>
      </c>
      <c r="O18" s="58">
        <v>9.781457789471007E-2</v>
      </c>
      <c r="P18" s="58">
        <v>3.627818841159744E-2</v>
      </c>
      <c r="Q18" s="13">
        <v>1.37</v>
      </c>
      <c r="R18" s="190">
        <v>2.1800000000000002</v>
      </c>
      <c r="S18" s="13">
        <v>0.36</v>
      </c>
      <c r="T18" s="35">
        <v>0.7</v>
      </c>
      <c r="U18" s="273">
        <v>1</v>
      </c>
      <c r="V18" s="274"/>
      <c r="W18" s="274"/>
      <c r="X18" s="274"/>
      <c r="Y18" s="274">
        <v>1</v>
      </c>
      <c r="Z18" s="274">
        <v>1</v>
      </c>
      <c r="AA18" s="274"/>
      <c r="AB18" s="274"/>
      <c r="AC18" s="273"/>
      <c r="AD18" s="273"/>
      <c r="AE18" s="274"/>
      <c r="AF18" s="274">
        <v>1</v>
      </c>
      <c r="AG18" s="274"/>
      <c r="AH18" s="274"/>
      <c r="AI18" s="274"/>
      <c r="AJ18" s="274">
        <v>1</v>
      </c>
      <c r="AK18" s="274"/>
      <c r="AL18" s="274"/>
      <c r="AM18" s="274"/>
      <c r="AN18" s="273">
        <v>1</v>
      </c>
      <c r="AO18" s="273"/>
      <c r="AP18" s="273"/>
      <c r="AQ18" s="273">
        <v>1</v>
      </c>
      <c r="AR18" s="273">
        <v>1</v>
      </c>
      <c r="AS18" s="273"/>
      <c r="AT18" s="273"/>
      <c r="AU18" s="274"/>
      <c r="AV18" s="273">
        <v>1</v>
      </c>
      <c r="AW18" s="274"/>
      <c r="AX18" s="274"/>
      <c r="AY18" s="273">
        <v>1</v>
      </c>
      <c r="AZ18" s="273"/>
      <c r="BA18" s="274"/>
      <c r="BB18" s="274"/>
      <c r="BC18" s="274"/>
      <c r="BD18" s="291" t="s">
        <v>85</v>
      </c>
      <c r="BE18" s="273"/>
      <c r="BF18" s="273"/>
      <c r="BG18" s="273" t="s">
        <v>85</v>
      </c>
      <c r="BH18" s="273"/>
      <c r="BI18" s="273"/>
      <c r="BJ18" s="273"/>
      <c r="BK18" s="273"/>
      <c r="BL18" s="273"/>
      <c r="BM18" s="273"/>
      <c r="BN18" s="273"/>
      <c r="BO18" s="291" t="s">
        <v>87</v>
      </c>
      <c r="BP18" s="273"/>
      <c r="BQ18" s="273"/>
      <c r="BR18" s="273" t="s">
        <v>85</v>
      </c>
      <c r="BS18" s="273"/>
      <c r="BT18" s="273" t="s">
        <v>85</v>
      </c>
      <c r="BU18" s="273"/>
      <c r="BV18" s="273"/>
      <c r="BW18" s="273" t="s">
        <v>85</v>
      </c>
      <c r="BX18" s="273"/>
      <c r="BY18" s="273"/>
      <c r="BZ18" s="273"/>
      <c r="CA18" s="273"/>
      <c r="CB18" s="273"/>
      <c r="CC18" s="273"/>
      <c r="CD18" s="273" t="s">
        <v>87</v>
      </c>
      <c r="CE18" s="273"/>
      <c r="CF18" s="273"/>
      <c r="CG18" s="30">
        <v>153.66677627600001</v>
      </c>
      <c r="CH18" s="13">
        <v>47.459572102761797</v>
      </c>
      <c r="CI18" s="13">
        <v>22.826000000000001</v>
      </c>
      <c r="CJ18" s="13">
        <v>178.80666087475359</v>
      </c>
      <c r="CK18" s="13">
        <v>10.545516921233672</v>
      </c>
      <c r="CL18" s="47">
        <v>35.877906800000005</v>
      </c>
      <c r="CM18" s="47">
        <v>5.5790052731434674</v>
      </c>
      <c r="CN18" s="47">
        <v>8.7188454505704727E-2</v>
      </c>
      <c r="CO18" s="47">
        <v>6.8369204353987802</v>
      </c>
      <c r="CP18" s="47">
        <v>1.937327459116759E-2</v>
      </c>
    </row>
    <row r="19" spans="1:94" ht="21.75" customHeight="1" x14ac:dyDescent="0.2">
      <c r="A19" s="26"/>
      <c r="B19" s="5" t="s">
        <v>82</v>
      </c>
      <c r="C19" s="5" t="s">
        <v>97</v>
      </c>
      <c r="D19" s="5" t="s">
        <v>97</v>
      </c>
      <c r="E19" s="12" t="s">
        <v>93</v>
      </c>
      <c r="F19" s="7">
        <v>13.188806356883745</v>
      </c>
      <c r="G19" s="13">
        <v>13.475874106063223</v>
      </c>
      <c r="H19" s="13">
        <v>0.72869099999999998</v>
      </c>
      <c r="I19" s="13">
        <v>0.25166543915097256</v>
      </c>
      <c r="J19" s="13">
        <v>0.17</v>
      </c>
      <c r="K19" s="13">
        <v>0.22196891733115781</v>
      </c>
      <c r="L19" s="13">
        <v>9.5632866877369566E-3</v>
      </c>
      <c r="M19" s="13">
        <v>2.0133235132077806E-2</v>
      </c>
      <c r="N19" s="13">
        <v>0.21095485340596226</v>
      </c>
      <c r="O19" s="58">
        <v>2.9696521819814761E-2</v>
      </c>
      <c r="P19" s="58">
        <v>1.1014063925195536E-2</v>
      </c>
      <c r="Q19" s="13">
        <v>0.49</v>
      </c>
      <c r="R19" s="13">
        <v>2</v>
      </c>
      <c r="S19" s="13">
        <v>0.25</v>
      </c>
      <c r="T19" s="35">
        <v>0.37</v>
      </c>
      <c r="U19" s="273">
        <v>1</v>
      </c>
      <c r="V19" s="274"/>
      <c r="W19" s="274"/>
      <c r="X19" s="274"/>
      <c r="Y19" s="274">
        <v>1</v>
      </c>
      <c r="Z19" s="274">
        <v>1</v>
      </c>
      <c r="AA19" s="274"/>
      <c r="AB19" s="274"/>
      <c r="AC19" s="273"/>
      <c r="AD19" s="273"/>
      <c r="AE19" s="274"/>
      <c r="AF19" s="274">
        <v>1</v>
      </c>
      <c r="AG19" s="274"/>
      <c r="AH19" s="274"/>
      <c r="AI19" s="274"/>
      <c r="AJ19" s="274">
        <v>1</v>
      </c>
      <c r="AK19" s="274"/>
      <c r="AL19" s="274"/>
      <c r="AM19" s="274"/>
      <c r="AN19" s="273">
        <v>0.5</v>
      </c>
      <c r="AO19" s="273">
        <v>0.5</v>
      </c>
      <c r="AP19" s="273"/>
      <c r="AQ19" s="273">
        <v>0.5</v>
      </c>
      <c r="AR19" s="273">
        <v>1</v>
      </c>
      <c r="AS19" s="273">
        <v>0.5</v>
      </c>
      <c r="AT19" s="273">
        <v>1</v>
      </c>
      <c r="AU19" s="274"/>
      <c r="AV19" s="273">
        <v>1</v>
      </c>
      <c r="AW19" s="274"/>
      <c r="AX19" s="274"/>
      <c r="AY19" s="273">
        <v>1</v>
      </c>
      <c r="AZ19" s="273">
        <v>1</v>
      </c>
      <c r="BA19" s="274"/>
      <c r="BB19" s="274"/>
      <c r="BC19" s="274"/>
      <c r="BD19" s="291" t="s">
        <v>85</v>
      </c>
      <c r="BE19" s="273"/>
      <c r="BF19" s="273"/>
      <c r="BG19" s="273" t="s">
        <v>85</v>
      </c>
      <c r="BH19" s="273"/>
      <c r="BI19" s="273"/>
      <c r="BJ19" s="273"/>
      <c r="BK19" s="273"/>
      <c r="BL19" s="273"/>
      <c r="BM19" s="273"/>
      <c r="BN19" s="273"/>
      <c r="BO19" s="291" t="s">
        <v>87</v>
      </c>
      <c r="BP19" s="273"/>
      <c r="BQ19" s="273"/>
      <c r="BR19" s="273" t="s">
        <v>85</v>
      </c>
      <c r="BS19" s="273"/>
      <c r="BT19" s="273" t="s">
        <v>85</v>
      </c>
      <c r="BU19" s="273"/>
      <c r="BV19" s="273"/>
      <c r="BW19" s="273" t="s">
        <v>85</v>
      </c>
      <c r="BX19" s="273"/>
      <c r="BY19" s="273"/>
      <c r="BZ19" s="273"/>
      <c r="CA19" s="273"/>
      <c r="CB19" s="273"/>
      <c r="CC19" s="273"/>
      <c r="CD19" s="273" t="s">
        <v>87</v>
      </c>
      <c r="CE19" s="273"/>
      <c r="CF19" s="273"/>
      <c r="CG19" s="30">
        <v>141.06773124237299</v>
      </c>
      <c r="CH19" s="13">
        <v>33.986296192960801</v>
      </c>
      <c r="CI19" s="13">
        <v>22.826000000000001</v>
      </c>
      <c r="CJ19" s="13">
        <v>164.14641207362521</v>
      </c>
      <c r="CK19" s="13">
        <v>7.5517550140758898</v>
      </c>
      <c r="CL19" s="47">
        <v>35.877906800000005</v>
      </c>
      <c r="CM19" s="47">
        <v>2.0323568809897639</v>
      </c>
      <c r="CN19" s="47">
        <v>2.4765508159144797E-2</v>
      </c>
      <c r="CO19" s="47">
        <v>2.0610031493416723</v>
      </c>
      <c r="CP19" s="47">
        <v>5.5028959129619741E-3</v>
      </c>
    </row>
    <row r="20" spans="1:94" ht="21.75" customHeight="1" x14ac:dyDescent="0.2">
      <c r="A20" s="26"/>
      <c r="B20" s="5" t="s">
        <v>82</v>
      </c>
      <c r="C20" s="5" t="s">
        <v>97</v>
      </c>
      <c r="D20" s="5" t="s">
        <v>97</v>
      </c>
      <c r="E20" s="12" t="s">
        <v>94</v>
      </c>
      <c r="F20" s="7">
        <v>18.699257211953704</v>
      </c>
      <c r="G20" s="13">
        <v>16.688466954569009</v>
      </c>
      <c r="H20" s="13">
        <v>0.91562500000000002</v>
      </c>
      <c r="I20" s="13">
        <v>0.37759819198757555</v>
      </c>
      <c r="J20" s="13">
        <v>0.23</v>
      </c>
      <c r="K20" s="13">
        <v>0.33304160533304161</v>
      </c>
      <c r="L20" s="13">
        <v>1.4348731295527871E-2</v>
      </c>
      <c r="M20" s="13">
        <v>3.0207855359006046E-2</v>
      </c>
      <c r="N20" s="13">
        <v>0.3165161315189971</v>
      </c>
      <c r="O20" s="58">
        <v>4.4556586654533915E-2</v>
      </c>
      <c r="P20" s="58">
        <v>1.6525473814044532E-2</v>
      </c>
      <c r="Q20" s="190">
        <v>0.35</v>
      </c>
      <c r="R20" s="190">
        <v>1.75</v>
      </c>
      <c r="S20" s="190">
        <v>0.23</v>
      </c>
      <c r="T20" s="190">
        <v>0.4</v>
      </c>
      <c r="U20" s="273">
        <v>1</v>
      </c>
      <c r="V20" s="274"/>
      <c r="W20" s="274"/>
      <c r="X20" s="274"/>
      <c r="Y20" s="274">
        <v>1</v>
      </c>
      <c r="Z20" s="274">
        <v>1</v>
      </c>
      <c r="AA20" s="274"/>
      <c r="AB20" s="274"/>
      <c r="AC20" s="273"/>
      <c r="AD20" s="273"/>
      <c r="AE20" s="274"/>
      <c r="AF20" s="274">
        <v>1</v>
      </c>
      <c r="AG20" s="274"/>
      <c r="AH20" s="274"/>
      <c r="AI20" s="274"/>
      <c r="AJ20" s="274">
        <v>1</v>
      </c>
      <c r="AK20" s="274"/>
      <c r="AL20" s="274"/>
      <c r="AM20" s="274"/>
      <c r="AN20" s="273">
        <v>0.5</v>
      </c>
      <c r="AO20" s="273">
        <v>0.5</v>
      </c>
      <c r="AP20" s="273"/>
      <c r="AQ20" s="273">
        <v>0.5</v>
      </c>
      <c r="AR20" s="273">
        <v>1</v>
      </c>
      <c r="AS20" s="273">
        <v>0.5</v>
      </c>
      <c r="AT20" s="273">
        <v>1</v>
      </c>
      <c r="AU20" s="274"/>
      <c r="AV20" s="273">
        <v>1</v>
      </c>
      <c r="AW20" s="274"/>
      <c r="AX20" s="274"/>
      <c r="AY20" s="273">
        <v>1</v>
      </c>
      <c r="AZ20" s="273">
        <v>1</v>
      </c>
      <c r="BA20" s="274"/>
      <c r="BB20" s="274"/>
      <c r="BC20" s="274"/>
      <c r="BD20" s="291" t="s">
        <v>85</v>
      </c>
      <c r="BE20" s="273"/>
      <c r="BF20" s="273"/>
      <c r="BG20" s="273" t="s">
        <v>85</v>
      </c>
      <c r="BH20" s="273"/>
      <c r="BI20" s="273"/>
      <c r="BJ20" s="273"/>
      <c r="BK20" s="273"/>
      <c r="BL20" s="273"/>
      <c r="BM20" s="273"/>
      <c r="BN20" s="273"/>
      <c r="BO20" s="291" t="s">
        <v>87</v>
      </c>
      <c r="BP20" s="273"/>
      <c r="BQ20" s="273"/>
      <c r="BR20" s="273" t="s">
        <v>85</v>
      </c>
      <c r="BS20" s="273"/>
      <c r="BT20" s="273" t="s">
        <v>85</v>
      </c>
      <c r="BU20" s="273"/>
      <c r="BV20" s="273"/>
      <c r="BW20" s="273" t="s">
        <v>85</v>
      </c>
      <c r="BX20" s="273"/>
      <c r="BY20" s="273"/>
      <c r="BZ20" s="273"/>
      <c r="CA20" s="273"/>
      <c r="CB20" s="273"/>
      <c r="CC20" s="273"/>
      <c r="CD20" s="273" t="s">
        <v>87</v>
      </c>
      <c r="CE20" s="273"/>
      <c r="CF20" s="273"/>
      <c r="CG20" s="226">
        <v>131.094972820197</v>
      </c>
      <c r="CH20" s="13">
        <v>42.722459126989897</v>
      </c>
      <c r="CI20" s="13">
        <v>22.826000000000001</v>
      </c>
      <c r="CJ20" s="13">
        <v>152.54211037358124</v>
      </c>
      <c r="CK20" s="13">
        <v>9.4929304180171545</v>
      </c>
      <c r="CL20" s="47">
        <v>35.877906800000005</v>
      </c>
      <c r="CM20" s="47">
        <v>2.4131087835164147</v>
      </c>
      <c r="CN20" s="47">
        <v>3.9117751638150122E-2</v>
      </c>
      <c r="CO20" s="47">
        <v>2.5923841756294315</v>
      </c>
      <c r="CP20" s="47">
        <v>8.6919644139969582E-3</v>
      </c>
    </row>
    <row r="21" spans="1:94" ht="30" customHeight="1" x14ac:dyDescent="0.2">
      <c r="A21" s="26"/>
      <c r="B21" s="5" t="s">
        <v>82</v>
      </c>
      <c r="C21" s="5" t="s">
        <v>97</v>
      </c>
      <c r="D21" s="5" t="s">
        <v>97</v>
      </c>
      <c r="E21" s="10" t="s">
        <v>95</v>
      </c>
      <c r="F21" s="53">
        <v>7.3587839005009501</v>
      </c>
      <c r="G21" s="13">
        <v>10.076971013992054</v>
      </c>
      <c r="H21" s="13">
        <v>0.249636</v>
      </c>
      <c r="I21" s="13">
        <v>0.18059376622303802</v>
      </c>
      <c r="J21" s="13">
        <v>0.08</v>
      </c>
      <c r="K21" s="13">
        <v>0.15928370180871954</v>
      </c>
      <c r="L21" s="28">
        <v>6.8625631164754442E-3</v>
      </c>
      <c r="M21" s="13">
        <v>1.4447501297843042E-2</v>
      </c>
      <c r="N21" s="13">
        <v>0.15138006874578183</v>
      </c>
      <c r="O21" s="58">
        <v>2.1310064414318486E-2</v>
      </c>
      <c r="P21" s="58">
        <v>7.9036330629377038E-3</v>
      </c>
      <c r="Q21" s="13">
        <v>0.22</v>
      </c>
      <c r="R21" s="13">
        <v>1.5</v>
      </c>
      <c r="S21" s="13">
        <v>0.21</v>
      </c>
      <c r="T21" s="35">
        <v>0.44</v>
      </c>
      <c r="U21" s="273">
        <v>1</v>
      </c>
      <c r="V21" s="274"/>
      <c r="W21" s="274"/>
      <c r="X21" s="274"/>
      <c r="Y21" s="274">
        <v>1</v>
      </c>
      <c r="Z21" s="274">
        <v>1</v>
      </c>
      <c r="AA21" s="274"/>
      <c r="AB21" s="274"/>
      <c r="AC21" s="273"/>
      <c r="AD21" s="273"/>
      <c r="AE21" s="274"/>
      <c r="AF21" s="274">
        <v>1</v>
      </c>
      <c r="AG21" s="274"/>
      <c r="AH21" s="274"/>
      <c r="AI21" s="274"/>
      <c r="AJ21" s="274">
        <v>1</v>
      </c>
      <c r="AK21" s="274"/>
      <c r="AL21" s="274"/>
      <c r="AM21" s="274"/>
      <c r="AN21" s="273"/>
      <c r="AO21" s="273">
        <v>1</v>
      </c>
      <c r="AP21" s="273"/>
      <c r="AQ21" s="273"/>
      <c r="AR21" s="273"/>
      <c r="AS21" s="273">
        <v>1</v>
      </c>
      <c r="AT21" s="273">
        <v>1</v>
      </c>
      <c r="AU21" s="274"/>
      <c r="AV21" s="273">
        <v>1</v>
      </c>
      <c r="AW21" s="274"/>
      <c r="AX21" s="274"/>
      <c r="AY21" s="273">
        <v>1</v>
      </c>
      <c r="AZ21" s="273">
        <v>1</v>
      </c>
      <c r="BA21" s="274"/>
      <c r="BB21" s="274"/>
      <c r="BC21" s="274"/>
      <c r="BD21" s="291" t="s">
        <v>85</v>
      </c>
      <c r="BE21" s="273"/>
      <c r="BF21" s="273"/>
      <c r="BG21" s="273" t="s">
        <v>85</v>
      </c>
      <c r="BH21" s="273"/>
      <c r="BI21" s="273"/>
      <c r="BJ21" s="273"/>
      <c r="BK21" s="273"/>
      <c r="BL21" s="273"/>
      <c r="BM21" s="273"/>
      <c r="BN21" s="273"/>
      <c r="BO21" s="291" t="s">
        <v>87</v>
      </c>
      <c r="BP21" s="273"/>
      <c r="BQ21" s="273"/>
      <c r="BR21" s="273" t="s">
        <v>85</v>
      </c>
      <c r="BS21" s="273"/>
      <c r="BT21" s="273" t="s">
        <v>85</v>
      </c>
      <c r="BU21" s="273"/>
      <c r="BV21" s="273"/>
      <c r="BW21" s="273" t="s">
        <v>85</v>
      </c>
      <c r="BX21" s="273"/>
      <c r="BY21" s="273"/>
      <c r="BZ21" s="273"/>
      <c r="CA21" s="273"/>
      <c r="CB21" s="273"/>
      <c r="CC21" s="273"/>
      <c r="CD21" s="273" t="s">
        <v>87</v>
      </c>
      <c r="CE21" s="273"/>
      <c r="CF21" s="273"/>
      <c r="CG21" s="276">
        <v>121.02221439802</v>
      </c>
      <c r="CH21" s="58">
        <v>29.514631732499272</v>
      </c>
      <c r="CI21" s="58">
        <v>22.826000000000001</v>
      </c>
      <c r="CJ21" s="13">
        <v>140.82144867353605</v>
      </c>
      <c r="CK21" s="13">
        <v>6.558151170961338</v>
      </c>
      <c r="CL21" s="47">
        <v>35.877906800000005</v>
      </c>
      <c r="CM21" s="47">
        <v>1.2805804779426067</v>
      </c>
      <c r="CN21" s="47">
        <v>7.3679146071741882E-3</v>
      </c>
      <c r="CO21" s="47">
        <v>1.0588714193751061</v>
      </c>
      <c r="CP21" s="69">
        <v>1.6371506257141046E-3</v>
      </c>
    </row>
    <row r="22" spans="1:94" ht="30" customHeight="1" x14ac:dyDescent="0.2">
      <c r="A22" s="26"/>
      <c r="B22" s="5" t="s">
        <v>82</v>
      </c>
      <c r="C22" s="10" t="s">
        <v>98</v>
      </c>
      <c r="D22" s="10" t="s">
        <v>98</v>
      </c>
      <c r="E22" s="15"/>
      <c r="F22" s="6"/>
      <c r="G22" s="13"/>
      <c r="H22" s="118"/>
      <c r="I22" s="115">
        <v>0.54867550371337748</v>
      </c>
      <c r="J22" s="115">
        <v>0.26600000000000001</v>
      </c>
      <c r="K22" s="115">
        <v>0.48393179427519883</v>
      </c>
      <c r="L22" s="115">
        <v>2.0849669141108342E-2</v>
      </c>
      <c r="M22" s="115">
        <v>4.389404029707019E-2</v>
      </c>
      <c r="N22" s="113">
        <v>0.9571764705882353</v>
      </c>
      <c r="O22" s="116">
        <v>0.17745349341694339</v>
      </c>
      <c r="P22" s="116"/>
      <c r="Q22" s="7"/>
      <c r="R22" s="7"/>
      <c r="S22" s="7"/>
      <c r="T22" s="36"/>
      <c r="U22" s="273"/>
      <c r="V22" s="274"/>
      <c r="W22" s="274"/>
      <c r="X22" s="274"/>
      <c r="Y22" s="273"/>
      <c r="Z22" s="273"/>
      <c r="AA22" s="274"/>
      <c r="AB22" s="274"/>
      <c r="AC22" s="273"/>
      <c r="AD22" s="273"/>
      <c r="AE22" s="274"/>
      <c r="AF22" s="274"/>
      <c r="AG22" s="274"/>
      <c r="AH22" s="274"/>
      <c r="AI22" s="274"/>
      <c r="AJ22" s="274"/>
      <c r="AK22" s="274"/>
      <c r="AL22" s="274"/>
      <c r="AM22" s="274"/>
      <c r="AN22" s="273"/>
      <c r="AO22" s="273"/>
      <c r="AP22" s="273"/>
      <c r="AQ22" s="273"/>
      <c r="AR22" s="273"/>
      <c r="AS22" s="273"/>
      <c r="AT22" s="273"/>
      <c r="AU22" s="274"/>
      <c r="AV22" s="273"/>
      <c r="AW22" s="274"/>
      <c r="AX22" s="274"/>
      <c r="AY22" s="273"/>
      <c r="AZ22" s="273"/>
      <c r="BA22" s="274"/>
      <c r="BB22" s="274"/>
      <c r="BC22" s="274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34"/>
      <c r="CH22" s="7"/>
      <c r="CI22" s="7"/>
      <c r="CJ22" s="7"/>
      <c r="CK22" s="7"/>
      <c r="CL22" s="7"/>
      <c r="CM22" s="7"/>
      <c r="CN22" s="7"/>
      <c r="CO22" s="15"/>
      <c r="CP22" s="15"/>
    </row>
    <row r="23" spans="1:94" ht="30" customHeight="1" x14ac:dyDescent="0.2">
      <c r="A23" s="216"/>
      <c r="B23" s="37" t="s">
        <v>82</v>
      </c>
      <c r="C23" s="38" t="s">
        <v>98</v>
      </c>
      <c r="D23" s="38" t="s">
        <v>98</v>
      </c>
      <c r="E23" s="38" t="s">
        <v>84</v>
      </c>
      <c r="F23" s="60">
        <v>0.44912765589911907</v>
      </c>
      <c r="G23" s="13">
        <v>6.0486414233891868</v>
      </c>
      <c r="H23" s="13">
        <v>1.5235999999999987E-2</v>
      </c>
      <c r="I23" s="13">
        <v>7.7205553453838591E-3</v>
      </c>
      <c r="J23" s="13">
        <v>3.0000000000000001E-3</v>
      </c>
      <c r="K23" s="13">
        <v>6.8095298146285642E-3</v>
      </c>
      <c r="L23" s="82">
        <v>2.9338110312458662E-4</v>
      </c>
      <c r="M23" s="28">
        <v>6.1764442763070871E-4</v>
      </c>
      <c r="N23" s="13">
        <v>6.5130784052182204E-3</v>
      </c>
      <c r="O23" s="58">
        <v>9.1102553075529528E-4</v>
      </c>
      <c r="P23" s="150">
        <v>2.964514094103435E-4</v>
      </c>
      <c r="Q23" s="7">
        <v>1.1000000000000001</v>
      </c>
      <c r="R23" s="7">
        <v>3.5</v>
      </c>
      <c r="S23" s="7">
        <v>0.54</v>
      </c>
      <c r="T23" s="36">
        <v>0.75</v>
      </c>
      <c r="U23" s="273">
        <v>1</v>
      </c>
      <c r="V23" s="273"/>
      <c r="W23" s="274"/>
      <c r="X23" s="274"/>
      <c r="Y23" s="273">
        <v>1</v>
      </c>
      <c r="Z23" s="273"/>
      <c r="AA23" s="274"/>
      <c r="AB23" s="274"/>
      <c r="AC23" s="273"/>
      <c r="AD23" s="273"/>
      <c r="AE23" s="273"/>
      <c r="AF23" s="273">
        <v>1</v>
      </c>
      <c r="AG23" s="273"/>
      <c r="AH23" s="273"/>
      <c r="AI23" s="273">
        <v>1</v>
      </c>
      <c r="AJ23" s="273"/>
      <c r="AK23" s="273"/>
      <c r="AL23" s="274"/>
      <c r="AM23" s="274"/>
      <c r="AN23" s="273">
        <v>1</v>
      </c>
      <c r="AO23" s="273"/>
      <c r="AP23" s="273"/>
      <c r="AQ23" s="273"/>
      <c r="AR23" s="273"/>
      <c r="AS23" s="273">
        <v>1</v>
      </c>
      <c r="AT23" s="273"/>
      <c r="AU23" s="274"/>
      <c r="AV23" s="273"/>
      <c r="AW23" s="274"/>
      <c r="AX23" s="274">
        <v>1</v>
      </c>
      <c r="AY23" s="273"/>
      <c r="AZ23" s="273"/>
      <c r="BA23" s="274"/>
      <c r="BB23" s="274"/>
      <c r="BC23" s="274">
        <v>1</v>
      </c>
      <c r="BD23" s="273" t="s">
        <v>85</v>
      </c>
      <c r="BE23" s="273"/>
      <c r="BF23" s="273"/>
      <c r="BG23" s="273" t="s">
        <v>85</v>
      </c>
      <c r="BH23" s="273"/>
      <c r="BI23" s="273"/>
      <c r="BJ23" s="273"/>
      <c r="BK23" s="273"/>
      <c r="BL23" s="273"/>
      <c r="BM23" s="273"/>
      <c r="BN23" s="273"/>
      <c r="BO23" s="291" t="s">
        <v>87</v>
      </c>
      <c r="BP23" s="273"/>
      <c r="BQ23" s="273"/>
      <c r="BR23" s="273" t="s">
        <v>85</v>
      </c>
      <c r="BS23" s="273"/>
      <c r="BT23" s="273" t="s">
        <v>85</v>
      </c>
      <c r="BU23" s="273"/>
      <c r="BV23" s="273"/>
      <c r="BW23" s="273" t="s">
        <v>85</v>
      </c>
      <c r="BX23" s="273"/>
      <c r="BY23" s="273"/>
      <c r="BZ23" s="273"/>
      <c r="CA23" s="273"/>
      <c r="CB23" s="273"/>
      <c r="CC23" s="273"/>
      <c r="CD23" s="291" t="s">
        <v>87</v>
      </c>
      <c r="CE23" s="273"/>
      <c r="CF23" s="273"/>
      <c r="CG23" s="61">
        <v>84.945221994833673</v>
      </c>
      <c r="CH23" s="13">
        <v>29.514631732499272</v>
      </c>
      <c r="CI23" s="39">
        <v>30.181946936530892</v>
      </c>
      <c r="CJ23" s="13">
        <v>98.842260313188461</v>
      </c>
      <c r="CK23" s="13">
        <v>6.558151170961338</v>
      </c>
      <c r="CL23" s="47">
        <v>47.439984194839262</v>
      </c>
      <c r="CM23" s="47">
        <v>0.48671779931242909</v>
      </c>
      <c r="CN23" s="69">
        <v>4.4968492907635854E-4</v>
      </c>
      <c r="CO23" s="94">
        <v>0.61916799900908814</v>
      </c>
      <c r="CP23" s="102">
        <v>9.9919991240766866E-5</v>
      </c>
    </row>
    <row r="24" spans="1:94" ht="19.5" customHeight="1" x14ac:dyDescent="0.2">
      <c r="A24" s="216"/>
      <c r="B24" s="5" t="s">
        <v>82</v>
      </c>
      <c r="C24" s="10" t="s">
        <v>98</v>
      </c>
      <c r="D24" s="10" t="s">
        <v>98</v>
      </c>
      <c r="E24" s="12" t="s">
        <v>89</v>
      </c>
      <c r="F24" s="60">
        <v>0.48367593712212736</v>
      </c>
      <c r="G24" s="13">
        <v>6.0687830713422004</v>
      </c>
      <c r="H24" s="13">
        <v>1.6407999999999961E-2</v>
      </c>
      <c r="I24" s="13">
        <v>8.4891298459258049E-3</v>
      </c>
      <c r="J24" s="13">
        <v>3.0000000000000001E-3</v>
      </c>
      <c r="K24" s="13">
        <v>7.4874125241065599E-3</v>
      </c>
      <c r="L24" s="82">
        <v>3.2258693414518057E-4</v>
      </c>
      <c r="M24" s="28">
        <v>6.7913038767406441E-4</v>
      </c>
      <c r="N24" s="13">
        <v>7.1614496373827701E-3</v>
      </c>
      <c r="O24" s="58">
        <v>1.0017173218192449E-3</v>
      </c>
      <c r="P24" s="149">
        <v>3.2596288672378983E-4</v>
      </c>
      <c r="Q24" s="13">
        <v>1.37</v>
      </c>
      <c r="R24" s="13">
        <v>2.5</v>
      </c>
      <c r="S24" s="13">
        <v>0.84</v>
      </c>
      <c r="T24" s="35">
        <v>0.7</v>
      </c>
      <c r="U24" s="273">
        <v>1</v>
      </c>
      <c r="V24" s="273"/>
      <c r="W24" s="274"/>
      <c r="X24" s="274"/>
      <c r="Y24" s="273">
        <v>1</v>
      </c>
      <c r="Z24" s="273">
        <v>1</v>
      </c>
      <c r="AA24" s="274"/>
      <c r="AB24" s="274"/>
      <c r="AC24" s="273"/>
      <c r="AD24" s="273"/>
      <c r="AE24" s="273"/>
      <c r="AF24" s="273">
        <v>1</v>
      </c>
      <c r="AG24" s="273"/>
      <c r="AH24" s="273"/>
      <c r="AI24" s="273"/>
      <c r="AJ24" s="273">
        <v>1</v>
      </c>
      <c r="AK24" s="273"/>
      <c r="AL24" s="274"/>
      <c r="AM24" s="274"/>
      <c r="AN24" s="273"/>
      <c r="AO24" s="273">
        <v>1</v>
      </c>
      <c r="AP24" s="273"/>
      <c r="AQ24" s="273"/>
      <c r="AR24" s="273"/>
      <c r="AS24" s="273">
        <v>1</v>
      </c>
      <c r="AT24" s="273"/>
      <c r="AU24" s="274"/>
      <c r="AV24" s="273">
        <v>1</v>
      </c>
      <c r="AW24" s="274"/>
      <c r="AX24" s="274"/>
      <c r="AY24" s="273">
        <v>1</v>
      </c>
      <c r="AZ24" s="273"/>
      <c r="BA24" s="274"/>
      <c r="BB24" s="274"/>
      <c r="BC24" s="274"/>
      <c r="BD24" s="273" t="s">
        <v>85</v>
      </c>
      <c r="BE24" s="273"/>
      <c r="BF24" s="273"/>
      <c r="BG24" s="273" t="s">
        <v>85</v>
      </c>
      <c r="BH24" s="273"/>
      <c r="BI24" s="273"/>
      <c r="BJ24" s="273"/>
      <c r="BK24" s="273"/>
      <c r="BL24" s="273"/>
      <c r="BM24" s="273"/>
      <c r="BN24" s="273"/>
      <c r="BO24" s="291" t="s">
        <v>87</v>
      </c>
      <c r="BP24" s="273"/>
      <c r="BQ24" s="273"/>
      <c r="BR24" s="273" t="s">
        <v>85</v>
      </c>
      <c r="BS24" s="273"/>
      <c r="BT24" s="273" t="s">
        <v>85</v>
      </c>
      <c r="BU24" s="273"/>
      <c r="BV24" s="273"/>
      <c r="BW24" s="273" t="s">
        <v>85</v>
      </c>
      <c r="BX24" s="273"/>
      <c r="BY24" s="273"/>
      <c r="BZ24" s="273"/>
      <c r="CA24" s="273"/>
      <c r="CB24" s="273"/>
      <c r="CC24" s="273"/>
      <c r="CD24" s="291" t="s">
        <v>87</v>
      </c>
      <c r="CE24" s="273"/>
      <c r="CF24" s="273"/>
      <c r="CG24" s="34">
        <v>120.16773124237298</v>
      </c>
      <c r="CH24" s="13">
        <v>83.526407802972955</v>
      </c>
      <c r="CI24" s="7">
        <v>30.181946936530892</v>
      </c>
      <c r="CJ24" s="13">
        <v>139.82717207362521</v>
      </c>
      <c r="CK24" s="13">
        <v>18.559567813820593</v>
      </c>
      <c r="CL24" s="47">
        <v>47.439984194839262</v>
      </c>
      <c r="CM24" s="47">
        <v>0.68654376977758125</v>
      </c>
      <c r="CN24" s="69">
        <v>1.3705012992311768E-3</v>
      </c>
      <c r="CO24" s="94">
        <v>0.87152635360656738</v>
      </c>
      <c r="CP24" s="102">
        <v>3.0452538868916754E-4</v>
      </c>
    </row>
    <row r="25" spans="1:94" ht="20.25" customHeight="1" x14ac:dyDescent="0.2">
      <c r="A25" s="26"/>
      <c r="B25" s="5" t="s">
        <v>82</v>
      </c>
      <c r="C25" s="10" t="s">
        <v>98</v>
      </c>
      <c r="D25" s="10" t="s">
        <v>98</v>
      </c>
      <c r="E25" s="12" t="s">
        <v>91</v>
      </c>
      <c r="F25" s="60">
        <v>5.7609258939367765</v>
      </c>
      <c r="G25" s="13">
        <v>9.1454197961651413</v>
      </c>
      <c r="H25" s="13">
        <v>0.19543099999999994</v>
      </c>
      <c r="I25" s="13">
        <v>8.8378072352737438E-2</v>
      </c>
      <c r="J25" s="13">
        <v>0.03</v>
      </c>
      <c r="K25" s="13">
        <v>7.7949459815114419E-2</v>
      </c>
      <c r="L25" s="28">
        <v>3.3583667494040226E-3</v>
      </c>
      <c r="M25" s="28">
        <v>7.0702457882189955E-3</v>
      </c>
      <c r="N25" s="13">
        <v>7.4555946921562893E-2</v>
      </c>
      <c r="O25" s="58">
        <v>1.0428612537623018E-2</v>
      </c>
      <c r="P25" s="149">
        <v>3.3935128935515275E-3</v>
      </c>
      <c r="Q25" s="190">
        <v>1.36</v>
      </c>
      <c r="R25" s="190">
        <v>2.25</v>
      </c>
      <c r="S25" s="190">
        <v>0.57999999999999996</v>
      </c>
      <c r="T25" s="190">
        <v>0.53</v>
      </c>
      <c r="U25" s="273">
        <v>1</v>
      </c>
      <c r="V25" s="273"/>
      <c r="W25" s="274"/>
      <c r="X25" s="274"/>
      <c r="Y25" s="273">
        <v>1</v>
      </c>
      <c r="Z25" s="273">
        <v>1</v>
      </c>
      <c r="AA25" s="274"/>
      <c r="AB25" s="274"/>
      <c r="AC25" s="273"/>
      <c r="AD25" s="273"/>
      <c r="AE25" s="273"/>
      <c r="AF25" s="273">
        <v>1</v>
      </c>
      <c r="AG25" s="273"/>
      <c r="AH25" s="273"/>
      <c r="AI25" s="273"/>
      <c r="AJ25" s="273">
        <v>1</v>
      </c>
      <c r="AK25" s="273"/>
      <c r="AL25" s="274"/>
      <c r="AM25" s="274"/>
      <c r="AN25" s="273"/>
      <c r="AO25" s="273">
        <v>1</v>
      </c>
      <c r="AP25" s="273"/>
      <c r="AQ25" s="273"/>
      <c r="AR25" s="273"/>
      <c r="AS25" s="273">
        <v>1</v>
      </c>
      <c r="AT25" s="273"/>
      <c r="AU25" s="274"/>
      <c r="AV25" s="273">
        <v>1</v>
      </c>
      <c r="AW25" s="274"/>
      <c r="AX25" s="274"/>
      <c r="AY25" s="273">
        <v>1</v>
      </c>
      <c r="AZ25" s="273"/>
      <c r="BA25" s="274"/>
      <c r="BB25" s="274"/>
      <c r="BC25" s="274"/>
      <c r="BD25" s="273" t="s">
        <v>85</v>
      </c>
      <c r="BE25" s="273"/>
      <c r="BF25" s="273"/>
      <c r="BG25" s="273" t="s">
        <v>85</v>
      </c>
      <c r="BH25" s="273"/>
      <c r="BI25" s="273"/>
      <c r="BJ25" s="273"/>
      <c r="BK25" s="273"/>
      <c r="BL25" s="273"/>
      <c r="BM25" s="273"/>
      <c r="BN25" s="273"/>
      <c r="BO25" s="291" t="s">
        <v>87</v>
      </c>
      <c r="BP25" s="273"/>
      <c r="BQ25" s="273"/>
      <c r="BR25" s="273" t="s">
        <v>85</v>
      </c>
      <c r="BS25" s="273"/>
      <c r="BT25" s="273" t="s">
        <v>85</v>
      </c>
      <c r="BU25" s="273"/>
      <c r="BV25" s="273"/>
      <c r="BW25" s="273" t="s">
        <v>85</v>
      </c>
      <c r="BX25" s="273"/>
      <c r="BY25" s="273"/>
      <c r="BZ25" s="273"/>
      <c r="CA25" s="273"/>
      <c r="CB25" s="273"/>
      <c r="CC25" s="273"/>
      <c r="CD25" s="291" t="s">
        <v>87</v>
      </c>
      <c r="CE25" s="273"/>
      <c r="CF25" s="273"/>
      <c r="CG25" s="226">
        <v>86.527800175310659</v>
      </c>
      <c r="CH25" s="13">
        <v>39.257411667397285</v>
      </c>
      <c r="CI25" s="7">
        <v>30.181946936530892</v>
      </c>
      <c r="CJ25" s="13">
        <v>100.68374828399148</v>
      </c>
      <c r="CK25" s="13">
        <v>8.7229968724956777</v>
      </c>
      <c r="CL25" s="47">
        <v>47.439984194839262</v>
      </c>
      <c r="CM25" s="47">
        <v>0.89082511885370963</v>
      </c>
      <c r="CN25" s="47">
        <v>7.6721152195711167E-3</v>
      </c>
      <c r="CO25" s="94">
        <v>1.1940933780645246</v>
      </c>
      <c r="CP25" s="101">
        <v>1.7047440017887024E-3</v>
      </c>
    </row>
    <row r="26" spans="1:94" ht="21.75" customHeight="1" x14ac:dyDescent="0.2">
      <c r="A26" s="26"/>
      <c r="B26" s="5" t="s">
        <v>82</v>
      </c>
      <c r="C26" s="10" t="s">
        <v>98</v>
      </c>
      <c r="D26" s="10" t="s">
        <v>98</v>
      </c>
      <c r="E26" s="12" t="s">
        <v>92</v>
      </c>
      <c r="F26" s="60">
        <v>6.0718604249438597</v>
      </c>
      <c r="G26" s="13">
        <v>9.3266946277422704</v>
      </c>
      <c r="H26" s="13">
        <v>0.20597899999999994</v>
      </c>
      <c r="I26" s="13">
        <v>0.10974440336426503</v>
      </c>
      <c r="J26" s="13">
        <v>0.04</v>
      </c>
      <c r="K26" s="13">
        <v>9.6794563767281752E-2</v>
      </c>
      <c r="L26" s="13">
        <v>4.1702873278420712E-3</v>
      </c>
      <c r="M26" s="13">
        <v>8.7795522691412019E-3</v>
      </c>
      <c r="N26" s="13">
        <v>9.258063334429921E-2</v>
      </c>
      <c r="O26" s="58">
        <v>1.2949839596983273E-2</v>
      </c>
      <c r="P26" s="149">
        <v>4.2139304229825425E-3</v>
      </c>
      <c r="Q26" s="13">
        <v>1.35</v>
      </c>
      <c r="R26" s="190">
        <v>2.12</v>
      </c>
      <c r="S26" s="190">
        <v>0.45</v>
      </c>
      <c r="T26" s="190">
        <v>0.45</v>
      </c>
      <c r="U26" s="273">
        <v>1</v>
      </c>
      <c r="V26" s="273"/>
      <c r="W26" s="274"/>
      <c r="X26" s="274"/>
      <c r="Y26" s="273">
        <v>1</v>
      </c>
      <c r="Z26" s="273">
        <v>1</v>
      </c>
      <c r="AA26" s="274"/>
      <c r="AB26" s="274"/>
      <c r="AC26" s="273"/>
      <c r="AD26" s="273"/>
      <c r="AE26" s="273"/>
      <c r="AF26" s="273">
        <v>1</v>
      </c>
      <c r="AG26" s="273"/>
      <c r="AH26" s="273"/>
      <c r="AI26" s="273"/>
      <c r="AJ26" s="273">
        <v>1</v>
      </c>
      <c r="AK26" s="273"/>
      <c r="AL26" s="274"/>
      <c r="AM26" s="274"/>
      <c r="AN26" s="273">
        <v>0.5</v>
      </c>
      <c r="AO26" s="273">
        <v>0.5</v>
      </c>
      <c r="AP26" s="273"/>
      <c r="AQ26" s="273">
        <v>0.5</v>
      </c>
      <c r="AR26" s="273">
        <v>1</v>
      </c>
      <c r="AS26" s="273">
        <v>0.5</v>
      </c>
      <c r="AT26" s="273">
        <v>1</v>
      </c>
      <c r="AU26" s="274"/>
      <c r="AV26" s="273">
        <v>1</v>
      </c>
      <c r="AW26" s="274"/>
      <c r="AX26" s="274"/>
      <c r="AY26" s="273">
        <v>1</v>
      </c>
      <c r="AZ26" s="273"/>
      <c r="BA26" s="274"/>
      <c r="BB26" s="274"/>
      <c r="BC26" s="274"/>
      <c r="BD26" s="273" t="s">
        <v>85</v>
      </c>
      <c r="BE26" s="273"/>
      <c r="BF26" s="273"/>
      <c r="BG26" s="273" t="s">
        <v>85</v>
      </c>
      <c r="BH26" s="273"/>
      <c r="BI26" s="273"/>
      <c r="BJ26" s="273"/>
      <c r="BK26" s="273"/>
      <c r="BL26" s="273"/>
      <c r="BM26" s="273"/>
      <c r="BN26" s="273"/>
      <c r="BO26" s="291" t="s">
        <v>87</v>
      </c>
      <c r="BP26" s="273"/>
      <c r="BQ26" s="273"/>
      <c r="BR26" s="273" t="s">
        <v>85</v>
      </c>
      <c r="BS26" s="273"/>
      <c r="BT26" s="273" t="s">
        <v>85</v>
      </c>
      <c r="BU26" s="273"/>
      <c r="BV26" s="273"/>
      <c r="BW26" s="273" t="s">
        <v>85</v>
      </c>
      <c r="BX26" s="273"/>
      <c r="BY26" s="273"/>
      <c r="BZ26" s="273"/>
      <c r="CA26" s="273"/>
      <c r="CB26" s="273"/>
      <c r="CC26" s="273"/>
      <c r="CD26" s="291" t="s">
        <v>87</v>
      </c>
      <c r="CE26" s="273"/>
      <c r="CF26" s="273"/>
      <c r="CG26" s="34">
        <v>52.887869108248353</v>
      </c>
      <c r="CH26" s="13">
        <v>48.679190467572639</v>
      </c>
      <c r="CI26" s="7">
        <v>30.181946936530892</v>
      </c>
      <c r="CJ26" s="13">
        <v>61.540324494357783</v>
      </c>
      <c r="CK26" s="13">
        <v>10.81651612189464</v>
      </c>
      <c r="CL26" s="47">
        <v>47.439984194839262</v>
      </c>
      <c r="CM26" s="47">
        <v>0.62439277696014206</v>
      </c>
      <c r="CN26" s="47">
        <v>1.0026890973320142E-2</v>
      </c>
      <c r="CO26" s="47">
        <v>0.86201677644364949</v>
      </c>
      <c r="CP26" s="69">
        <v>2.2279751742717356E-3</v>
      </c>
    </row>
    <row r="27" spans="1:94" ht="22.5" customHeight="1" x14ac:dyDescent="0.2">
      <c r="A27" s="26"/>
      <c r="B27" s="5" t="s">
        <v>82</v>
      </c>
      <c r="C27" s="10" t="s">
        <v>98</v>
      </c>
      <c r="D27" s="10" t="s">
        <v>98</v>
      </c>
      <c r="E27" s="12" t="s">
        <v>93</v>
      </c>
      <c r="F27" s="60">
        <v>6.8405596821558134</v>
      </c>
      <c r="G27" s="13">
        <v>9.7748462946968395</v>
      </c>
      <c r="H27" s="13">
        <v>0.33372699999999994</v>
      </c>
      <c r="I27" s="13">
        <v>0.13052981519814688</v>
      </c>
      <c r="J27" s="13">
        <v>7.0000000000000007E-2</v>
      </c>
      <c r="K27" s="13">
        <v>0.11512729700476555</v>
      </c>
      <c r="L27" s="28">
        <v>4.9601329775295815E-3</v>
      </c>
      <c r="M27" s="28">
        <v>1.044238521585175E-2</v>
      </c>
      <c r="N27" s="13">
        <v>0.11011525500072777</v>
      </c>
      <c r="O27" s="58">
        <v>1.5402518193381331E-2</v>
      </c>
      <c r="P27" s="149">
        <v>5.0120420040377766E-3</v>
      </c>
      <c r="Q27" s="13">
        <v>0.49</v>
      </c>
      <c r="R27" s="13">
        <v>2</v>
      </c>
      <c r="S27" s="13">
        <v>0.32</v>
      </c>
      <c r="T27" s="35">
        <v>0.37</v>
      </c>
      <c r="U27" s="273">
        <v>1</v>
      </c>
      <c r="V27" s="273"/>
      <c r="W27" s="274"/>
      <c r="X27" s="274"/>
      <c r="Y27" s="273">
        <v>1</v>
      </c>
      <c r="Z27" s="273">
        <v>1</v>
      </c>
      <c r="AA27" s="274"/>
      <c r="AB27" s="274"/>
      <c r="AC27" s="273"/>
      <c r="AD27" s="273"/>
      <c r="AE27" s="273"/>
      <c r="AF27" s="273">
        <v>1</v>
      </c>
      <c r="AG27" s="273"/>
      <c r="AH27" s="273"/>
      <c r="AI27" s="273"/>
      <c r="AJ27" s="273">
        <v>1</v>
      </c>
      <c r="AK27" s="273"/>
      <c r="AL27" s="274"/>
      <c r="AM27" s="274"/>
      <c r="AN27" s="273"/>
      <c r="AO27" s="273">
        <v>1</v>
      </c>
      <c r="AP27" s="273"/>
      <c r="AQ27" s="273"/>
      <c r="AR27" s="273"/>
      <c r="AS27" s="273">
        <v>1</v>
      </c>
      <c r="AT27" s="273">
        <v>1</v>
      </c>
      <c r="AU27" s="274"/>
      <c r="AV27" s="273">
        <v>1</v>
      </c>
      <c r="AW27" s="274"/>
      <c r="AX27" s="274"/>
      <c r="AY27" s="273">
        <v>1</v>
      </c>
      <c r="AZ27" s="273">
        <v>1</v>
      </c>
      <c r="BA27" s="274"/>
      <c r="BB27" s="274"/>
      <c r="BC27" s="274"/>
      <c r="BD27" s="273" t="s">
        <v>85</v>
      </c>
      <c r="BE27" s="273"/>
      <c r="BF27" s="273"/>
      <c r="BG27" s="273" t="s">
        <v>85</v>
      </c>
      <c r="BH27" s="273"/>
      <c r="BI27" s="273"/>
      <c r="BJ27" s="273"/>
      <c r="BK27" s="273"/>
      <c r="BL27" s="273"/>
      <c r="BM27" s="273"/>
      <c r="BN27" s="273"/>
      <c r="BO27" s="291" t="s">
        <v>87</v>
      </c>
      <c r="BP27" s="273"/>
      <c r="BQ27" s="273"/>
      <c r="BR27" s="273" t="s">
        <v>85</v>
      </c>
      <c r="BS27" s="273"/>
      <c r="BT27" s="273" t="s">
        <v>85</v>
      </c>
      <c r="BU27" s="273"/>
      <c r="BV27" s="273"/>
      <c r="BW27" s="273" t="s">
        <v>85</v>
      </c>
      <c r="BX27" s="273"/>
      <c r="BY27" s="273"/>
      <c r="BZ27" s="273"/>
      <c r="CA27" s="273"/>
      <c r="CB27" s="273"/>
      <c r="CC27" s="273"/>
      <c r="CD27" s="291" t="s">
        <v>87</v>
      </c>
      <c r="CE27" s="273"/>
      <c r="CF27" s="273"/>
      <c r="CG27" s="34">
        <v>44.176925961007441</v>
      </c>
      <c r="CH27" s="13">
        <v>37.482976660030936</v>
      </c>
      <c r="CI27" s="7">
        <v>30.181946936530892</v>
      </c>
      <c r="CJ27" s="13">
        <v>51.40427104822826</v>
      </c>
      <c r="CK27" s="13">
        <v>8.3287174138588735</v>
      </c>
      <c r="CL27" s="47">
        <v>47.439984194839262</v>
      </c>
      <c r="CM27" s="47">
        <v>0.5890946657905396</v>
      </c>
      <c r="CN27" s="47">
        <v>1.2509081351822141E-2</v>
      </c>
      <c r="CO27" s="47">
        <v>0.82698489159269251</v>
      </c>
      <c r="CP27" s="69">
        <v>2.7795178763748802E-3</v>
      </c>
    </row>
    <row r="28" spans="1:94" ht="24" customHeight="1" x14ac:dyDescent="0.2">
      <c r="A28" s="26"/>
      <c r="B28" s="5" t="s">
        <v>82</v>
      </c>
      <c r="C28" s="10" t="s">
        <v>98</v>
      </c>
      <c r="D28" s="10" t="s">
        <v>98</v>
      </c>
      <c r="E28" s="12" t="s">
        <v>94</v>
      </c>
      <c r="F28" s="60">
        <v>6.5468992917602353</v>
      </c>
      <c r="G28" s="13">
        <v>9.6036422870962177</v>
      </c>
      <c r="H28" s="13">
        <v>0.22209399999999996</v>
      </c>
      <c r="I28" s="13">
        <v>0.13220296975823664</v>
      </c>
      <c r="J28" s="13">
        <v>0.1</v>
      </c>
      <c r="K28" s="13">
        <v>0.11660301932676471</v>
      </c>
      <c r="L28" s="28">
        <v>5.0237128508129926E-3</v>
      </c>
      <c r="M28" s="13">
        <v>1.0576237580658931E-2</v>
      </c>
      <c r="N28" s="13">
        <v>0.11152673207024047</v>
      </c>
      <c r="O28" s="58">
        <v>1.5599950431471924E-2</v>
      </c>
      <c r="P28" s="149">
        <v>5.0762872565242503E-3</v>
      </c>
      <c r="Q28" s="190">
        <v>0.35</v>
      </c>
      <c r="R28" s="190">
        <v>1.75</v>
      </c>
      <c r="S28" s="190">
        <v>0.26</v>
      </c>
      <c r="T28" s="190">
        <v>0.28999999999999998</v>
      </c>
      <c r="U28" s="273">
        <v>1</v>
      </c>
      <c r="V28" s="273"/>
      <c r="W28" s="274"/>
      <c r="X28" s="274"/>
      <c r="Y28" s="273">
        <v>1</v>
      </c>
      <c r="Z28" s="273">
        <v>1</v>
      </c>
      <c r="AA28" s="274"/>
      <c r="AB28" s="274"/>
      <c r="AC28" s="273"/>
      <c r="AD28" s="273"/>
      <c r="AE28" s="273"/>
      <c r="AF28" s="273">
        <v>1</v>
      </c>
      <c r="AG28" s="273"/>
      <c r="AH28" s="273"/>
      <c r="AI28" s="273"/>
      <c r="AJ28" s="273">
        <v>1</v>
      </c>
      <c r="AK28" s="273"/>
      <c r="AL28" s="274"/>
      <c r="AM28" s="274"/>
      <c r="AN28" s="273">
        <v>0.5</v>
      </c>
      <c r="AO28" s="273">
        <v>0.5</v>
      </c>
      <c r="AP28" s="273"/>
      <c r="AQ28" s="273">
        <v>0.5</v>
      </c>
      <c r="AR28" s="273">
        <v>1</v>
      </c>
      <c r="AS28" s="273">
        <v>0.5</v>
      </c>
      <c r="AT28" s="273">
        <v>1</v>
      </c>
      <c r="AU28" s="274"/>
      <c r="AV28" s="273">
        <v>1</v>
      </c>
      <c r="AW28" s="274"/>
      <c r="AX28" s="274"/>
      <c r="AY28" s="273">
        <v>1</v>
      </c>
      <c r="AZ28" s="273">
        <v>1</v>
      </c>
      <c r="BA28" s="274"/>
      <c r="BB28" s="274"/>
      <c r="BC28" s="274"/>
      <c r="BD28" s="273" t="s">
        <v>85</v>
      </c>
      <c r="BE28" s="273"/>
      <c r="BF28" s="273"/>
      <c r="BG28" s="273" t="s">
        <v>85</v>
      </c>
      <c r="BH28" s="273"/>
      <c r="BI28" s="273"/>
      <c r="BJ28" s="273"/>
      <c r="BK28" s="273"/>
      <c r="BL28" s="273"/>
      <c r="BM28" s="273"/>
      <c r="BN28" s="273"/>
      <c r="BO28" s="291" t="s">
        <v>87</v>
      </c>
      <c r="BP28" s="273"/>
      <c r="BQ28" s="273"/>
      <c r="BR28" s="273" t="s">
        <v>85</v>
      </c>
      <c r="BS28" s="273"/>
      <c r="BT28" s="273" t="s">
        <v>85</v>
      </c>
      <c r="BU28" s="273"/>
      <c r="BV28" s="273"/>
      <c r="BW28" s="273" t="s">
        <v>85</v>
      </c>
      <c r="BX28" s="273"/>
      <c r="BY28" s="273"/>
      <c r="BZ28" s="273"/>
      <c r="CA28" s="273"/>
      <c r="CB28" s="273"/>
      <c r="CC28" s="273"/>
      <c r="CD28" s="291" t="s">
        <v>87</v>
      </c>
      <c r="CE28" s="273"/>
      <c r="CF28" s="273"/>
      <c r="CG28" s="226">
        <v>29.960774955184167</v>
      </c>
      <c r="CH28" s="13">
        <v>47.603380358239285</v>
      </c>
      <c r="CI28" s="7">
        <v>30.181946936530892</v>
      </c>
      <c r="CJ28" s="13">
        <v>34.862357737852292</v>
      </c>
      <c r="CK28" s="13">
        <v>10.577471115600769</v>
      </c>
      <c r="CL28" s="47">
        <v>47.439984194839262</v>
      </c>
      <c r="CM28" s="47">
        <v>0.447928686974157</v>
      </c>
      <c r="CN28" s="47">
        <v>1.0572425157282794E-2</v>
      </c>
      <c r="CO28" s="47">
        <v>0.64539041192542423</v>
      </c>
      <c r="CP28" s="69">
        <v>2.3491928699482371E-3</v>
      </c>
    </row>
    <row r="29" spans="1:94" ht="25.5" customHeight="1" x14ac:dyDescent="0.2">
      <c r="A29" s="26"/>
      <c r="B29" s="5" t="s">
        <v>82</v>
      </c>
      <c r="C29" s="10" t="s">
        <v>98</v>
      </c>
      <c r="D29" s="10" t="s">
        <v>98</v>
      </c>
      <c r="E29" s="10" t="s">
        <v>95</v>
      </c>
      <c r="F29" s="60">
        <v>2.9179668336500262</v>
      </c>
      <c r="G29" s="13">
        <v>7.4879746640179654</v>
      </c>
      <c r="H29" s="13">
        <v>9.9326999999999999E-2</v>
      </c>
      <c r="I29" s="13">
        <v>7.1610557848681755E-2</v>
      </c>
      <c r="J29" s="13">
        <v>0.02</v>
      </c>
      <c r="K29" s="13">
        <v>6.3160512022537307E-2</v>
      </c>
      <c r="L29" s="28">
        <v>2.7212011982499064E-3</v>
      </c>
      <c r="M29" s="28">
        <v>5.7288446278945405E-3</v>
      </c>
      <c r="N29" s="13">
        <v>6.0410832776264495E-2</v>
      </c>
      <c r="O29" s="58">
        <v>8.450045826144446E-3</v>
      </c>
      <c r="P29" s="149">
        <v>2.7496792462728143E-3</v>
      </c>
      <c r="Q29" s="13">
        <v>0.22</v>
      </c>
      <c r="R29" s="13">
        <v>1.5</v>
      </c>
      <c r="S29" s="13">
        <v>0.21</v>
      </c>
      <c r="T29" s="35">
        <v>0.22</v>
      </c>
      <c r="U29" s="273">
        <v>1</v>
      </c>
      <c r="V29" s="273"/>
      <c r="W29" s="274"/>
      <c r="X29" s="274"/>
      <c r="Y29" s="273">
        <v>1</v>
      </c>
      <c r="Z29" s="273">
        <v>1</v>
      </c>
      <c r="AA29" s="274"/>
      <c r="AB29" s="274"/>
      <c r="AC29" s="273"/>
      <c r="AD29" s="273"/>
      <c r="AE29" s="273"/>
      <c r="AF29" s="273">
        <v>1</v>
      </c>
      <c r="AG29" s="273"/>
      <c r="AH29" s="273"/>
      <c r="AI29" s="273"/>
      <c r="AJ29" s="273">
        <v>1</v>
      </c>
      <c r="AK29" s="273"/>
      <c r="AL29" s="274"/>
      <c r="AM29" s="274"/>
      <c r="AN29" s="273">
        <v>0.5</v>
      </c>
      <c r="AO29" s="273">
        <v>0.5</v>
      </c>
      <c r="AP29" s="273"/>
      <c r="AQ29" s="273">
        <v>0.5</v>
      </c>
      <c r="AR29" s="273">
        <v>1</v>
      </c>
      <c r="AS29" s="273">
        <v>0.5</v>
      </c>
      <c r="AT29" s="273">
        <v>1</v>
      </c>
      <c r="AU29" s="274"/>
      <c r="AV29" s="273">
        <v>1</v>
      </c>
      <c r="AW29" s="274"/>
      <c r="AX29" s="274"/>
      <c r="AY29" s="273">
        <v>1</v>
      </c>
      <c r="AZ29" s="273">
        <v>1</v>
      </c>
      <c r="BA29" s="274"/>
      <c r="BB29" s="274"/>
      <c r="BC29" s="274"/>
      <c r="BD29" s="273" t="s">
        <v>85</v>
      </c>
      <c r="BE29" s="273"/>
      <c r="BF29" s="273"/>
      <c r="BG29" s="273" t="s">
        <v>85</v>
      </c>
      <c r="BH29" s="273"/>
      <c r="BI29" s="273"/>
      <c r="BJ29" s="273"/>
      <c r="BK29" s="273"/>
      <c r="BL29" s="273"/>
      <c r="BM29" s="273"/>
      <c r="BN29" s="273"/>
      <c r="BO29" s="291" t="s">
        <v>87</v>
      </c>
      <c r="BP29" s="273"/>
      <c r="BQ29" s="273"/>
      <c r="BR29" s="273" t="s">
        <v>85</v>
      </c>
      <c r="BS29" s="273"/>
      <c r="BT29" s="273" t="s">
        <v>85</v>
      </c>
      <c r="BU29" s="273"/>
      <c r="BV29" s="273"/>
      <c r="BW29" s="273" t="s">
        <v>85</v>
      </c>
      <c r="BX29" s="273"/>
      <c r="BY29" s="273"/>
      <c r="BZ29" s="273"/>
      <c r="CA29" s="273"/>
      <c r="CB29" s="273"/>
      <c r="CC29" s="273"/>
      <c r="CD29" s="291" t="s">
        <v>87</v>
      </c>
      <c r="CE29" s="273"/>
      <c r="CF29" s="273"/>
      <c r="CG29" s="276">
        <v>15.744623949360891</v>
      </c>
      <c r="CH29" s="58">
        <v>29.514631732499272</v>
      </c>
      <c r="CI29" s="7">
        <v>30.181946936530892</v>
      </c>
      <c r="CJ29" s="13">
        <v>18.320444427476332</v>
      </c>
      <c r="CK29" s="13">
        <v>6.558151170961338</v>
      </c>
      <c r="CL29" s="47">
        <v>47.439984194839262</v>
      </c>
      <c r="CM29" s="47">
        <v>0.19009253840617166</v>
      </c>
      <c r="CN29" s="69">
        <v>2.9315998260939554E-3</v>
      </c>
      <c r="CO29" s="47">
        <v>0.27561132417591433</v>
      </c>
      <c r="CP29" s="69">
        <v>6.514014813580769E-4</v>
      </c>
    </row>
    <row r="30" spans="1:94" ht="25.5" customHeight="1" x14ac:dyDescent="0.2">
      <c r="A30" s="121"/>
      <c r="B30" s="5" t="s">
        <v>82</v>
      </c>
      <c r="C30" s="10" t="s">
        <v>99</v>
      </c>
      <c r="D30" s="10" t="s">
        <v>99</v>
      </c>
      <c r="E30" s="15"/>
      <c r="F30" s="115">
        <v>40.81</v>
      </c>
      <c r="G30" s="115"/>
      <c r="H30" s="118"/>
      <c r="I30" s="115">
        <v>0.56537003599482127</v>
      </c>
      <c r="J30" s="115">
        <v>0.10999999999999999</v>
      </c>
      <c r="K30" s="115">
        <v>0.41837382663616768</v>
      </c>
      <c r="L30" s="115">
        <v>0.11307400719896425</v>
      </c>
      <c r="M30" s="115">
        <v>3.3922202159689274E-2</v>
      </c>
      <c r="N30" s="113">
        <v>0.48282352941176465</v>
      </c>
      <c r="O30" s="113">
        <v>8.2546506583056622E-2</v>
      </c>
      <c r="P30" s="113"/>
      <c r="Q30" s="7"/>
      <c r="R30" s="7"/>
      <c r="S30" s="7"/>
      <c r="T30" s="36"/>
      <c r="U30" s="273"/>
      <c r="V30" s="274"/>
      <c r="W30" s="274"/>
      <c r="X30" s="274"/>
      <c r="Y30" s="273"/>
      <c r="Z30" s="273"/>
      <c r="AA30" s="274"/>
      <c r="AB30" s="274"/>
      <c r="AC30" s="273"/>
      <c r="AD30" s="273"/>
      <c r="AE30" s="274"/>
      <c r="AF30" s="274"/>
      <c r="AG30" s="274"/>
      <c r="AH30" s="274"/>
      <c r="AI30" s="274"/>
      <c r="AJ30" s="274"/>
      <c r="AK30" s="274"/>
      <c r="AL30" s="274"/>
      <c r="AM30" s="274"/>
      <c r="AN30" s="273"/>
      <c r="AO30" s="273"/>
      <c r="AP30" s="273"/>
      <c r="AQ30" s="273"/>
      <c r="AR30" s="273"/>
      <c r="AS30" s="273"/>
      <c r="AT30" s="273"/>
      <c r="AU30" s="274"/>
      <c r="AV30" s="273"/>
      <c r="AW30" s="274"/>
      <c r="AX30" s="274"/>
      <c r="AY30" s="273"/>
      <c r="AZ30" s="273"/>
      <c r="BA30" s="274"/>
      <c r="BB30" s="274"/>
      <c r="BC30" s="274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3"/>
      <c r="CA30" s="273"/>
      <c r="CB30" s="273"/>
      <c r="CC30" s="273"/>
      <c r="CD30" s="273"/>
      <c r="CE30" s="273"/>
      <c r="CF30" s="273"/>
      <c r="CG30" s="34"/>
      <c r="CH30" s="7"/>
      <c r="CI30" s="7"/>
      <c r="CJ30" s="7"/>
      <c r="CK30" s="7"/>
      <c r="CL30" s="7"/>
      <c r="CM30" s="7"/>
      <c r="CN30" s="47"/>
      <c r="CO30" s="15"/>
      <c r="CP30" s="15"/>
    </row>
    <row r="31" spans="1:94" ht="25.5" customHeight="1" x14ac:dyDescent="0.2">
      <c r="A31" s="121"/>
      <c r="B31" s="5" t="s">
        <v>82</v>
      </c>
      <c r="C31" s="10" t="s">
        <v>99</v>
      </c>
      <c r="D31" s="10" t="s">
        <v>99</v>
      </c>
      <c r="E31" s="15" t="s">
        <v>84</v>
      </c>
      <c r="F31" s="39">
        <v>10.174468820176196</v>
      </c>
      <c r="G31" s="13">
        <v>11.718515322162723</v>
      </c>
      <c r="H31" s="13">
        <v>0.62643399999999994</v>
      </c>
      <c r="I31" s="13">
        <v>9.5130110327367429E-2</v>
      </c>
      <c r="J31" s="13">
        <v>0.02</v>
      </c>
      <c r="K31" s="13">
        <v>7.0396281642251896E-2</v>
      </c>
      <c r="L31" s="13">
        <v>1.9026022065473488E-2</v>
      </c>
      <c r="M31" s="28">
        <v>5.7078066196420453E-3</v>
      </c>
      <c r="N31" s="13">
        <v>8.1240696707193069E-2</v>
      </c>
      <c r="O31" s="58">
        <v>1.1225353018629355E-2</v>
      </c>
      <c r="P31" s="149">
        <v>2.6640606015450041E-3</v>
      </c>
      <c r="Q31" s="226">
        <v>1.1000000000000001</v>
      </c>
      <c r="R31" s="226">
        <v>3.5</v>
      </c>
      <c r="S31" s="226">
        <v>0.54</v>
      </c>
      <c r="T31" s="339">
        <v>0.75</v>
      </c>
      <c r="U31" s="273">
        <v>1</v>
      </c>
      <c r="V31" s="273"/>
      <c r="W31" s="274"/>
      <c r="X31" s="274"/>
      <c r="Y31" s="273">
        <v>1</v>
      </c>
      <c r="Z31" s="273"/>
      <c r="AA31" s="274"/>
      <c r="AB31" s="274"/>
      <c r="AC31" s="273"/>
      <c r="AD31" s="273"/>
      <c r="AE31" s="273"/>
      <c r="AF31" s="273">
        <v>1</v>
      </c>
      <c r="AG31" s="273"/>
      <c r="AH31" s="273"/>
      <c r="AI31" s="273">
        <v>1</v>
      </c>
      <c r="AJ31" s="273"/>
      <c r="AK31" s="273"/>
      <c r="AL31" s="274"/>
      <c r="AM31" s="274"/>
      <c r="AN31" s="273">
        <v>1</v>
      </c>
      <c r="AO31" s="273"/>
      <c r="AP31" s="273"/>
      <c r="AQ31" s="273"/>
      <c r="AR31" s="273"/>
      <c r="AS31" s="273">
        <v>1</v>
      </c>
      <c r="AT31" s="273"/>
      <c r="AU31" s="274"/>
      <c r="AV31" s="273"/>
      <c r="AW31" s="274"/>
      <c r="AX31" s="274">
        <v>1</v>
      </c>
      <c r="AY31" s="273"/>
      <c r="AZ31" s="273"/>
      <c r="BA31" s="274"/>
      <c r="BB31" s="274"/>
      <c r="BC31" s="274">
        <v>1</v>
      </c>
      <c r="BD31" s="273" t="s">
        <v>85</v>
      </c>
      <c r="BE31" s="273"/>
      <c r="BF31" s="273"/>
      <c r="BG31" s="273" t="s">
        <v>85</v>
      </c>
      <c r="BH31" s="273"/>
      <c r="BI31" s="273"/>
      <c r="BJ31" s="273"/>
      <c r="BK31" s="273"/>
      <c r="BL31" s="273"/>
      <c r="BM31" s="273"/>
      <c r="BN31" s="273"/>
      <c r="BO31" s="291" t="s">
        <v>87</v>
      </c>
      <c r="BP31" s="273"/>
      <c r="BQ31" s="273"/>
      <c r="BR31" s="273" t="s">
        <v>85</v>
      </c>
      <c r="BS31" s="273"/>
      <c r="BT31" s="273" t="s">
        <v>85</v>
      </c>
      <c r="BU31" s="273"/>
      <c r="BV31" s="273"/>
      <c r="BW31" s="273" t="s">
        <v>85</v>
      </c>
      <c r="BX31" s="273"/>
      <c r="BY31" s="273"/>
      <c r="BZ31" s="273"/>
      <c r="CA31" s="273"/>
      <c r="CB31" s="273"/>
      <c r="CC31" s="273"/>
      <c r="CD31" s="291" t="s">
        <v>87</v>
      </c>
      <c r="CE31" s="273"/>
      <c r="CF31" s="273"/>
      <c r="CG31" s="276">
        <v>84.945221994833673</v>
      </c>
      <c r="CH31" s="71">
        <v>29.514631732499272</v>
      </c>
      <c r="CI31" s="73">
        <v>30.181946936530892</v>
      </c>
      <c r="CJ31" s="13">
        <v>98.842260313188461</v>
      </c>
      <c r="CK31" s="13">
        <v>6.558151170961338</v>
      </c>
      <c r="CL31" s="47">
        <v>47.439984194839262</v>
      </c>
      <c r="CM31" s="47">
        <v>1.2021385911665148</v>
      </c>
      <c r="CN31" s="47">
        <v>1.8488968814716449E-2</v>
      </c>
      <c r="CO31" s="94">
        <v>1.6409611819773391</v>
      </c>
      <c r="CP31" s="94">
        <v>4.1082488706299944E-3</v>
      </c>
    </row>
    <row r="32" spans="1:94" ht="25.5" customHeight="1" x14ac:dyDescent="0.2">
      <c r="A32" s="121"/>
      <c r="B32" s="5" t="s">
        <v>82</v>
      </c>
      <c r="C32" s="10" t="s">
        <v>99</v>
      </c>
      <c r="D32" s="10" t="s">
        <v>99</v>
      </c>
      <c r="E32" s="12" t="s">
        <v>89</v>
      </c>
      <c r="F32" s="39">
        <v>11.003627569528417</v>
      </c>
      <c r="G32" s="13">
        <v>12.201914873035067</v>
      </c>
      <c r="H32" s="13">
        <v>0.65456199999999998</v>
      </c>
      <c r="I32" s="13">
        <v>0.10288264902976751</v>
      </c>
      <c r="J32" s="13">
        <v>0.02</v>
      </c>
      <c r="K32" s="13">
        <v>7.6133160282027962E-2</v>
      </c>
      <c r="L32" s="13">
        <v>2.0576529805953505E-2</v>
      </c>
      <c r="M32" s="13">
        <v>6.1729589417860503E-3</v>
      </c>
      <c r="N32" s="13">
        <v>8.7861330734264845E-2</v>
      </c>
      <c r="O32" s="58">
        <v>1.2140152585512567E-2</v>
      </c>
      <c r="P32" s="149">
        <v>2.8811657099901029E-3</v>
      </c>
      <c r="Q32" s="190">
        <v>1.37</v>
      </c>
      <c r="R32" s="190">
        <v>2.5</v>
      </c>
      <c r="S32" s="190">
        <v>0.84</v>
      </c>
      <c r="T32" s="340">
        <v>0.7</v>
      </c>
      <c r="U32" s="273">
        <v>1</v>
      </c>
      <c r="V32" s="273"/>
      <c r="W32" s="274"/>
      <c r="X32" s="274"/>
      <c r="Y32" s="273">
        <v>1</v>
      </c>
      <c r="Z32" s="273">
        <v>1</v>
      </c>
      <c r="AA32" s="274"/>
      <c r="AB32" s="274"/>
      <c r="AC32" s="273"/>
      <c r="AD32" s="273"/>
      <c r="AE32" s="273"/>
      <c r="AF32" s="273">
        <v>1</v>
      </c>
      <c r="AG32" s="273"/>
      <c r="AH32" s="273"/>
      <c r="AI32" s="273"/>
      <c r="AJ32" s="273">
        <v>1</v>
      </c>
      <c r="AK32" s="273"/>
      <c r="AL32" s="274"/>
      <c r="AM32" s="274"/>
      <c r="AN32" s="273"/>
      <c r="AO32" s="273">
        <v>1</v>
      </c>
      <c r="AP32" s="273"/>
      <c r="AQ32" s="273"/>
      <c r="AR32" s="273"/>
      <c r="AS32" s="273">
        <v>1</v>
      </c>
      <c r="AT32" s="273"/>
      <c r="AU32" s="274"/>
      <c r="AV32" s="273">
        <v>1</v>
      </c>
      <c r="AW32" s="274"/>
      <c r="AX32" s="274"/>
      <c r="AY32" s="273">
        <v>1</v>
      </c>
      <c r="AZ32" s="273"/>
      <c r="BA32" s="274"/>
      <c r="BB32" s="274"/>
      <c r="BC32" s="274"/>
      <c r="BD32" s="273" t="s">
        <v>85</v>
      </c>
      <c r="BE32" s="273"/>
      <c r="BF32" s="273"/>
      <c r="BG32" s="273" t="s">
        <v>85</v>
      </c>
      <c r="BH32" s="273"/>
      <c r="BI32" s="273"/>
      <c r="BJ32" s="273"/>
      <c r="BK32" s="273"/>
      <c r="BL32" s="273"/>
      <c r="BM32" s="273"/>
      <c r="BN32" s="273"/>
      <c r="BO32" s="291" t="s">
        <v>87</v>
      </c>
      <c r="BP32" s="273"/>
      <c r="BQ32" s="273"/>
      <c r="BR32" s="273" t="s">
        <v>85</v>
      </c>
      <c r="BS32" s="273"/>
      <c r="BT32" s="273" t="s">
        <v>85</v>
      </c>
      <c r="BU32" s="273"/>
      <c r="BV32" s="273"/>
      <c r="BW32" s="273" t="s">
        <v>85</v>
      </c>
      <c r="BX32" s="273"/>
      <c r="BY32" s="273"/>
      <c r="BZ32" s="273"/>
      <c r="CA32" s="273"/>
      <c r="CB32" s="273"/>
      <c r="CC32" s="273"/>
      <c r="CD32" s="291" t="s">
        <v>87</v>
      </c>
      <c r="CE32" s="273"/>
      <c r="CF32" s="273"/>
      <c r="CG32" s="71">
        <v>120.16773124237298</v>
      </c>
      <c r="CH32" s="71">
        <v>83.526407802972955</v>
      </c>
      <c r="CI32" s="73">
        <v>30.181946936530892</v>
      </c>
      <c r="CJ32" s="13">
        <v>139.82717207362521</v>
      </c>
      <c r="CK32" s="13">
        <v>18.559567813820593</v>
      </c>
      <c r="CL32" s="47">
        <v>47.439984194839262</v>
      </c>
      <c r="CM32" s="47">
        <v>1.6597944905565729</v>
      </c>
      <c r="CN32" s="47">
        <v>5.467321254432958E-2</v>
      </c>
      <c r="CO32" s="94">
        <v>2.2281711685639265</v>
      </c>
      <c r="CP32" s="94">
        <v>1.2148387827350036E-2</v>
      </c>
    </row>
    <row r="33" spans="1:111" ht="25.5" customHeight="1" x14ac:dyDescent="0.2">
      <c r="A33" s="121"/>
      <c r="B33" s="5" t="s">
        <v>82</v>
      </c>
      <c r="C33" s="10" t="s">
        <v>99</v>
      </c>
      <c r="D33" s="10" t="s">
        <v>99</v>
      </c>
      <c r="E33" s="12" t="s">
        <v>91</v>
      </c>
      <c r="F33" s="39">
        <v>2.2715494904128519</v>
      </c>
      <c r="G33" s="13">
        <v>7.1111133529106931</v>
      </c>
      <c r="H33" s="13">
        <v>0.35833900000000002</v>
      </c>
      <c r="I33" s="13">
        <v>2.1238725820116839E-2</v>
      </c>
      <c r="J33" s="13">
        <v>0.01</v>
      </c>
      <c r="K33" s="13">
        <v>1.571665710688646E-2</v>
      </c>
      <c r="L33" s="13">
        <v>4.2477451640233676E-3</v>
      </c>
      <c r="M33" s="28">
        <v>1.2743235492070103E-3</v>
      </c>
      <c r="N33" s="13">
        <v>1.8137778636665349E-2</v>
      </c>
      <c r="O33" s="58">
        <v>2.5061696467737868E-3</v>
      </c>
      <c r="P33" s="149">
        <v>5.9477753667770304E-4</v>
      </c>
      <c r="Q33" s="190">
        <v>1.36</v>
      </c>
      <c r="R33" s="190">
        <v>2.25</v>
      </c>
      <c r="S33" s="190">
        <v>0.57999999999999996</v>
      </c>
      <c r="T33" s="190">
        <v>0.53</v>
      </c>
      <c r="U33" s="273">
        <v>1</v>
      </c>
      <c r="V33" s="273"/>
      <c r="W33" s="274"/>
      <c r="X33" s="274"/>
      <c r="Y33" s="273">
        <v>1</v>
      </c>
      <c r="Z33" s="273">
        <v>1</v>
      </c>
      <c r="AA33" s="274"/>
      <c r="AB33" s="274"/>
      <c r="AC33" s="273"/>
      <c r="AD33" s="273"/>
      <c r="AE33" s="273"/>
      <c r="AF33" s="273">
        <v>1</v>
      </c>
      <c r="AG33" s="273"/>
      <c r="AH33" s="273"/>
      <c r="AI33" s="273"/>
      <c r="AJ33" s="273">
        <v>1</v>
      </c>
      <c r="AK33" s="273"/>
      <c r="AL33" s="274"/>
      <c r="AM33" s="274"/>
      <c r="AN33" s="273"/>
      <c r="AO33" s="273">
        <v>1</v>
      </c>
      <c r="AP33" s="273"/>
      <c r="AQ33" s="273"/>
      <c r="AR33" s="273"/>
      <c r="AS33" s="273">
        <v>1</v>
      </c>
      <c r="AT33" s="273"/>
      <c r="AU33" s="274"/>
      <c r="AV33" s="273">
        <v>1</v>
      </c>
      <c r="AW33" s="274"/>
      <c r="AX33" s="274"/>
      <c r="AY33" s="273">
        <v>1</v>
      </c>
      <c r="AZ33" s="273"/>
      <c r="BA33" s="274"/>
      <c r="BB33" s="274"/>
      <c r="BC33" s="274"/>
      <c r="BD33" s="273" t="s">
        <v>85</v>
      </c>
      <c r="BE33" s="273"/>
      <c r="BF33" s="273"/>
      <c r="BG33" s="273" t="s">
        <v>85</v>
      </c>
      <c r="BH33" s="273"/>
      <c r="BI33" s="273"/>
      <c r="BJ33" s="273"/>
      <c r="BK33" s="273"/>
      <c r="BL33" s="273"/>
      <c r="BM33" s="273"/>
      <c r="BN33" s="273"/>
      <c r="BO33" s="291" t="s">
        <v>87</v>
      </c>
      <c r="BP33" s="273"/>
      <c r="BQ33" s="273"/>
      <c r="BR33" s="273" t="s">
        <v>85</v>
      </c>
      <c r="BS33" s="273"/>
      <c r="BT33" s="273" t="s">
        <v>85</v>
      </c>
      <c r="BU33" s="273"/>
      <c r="BV33" s="273"/>
      <c r="BW33" s="273" t="s">
        <v>85</v>
      </c>
      <c r="BX33" s="273"/>
      <c r="BY33" s="273"/>
      <c r="BZ33" s="273"/>
      <c r="CA33" s="273"/>
      <c r="CB33" s="273"/>
      <c r="CC33" s="273"/>
      <c r="CD33" s="291" t="s">
        <v>87</v>
      </c>
      <c r="CE33" s="273"/>
      <c r="CF33" s="273"/>
      <c r="CG33" s="71">
        <v>86.527800175310659</v>
      </c>
      <c r="CH33" s="71">
        <v>39.257411667397285</v>
      </c>
      <c r="CI33" s="73">
        <v>30.181946936530892</v>
      </c>
      <c r="CJ33" s="13">
        <v>100.68374828399148</v>
      </c>
      <c r="CK33" s="13">
        <v>8.7229968724956777</v>
      </c>
      <c r="CL33" s="47">
        <v>47.439984194839262</v>
      </c>
      <c r="CM33" s="47">
        <v>0.63116638800921498</v>
      </c>
      <c r="CN33" s="47">
        <v>1.4067461639483476E-2</v>
      </c>
      <c r="CO33" s="94">
        <v>0.8237358187663717</v>
      </c>
      <c r="CP33" s="101">
        <v>3.1257899762932285E-3</v>
      </c>
    </row>
    <row r="34" spans="1:111" ht="25.5" customHeight="1" x14ac:dyDescent="0.2">
      <c r="A34" s="121"/>
      <c r="B34" s="5" t="s">
        <v>82</v>
      </c>
      <c r="C34" s="10" t="s">
        <v>99</v>
      </c>
      <c r="D34" s="10" t="s">
        <v>99</v>
      </c>
      <c r="E34" s="12" t="s">
        <v>92</v>
      </c>
      <c r="F34" s="39">
        <v>13.188806356883745</v>
      </c>
      <c r="G34" s="13">
        <v>13.475874106063223</v>
      </c>
      <c r="H34" s="13">
        <v>0.72869099999999998</v>
      </c>
      <c r="I34" s="13">
        <v>0.123313818735051</v>
      </c>
      <c r="J34" s="13">
        <v>0.03</v>
      </c>
      <c r="K34" s="13">
        <v>9.1252225863937733E-2</v>
      </c>
      <c r="L34" s="13">
        <v>2.4662763747010201E-2</v>
      </c>
      <c r="M34" s="13">
        <v>7.3988291241030594E-3</v>
      </c>
      <c r="N34" s="13">
        <v>0.10530945999311021</v>
      </c>
      <c r="O34" s="58">
        <v>1.4551030610736017E-2</v>
      </c>
      <c r="P34" s="149">
        <v>3.4533281312047678E-3</v>
      </c>
      <c r="Q34" s="190">
        <v>1.35</v>
      </c>
      <c r="R34" s="190">
        <v>2.12</v>
      </c>
      <c r="S34" s="190">
        <v>0.45</v>
      </c>
      <c r="T34" s="190">
        <v>0.45</v>
      </c>
      <c r="U34" s="273">
        <v>1</v>
      </c>
      <c r="V34" s="273"/>
      <c r="W34" s="274"/>
      <c r="X34" s="274"/>
      <c r="Y34" s="273">
        <v>1</v>
      </c>
      <c r="Z34" s="273">
        <v>1</v>
      </c>
      <c r="AA34" s="274"/>
      <c r="AB34" s="274"/>
      <c r="AC34" s="273"/>
      <c r="AD34" s="273"/>
      <c r="AE34" s="273"/>
      <c r="AF34" s="273">
        <v>1</v>
      </c>
      <c r="AG34" s="273"/>
      <c r="AH34" s="273"/>
      <c r="AI34" s="273"/>
      <c r="AJ34" s="273">
        <v>1</v>
      </c>
      <c r="AK34" s="273"/>
      <c r="AL34" s="274"/>
      <c r="AM34" s="274"/>
      <c r="AN34" s="273">
        <v>0.5</v>
      </c>
      <c r="AO34" s="273">
        <v>0.5</v>
      </c>
      <c r="AP34" s="273"/>
      <c r="AQ34" s="273">
        <v>0.5</v>
      </c>
      <c r="AR34" s="273">
        <v>1</v>
      </c>
      <c r="AS34" s="273">
        <v>0.5</v>
      </c>
      <c r="AT34" s="273">
        <v>1</v>
      </c>
      <c r="AU34" s="274"/>
      <c r="AV34" s="273">
        <v>1</v>
      </c>
      <c r="AW34" s="274"/>
      <c r="AX34" s="274"/>
      <c r="AY34" s="273">
        <v>1</v>
      </c>
      <c r="AZ34" s="273"/>
      <c r="BA34" s="274"/>
      <c r="BB34" s="274"/>
      <c r="BC34" s="274"/>
      <c r="BD34" s="273" t="s">
        <v>85</v>
      </c>
      <c r="BE34" s="273"/>
      <c r="BF34" s="273"/>
      <c r="BG34" s="273" t="s">
        <v>85</v>
      </c>
      <c r="BH34" s="273"/>
      <c r="BI34" s="273"/>
      <c r="BJ34" s="273"/>
      <c r="BK34" s="273"/>
      <c r="BL34" s="273"/>
      <c r="BM34" s="273"/>
      <c r="BN34" s="273"/>
      <c r="BO34" s="291" t="s">
        <v>87</v>
      </c>
      <c r="BP34" s="273"/>
      <c r="BQ34" s="273"/>
      <c r="BR34" s="273" t="s">
        <v>85</v>
      </c>
      <c r="BS34" s="273"/>
      <c r="BT34" s="273" t="s">
        <v>85</v>
      </c>
      <c r="BU34" s="273"/>
      <c r="BV34" s="273"/>
      <c r="BW34" s="273" t="s">
        <v>85</v>
      </c>
      <c r="BX34" s="273"/>
      <c r="BY34" s="273"/>
      <c r="BZ34" s="273"/>
      <c r="CA34" s="273"/>
      <c r="CB34" s="273"/>
      <c r="CC34" s="273"/>
      <c r="CD34" s="291" t="s">
        <v>87</v>
      </c>
      <c r="CE34" s="273"/>
      <c r="CF34" s="273"/>
      <c r="CG34" s="71">
        <v>52.887869108248353</v>
      </c>
      <c r="CH34" s="71">
        <v>48.679190467572639</v>
      </c>
      <c r="CI34" s="73">
        <v>30.181946936530892</v>
      </c>
      <c r="CJ34" s="13">
        <v>61.540324494357783</v>
      </c>
      <c r="CK34" s="13">
        <v>10.81651612189464</v>
      </c>
      <c r="CL34" s="47">
        <v>47.439984194839262</v>
      </c>
      <c r="CM34" s="47">
        <v>1.0251722376191523</v>
      </c>
      <c r="CN34" s="47">
        <v>3.547208798100597E-2</v>
      </c>
      <c r="CO34" s="47">
        <v>1.4549864304516047</v>
      </c>
      <c r="CP34" s="47">
        <v>7.8818979493795269E-3</v>
      </c>
    </row>
    <row r="35" spans="1:111" ht="25.5" customHeight="1" x14ac:dyDescent="0.2">
      <c r="A35" s="121"/>
      <c r="B35" s="5" t="s">
        <v>82</v>
      </c>
      <c r="C35" s="10" t="s">
        <v>99</v>
      </c>
      <c r="D35" s="10" t="s">
        <v>99</v>
      </c>
      <c r="E35" s="12" t="s">
        <v>93</v>
      </c>
      <c r="F35" s="39">
        <v>6.4864397996199692</v>
      </c>
      <c r="G35" s="13">
        <v>9.5683944031784414</v>
      </c>
      <c r="H35" s="13">
        <v>0.22004299999999999</v>
      </c>
      <c r="I35" s="13">
        <v>6.064746422398383E-2</v>
      </c>
      <c r="J35" s="13">
        <v>0.01</v>
      </c>
      <c r="K35" s="13">
        <v>4.4879123525748035E-2</v>
      </c>
      <c r="L35" s="13">
        <v>1.2129492844796766E-2</v>
      </c>
      <c r="M35" s="28">
        <v>3.6388478534390297E-3</v>
      </c>
      <c r="N35" s="13">
        <v>5.179266827428014E-2</v>
      </c>
      <c r="O35" s="149">
        <v>7.1564007784300915E-3</v>
      </c>
      <c r="P35" s="149">
        <v>1.6983951712735978E-3</v>
      </c>
      <c r="Q35" s="190">
        <v>0.49</v>
      </c>
      <c r="R35" s="190">
        <v>2</v>
      </c>
      <c r="S35" s="190">
        <v>0.32</v>
      </c>
      <c r="T35" s="340">
        <v>0.37</v>
      </c>
      <c r="U35" s="273">
        <v>1</v>
      </c>
      <c r="V35" s="273"/>
      <c r="W35" s="274"/>
      <c r="X35" s="274"/>
      <c r="Y35" s="273">
        <v>1</v>
      </c>
      <c r="Z35" s="273">
        <v>1</v>
      </c>
      <c r="AA35" s="274"/>
      <c r="AB35" s="274"/>
      <c r="AC35" s="273"/>
      <c r="AD35" s="273"/>
      <c r="AE35" s="273"/>
      <c r="AF35" s="273">
        <v>1</v>
      </c>
      <c r="AG35" s="273"/>
      <c r="AH35" s="273"/>
      <c r="AI35" s="273"/>
      <c r="AJ35" s="273">
        <v>1</v>
      </c>
      <c r="AK35" s="273"/>
      <c r="AL35" s="274"/>
      <c r="AM35" s="274"/>
      <c r="AN35" s="273"/>
      <c r="AO35" s="273">
        <v>1</v>
      </c>
      <c r="AP35" s="273"/>
      <c r="AQ35" s="273"/>
      <c r="AR35" s="273"/>
      <c r="AS35" s="273">
        <v>1</v>
      </c>
      <c r="AT35" s="273">
        <v>1</v>
      </c>
      <c r="AU35" s="274"/>
      <c r="AV35" s="273">
        <v>1</v>
      </c>
      <c r="AW35" s="274"/>
      <c r="AX35" s="274"/>
      <c r="AY35" s="273">
        <v>1</v>
      </c>
      <c r="AZ35" s="273">
        <v>1</v>
      </c>
      <c r="BA35" s="274"/>
      <c r="BB35" s="274"/>
      <c r="BC35" s="274"/>
      <c r="BD35" s="273" t="s">
        <v>85</v>
      </c>
      <c r="BE35" s="273"/>
      <c r="BF35" s="273"/>
      <c r="BG35" s="273" t="s">
        <v>85</v>
      </c>
      <c r="BH35" s="273"/>
      <c r="BI35" s="273"/>
      <c r="BJ35" s="273"/>
      <c r="BK35" s="273"/>
      <c r="BL35" s="273"/>
      <c r="BM35" s="273"/>
      <c r="BN35" s="273"/>
      <c r="BO35" s="291" t="s">
        <v>87</v>
      </c>
      <c r="BP35" s="273"/>
      <c r="BQ35" s="273"/>
      <c r="BR35" s="273" t="s">
        <v>85</v>
      </c>
      <c r="BS35" s="273"/>
      <c r="BT35" s="273" t="s">
        <v>85</v>
      </c>
      <c r="BU35" s="273"/>
      <c r="BV35" s="273"/>
      <c r="BW35" s="273" t="s">
        <v>85</v>
      </c>
      <c r="BX35" s="273"/>
      <c r="BY35" s="273"/>
      <c r="BZ35" s="273"/>
      <c r="CA35" s="273"/>
      <c r="CB35" s="273"/>
      <c r="CC35" s="273"/>
      <c r="CD35" s="291" t="s">
        <v>87</v>
      </c>
      <c r="CE35" s="273"/>
      <c r="CF35" s="273"/>
      <c r="CG35" s="71">
        <v>44.176925961007441</v>
      </c>
      <c r="CH35" s="71">
        <v>37.482976660030936</v>
      </c>
      <c r="CI35" s="73">
        <v>30.181946936530892</v>
      </c>
      <c r="CJ35" s="13">
        <v>51.40427104822826</v>
      </c>
      <c r="CK35" s="13">
        <v>8.3287174138588735</v>
      </c>
      <c r="CL35" s="47">
        <v>47.439984194839262</v>
      </c>
      <c r="CM35" s="47">
        <v>0.57081276691653349</v>
      </c>
      <c r="CN35" s="47">
        <v>8.2478666332031856E-3</v>
      </c>
      <c r="CO35" s="47">
        <v>0.79957294097208254</v>
      </c>
      <c r="CP35" s="69">
        <v>1.832675965897748E-3</v>
      </c>
    </row>
    <row r="36" spans="1:111" ht="25.5" customHeight="1" x14ac:dyDescent="0.2">
      <c r="A36" s="121"/>
      <c r="B36" s="5" t="s">
        <v>82</v>
      </c>
      <c r="C36" s="10" t="s">
        <v>99</v>
      </c>
      <c r="D36" s="10" t="s">
        <v>99</v>
      </c>
      <c r="E36" s="12" t="s">
        <v>94</v>
      </c>
      <c r="F36" s="39">
        <v>10.122646398341683</v>
      </c>
      <c r="G36" s="13">
        <v>11.688302850233201</v>
      </c>
      <c r="H36" s="13">
        <v>0.33167600000000003</v>
      </c>
      <c r="I36" s="13">
        <v>9.4645576658467442E-2</v>
      </c>
      <c r="J36" s="13">
        <v>0.01</v>
      </c>
      <c r="K36" s="13">
        <v>7.0037726727265909E-2</v>
      </c>
      <c r="L36" s="13">
        <v>1.8929115331693488E-2</v>
      </c>
      <c r="M36" s="28">
        <v>5.678734599508046E-3</v>
      </c>
      <c r="N36" s="13">
        <v>8.0826907080501095E-2</v>
      </c>
      <c r="O36" s="58">
        <v>1.1168178045699157E-2</v>
      </c>
      <c r="P36" s="149">
        <v>2.65049153226719E-3</v>
      </c>
      <c r="Q36" s="190">
        <v>0.35</v>
      </c>
      <c r="R36" s="190">
        <v>1.75</v>
      </c>
      <c r="S36" s="190">
        <v>0.26</v>
      </c>
      <c r="T36" s="190">
        <v>0.28999999999999998</v>
      </c>
      <c r="U36" s="273">
        <v>1</v>
      </c>
      <c r="V36" s="273"/>
      <c r="W36" s="274"/>
      <c r="X36" s="274"/>
      <c r="Y36" s="273">
        <v>1</v>
      </c>
      <c r="Z36" s="273">
        <v>1</v>
      </c>
      <c r="AA36" s="274"/>
      <c r="AB36" s="274"/>
      <c r="AC36" s="273"/>
      <c r="AD36" s="273"/>
      <c r="AE36" s="273"/>
      <c r="AF36" s="273">
        <v>1</v>
      </c>
      <c r="AG36" s="273"/>
      <c r="AH36" s="273"/>
      <c r="AI36" s="273"/>
      <c r="AJ36" s="273">
        <v>1</v>
      </c>
      <c r="AK36" s="273"/>
      <c r="AL36" s="274"/>
      <c r="AM36" s="274"/>
      <c r="AN36" s="273">
        <v>0.5</v>
      </c>
      <c r="AO36" s="273">
        <v>0.5</v>
      </c>
      <c r="AP36" s="273"/>
      <c r="AQ36" s="273">
        <v>0.5</v>
      </c>
      <c r="AR36" s="273">
        <v>1</v>
      </c>
      <c r="AS36" s="273">
        <v>0.5</v>
      </c>
      <c r="AT36" s="273">
        <v>1</v>
      </c>
      <c r="AU36" s="274"/>
      <c r="AV36" s="273">
        <v>1</v>
      </c>
      <c r="AW36" s="274"/>
      <c r="AX36" s="274"/>
      <c r="AY36" s="273">
        <v>1</v>
      </c>
      <c r="AZ36" s="273">
        <v>1</v>
      </c>
      <c r="BA36" s="274"/>
      <c r="BB36" s="274"/>
      <c r="BC36" s="274"/>
      <c r="BD36" s="273" t="s">
        <v>85</v>
      </c>
      <c r="BE36" s="273"/>
      <c r="BF36" s="273"/>
      <c r="BG36" s="273" t="s">
        <v>85</v>
      </c>
      <c r="BH36" s="273"/>
      <c r="BI36" s="273"/>
      <c r="BJ36" s="273"/>
      <c r="BK36" s="273"/>
      <c r="BL36" s="273"/>
      <c r="BM36" s="273"/>
      <c r="BN36" s="273"/>
      <c r="BO36" s="291" t="s">
        <v>87</v>
      </c>
      <c r="BP36" s="273"/>
      <c r="BQ36" s="273"/>
      <c r="BR36" s="273" t="s">
        <v>85</v>
      </c>
      <c r="BS36" s="273"/>
      <c r="BT36" s="273" t="s">
        <v>85</v>
      </c>
      <c r="BU36" s="273"/>
      <c r="BV36" s="273"/>
      <c r="BW36" s="273" t="s">
        <v>85</v>
      </c>
      <c r="BX36" s="273"/>
      <c r="BY36" s="273"/>
      <c r="BZ36" s="273"/>
      <c r="CA36" s="273"/>
      <c r="CB36" s="273"/>
      <c r="CC36" s="273"/>
      <c r="CD36" s="291" t="s">
        <v>87</v>
      </c>
      <c r="CE36" s="273"/>
      <c r="CF36" s="273"/>
      <c r="CG36" s="71">
        <v>29.960774955184167</v>
      </c>
      <c r="CH36" s="71">
        <v>47.603380358239285</v>
      </c>
      <c r="CI36" s="73">
        <v>30.181946936530892</v>
      </c>
      <c r="CJ36" s="13">
        <v>34.862357737852292</v>
      </c>
      <c r="CK36" s="13">
        <v>10.577471115600769</v>
      </c>
      <c r="CL36" s="47">
        <v>47.439984194839262</v>
      </c>
      <c r="CM36" s="47">
        <v>0.60517931495698107</v>
      </c>
      <c r="CN36" s="47">
        <v>1.5788898783699372E-2</v>
      </c>
      <c r="CO36" s="47">
        <v>0.8876999804604645</v>
      </c>
      <c r="CP36" s="69">
        <v>3.5082933097380013E-3</v>
      </c>
    </row>
    <row r="37" spans="1:111" ht="25.5" customHeight="1" x14ac:dyDescent="0.2">
      <c r="A37" s="121"/>
      <c r="B37" s="5" t="s">
        <v>82</v>
      </c>
      <c r="C37" s="10" t="s">
        <v>99</v>
      </c>
      <c r="D37" s="10" t="s">
        <v>99</v>
      </c>
      <c r="E37" s="10" t="s">
        <v>95</v>
      </c>
      <c r="F37" s="39">
        <v>7.2205907756089136</v>
      </c>
      <c r="G37" s="13">
        <v>9.9964044221799959</v>
      </c>
      <c r="H37" s="13">
        <v>0.24494799999999997</v>
      </c>
      <c r="I37" s="13">
        <v>6.7511691200067211E-2</v>
      </c>
      <c r="J37" s="13">
        <v>0.01</v>
      </c>
      <c r="K37" s="13">
        <v>4.9958651488049739E-2</v>
      </c>
      <c r="L37" s="13">
        <v>1.3502338240013442E-2</v>
      </c>
      <c r="M37" s="28">
        <v>4.0507014720040325E-3</v>
      </c>
      <c r="N37" s="13">
        <v>5.7654687985749922E-2</v>
      </c>
      <c r="O37" s="58">
        <v>7.9663795616079312E-3</v>
      </c>
      <c r="P37" s="149">
        <v>1.890623652709358E-3</v>
      </c>
      <c r="Q37" s="190">
        <v>0.22</v>
      </c>
      <c r="R37" s="190">
        <v>1.5</v>
      </c>
      <c r="S37" s="190">
        <v>0.21</v>
      </c>
      <c r="T37" s="340">
        <v>0.22</v>
      </c>
      <c r="U37" s="273">
        <v>1</v>
      </c>
      <c r="V37" s="273"/>
      <c r="W37" s="274"/>
      <c r="X37" s="274"/>
      <c r="Y37" s="273">
        <v>1</v>
      </c>
      <c r="Z37" s="273">
        <v>1</v>
      </c>
      <c r="AA37" s="274"/>
      <c r="AB37" s="274"/>
      <c r="AC37" s="273"/>
      <c r="AD37" s="273"/>
      <c r="AE37" s="273"/>
      <c r="AF37" s="273">
        <v>1</v>
      </c>
      <c r="AG37" s="273"/>
      <c r="AH37" s="273"/>
      <c r="AI37" s="273"/>
      <c r="AJ37" s="273">
        <v>1</v>
      </c>
      <c r="AK37" s="273"/>
      <c r="AL37" s="274"/>
      <c r="AM37" s="274"/>
      <c r="AN37" s="273">
        <v>0.5</v>
      </c>
      <c r="AO37" s="273">
        <v>0.5</v>
      </c>
      <c r="AP37" s="273"/>
      <c r="AQ37" s="273">
        <v>0.5</v>
      </c>
      <c r="AR37" s="273">
        <v>1</v>
      </c>
      <c r="AS37" s="273">
        <v>0.5</v>
      </c>
      <c r="AT37" s="273">
        <v>1</v>
      </c>
      <c r="AU37" s="274"/>
      <c r="AV37" s="273">
        <v>1</v>
      </c>
      <c r="AW37" s="274"/>
      <c r="AX37" s="274"/>
      <c r="AY37" s="273">
        <v>1</v>
      </c>
      <c r="AZ37" s="273">
        <v>1</v>
      </c>
      <c r="BA37" s="274"/>
      <c r="BB37" s="274"/>
      <c r="BC37" s="274"/>
      <c r="BD37" s="273" t="s">
        <v>85</v>
      </c>
      <c r="BE37" s="273"/>
      <c r="BF37" s="273"/>
      <c r="BG37" s="273" t="s">
        <v>85</v>
      </c>
      <c r="BH37" s="273"/>
      <c r="BI37" s="273"/>
      <c r="BJ37" s="273"/>
      <c r="BK37" s="273"/>
      <c r="BL37" s="273"/>
      <c r="BM37" s="273"/>
      <c r="BN37" s="273"/>
      <c r="BO37" s="291" t="s">
        <v>87</v>
      </c>
      <c r="BP37" s="273"/>
      <c r="BQ37" s="273"/>
      <c r="BR37" s="273" t="s">
        <v>85</v>
      </c>
      <c r="BS37" s="273"/>
      <c r="BT37" s="273" t="s">
        <v>85</v>
      </c>
      <c r="BU37" s="273"/>
      <c r="BV37" s="273"/>
      <c r="BW37" s="273" t="s">
        <v>85</v>
      </c>
      <c r="BX37" s="273"/>
      <c r="BY37" s="273"/>
      <c r="BZ37" s="273"/>
      <c r="CA37" s="273"/>
      <c r="CB37" s="273"/>
      <c r="CC37" s="273"/>
      <c r="CD37" s="291" t="s">
        <v>87</v>
      </c>
      <c r="CE37" s="273"/>
      <c r="CF37" s="273"/>
      <c r="CG37" s="71">
        <v>15.744623949360891</v>
      </c>
      <c r="CH37" s="71">
        <v>29.514631732499272</v>
      </c>
      <c r="CI37" s="73">
        <v>30.181946936530892</v>
      </c>
      <c r="CJ37" s="13">
        <v>18.320444427476332</v>
      </c>
      <c r="CK37" s="13">
        <v>6.558151170961338</v>
      </c>
      <c r="CL37" s="47">
        <v>47.439984194839262</v>
      </c>
      <c r="CM37" s="47">
        <v>0.3463969691857729</v>
      </c>
      <c r="CN37" s="47">
        <v>7.2295500136122307E-3</v>
      </c>
      <c r="CO37" s="47">
        <v>0.52568328396341624</v>
      </c>
      <c r="CP37" s="69">
        <v>1.6064060130246377E-3</v>
      </c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</row>
    <row r="38" spans="1:111" ht="25.5" customHeight="1" x14ac:dyDescent="0.2">
      <c r="A38" s="121"/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0">
        <v>0.40730599803664325</v>
      </c>
      <c r="J38" s="500">
        <v>6.5375695664516925E-2</v>
      </c>
      <c r="K38" s="500">
        <v>0.18954349812041393</v>
      </c>
      <c r="L38" s="500">
        <v>0.21401269601541331</v>
      </c>
      <c r="M38" s="500">
        <v>0</v>
      </c>
      <c r="N38" s="14"/>
      <c r="O38" s="14"/>
      <c r="P38" s="14"/>
      <c r="Q38" s="7"/>
      <c r="R38" s="7"/>
      <c r="S38" s="7"/>
      <c r="T38" s="7"/>
      <c r="U38" s="249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69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0"/>
      <c r="CG38" s="7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</row>
    <row r="39" spans="1:111" ht="29.25" customHeight="1" x14ac:dyDescent="0.2">
      <c r="A39" s="121"/>
      <c r="B39" s="37" t="s">
        <v>100</v>
      </c>
      <c r="C39" s="37" t="s">
        <v>83</v>
      </c>
      <c r="D39" s="37" t="s">
        <v>83</v>
      </c>
      <c r="E39" s="38" t="s">
        <v>84</v>
      </c>
      <c r="F39" s="60">
        <v>29.03942028985508</v>
      </c>
      <c r="G39" s="7">
        <v>29.03942028985508</v>
      </c>
      <c r="H39" s="191">
        <v>6.0327179999999991</v>
      </c>
      <c r="I39" s="60">
        <v>4.2851766578723402E-2</v>
      </c>
      <c r="J39" s="60">
        <v>1.3286761512245369E-2</v>
      </c>
      <c r="K39" s="60">
        <v>2.1627294300704109E-2</v>
      </c>
      <c r="L39" s="60">
        <v>1.9979877056114259E-2</v>
      </c>
      <c r="M39" s="60">
        <v>0</v>
      </c>
      <c r="N39" s="13">
        <v>3.8895524015176375E-2</v>
      </c>
      <c r="O39" s="28">
        <v>3.9562425635470289E-3</v>
      </c>
      <c r="P39" s="225">
        <v>0</v>
      </c>
      <c r="Q39" s="60">
        <v>1.4</v>
      </c>
      <c r="R39" s="60">
        <v>3</v>
      </c>
      <c r="S39" s="60">
        <v>1.4</v>
      </c>
      <c r="T39" s="60">
        <v>0.99999999999999989</v>
      </c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0"/>
      <c r="CG39" s="32">
        <v>103.70062451780906</v>
      </c>
      <c r="CH39" s="32">
        <v>78.246647207873096</v>
      </c>
      <c r="CI39" s="32">
        <v>5.4606794437747324</v>
      </c>
      <c r="CJ39" s="13">
        <v>143.10686183457651</v>
      </c>
      <c r="CK39" s="13">
        <v>30.516192411070509</v>
      </c>
      <c r="CL39" s="47">
        <v>5.8975337992767116</v>
      </c>
      <c r="CM39" s="47">
        <v>3.1699809851290541</v>
      </c>
      <c r="CN39" s="47">
        <v>0.47203995705058571</v>
      </c>
      <c r="CO39" s="94">
        <v>4.3270012698473108</v>
      </c>
      <c r="CP39" s="94">
        <v>0.18409558324972844</v>
      </c>
      <c r="CQ39" s="236">
        <f t="shared" ref="CQ39:CQ45" si="5">F47+F55+F63+F71+F79+F87</f>
        <v>29.03942028985508</v>
      </c>
      <c r="CR39" s="238">
        <f t="shared" ref="CR39:CR45" si="6">F47/CQ39</f>
        <v>4.4274316438091807E-2</v>
      </c>
      <c r="CS39" s="238">
        <f t="shared" ref="CS39:CS45" si="7">F55/CQ39</f>
        <v>3.060973256409744E-2</v>
      </c>
      <c r="CT39" s="238">
        <f t="shared" ref="CT39:CT45" si="8">F63/CQ39</f>
        <v>0.19839764704316634</v>
      </c>
      <c r="CU39" s="238">
        <f t="shared" ref="CU39:CU45" si="9">F71/CQ39</f>
        <v>0.1048050625835945</v>
      </c>
      <c r="CV39" s="238">
        <f t="shared" ref="CV39:CV45" si="10">F79/CQ39</f>
        <v>0.48516758828578838</v>
      </c>
      <c r="CW39" s="238">
        <f t="shared" ref="CW39:CW45" si="11">F87/CQ39</f>
        <v>0.1367456530852614</v>
      </c>
      <c r="CX39" s="238">
        <f t="shared" ref="CX39:CX45" si="12">SUM(CR39:CW39)</f>
        <v>0.99999999999999989</v>
      </c>
      <c r="CY39" s="237"/>
      <c r="CZ39" s="240">
        <f>F47/[1]EU28!F47</f>
        <v>3.0562222090970265E-3</v>
      </c>
      <c r="DA39" s="240">
        <f>F55/[1]EU28!F55</f>
        <v>2.2028065749304564E-3</v>
      </c>
      <c r="DB39" s="240">
        <f>H63/[1]EU28!F63</f>
        <v>3.788760531573003E-3</v>
      </c>
      <c r="DC39" s="240">
        <f>F71/[1]EU28!F71</f>
        <v>2.7222321473177633E-2</v>
      </c>
      <c r="DD39" s="240">
        <f>F79/[1]EU28!F79</f>
        <v>9.1860265241956646E-2</v>
      </c>
      <c r="DE39" s="240">
        <f>F87/[1]EU28!F87</f>
        <v>1.5506929446866696E-2</v>
      </c>
      <c r="DF39" s="237"/>
      <c r="DG39" s="27"/>
    </row>
    <row r="40" spans="1:111" ht="22.5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26.019323671497588</v>
      </c>
      <c r="G40" s="7">
        <v>26.019323671497588</v>
      </c>
      <c r="H40" s="17">
        <v>5.8787999999999991</v>
      </c>
      <c r="I40" s="60">
        <v>0.10969745439741391</v>
      </c>
      <c r="J40" s="60">
        <v>1.8341758660075754E-2</v>
      </c>
      <c r="K40" s="60">
        <v>5.0892029325423478E-2</v>
      </c>
      <c r="L40" s="60">
        <v>5.7659029745989569E-2</v>
      </c>
      <c r="M40" s="60">
        <v>0</v>
      </c>
      <c r="N40" s="13">
        <v>0.10100832721214739</v>
      </c>
      <c r="O40" s="13">
        <v>8.6891271852665101E-3</v>
      </c>
      <c r="P40" s="225">
        <v>0</v>
      </c>
      <c r="Q40" s="60">
        <v>1.2</v>
      </c>
      <c r="R40" s="60">
        <v>2.85</v>
      </c>
      <c r="S40" s="60">
        <v>1.2</v>
      </c>
      <c r="T40" s="60">
        <v>0.9</v>
      </c>
      <c r="U40" s="249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0"/>
      <c r="CG40" s="32">
        <v>116.38766026988824</v>
      </c>
      <c r="CH40" s="32">
        <v>83.306738078213641</v>
      </c>
      <c r="CI40" s="32">
        <v>5.6195889764214479</v>
      </c>
      <c r="CJ40" s="13">
        <v>160.61497117244576</v>
      </c>
      <c r="CK40" s="13">
        <v>32.489627850503318</v>
      </c>
      <c r="CL40" s="47">
        <v>6.0691560945351641</v>
      </c>
      <c r="CM40" s="47">
        <v>3.174546108408812</v>
      </c>
      <c r="CN40" s="47">
        <v>0.48974365181420226</v>
      </c>
      <c r="CO40" s="94">
        <v>4.3370082582606733</v>
      </c>
      <c r="CP40" s="94">
        <v>0.19100002420753887</v>
      </c>
      <c r="CQ40" s="236">
        <f t="shared" si="5"/>
        <v>26.019323671497588</v>
      </c>
      <c r="CR40" s="238">
        <f t="shared" si="6"/>
        <v>2.5250649832900113E-2</v>
      </c>
      <c r="CS40" s="238">
        <f t="shared" si="7"/>
        <v>0.2387671741552172</v>
      </c>
      <c r="CT40" s="238">
        <f t="shared" si="8"/>
        <v>0.20349053100631265</v>
      </c>
      <c r="CU40" s="238">
        <f t="shared" si="9"/>
        <v>0.14593390271073153</v>
      </c>
      <c r="CV40" s="238">
        <f t="shared" si="10"/>
        <v>0.29335313776457483</v>
      </c>
      <c r="CW40" s="238">
        <f t="shared" si="11"/>
        <v>9.3204604530263635E-2</v>
      </c>
      <c r="CX40" s="238">
        <f t="shared" si="12"/>
        <v>1</v>
      </c>
      <c r="CY40" s="237"/>
      <c r="CZ40" s="240">
        <f>F48/[1]EU28!F48</f>
        <v>1.5625858129616954E-3</v>
      </c>
      <c r="DA40" s="240">
        <f>F56/[1]EU28!F56</f>
        <v>2.8737905386591874E-2</v>
      </c>
      <c r="DB40" s="240">
        <f>H64/[1]EU28!F64</f>
        <v>4.4968462711794527E-3</v>
      </c>
      <c r="DC40" s="240">
        <f>F72/[1]EU28!F72</f>
        <v>5.4792228705272179E-2</v>
      </c>
      <c r="DD40" s="240">
        <f>F80/[1]EU28!F80</f>
        <v>6.3575297697367111E-2</v>
      </c>
      <c r="DE40" s="240">
        <f>F88/[1]EU28!F88</f>
        <v>1.4191121615933409E-2</v>
      </c>
      <c r="DF40" s="237"/>
      <c r="DG40" s="27"/>
    </row>
    <row r="41" spans="1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10.840753333333335</v>
      </c>
      <c r="G41" s="7">
        <v>10.840753333333335</v>
      </c>
      <c r="H41" s="17">
        <v>2.1689999999999996</v>
      </c>
      <c r="I41" s="60">
        <v>6.3984296890046519E-2</v>
      </c>
      <c r="J41" s="60">
        <v>1.1184344742077071E-2</v>
      </c>
      <c r="K41" s="60">
        <v>2.9800474809240564E-2</v>
      </c>
      <c r="L41" s="60">
        <v>3.350192826333858E-2</v>
      </c>
      <c r="M41" s="60">
        <v>0</v>
      </c>
      <c r="N41" s="13">
        <v>5.8911028339799033E-2</v>
      </c>
      <c r="O41" s="28">
        <v>5.073268550247494E-3</v>
      </c>
      <c r="P41" s="225">
        <v>-8.6736173798840355E-18</v>
      </c>
      <c r="Q41" s="60">
        <v>0.94999999999999984</v>
      </c>
      <c r="R41" s="60">
        <v>2.7699999999999996</v>
      </c>
      <c r="S41" s="60">
        <v>0.99999999999999989</v>
      </c>
      <c r="T41" s="60">
        <v>0.84999999999999976</v>
      </c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0"/>
      <c r="CG41" s="32">
        <v>123.82960116239089</v>
      </c>
      <c r="CH41" s="32">
        <v>86.626251404761931</v>
      </c>
      <c r="CI41" s="32">
        <v>5.6244760033560857</v>
      </c>
      <c r="CJ41" s="13">
        <v>170.8848496040994</v>
      </c>
      <c r="CK41" s="13">
        <v>33.784238047857151</v>
      </c>
      <c r="CL41" s="47">
        <v>6.0744340836245732</v>
      </c>
      <c r="CM41" s="47">
        <v>1.4033797185481622</v>
      </c>
      <c r="CN41" s="47">
        <v>0.18789233929692858</v>
      </c>
      <c r="CO41" s="94">
        <v>1.9183719445019729</v>
      </c>
      <c r="CP41" s="94">
        <v>7.3278012325802153E-2</v>
      </c>
      <c r="CQ41" s="236">
        <f t="shared" si="5"/>
        <v>10.840753333333335</v>
      </c>
      <c r="CR41" s="238">
        <f t="shared" si="6"/>
        <v>4.3671314818603126E-2</v>
      </c>
      <c r="CS41" s="238">
        <f t="shared" si="7"/>
        <v>0.3235402459730658</v>
      </c>
      <c r="CT41" s="238">
        <f t="shared" si="8"/>
        <v>0.283417920659506</v>
      </c>
      <c r="CU41" s="238">
        <f t="shared" si="9"/>
        <v>0.20677030689624337</v>
      </c>
      <c r="CV41" s="238">
        <f t="shared" si="10"/>
        <v>8.912513228286352E-2</v>
      </c>
      <c r="CW41" s="238">
        <f t="shared" si="11"/>
        <v>5.3475079369718105E-2</v>
      </c>
      <c r="CX41" s="238">
        <f t="shared" si="12"/>
        <v>0.99999999999999989</v>
      </c>
      <c r="CY41" s="237"/>
      <c r="CZ41" s="240">
        <f>F49/[1]EU28!F49</f>
        <v>2.3858789078809711E-3</v>
      </c>
      <c r="DA41" s="240">
        <f>F57/[1]EU28!F57</f>
        <v>2.7954252012433251E-2</v>
      </c>
      <c r="DB41" s="240">
        <f>H65/[1]EU28!F65</f>
        <v>5.7087427776137661E-3</v>
      </c>
      <c r="DC41" s="240">
        <f>F73/[1]EU28!F73</f>
        <v>6.1861346590859873E-2</v>
      </c>
      <c r="DD41" s="240">
        <f>F81/[1]EU28!F81</f>
        <v>1.5359408232719614E-2</v>
      </c>
      <c r="DE41" s="240">
        <f>F89/[1]EU28!F89</f>
        <v>5.6289096295445706E-3</v>
      </c>
      <c r="DF41" s="237"/>
      <c r="DG41" s="27"/>
    </row>
    <row r="42" spans="1:111" ht="21.75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11.487922705314011</v>
      </c>
      <c r="G42" s="7">
        <v>11.487922705314011</v>
      </c>
      <c r="H42" s="17">
        <v>2.7665999999999999</v>
      </c>
      <c r="I42" s="60">
        <v>6.1097635761349633E-2</v>
      </c>
      <c r="J42" s="60">
        <v>8.4037597295465831E-3</v>
      </c>
      <c r="K42" s="60">
        <v>2.8026958977083977E-2</v>
      </c>
      <c r="L42" s="60">
        <v>3.2637296528621115E-2</v>
      </c>
      <c r="M42" s="60">
        <v>0</v>
      </c>
      <c r="N42" s="13">
        <v>5.6275783499712601E-2</v>
      </c>
      <c r="O42" s="28">
        <v>4.8218522616370347E-3</v>
      </c>
      <c r="P42" s="225">
        <v>0</v>
      </c>
      <c r="Q42" s="60">
        <v>0.7</v>
      </c>
      <c r="R42" s="60">
        <v>2.7000000000000006</v>
      </c>
      <c r="S42" s="60">
        <v>0.7</v>
      </c>
      <c r="T42" s="60">
        <v>0.8</v>
      </c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0"/>
      <c r="CG42" s="32">
        <v>104.8716441737474</v>
      </c>
      <c r="CH42" s="32">
        <v>84.717010932742014</v>
      </c>
      <c r="CI42" s="32">
        <v>5.3268443982459646</v>
      </c>
      <c r="CJ42" s="13">
        <v>144.7228689597714</v>
      </c>
      <c r="CK42" s="13">
        <v>33.039634263769386</v>
      </c>
      <c r="CL42" s="47">
        <v>5.7529919501056419</v>
      </c>
      <c r="CM42" s="47">
        <v>1.2659517189574891</v>
      </c>
      <c r="CN42" s="47">
        <v>0.23437808244652406</v>
      </c>
      <c r="CO42" s="47">
        <v>1.7286550591482497</v>
      </c>
      <c r="CP42" s="47">
        <v>9.1407452154144378E-2</v>
      </c>
      <c r="CQ42" s="236">
        <f t="shared" si="5"/>
        <v>11.487922705314011</v>
      </c>
      <c r="CR42" s="238">
        <f t="shared" si="6"/>
        <v>3.2800672834314551E-2</v>
      </c>
      <c r="CS42" s="238">
        <f t="shared" si="7"/>
        <v>0.31286795626576958</v>
      </c>
      <c r="CT42" s="238">
        <f t="shared" si="8"/>
        <v>0.17661900756938603</v>
      </c>
      <c r="CU42" s="238">
        <f t="shared" si="9"/>
        <v>0.10597140454163162</v>
      </c>
      <c r="CV42" s="238">
        <f t="shared" si="10"/>
        <v>0.21867115222876368</v>
      </c>
      <c r="CW42" s="238">
        <f t="shared" si="11"/>
        <v>0.15306980656013458</v>
      </c>
      <c r="CX42" s="238">
        <f t="shared" si="12"/>
        <v>1</v>
      </c>
      <c r="CY42" s="237"/>
      <c r="CZ42" s="240">
        <f>F50/[1]EU28!F50</f>
        <v>1.4657937301236967E-3</v>
      </c>
      <c r="DA42" s="240">
        <f>F58/[1]EU28!F58</f>
        <v>1.490690099353293E-2</v>
      </c>
      <c r="DB42" s="240">
        <f>H66/[1]EU28!F66</f>
        <v>3.0431491294473879E-3</v>
      </c>
      <c r="DC42" s="240">
        <f>F74/[1]EU28!F74</f>
        <v>2.0524172710913363E-2</v>
      </c>
      <c r="DD42" s="240">
        <f>F82/[1]EU28!F82</f>
        <v>2.5653074237283541E-2</v>
      </c>
      <c r="DE42" s="240">
        <f>F90/[1]EU28!F90</f>
        <v>1.1990855115051071E-2</v>
      </c>
      <c r="DF42" s="237"/>
      <c r="DG42" s="27"/>
    </row>
    <row r="43" spans="1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5.7971014492753623</v>
      </c>
      <c r="G43" s="7">
        <v>5.7971014492753623</v>
      </c>
      <c r="H43" s="17">
        <v>1.6020000000000001</v>
      </c>
      <c r="I43" s="60">
        <v>3.9439207758679741E-2</v>
      </c>
      <c r="J43" s="60">
        <v>3.6322089165800628E-3</v>
      </c>
      <c r="K43" s="60">
        <v>1.8030006536459031E-2</v>
      </c>
      <c r="L43" s="60">
        <v>2.1385081222220718E-2</v>
      </c>
      <c r="M43" s="60">
        <v>0</v>
      </c>
      <c r="N43" s="13">
        <v>3.6153506605001572E-2</v>
      </c>
      <c r="O43" s="28">
        <v>3.2857011536781789E-3</v>
      </c>
      <c r="P43" s="225">
        <v>-9.540979117872439E-18</v>
      </c>
      <c r="Q43" s="60">
        <v>0.6</v>
      </c>
      <c r="R43" s="60">
        <v>2.4500000000000006</v>
      </c>
      <c r="S43" s="60">
        <v>0.5</v>
      </c>
      <c r="T43" s="60">
        <v>0.65</v>
      </c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0"/>
      <c r="CG43" s="32">
        <v>111.00463437876003</v>
      </c>
      <c r="CH43" s="32">
        <v>83.735802919694507</v>
      </c>
      <c r="CI43" s="32">
        <v>5.8781299321536009</v>
      </c>
      <c r="CJ43" s="13">
        <v>153.18639544268882</v>
      </c>
      <c r="CK43" s="13">
        <v>32.656963138680858</v>
      </c>
      <c r="CL43" s="47">
        <v>6.3483803267258896</v>
      </c>
      <c r="CM43" s="47">
        <v>0.67758124238210804</v>
      </c>
      <c r="CN43" s="47">
        <v>0.13414475627735062</v>
      </c>
      <c r="CO43" s="47">
        <v>0.92483927982269387</v>
      </c>
      <c r="CP43" s="47">
        <v>5.2316454948166738E-2</v>
      </c>
      <c r="CQ43" s="236">
        <f t="shared" si="5"/>
        <v>5.7971014492753623</v>
      </c>
      <c r="CR43" s="238">
        <f t="shared" si="6"/>
        <v>6.666666666666668E-3</v>
      </c>
      <c r="CS43" s="238">
        <f t="shared" si="7"/>
        <v>0.33833333333333332</v>
      </c>
      <c r="CT43" s="238">
        <f t="shared" si="8"/>
        <v>5.0000000000000001E-3</v>
      </c>
      <c r="CU43" s="238">
        <f t="shared" si="9"/>
        <v>0.08</v>
      </c>
      <c r="CV43" s="238">
        <f t="shared" si="10"/>
        <v>0.41000000000000009</v>
      </c>
      <c r="CW43" s="238">
        <f t="shared" si="11"/>
        <v>0.16</v>
      </c>
      <c r="CX43" s="238">
        <f t="shared" si="12"/>
        <v>1</v>
      </c>
      <c r="CY43" s="237"/>
      <c r="CZ43" s="240">
        <f>F51/[1]EU28!F51</f>
        <v>1.5133861845623638E-4</v>
      </c>
      <c r="DA43" s="240">
        <f>F59/[1]EU28!F59</f>
        <v>8.2631979145805154E-3</v>
      </c>
      <c r="DB43" s="240">
        <f>H67/[1]EU28!F67</f>
        <v>7.4320253961377835E-4</v>
      </c>
      <c r="DC43" s="240">
        <f>F75/[1]EU28!F75</f>
        <v>7.2919515085224677E-3</v>
      </c>
      <c r="DD43" s="240">
        <f>F83/[1]EU28!F83</f>
        <v>2.33915125893406E-2</v>
      </c>
      <c r="DE43" s="240">
        <f>F91/[1]EU28!F91</f>
        <v>6.2283358528898219E-3</v>
      </c>
      <c r="DF43" s="237"/>
      <c r="DG43" s="27"/>
    </row>
    <row r="44" spans="1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14.328502415458937</v>
      </c>
      <c r="G44" s="7">
        <v>14.328502415458937</v>
      </c>
      <c r="H44" s="17">
        <v>3.2958000000000003</v>
      </c>
      <c r="I44" s="60">
        <v>7.7345391854634099E-2</v>
      </c>
      <c r="J44" s="60">
        <v>8.6509604405929294E-3</v>
      </c>
      <c r="K44" s="60">
        <v>3.5013838874012007E-2</v>
      </c>
      <c r="L44" s="60">
        <v>4.2187149636345699E-2</v>
      </c>
      <c r="M44" s="60">
        <v>0</v>
      </c>
      <c r="N44" s="13">
        <v>7.116890317982677E-2</v>
      </c>
      <c r="O44" s="13">
        <v>6.1764886748073419E-3</v>
      </c>
      <c r="P44" s="225">
        <v>-1.3010426069826053E-17</v>
      </c>
      <c r="Q44" s="60">
        <v>0.5</v>
      </c>
      <c r="R44" s="60">
        <v>2.2000000000000002</v>
      </c>
      <c r="S44" s="60">
        <v>0.30000000000000004</v>
      </c>
      <c r="T44" s="60">
        <v>0.5</v>
      </c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0"/>
      <c r="CG44" s="32">
        <v>96.00323742552925</v>
      </c>
      <c r="CH44" s="32">
        <v>85.51496518788241</v>
      </c>
      <c r="CI44" s="32">
        <v>5.4050313168618693</v>
      </c>
      <c r="CJ44" s="13">
        <v>132.48446764723036</v>
      </c>
      <c r="CK44" s="13">
        <v>33.350836423274139</v>
      </c>
      <c r="CL44" s="47">
        <v>5.8374338222108193</v>
      </c>
      <c r="CM44" s="47">
        <v>1.45302862362286</v>
      </c>
      <c r="CN44" s="47">
        <v>0.28184022226622291</v>
      </c>
      <c r="CO44" s="47">
        <v>1.9819456993157609</v>
      </c>
      <c r="CP44" s="47">
        <v>0.10991768668382691</v>
      </c>
      <c r="CQ44" s="236">
        <f t="shared" si="5"/>
        <v>14.328502415458937</v>
      </c>
      <c r="CR44" s="238">
        <f t="shared" si="6"/>
        <v>4.5853000674308843E-2</v>
      </c>
      <c r="CS44" s="238">
        <f t="shared" si="7"/>
        <v>0.31557653405259606</v>
      </c>
      <c r="CT44" s="238">
        <f t="shared" si="8"/>
        <v>5.9339177343223207E-2</v>
      </c>
      <c r="CU44" s="238">
        <f t="shared" si="9"/>
        <v>4.5853000674308843E-2</v>
      </c>
      <c r="CV44" s="238">
        <f t="shared" si="10"/>
        <v>0.3695212407282536</v>
      </c>
      <c r="CW44" s="238">
        <f t="shared" si="11"/>
        <v>0.16385704652730954</v>
      </c>
      <c r="CX44" s="238">
        <f t="shared" si="12"/>
        <v>1</v>
      </c>
      <c r="CY44" s="237"/>
      <c r="CZ44" s="240">
        <f>F52/[1]EU28!F52</f>
        <v>2.7670351706446869E-3</v>
      </c>
      <c r="DA44" s="240">
        <f>F60/[1]EU28!F60</f>
        <v>1.6762702985856467E-2</v>
      </c>
      <c r="DB44" s="240">
        <f>H68/[1]EU28!F68</f>
        <v>1.9661093031085172E-3</v>
      </c>
      <c r="DC44" s="240">
        <f>F76/[1]EU28!F76</f>
        <v>1.058234405923934E-2</v>
      </c>
      <c r="DD44" s="240">
        <f>F84/[1]EU28!F84</f>
        <v>5.1469680084943757E-2</v>
      </c>
      <c r="DE44" s="240">
        <f>F92/[1]EU28!F92</f>
        <v>1.5442058964072336E-2</v>
      </c>
      <c r="DF44" s="237"/>
      <c r="DG44" s="27"/>
    </row>
    <row r="45" spans="1:111" ht="25.5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2.3671497584541066</v>
      </c>
      <c r="G45" s="7">
        <v>2.3671497584541066</v>
      </c>
      <c r="H45" s="17">
        <v>0.64979999999999993</v>
      </c>
      <c r="I45" s="60">
        <v>1.289024479579593E-2</v>
      </c>
      <c r="J45" s="60">
        <v>1.8759016633991495E-3</v>
      </c>
      <c r="K45" s="60">
        <v>6.1528952974907484E-3</v>
      </c>
      <c r="L45" s="60">
        <v>6.6623335627833472E-3</v>
      </c>
      <c r="M45" s="60">
        <v>0</v>
      </c>
      <c r="N45" s="13">
        <v>1.1711533135710691E-2</v>
      </c>
      <c r="O45" s="28">
        <v>1.1787116600852374E-3</v>
      </c>
      <c r="P45" s="225">
        <v>0</v>
      </c>
      <c r="Q45" s="60">
        <v>0.24</v>
      </c>
      <c r="R45" s="60">
        <v>1.23</v>
      </c>
      <c r="S45" s="60">
        <v>0.16</v>
      </c>
      <c r="T45" s="60">
        <v>0.47000000000000003</v>
      </c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0"/>
      <c r="CG45" s="32">
        <v>86.620847974355726</v>
      </c>
      <c r="CH45" s="32">
        <v>65.174161460711417</v>
      </c>
      <c r="CI45" s="32">
        <v>5.8527926476101912</v>
      </c>
      <c r="CJ45" s="13">
        <v>119.53677020461089</v>
      </c>
      <c r="CK45" s="13">
        <v>25.417922969677452</v>
      </c>
      <c r="CL45" s="47">
        <v>6.3210160594190068</v>
      </c>
      <c r="CM45" s="47">
        <v>0.21889895606165849</v>
      </c>
      <c r="CN45" s="47">
        <v>4.2350170117170273E-2</v>
      </c>
      <c r="CO45" s="47">
        <v>0.25792422835446699</v>
      </c>
      <c r="CP45" s="47">
        <v>1.6516566345696409E-2</v>
      </c>
      <c r="CQ45" s="236">
        <f t="shared" si="5"/>
        <v>2.3671497584541066</v>
      </c>
      <c r="CR45" s="238">
        <f t="shared" si="6"/>
        <v>0.19999999999999998</v>
      </c>
      <c r="CS45" s="238">
        <f t="shared" si="7"/>
        <v>0.15102040816326531</v>
      </c>
      <c r="CT45" s="238">
        <f t="shared" si="8"/>
        <v>0.15102040816326531</v>
      </c>
      <c r="CU45" s="238">
        <f t="shared" si="9"/>
        <v>0.19591836734693877</v>
      </c>
      <c r="CV45" s="238">
        <f t="shared" si="10"/>
        <v>0.16326530612244899</v>
      </c>
      <c r="CW45" s="238">
        <f t="shared" si="11"/>
        <v>0.13877551020408166</v>
      </c>
      <c r="CX45" s="238">
        <f t="shared" si="12"/>
        <v>1.0000000000000002</v>
      </c>
      <c r="CY45" s="237"/>
      <c r="CZ45" s="240">
        <f>F53/[1]EU28!F53</f>
        <v>3.4162934888932123E-3</v>
      </c>
      <c r="DA45" s="240">
        <f>F61/[1]EU28!F61</f>
        <v>2.5912432785250364E-3</v>
      </c>
      <c r="DB45" s="240">
        <f>H69/[1]EU28!F69</f>
        <v>1.0451813373926961E-3</v>
      </c>
      <c r="DC45" s="240">
        <f>F77/[1]EU28!F77</f>
        <v>2.1053573449338524E-2</v>
      </c>
      <c r="DD45" s="240">
        <f>F85/[1]EU28!F85</f>
        <v>9.5082770740464225E-3</v>
      </c>
      <c r="DE45" s="240">
        <f>F93/[1]EU28!F93</f>
        <v>4.3965632840672559E-3</v>
      </c>
      <c r="DF45" s="237"/>
      <c r="DG45" s="27"/>
    </row>
    <row r="46" spans="1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17"/>
      <c r="I46" s="236">
        <v>6.6551094614757333E-2</v>
      </c>
      <c r="J46" s="236">
        <v>3.7260071177806181E-3</v>
      </c>
      <c r="K46" s="236">
        <v>3.2503554609847475E-2</v>
      </c>
      <c r="L46" s="236">
        <v>3.4047540004909851E-2</v>
      </c>
      <c r="M46" s="236">
        <v>0</v>
      </c>
      <c r="N46" s="14"/>
      <c r="O46" s="14"/>
      <c r="P46" s="317"/>
      <c r="Q46" s="60"/>
      <c r="R46" s="60"/>
      <c r="S46" s="7"/>
      <c r="T46" s="7"/>
      <c r="U46" s="249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0"/>
      <c r="CG46" s="7"/>
      <c r="CH46" s="7"/>
      <c r="CI46" s="7"/>
      <c r="CJ46" s="7"/>
      <c r="CK46" s="7"/>
      <c r="CL46" s="7"/>
      <c r="CM46" s="7"/>
      <c r="CN46" s="47"/>
      <c r="CO46" s="7"/>
      <c r="CP46" s="7"/>
      <c r="CQ46" s="121"/>
      <c r="CR46" s="121"/>
      <c r="CS46" s="121"/>
      <c r="CT46" s="121"/>
      <c r="CU46" s="121"/>
      <c r="CV46" s="121"/>
      <c r="CW46" s="121"/>
      <c r="CX46" s="121"/>
      <c r="CY46" s="121"/>
      <c r="CZ46" s="237"/>
      <c r="DA46" s="237"/>
      <c r="DB46" s="237"/>
      <c r="DC46" s="237"/>
      <c r="DD46" s="237"/>
      <c r="DE46" s="237"/>
    </row>
    <row r="47" spans="1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53">
        <v>1.2857004830917875</v>
      </c>
      <c r="G47" s="7">
        <v>1.2857004830917875</v>
      </c>
      <c r="H47" s="7">
        <v>0.34019999999999995</v>
      </c>
      <c r="I47" s="75">
        <v>1.853191361190375E-2</v>
      </c>
      <c r="J47" s="142">
        <v>1.1517574606495951E-3</v>
      </c>
      <c r="K47" s="225">
        <v>9.0509866080537901E-3</v>
      </c>
      <c r="L47" s="319">
        <v>9.4809270038499604E-3</v>
      </c>
      <c r="M47" s="318">
        <v>0</v>
      </c>
      <c r="N47" s="17">
        <v>1.6613860553071711E-2</v>
      </c>
      <c r="O47" s="162">
        <v>1.9180530588320381E-3</v>
      </c>
      <c r="P47" s="225">
        <v>0</v>
      </c>
      <c r="Q47" s="7">
        <v>1.4</v>
      </c>
      <c r="R47" s="7">
        <v>3</v>
      </c>
      <c r="S47" s="7">
        <v>1.4</v>
      </c>
      <c r="T47" s="7">
        <v>1</v>
      </c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0"/>
      <c r="CG47" s="53">
        <v>117.32357608993397</v>
      </c>
      <c r="CH47" s="7">
        <v>78.211092446140597</v>
      </c>
      <c r="CI47" s="7">
        <v>4.3803214932075543</v>
      </c>
      <c r="CJ47" s="13">
        <v>161.90653500410886</v>
      </c>
      <c r="CK47" s="13">
        <v>30.502326053994835</v>
      </c>
      <c r="CL47" s="47">
        <v>4.7307472126641592</v>
      </c>
      <c r="CM47" s="47">
        <v>0.15647475991679849</v>
      </c>
      <c r="CN47" s="47">
        <v>2.6607413650177027E-2</v>
      </c>
      <c r="CO47" s="94">
        <v>0.21424563424720761</v>
      </c>
      <c r="CP47" s="94">
        <v>1.0376891323569041E-2</v>
      </c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</row>
    <row r="48" spans="1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7">
        <v>0.65700483091787454</v>
      </c>
      <c r="G48" s="7">
        <v>0.65700483091787454</v>
      </c>
      <c r="H48" s="7">
        <v>0.2268</v>
      </c>
      <c r="I48" s="75">
        <v>9.4699791508939309E-3</v>
      </c>
      <c r="J48" s="223">
        <v>4.0731640553691591E-4</v>
      </c>
      <c r="K48" s="225">
        <v>4.6251378172965955E-3</v>
      </c>
      <c r="L48" s="319">
        <v>4.8448413335973354E-3</v>
      </c>
      <c r="M48" s="318">
        <v>0</v>
      </c>
      <c r="N48" s="17">
        <v>8.4898363087764096E-3</v>
      </c>
      <c r="O48" s="162">
        <v>9.801428421175218E-4</v>
      </c>
      <c r="P48" s="225">
        <v>0</v>
      </c>
      <c r="Q48" s="7">
        <v>1.2</v>
      </c>
      <c r="R48" s="190">
        <v>2.85</v>
      </c>
      <c r="S48" s="190">
        <v>1.2</v>
      </c>
      <c r="T48" s="190">
        <v>0.9</v>
      </c>
      <c r="U48" s="249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0"/>
      <c r="CG48" s="7">
        <v>118.4338938447283</v>
      </c>
      <c r="CH48" s="7">
        <v>72.736315974910752</v>
      </c>
      <c r="CI48" s="7">
        <v>4.3803214932075543</v>
      </c>
      <c r="CJ48" s="13">
        <v>163.43877350572504</v>
      </c>
      <c r="CK48" s="13">
        <v>28.367163230215194</v>
      </c>
      <c r="CL48" s="47">
        <v>4.7307472126641592</v>
      </c>
      <c r="CM48" s="47">
        <v>8.0689532782411977E-2</v>
      </c>
      <c r="CN48" s="47">
        <v>1.6496596463109758E-2</v>
      </c>
      <c r="CO48" s="94">
        <v>0.11048818752512528</v>
      </c>
      <c r="CP48" s="94">
        <v>6.4336726206128065E-3</v>
      </c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7">
        <v>0.4734299516908213</v>
      </c>
      <c r="G49" s="7">
        <v>0.4734299516908213</v>
      </c>
      <c r="H49" s="7">
        <v>8.8200000000000001E-2</v>
      </c>
      <c r="I49" s="75">
        <v>6.8239555646147435E-3</v>
      </c>
      <c r="J49" s="223">
        <v>4.217149046999378E-4</v>
      </c>
      <c r="K49" s="225">
        <v>3.3328198977578402E-3</v>
      </c>
      <c r="L49" s="319">
        <v>3.4911356668569033E-3</v>
      </c>
      <c r="M49" s="225">
        <v>0</v>
      </c>
      <c r="N49" s="17">
        <v>6.1176761636771177E-3</v>
      </c>
      <c r="O49" s="162">
        <v>7.0627940093762596E-4</v>
      </c>
      <c r="P49" s="225">
        <v>0</v>
      </c>
      <c r="Q49" s="190">
        <v>0.95</v>
      </c>
      <c r="R49" s="190">
        <v>2.77</v>
      </c>
      <c r="S49" s="7">
        <v>1</v>
      </c>
      <c r="T49" s="190">
        <v>0.85</v>
      </c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0"/>
      <c r="CG49" s="60">
        <v>125.58927493118063</v>
      </c>
      <c r="CH49" s="7">
        <v>73.463679134659856</v>
      </c>
      <c r="CI49" s="7">
        <v>4.3803214932075543</v>
      </c>
      <c r="CJ49" s="13">
        <v>173.31319940502925</v>
      </c>
      <c r="CK49" s="13">
        <v>28.650834862517346</v>
      </c>
      <c r="CL49" s="47">
        <v>4.7307472126641592</v>
      </c>
      <c r="CM49" s="47">
        <v>6.1531499756473637E-2</v>
      </c>
      <c r="CN49" s="47">
        <v>6.4794964996769998E-3</v>
      </c>
      <c r="CO49" s="94">
        <v>8.4291337046057749E-2</v>
      </c>
      <c r="CP49" s="101">
        <v>2.52700363487403E-3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7">
        <v>0.37681159420289861</v>
      </c>
      <c r="G50" s="7">
        <v>0.37681159420289861</v>
      </c>
      <c r="H50" s="7">
        <v>0.17459999999999998</v>
      </c>
      <c r="I50" s="75">
        <v>5.4313115718362245E-3</v>
      </c>
      <c r="J50" s="223">
        <v>2.8929296447238219E-4</v>
      </c>
      <c r="K50" s="225">
        <v>2.6526525716848116E-3</v>
      </c>
      <c r="L50" s="319">
        <v>2.7786590001514129E-3</v>
      </c>
      <c r="M50" s="225">
        <v>0</v>
      </c>
      <c r="N50" s="17">
        <v>4.8691708241511752E-3</v>
      </c>
      <c r="O50" s="162">
        <v>5.6214074768504922E-4</v>
      </c>
      <c r="P50" s="225">
        <v>0</v>
      </c>
      <c r="Q50" s="7">
        <v>0.7</v>
      </c>
      <c r="R50" s="7">
        <v>2.7</v>
      </c>
      <c r="S50" s="7">
        <v>0.7</v>
      </c>
      <c r="T50" s="7">
        <v>0.8</v>
      </c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0"/>
      <c r="CG50" s="7">
        <v>105.11008078719638</v>
      </c>
      <c r="CH50" s="226">
        <v>67.586584803887064</v>
      </c>
      <c r="CI50" s="7">
        <v>4.3803214932075543</v>
      </c>
      <c r="CJ50" s="13">
        <v>145.05191148633099</v>
      </c>
      <c r="CK50" s="13">
        <v>26.358768073515957</v>
      </c>
      <c r="CL50" s="47">
        <v>4.7307472126641592</v>
      </c>
      <c r="CM50" s="47">
        <v>4.125725303319569E-2</v>
      </c>
      <c r="CN50" s="47">
        <v>1.1800617706758679E-2</v>
      </c>
      <c r="CO50" s="47">
        <v>5.6439842408317023E-2</v>
      </c>
      <c r="CP50" s="47">
        <v>4.6022409056358854E-3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7">
        <v>3.8647342995169087E-2</v>
      </c>
      <c r="G51" s="60">
        <v>3.8647342995169087E-2</v>
      </c>
      <c r="H51" s="60">
        <v>0.11159999999999999</v>
      </c>
      <c r="I51" s="75">
        <v>0.01</v>
      </c>
      <c r="J51" s="223">
        <v>2.9999999999999997E-4</v>
      </c>
      <c r="K51" s="225">
        <v>4.8839999999999995E-3</v>
      </c>
      <c r="L51" s="319">
        <v>5.1160000000000008E-3</v>
      </c>
      <c r="M51" s="225">
        <v>0</v>
      </c>
      <c r="N51" s="17">
        <v>8.9650000000000007E-3</v>
      </c>
      <c r="O51" s="162">
        <v>1.0349999999999999E-3</v>
      </c>
      <c r="P51" s="225">
        <v>0</v>
      </c>
      <c r="Q51" s="190">
        <v>0.6</v>
      </c>
      <c r="R51" s="190">
        <v>2.4500000000000002</v>
      </c>
      <c r="S51" s="190">
        <v>0.5</v>
      </c>
      <c r="T51" s="190">
        <v>0.65</v>
      </c>
      <c r="U51" s="249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0"/>
      <c r="CG51" s="7">
        <v>100.66880976801905</v>
      </c>
      <c r="CH51" s="7">
        <v>61.709490473114272</v>
      </c>
      <c r="CI51" s="7">
        <v>4.3803214932075543</v>
      </c>
      <c r="CJ51" s="13">
        <v>138.92295747986628</v>
      </c>
      <c r="CK51" s="13">
        <v>24.066701284514568</v>
      </c>
      <c r="CL51" s="47">
        <v>4.7307472126641592</v>
      </c>
      <c r="CM51" s="47">
        <v>4.0598698071971631E-3</v>
      </c>
      <c r="CN51" s="47">
        <v>6.8867791367995517E-3</v>
      </c>
      <c r="CO51" s="47">
        <v>5.5518339977789549E-3</v>
      </c>
      <c r="CP51" s="69">
        <v>2.6858438633518256E-3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203">
        <v>0.65700483091787454</v>
      </c>
      <c r="G52" s="60">
        <v>0.65700483091787454</v>
      </c>
      <c r="H52" s="60">
        <v>0.2268</v>
      </c>
      <c r="I52" s="75">
        <v>9.4699791508939309E-3</v>
      </c>
      <c r="J52" s="142">
        <v>5.9684128410984424E-4</v>
      </c>
      <c r="K52" s="225">
        <v>4.6251378172965955E-3</v>
      </c>
      <c r="L52" s="319">
        <v>4.8448413335973354E-3</v>
      </c>
      <c r="M52" s="225">
        <v>0</v>
      </c>
      <c r="N52" s="17">
        <v>8.4898363087764096E-3</v>
      </c>
      <c r="O52" s="162">
        <v>9.801428421175218E-4</v>
      </c>
      <c r="P52" s="225">
        <v>0</v>
      </c>
      <c r="Q52" s="7">
        <v>0.5</v>
      </c>
      <c r="R52" s="7">
        <v>2.2000000000000002</v>
      </c>
      <c r="S52" s="7">
        <v>0.3</v>
      </c>
      <c r="T52" s="7">
        <v>0.5</v>
      </c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0"/>
      <c r="CG52" s="7">
        <v>100.3850618973494</v>
      </c>
      <c r="CH52" s="7">
        <v>56.155636330533987</v>
      </c>
      <c r="CI52" s="7">
        <v>4.3803214932075543</v>
      </c>
      <c r="CJ52" s="13">
        <v>138.53138541834215</v>
      </c>
      <c r="CK52" s="13">
        <v>21.900698168908256</v>
      </c>
      <c r="CL52" s="47">
        <v>4.7307472126641592</v>
      </c>
      <c r="CM52" s="47">
        <v>6.883136300055917E-2</v>
      </c>
      <c r="CN52" s="47">
        <v>1.2736098319765108E-2</v>
      </c>
      <c r="CO52" s="47">
        <v>9.4123913226168407E-2</v>
      </c>
      <c r="CP52" s="47">
        <v>4.9670783447083927E-3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53">
        <v>0.4734299516908213</v>
      </c>
      <c r="G53" s="32">
        <v>0.4734299516908213</v>
      </c>
      <c r="H53" s="32">
        <v>8.8200000000000001E-2</v>
      </c>
      <c r="I53" s="144">
        <v>6.8239555646147435E-3</v>
      </c>
      <c r="J53" s="223">
        <v>5.5908409831194284E-4</v>
      </c>
      <c r="K53" s="225">
        <v>3.3328198977578402E-3</v>
      </c>
      <c r="L53" s="319">
        <v>3.4911356668569033E-3</v>
      </c>
      <c r="M53" s="225">
        <v>0</v>
      </c>
      <c r="N53" s="142">
        <v>6.1176761636771177E-3</v>
      </c>
      <c r="O53" s="163">
        <v>7.0627940093762596E-4</v>
      </c>
      <c r="P53" s="225">
        <v>0</v>
      </c>
      <c r="Q53" s="55">
        <v>0.24</v>
      </c>
      <c r="R53" s="55">
        <v>1.23</v>
      </c>
      <c r="S53" s="53">
        <v>0.16</v>
      </c>
      <c r="T53" s="53">
        <v>0.47</v>
      </c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0"/>
      <c r="CG53" s="71">
        <v>93.858860871947172</v>
      </c>
      <c r="CH53" s="53">
        <v>55.545362981798661</v>
      </c>
      <c r="CI53" s="53">
        <v>4.3803214932075543</v>
      </c>
      <c r="CJ53" s="13">
        <v>129.52522800328708</v>
      </c>
      <c r="CK53" s="13">
        <v>21.662691562901479</v>
      </c>
      <c r="CL53" s="47">
        <v>4.7307472126641592</v>
      </c>
      <c r="CM53" s="69">
        <v>4.6509371361280985E-2</v>
      </c>
      <c r="CN53" s="47">
        <v>4.8991010149946421E-3</v>
      </c>
      <c r="CO53" s="69">
        <v>2.3560799860691907E-2</v>
      </c>
      <c r="CP53" s="69">
        <v>1.9106493958479106E-3</v>
      </c>
    </row>
    <row r="54" spans="2:94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118"/>
      <c r="I54" s="231">
        <v>0.3033203642084164</v>
      </c>
      <c r="J54" s="231">
        <v>2.4380799999999998E-2</v>
      </c>
      <c r="K54" s="231">
        <v>0.13497756207274531</v>
      </c>
      <c r="L54" s="231">
        <v>0.16834280213567113</v>
      </c>
      <c r="M54" s="231">
        <v>0</v>
      </c>
      <c r="N54" s="14"/>
      <c r="O54" s="14"/>
      <c r="P54" s="317"/>
      <c r="Q54" s="7"/>
      <c r="R54" s="7"/>
      <c r="S54" s="7"/>
      <c r="T54" s="7"/>
      <c r="U54" s="249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0"/>
      <c r="CG54" s="7"/>
      <c r="CH54" s="7"/>
      <c r="CI54" s="7"/>
      <c r="CJ54" s="7"/>
      <c r="CK54" s="7"/>
      <c r="CL54" s="7"/>
      <c r="CM54" s="7"/>
      <c r="CN54" s="47"/>
      <c r="CO54" s="7"/>
      <c r="CP54" s="7"/>
    </row>
    <row r="55" spans="2:94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53">
        <v>0.88888888888888895</v>
      </c>
      <c r="G55" s="60">
        <v>0.88888888888888895</v>
      </c>
      <c r="H55" s="60">
        <v>0.27</v>
      </c>
      <c r="I55" s="75">
        <v>1.2812324733562374E-2</v>
      </c>
      <c r="J55" s="83">
        <v>6.2747581833849804E-4</v>
      </c>
      <c r="K55" s="319">
        <v>5.7014845064352563E-3</v>
      </c>
      <c r="L55" s="225">
        <v>7.1108402271271177E-3</v>
      </c>
      <c r="M55" s="318">
        <v>0</v>
      </c>
      <c r="N55" s="73">
        <v>1.1851400378545197E-2</v>
      </c>
      <c r="O55" s="151">
        <v>9.6092435501717803E-4</v>
      </c>
      <c r="P55" s="225">
        <v>0</v>
      </c>
      <c r="Q55" s="226">
        <v>1.4</v>
      </c>
      <c r="R55" s="226">
        <v>3</v>
      </c>
      <c r="S55" s="226">
        <v>1.4</v>
      </c>
      <c r="T55" s="226">
        <v>1</v>
      </c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0"/>
      <c r="CG55" s="53">
        <v>143.72446492615467</v>
      </c>
      <c r="CH55" s="7">
        <v>79.372643324053584</v>
      </c>
      <c r="CI55" s="7">
        <v>5.1648566860208476</v>
      </c>
      <c r="CJ55" s="13">
        <v>198.33976159809342</v>
      </c>
      <c r="CK55" s="13">
        <v>30.9553308963809</v>
      </c>
      <c r="CL55" s="47">
        <v>5.5780452209025153</v>
      </c>
      <c r="CM55" s="47">
        <v>0.13234606365526713</v>
      </c>
      <c r="CN55" s="47">
        <v>2.143061369749447E-2</v>
      </c>
      <c r="CO55" s="94">
        <v>0.18126027272799639</v>
      </c>
      <c r="CP55" s="94">
        <v>8.3579393420228441E-3</v>
      </c>
    </row>
    <row r="56" spans="2:94" ht="21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6.21256038647343</v>
      </c>
      <c r="G56" s="60">
        <v>6.21256038647343</v>
      </c>
      <c r="H56" s="60">
        <v>1.6667999999999998</v>
      </c>
      <c r="I56" s="75">
        <v>8.9547008735658767E-2</v>
      </c>
      <c r="J56" s="32">
        <v>7.2539757436776223E-3</v>
      </c>
      <c r="K56" s="319">
        <v>3.9848418887368155E-2</v>
      </c>
      <c r="L56" s="225">
        <v>4.9698589848290613E-2</v>
      </c>
      <c r="M56" s="318">
        <v>0</v>
      </c>
      <c r="N56" s="73">
        <v>8.2830983080484366E-2</v>
      </c>
      <c r="O56" s="151">
        <v>6.7160256551744074E-3</v>
      </c>
      <c r="P56" s="225">
        <v>0</v>
      </c>
      <c r="Q56" s="226">
        <v>1.2</v>
      </c>
      <c r="R56" s="190">
        <v>2.85</v>
      </c>
      <c r="S56" s="190">
        <v>1.2</v>
      </c>
      <c r="T56" s="190">
        <v>0.9</v>
      </c>
      <c r="U56" s="249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0"/>
      <c r="CG56" s="7">
        <v>151.22527820298745</v>
      </c>
      <c r="CH56" s="7">
        <v>99.215804155066962</v>
      </c>
      <c r="CI56" s="7">
        <v>5.1648566860208476</v>
      </c>
      <c r="CJ56" s="13">
        <v>208.69088392012267</v>
      </c>
      <c r="CK56" s="13">
        <v>38.694163620476118</v>
      </c>
      <c r="CL56" s="47">
        <v>5.5780452209025153</v>
      </c>
      <c r="CM56" s="47">
        <v>0.97158315684668939</v>
      </c>
      <c r="CN56" s="47">
        <v>0.1653729023656656</v>
      </c>
      <c r="CO56" s="94">
        <v>1.3311586612336155</v>
      </c>
      <c r="CP56" s="94">
        <v>6.4495431922609578E-2</v>
      </c>
    </row>
    <row r="57" spans="2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3.5074200000000002</v>
      </c>
      <c r="G57" s="60">
        <v>3.5074200000000002</v>
      </c>
      <c r="H57" s="60">
        <v>0.38519999999999999</v>
      </c>
      <c r="I57" s="75">
        <v>5.0555479519115258E-2</v>
      </c>
      <c r="J57" s="83">
        <v>4.1577680310606116E-3</v>
      </c>
      <c r="K57" s="320">
        <v>2.2497188386006291E-2</v>
      </c>
      <c r="L57" s="321">
        <v>2.8058291133108967E-2</v>
      </c>
      <c r="M57" s="225">
        <v>0</v>
      </c>
      <c r="N57" s="73">
        <v>4.6763818555181615E-2</v>
      </c>
      <c r="O57" s="151">
        <v>3.7916609639336444E-3</v>
      </c>
      <c r="P57" s="225">
        <v>0</v>
      </c>
      <c r="Q57" s="190">
        <v>0.95</v>
      </c>
      <c r="R57" s="190">
        <v>2.77</v>
      </c>
      <c r="S57" s="226">
        <v>1</v>
      </c>
      <c r="T57" s="190">
        <v>0.85</v>
      </c>
      <c r="U57" s="249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0"/>
      <c r="CG57" s="7">
        <v>160.25586260864799</v>
      </c>
      <c r="CH57" s="7">
        <v>100.20796219661763</v>
      </c>
      <c r="CI57" s="7">
        <v>5.1648566860208476</v>
      </c>
      <c r="CJ57" s="13">
        <v>221.1530903999342</v>
      </c>
      <c r="CK57" s="13">
        <v>39.081105256680878</v>
      </c>
      <c r="CL57" s="47">
        <v>5.5780452209025153</v>
      </c>
      <c r="CM57" s="47">
        <v>0.58019993926850733</v>
      </c>
      <c r="CN57" s="47">
        <v>3.8600107038137113E-2</v>
      </c>
      <c r="CO57" s="94">
        <v>0.79524131969923517</v>
      </c>
      <c r="CP57" s="94">
        <v>1.5054041744873474E-2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3.5942028985507251</v>
      </c>
      <c r="G58" s="60">
        <v>3.5942028985507251</v>
      </c>
      <c r="H58" s="60">
        <v>0.77399999999999991</v>
      </c>
      <c r="I58" s="75">
        <v>5.1806356531360905E-2</v>
      </c>
      <c r="J58" s="83">
        <v>4.2544991069217025E-3</v>
      </c>
      <c r="K58" s="319">
        <v>2.3053828656455604E-2</v>
      </c>
      <c r="L58" s="225">
        <v>2.8752527874905301E-2</v>
      </c>
      <c r="M58" s="225">
        <v>0</v>
      </c>
      <c r="N58" s="73">
        <v>4.7920879791508837E-2</v>
      </c>
      <c r="O58" s="151">
        <v>3.8854767398520678E-3</v>
      </c>
      <c r="P58" s="225">
        <v>0</v>
      </c>
      <c r="Q58" s="226">
        <v>0.7</v>
      </c>
      <c r="R58" s="226">
        <v>2.7</v>
      </c>
      <c r="S58" s="226">
        <v>0.7</v>
      </c>
      <c r="T58" s="226">
        <v>0.8</v>
      </c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0"/>
      <c r="CG58" s="7">
        <v>136.5690838397023</v>
      </c>
      <c r="CH58" s="226">
        <v>108.22459917234706</v>
      </c>
      <c r="CI58" s="7">
        <v>5.1648566860208476</v>
      </c>
      <c r="CJ58" s="13">
        <v>188.46533569878918</v>
      </c>
      <c r="CK58" s="13">
        <v>42.20759367721535</v>
      </c>
      <c r="CL58" s="47">
        <v>5.5780452209025153</v>
      </c>
      <c r="CM58" s="47">
        <v>0.50942053986057023</v>
      </c>
      <c r="CN58" s="47">
        <v>8.376583975939661E-2</v>
      </c>
      <c r="CO58" s="47">
        <v>0.69743128214613836</v>
      </c>
      <c r="CP58" s="47">
        <v>3.266867750616468E-2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1.961352657004831</v>
      </c>
      <c r="G59" s="60">
        <v>1.961352657004831</v>
      </c>
      <c r="H59" s="60">
        <v>0.46979999999999994</v>
      </c>
      <c r="I59" s="75">
        <v>2.8270673053403934E-2</v>
      </c>
      <c r="J59" s="83">
        <v>2.329324878037439E-3</v>
      </c>
      <c r="K59" s="319">
        <v>1.2580449508764751E-2</v>
      </c>
      <c r="L59" s="225">
        <v>1.5690223544639184E-2</v>
      </c>
      <c r="M59" s="225">
        <v>0</v>
      </c>
      <c r="N59" s="73">
        <v>2.6150372574398638E-2</v>
      </c>
      <c r="O59" s="151">
        <v>2.1203004790052949E-3</v>
      </c>
      <c r="P59" s="225">
        <v>0</v>
      </c>
      <c r="Q59" s="190">
        <v>0.6</v>
      </c>
      <c r="R59" s="190">
        <v>2.4500000000000002</v>
      </c>
      <c r="S59" s="190">
        <v>0.5</v>
      </c>
      <c r="T59" s="190">
        <v>0.65</v>
      </c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0"/>
      <c r="CG59" s="7">
        <v>145.08151995979216</v>
      </c>
      <c r="CH59" s="7">
        <v>116.24123614807645</v>
      </c>
      <c r="CI59" s="7">
        <v>5.1648566860208476</v>
      </c>
      <c r="CJ59" s="13">
        <v>200.21249754451316</v>
      </c>
      <c r="CK59" s="13">
        <v>45.334082097749821</v>
      </c>
      <c r="CL59" s="47">
        <v>5.5780452209025153</v>
      </c>
      <c r="CM59" s="47">
        <v>0.29468613003961397</v>
      </c>
      <c r="CN59" s="47">
        <v>5.4610132742366313E-2</v>
      </c>
      <c r="CO59" s="47">
        <v>0.40362782783941431</v>
      </c>
      <c r="CP59" s="47">
        <v>2.1297951769522865E-2</v>
      </c>
    </row>
    <row r="60" spans="2:94" ht="15.7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4.5217391304347823</v>
      </c>
      <c r="G60" s="60">
        <v>4.5217391304347823</v>
      </c>
      <c r="H60" s="60">
        <v>0.94679999999999997</v>
      </c>
      <c r="I60" s="75">
        <v>6.5175738862034677E-2</v>
      </c>
      <c r="J60" s="32">
        <v>5.3544453147775827E-3</v>
      </c>
      <c r="K60" s="319">
        <v>2.9003203793605433E-2</v>
      </c>
      <c r="L60" s="225">
        <v>3.617253506842924E-2</v>
      </c>
      <c r="M60" s="225">
        <v>0</v>
      </c>
      <c r="N60" s="73">
        <v>6.0287558447382074E-2</v>
      </c>
      <c r="O60" s="151">
        <v>4.8881804146526002E-3</v>
      </c>
      <c r="P60" s="225">
        <v>0</v>
      </c>
      <c r="Q60" s="226">
        <v>0.5</v>
      </c>
      <c r="R60" s="226">
        <v>2.2000000000000002</v>
      </c>
      <c r="S60" s="226">
        <v>0.3</v>
      </c>
      <c r="T60" s="226">
        <v>0.5</v>
      </c>
      <c r="U60" s="249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0"/>
      <c r="CG60" s="7">
        <v>135.74251395557766</v>
      </c>
      <c r="CH60" s="7">
        <v>117.40364850955721</v>
      </c>
      <c r="CI60" s="7">
        <v>5.1648566860208476</v>
      </c>
      <c r="CJ60" s="13">
        <v>187.32466925869716</v>
      </c>
      <c r="CK60" s="13">
        <v>45.787422918727316</v>
      </c>
      <c r="CL60" s="47">
        <v>5.5780452209025153</v>
      </c>
      <c r="CM60" s="47">
        <v>0.63714637159679322</v>
      </c>
      <c r="CN60" s="47">
        <v>0.11115777440884876</v>
      </c>
      <c r="CO60" s="47">
        <v>0.87225575242949416</v>
      </c>
      <c r="CP60" s="47">
        <v>4.3351532019451022E-2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3">
        <v>0.35748792270531404</v>
      </c>
      <c r="G61" s="32">
        <v>0.35748792270531404</v>
      </c>
      <c r="H61" s="32">
        <v>0.17099999999999999</v>
      </c>
      <c r="I61" s="144">
        <v>5.1527827732805202E-3</v>
      </c>
      <c r="J61" s="83">
        <v>4.0331110718654301E-4</v>
      </c>
      <c r="K61" s="322">
        <v>2.2929883341098315E-3</v>
      </c>
      <c r="L61" s="323">
        <v>2.8597944391706887E-3</v>
      </c>
      <c r="M61" s="225">
        <v>0</v>
      </c>
      <c r="N61" s="151">
        <v>4.7663240652844815E-3</v>
      </c>
      <c r="O61" s="152">
        <v>3.8645870799603903E-4</v>
      </c>
      <c r="P61" s="225">
        <v>0</v>
      </c>
      <c r="Q61" s="227">
        <v>0.24</v>
      </c>
      <c r="R61" s="227">
        <v>1.23</v>
      </c>
      <c r="S61" s="226">
        <v>0.16</v>
      </c>
      <c r="T61" s="226">
        <v>0.47</v>
      </c>
      <c r="U61" s="249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71">
        <v>133.3738360786831</v>
      </c>
      <c r="CH61" s="53">
        <v>78.211092446140597</v>
      </c>
      <c r="CI61" s="53">
        <v>5.1648566860208476</v>
      </c>
      <c r="CJ61" s="13">
        <v>184.05589378858267</v>
      </c>
      <c r="CK61" s="13">
        <v>30.502326053994835</v>
      </c>
      <c r="CL61" s="47">
        <v>5.5780452209025153</v>
      </c>
      <c r="CM61" s="47">
        <v>4.9525909490763728E-2</v>
      </c>
      <c r="CN61" s="47">
        <v>1.3374096808290041E-2</v>
      </c>
      <c r="CO61" s="47">
        <v>6.7791842930927076E-2</v>
      </c>
      <c r="CP61" s="47">
        <v>5.2158977552331162E-3</v>
      </c>
    </row>
    <row r="62" spans="2:94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7"/>
      <c r="H62" s="117"/>
      <c r="I62" s="231">
        <v>1.5546450666733188E-2</v>
      </c>
      <c r="J62" s="231">
        <v>1.5380800000000002E-2</v>
      </c>
      <c r="K62" s="231">
        <v>1.1796646765917147E-2</v>
      </c>
      <c r="L62" s="231">
        <v>0</v>
      </c>
      <c r="M62" s="231">
        <v>0</v>
      </c>
      <c r="N62" s="14"/>
      <c r="O62" s="14"/>
      <c r="P62" s="317"/>
      <c r="Q62" s="7"/>
      <c r="R62" s="7"/>
      <c r="S62" s="7"/>
      <c r="T62" s="7"/>
      <c r="U62" s="249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0"/>
      <c r="CG62" s="7"/>
      <c r="CH62" s="7"/>
      <c r="CI62" s="7"/>
      <c r="CJ62" s="7"/>
      <c r="CK62" s="7"/>
      <c r="CL62" s="7"/>
      <c r="CM62" s="7"/>
      <c r="CN62" s="7"/>
      <c r="CO62" s="7"/>
      <c r="CP62" s="7"/>
    </row>
    <row r="63" spans="2:94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53">
        <v>5.7613526570048315</v>
      </c>
      <c r="G63" s="7">
        <v>5.7613526570048315</v>
      </c>
      <c r="H63" s="7">
        <v>1.17774</v>
      </c>
      <c r="I63" s="133">
        <v>5.1600133578152216E-3</v>
      </c>
      <c r="J63" s="31">
        <v>5.1600133578152216E-3</v>
      </c>
      <c r="K63" s="315">
        <v>3.9154181359101906E-3</v>
      </c>
      <c r="L63" s="191">
        <v>0</v>
      </c>
      <c r="M63" s="318">
        <v>0</v>
      </c>
      <c r="N63" s="151">
        <v>4.7730123559790796E-3</v>
      </c>
      <c r="O63" s="152">
        <v>3.8700100183614163E-4</v>
      </c>
      <c r="P63" s="225">
        <v>0</v>
      </c>
      <c r="Q63" s="226">
        <v>1.4</v>
      </c>
      <c r="R63" s="226">
        <v>3</v>
      </c>
      <c r="S63" s="226">
        <v>1.4</v>
      </c>
      <c r="T63" s="226">
        <v>1</v>
      </c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0"/>
      <c r="CG63" s="53">
        <v>70.32012447030742</v>
      </c>
      <c r="CH63" s="7">
        <v>78.211092446140597</v>
      </c>
      <c r="CI63" s="7">
        <v>1.895960049298792</v>
      </c>
      <c r="CJ63" s="13">
        <v>97.041771769024237</v>
      </c>
      <c r="CK63" s="13">
        <v>30.502326053994835</v>
      </c>
      <c r="CL63" s="47">
        <v>2.0476368532426954</v>
      </c>
      <c r="CM63" s="47">
        <v>0.41606233042551871</v>
      </c>
      <c r="CN63" s="47">
        <v>9.2112332017517631E-2</v>
      </c>
      <c r="CO63" s="94">
        <v>0.57088902764693517</v>
      </c>
      <c r="CP63" s="94">
        <v>3.5923809486831881E-2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7">
        <v>5.2946859903381647</v>
      </c>
      <c r="G64" s="7">
        <v>5.2946859903381647</v>
      </c>
      <c r="H64" s="7">
        <v>1.0908</v>
      </c>
      <c r="I64" s="133">
        <v>4.7528827777813844E-3</v>
      </c>
      <c r="J64" s="31">
        <v>4.7528827777813844E-3</v>
      </c>
      <c r="K64" s="315">
        <v>3.6064874517805147E-3</v>
      </c>
      <c r="L64" s="191">
        <v>0</v>
      </c>
      <c r="M64" s="318">
        <v>0</v>
      </c>
      <c r="N64" s="151">
        <v>4.3964165694477808E-3</v>
      </c>
      <c r="O64" s="152">
        <v>3.5646620833360384E-4</v>
      </c>
      <c r="P64" s="225">
        <v>0</v>
      </c>
      <c r="Q64" s="226">
        <v>1.2</v>
      </c>
      <c r="R64" s="190">
        <v>2.85</v>
      </c>
      <c r="S64" s="190">
        <v>1.2</v>
      </c>
      <c r="T64" s="190">
        <v>0.9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0"/>
      <c r="CG64" s="7">
        <v>72.861518442392224</v>
      </c>
      <c r="CH64" s="7">
        <v>85.250090766293241</v>
      </c>
      <c r="CI64" s="7">
        <v>1.895960049298792</v>
      </c>
      <c r="CJ64" s="13">
        <v>100.54889545050126</v>
      </c>
      <c r="CK64" s="13">
        <v>33.247535398854367</v>
      </c>
      <c r="CL64" s="47">
        <v>2.0476368532426954</v>
      </c>
      <c r="CM64" s="47">
        <v>0.39581737404296308</v>
      </c>
      <c r="CN64" s="47">
        <v>9.2990799007872674E-2</v>
      </c>
      <c r="CO64" s="94">
        <v>0.54321642224591016</v>
      </c>
      <c r="CP64" s="94">
        <v>3.6266411613070343E-2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7">
        <v>3.0724637681159424</v>
      </c>
      <c r="G65" s="7">
        <v>3.0724637681159424</v>
      </c>
      <c r="H65" s="7">
        <v>0.67679999999999996</v>
      </c>
      <c r="I65" s="133">
        <v>2.8270887954700554E-3</v>
      </c>
      <c r="J65" s="31">
        <v>2.8270887954700554E-3</v>
      </c>
      <c r="K65" s="314">
        <v>2.145194978002678E-3</v>
      </c>
      <c r="L65" s="191">
        <v>0</v>
      </c>
      <c r="M65" s="225">
        <v>0</v>
      </c>
      <c r="N65" s="151">
        <v>2.6150571358098014E-3</v>
      </c>
      <c r="O65" s="152">
        <v>2.1203165966025416E-4</v>
      </c>
      <c r="P65" s="225">
        <v>0</v>
      </c>
      <c r="Q65" s="190">
        <v>0.95</v>
      </c>
      <c r="R65" s="190">
        <v>2.77</v>
      </c>
      <c r="S65" s="226">
        <v>1</v>
      </c>
      <c r="T65" s="190">
        <v>0.85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0"/>
      <c r="CG65" s="7">
        <v>75.748344604857479</v>
      </c>
      <c r="CH65" s="7">
        <v>86.102591673956184</v>
      </c>
      <c r="CI65" s="7">
        <v>1.895960049298792</v>
      </c>
      <c r="CJ65" s="13">
        <v>104.53271555470332</v>
      </c>
      <c r="CK65" s="13">
        <v>33.580010752842909</v>
      </c>
      <c r="CL65" s="47">
        <v>2.0476368532426954</v>
      </c>
      <c r="CM65" s="47">
        <v>0.23855931285045118</v>
      </c>
      <c r="CN65" s="47">
        <v>5.8274234044933544E-2</v>
      </c>
      <c r="CO65" s="94">
        <v>0.32746427116644283</v>
      </c>
      <c r="CP65" s="94">
        <v>2.2726951277524079E-2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7">
        <v>2.0289855072463769</v>
      </c>
      <c r="G66" s="7">
        <v>2.0289855072463769</v>
      </c>
      <c r="H66" s="7">
        <v>0.4824</v>
      </c>
      <c r="I66" s="133">
        <v>1.7967672290403539E-3</v>
      </c>
      <c r="J66" s="31">
        <v>1.7967672290403539E-3</v>
      </c>
      <c r="K66" s="315">
        <v>1.3633869733958206E-3</v>
      </c>
      <c r="L66" s="191">
        <v>0</v>
      </c>
      <c r="M66" s="225">
        <v>0</v>
      </c>
      <c r="N66" s="151">
        <v>1.6620096868623273E-3</v>
      </c>
      <c r="O66" s="152">
        <v>1.3475754217802654E-4</v>
      </c>
      <c r="P66" s="225">
        <v>0</v>
      </c>
      <c r="Q66" s="226">
        <v>0.7</v>
      </c>
      <c r="R66" s="226">
        <v>2.7</v>
      </c>
      <c r="S66" s="226">
        <v>0.7</v>
      </c>
      <c r="T66" s="226">
        <v>0.8</v>
      </c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0"/>
      <c r="CG66" s="7">
        <v>60.450633316580067</v>
      </c>
      <c r="CH66" s="226">
        <v>74.478741797972091</v>
      </c>
      <c r="CI66" s="7">
        <v>1.895960049298792</v>
      </c>
      <c r="CJ66" s="13">
        <v>83.421873976880491</v>
      </c>
      <c r="CK66" s="13">
        <v>29.046709301209116</v>
      </c>
      <c r="CL66" s="47">
        <v>2.0476368532426954</v>
      </c>
      <c r="CM66" s="47">
        <v>0.12650033436555133</v>
      </c>
      <c r="CN66" s="47">
        <v>3.5928545043341732E-2</v>
      </c>
      <c r="CO66" s="47">
        <v>0.17341639878575721</v>
      </c>
      <c r="CP66" s="47">
        <v>1.4012132566903278E-2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7">
        <v>2.8985507246376812E-2</v>
      </c>
      <c r="G67" s="60">
        <v>2.8985507246376812E-2</v>
      </c>
      <c r="H67" s="60">
        <v>0.10979999999999999</v>
      </c>
      <c r="I67" s="134">
        <v>1E-4</v>
      </c>
      <c r="J67" s="79">
        <v>-6.5650666733187103E-5</v>
      </c>
      <c r="K67" s="315">
        <v>7.5880000000000012E-5</v>
      </c>
      <c r="L67" s="191">
        <v>0</v>
      </c>
      <c r="M67" s="225">
        <v>0</v>
      </c>
      <c r="N67" s="151">
        <v>9.2499999999999999E-5</v>
      </c>
      <c r="O67" s="154">
        <v>7.5000000000000002E-6</v>
      </c>
      <c r="P67" s="225">
        <v>0</v>
      </c>
      <c r="Q67" s="190">
        <v>0.6</v>
      </c>
      <c r="R67" s="190">
        <v>2.4500000000000002</v>
      </c>
      <c r="S67" s="190">
        <v>0.5</v>
      </c>
      <c r="T67" s="190">
        <v>0.65</v>
      </c>
      <c r="U67" s="249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0"/>
      <c r="CG67" s="7">
        <v>57.48978597046186</v>
      </c>
      <c r="CH67" s="7">
        <v>62.854891921988006</v>
      </c>
      <c r="CI67" s="7">
        <v>1.895960049298792</v>
      </c>
      <c r="CJ67" s="13">
        <v>79.335904639237356</v>
      </c>
      <c r="CK67" s="13">
        <v>24.513407849575323</v>
      </c>
      <c r="CL67" s="47">
        <v>2.0476368532426954</v>
      </c>
      <c r="CM67" s="47">
        <v>1.7213259715872654E-3</v>
      </c>
      <c r="CN67" s="47">
        <v>6.9014671330342829E-3</v>
      </c>
      <c r="CO67" s="47">
        <v>2.3589432316660883E-3</v>
      </c>
      <c r="CP67" s="69">
        <v>2.6915721818833705E-3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7">
        <v>0.85024154589371992</v>
      </c>
      <c r="G68" s="60">
        <v>0.85024154589371992</v>
      </c>
      <c r="H68" s="60">
        <v>0.26279999999999998</v>
      </c>
      <c r="I68" s="133">
        <v>5.9868716532503934E-4</v>
      </c>
      <c r="J68" s="31">
        <v>5.9868716532503934E-4</v>
      </c>
      <c r="K68" s="315">
        <v>4.5428382104863987E-4</v>
      </c>
      <c r="L68" s="191">
        <v>0</v>
      </c>
      <c r="M68" s="225">
        <v>0</v>
      </c>
      <c r="N68" s="151">
        <v>5.5378562792566133E-4</v>
      </c>
      <c r="O68" s="152">
        <v>4.490153739937795E-5</v>
      </c>
      <c r="P68" s="225">
        <v>5.4210108624275222E-20</v>
      </c>
      <c r="Q68" s="226">
        <v>0.5</v>
      </c>
      <c r="R68" s="226">
        <v>2.2000000000000002</v>
      </c>
      <c r="S68" s="226">
        <v>0.3</v>
      </c>
      <c r="T68" s="226">
        <v>0.5</v>
      </c>
      <c r="U68" s="249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7">
        <v>47.558610497023707</v>
      </c>
      <c r="CH68" s="7">
        <v>71.654576791066333</v>
      </c>
      <c r="CI68" s="7">
        <v>1.895960049298792</v>
      </c>
      <c r="CJ68" s="13">
        <v>65.630882485892712</v>
      </c>
      <c r="CK68" s="13">
        <v>27.945284948515869</v>
      </c>
      <c r="CL68" s="47">
        <v>2.0476368532426954</v>
      </c>
      <c r="CM68" s="47">
        <v>4.2048330512815271E-2</v>
      </c>
      <c r="CN68" s="47">
        <v>1.883082278069223E-2</v>
      </c>
      <c r="CO68" s="47">
        <v>5.7543088906704502E-2</v>
      </c>
      <c r="CP68" s="47">
        <v>7.3440208844699701E-3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3">
        <v>0.35748792270531404</v>
      </c>
      <c r="G69" s="32">
        <v>0.35748792270531404</v>
      </c>
      <c r="H69" s="32">
        <v>6.6599999999999993E-2</v>
      </c>
      <c r="I69" s="134">
        <v>3.1101134130113469E-4</v>
      </c>
      <c r="J69" s="79">
        <v>3.1101134130113469E-4</v>
      </c>
      <c r="K69" s="316">
        <v>2.3599540577930102E-4</v>
      </c>
      <c r="L69" s="191">
        <v>0</v>
      </c>
      <c r="M69" s="225">
        <v>0</v>
      </c>
      <c r="N69" s="152">
        <v>2.8768549070354961E-4</v>
      </c>
      <c r="O69" s="154">
        <v>2.3325850597585102E-5</v>
      </c>
      <c r="P69" s="225">
        <v>0</v>
      </c>
      <c r="Q69" s="227">
        <v>0.24</v>
      </c>
      <c r="R69" s="227">
        <v>1.23</v>
      </c>
      <c r="S69" s="226">
        <v>0.16</v>
      </c>
      <c r="T69" s="226">
        <v>0.47</v>
      </c>
      <c r="U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0"/>
      <c r="CG69" s="71">
        <v>44.437383919657435</v>
      </c>
      <c r="CH69" s="53">
        <v>64.977156110452043</v>
      </c>
      <c r="CI69" s="53">
        <v>1.895960049298792</v>
      </c>
      <c r="CJ69" s="13">
        <v>61.323589809127256</v>
      </c>
      <c r="CK69" s="13">
        <v>25.341090883076298</v>
      </c>
      <c r="CL69" s="47">
        <v>2.0476368532426954</v>
      </c>
      <c r="CM69" s="69">
        <v>1.6563610887452954E-2</v>
      </c>
      <c r="CN69" s="69">
        <v>4.3274785969561053E-3</v>
      </c>
      <c r="CO69" s="47">
        <v>2.2654448178818246E-2</v>
      </c>
      <c r="CP69" s="69">
        <v>1.6877166528128814E-3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63"/>
      <c r="H70" s="112"/>
      <c r="I70" s="513">
        <v>9.3807999999999999E-3</v>
      </c>
      <c r="J70" s="513">
        <v>9.3807999999999999E-3</v>
      </c>
      <c r="K70" s="513">
        <v>4.9174153599999999E-3</v>
      </c>
      <c r="L70" s="513">
        <v>4.46338464E-3</v>
      </c>
      <c r="M70" s="513">
        <v>0</v>
      </c>
      <c r="N70" s="14"/>
      <c r="O70" s="14"/>
      <c r="P70" s="241"/>
      <c r="Q70" s="15"/>
      <c r="R70" s="15"/>
      <c r="S70" s="15"/>
      <c r="T70" s="15"/>
      <c r="U70" s="249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0"/>
      <c r="CG70" s="10"/>
      <c r="CH70" s="15"/>
      <c r="CI70" s="7"/>
      <c r="CJ70" s="15"/>
      <c r="CK70" s="15"/>
      <c r="CL70" s="15"/>
      <c r="CM70" s="15"/>
      <c r="CN70" s="47"/>
      <c r="CO70" s="15"/>
      <c r="CP70" s="15"/>
    </row>
    <row r="71" spans="2:94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53">
        <v>3.0434782608695654</v>
      </c>
      <c r="G71" s="60">
        <v>3.0434782608695654</v>
      </c>
      <c r="H71" s="60">
        <v>0.6714</v>
      </c>
      <c r="I71" s="133">
        <v>2.3463027702844163E-3</v>
      </c>
      <c r="J71" s="106">
        <v>2.3463027702844163E-3</v>
      </c>
      <c r="K71" s="315">
        <v>1.2299319121830911E-3</v>
      </c>
      <c r="L71" s="315">
        <v>1.1163708581013252E-3</v>
      </c>
      <c r="M71" s="318">
        <v>0</v>
      </c>
      <c r="N71" s="151">
        <v>2.1703300625130852E-3</v>
      </c>
      <c r="O71" s="152">
        <v>1.7597270777133122E-4</v>
      </c>
      <c r="P71" s="225">
        <v>0</v>
      </c>
      <c r="Q71" s="226">
        <v>1.4</v>
      </c>
      <c r="R71" s="226">
        <v>3</v>
      </c>
      <c r="S71" s="226">
        <v>1.4</v>
      </c>
      <c r="T71" s="226">
        <v>1</v>
      </c>
      <c r="U71" s="249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0"/>
      <c r="CG71" s="53">
        <v>122.50505894564083</v>
      </c>
      <c r="CH71" s="7">
        <v>78.211092446140597</v>
      </c>
      <c r="CI71" s="7">
        <v>11.898783757668282</v>
      </c>
      <c r="CJ71" s="13">
        <v>169.05698134498434</v>
      </c>
      <c r="CK71" s="13">
        <v>30.502326053994835</v>
      </c>
      <c r="CL71" s="47">
        <v>12.850686458281745</v>
      </c>
      <c r="CM71" s="47">
        <v>0.40905517344485381</v>
      </c>
      <c r="CN71" s="47">
        <v>5.2510927468338797E-2</v>
      </c>
      <c r="CO71" s="94">
        <v>0.55363203244472292</v>
      </c>
      <c r="CP71" s="94">
        <v>2.0479261712652134E-2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7">
        <v>3.7971014492753628</v>
      </c>
      <c r="G72" s="60">
        <v>3.7971014492753628</v>
      </c>
      <c r="H72" s="60">
        <v>0.81179999999999997</v>
      </c>
      <c r="I72" s="133">
        <v>3.0928238174184088E-3</v>
      </c>
      <c r="J72" s="106">
        <v>3.0928238174184088E-3</v>
      </c>
      <c r="K72" s="315">
        <v>1.6212582450907298E-3</v>
      </c>
      <c r="L72" s="315">
        <v>1.4715655723276789E-3</v>
      </c>
      <c r="M72" s="318">
        <v>0</v>
      </c>
      <c r="N72" s="151">
        <v>2.8608620311120279E-3</v>
      </c>
      <c r="O72" s="152">
        <v>2.3196178630638064E-4</v>
      </c>
      <c r="P72" s="225">
        <v>0</v>
      </c>
      <c r="Q72" s="226">
        <v>1.2</v>
      </c>
      <c r="R72" s="190">
        <v>2.85</v>
      </c>
      <c r="S72" s="190">
        <v>1.2</v>
      </c>
      <c r="T72" s="190">
        <v>0.9</v>
      </c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0"/>
      <c r="CG72" s="7">
        <v>128.42675363787725</v>
      </c>
      <c r="CH72" s="7">
        <v>72.736315974910752</v>
      </c>
      <c r="CI72" s="7">
        <v>11.898783757668282</v>
      </c>
      <c r="CJ72" s="13">
        <v>177.22892002027061</v>
      </c>
      <c r="CK72" s="13">
        <v>28.367163230215194</v>
      </c>
      <c r="CL72" s="47">
        <v>12.850686458281745</v>
      </c>
      <c r="CM72" s="47">
        <v>0.53283030141497012</v>
      </c>
      <c r="CN72" s="47">
        <v>5.904734130843254E-2</v>
      </c>
      <c r="CO72" s="94">
        <v>0.7217515492374017</v>
      </c>
      <c r="CP72" s="94">
        <v>2.3028463110288694E-2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7">
        <v>2.2415458937198069</v>
      </c>
      <c r="G73" s="60">
        <v>2.2415458937198069</v>
      </c>
      <c r="H73" s="60">
        <v>0.52200000000000002</v>
      </c>
      <c r="I73" s="133">
        <v>1.8990526822477327E-3</v>
      </c>
      <c r="J73" s="106">
        <v>1.8990526822477327E-3</v>
      </c>
      <c r="K73" s="314">
        <v>9.9548341603426143E-4</v>
      </c>
      <c r="L73" s="314">
        <v>9.0356926621347131E-4</v>
      </c>
      <c r="M73" s="225">
        <v>0</v>
      </c>
      <c r="N73" s="151">
        <v>1.7566237310791529E-3</v>
      </c>
      <c r="O73" s="152">
        <v>1.4242895116857996E-4</v>
      </c>
      <c r="P73" s="225">
        <v>0</v>
      </c>
      <c r="Q73" s="190">
        <v>0.95</v>
      </c>
      <c r="R73" s="190">
        <v>2.77</v>
      </c>
      <c r="S73" s="226">
        <v>1</v>
      </c>
      <c r="T73" s="190">
        <v>0.85</v>
      </c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0"/>
      <c r="CG73" s="7">
        <v>135.45876608490798</v>
      </c>
      <c r="CH73" s="7">
        <v>73.463679134659856</v>
      </c>
      <c r="CI73" s="7">
        <v>11.898783757668282</v>
      </c>
      <c r="CJ73" s="13">
        <v>186.933097197173</v>
      </c>
      <c r="CK73" s="13">
        <v>28.650834862517346</v>
      </c>
      <c r="CL73" s="47">
        <v>12.850686458281745</v>
      </c>
      <c r="CM73" s="47">
        <v>0.33030871075823859</v>
      </c>
      <c r="CN73" s="47">
        <v>3.834804050829245E-2</v>
      </c>
      <c r="CO73" s="94">
        <v>0.44782451988469085</v>
      </c>
      <c r="CP73" s="94">
        <v>1.4955735798234055E-2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7">
        <v>1.2173913043478262</v>
      </c>
      <c r="G74" s="60">
        <v>1.2173913043478262</v>
      </c>
      <c r="H74" s="60">
        <v>0.33119999999999999</v>
      </c>
      <c r="I74" s="133">
        <v>9.4059366447184656E-4</v>
      </c>
      <c r="J74" s="106">
        <v>9.4059366447184656E-4</v>
      </c>
      <c r="K74" s="315">
        <v>4.9305919891614192E-4</v>
      </c>
      <c r="L74" s="315">
        <v>4.4753446555570464E-4</v>
      </c>
      <c r="M74" s="225">
        <v>0</v>
      </c>
      <c r="N74" s="152">
        <v>8.7004913963645812E-4</v>
      </c>
      <c r="O74" s="154">
        <v>7.0544524835388495E-5</v>
      </c>
      <c r="P74" s="225">
        <v>0</v>
      </c>
      <c r="Q74" s="226">
        <v>0.7</v>
      </c>
      <c r="R74" s="226">
        <v>2.7</v>
      </c>
      <c r="S74" s="226">
        <v>0.7</v>
      </c>
      <c r="T74" s="226">
        <v>0.8</v>
      </c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0"/>
      <c r="CG74" s="7">
        <v>117.94041928704192</v>
      </c>
      <c r="CH74" s="226">
        <v>65.015356034173976</v>
      </c>
      <c r="CI74" s="7">
        <v>11.898783757668282</v>
      </c>
      <c r="CJ74" s="13">
        <v>162.75777861611783</v>
      </c>
      <c r="CK74" s="13">
        <v>25.355988853327851</v>
      </c>
      <c r="CL74" s="47">
        <v>12.850686458281745</v>
      </c>
      <c r="CM74" s="47">
        <v>0.158065116750082</v>
      </c>
      <c r="CN74" s="47">
        <v>2.1533085918518421E-2</v>
      </c>
      <c r="CO74" s="47">
        <v>0.21378421835144298</v>
      </c>
      <c r="CP74" s="47">
        <v>8.3979035082221831E-3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7">
        <v>0.46376811594202899</v>
      </c>
      <c r="G75" s="60">
        <v>0.46376811594202899</v>
      </c>
      <c r="H75" s="60">
        <v>8.6399999999999991E-2</v>
      </c>
      <c r="I75" s="133">
        <v>3.3528901405172263E-4</v>
      </c>
      <c r="J75" s="106">
        <v>3.3528901405172263E-4</v>
      </c>
      <c r="K75" s="315">
        <v>1.75758501165913E-4</v>
      </c>
      <c r="L75" s="315">
        <v>1.5953051288580963E-4</v>
      </c>
      <c r="M75" s="225">
        <v>0</v>
      </c>
      <c r="N75" s="152">
        <v>3.1014233799784343E-4</v>
      </c>
      <c r="O75" s="154">
        <v>2.5146676053879195E-5</v>
      </c>
      <c r="P75" s="225">
        <v>0</v>
      </c>
      <c r="Q75" s="190">
        <v>0.6</v>
      </c>
      <c r="R75" s="190">
        <v>2.4500000000000002</v>
      </c>
      <c r="S75" s="190">
        <v>0.5</v>
      </c>
      <c r="T75" s="190">
        <v>0.65</v>
      </c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0"/>
      <c r="CG75" s="7">
        <v>112.75893643133509</v>
      </c>
      <c r="CH75" s="7">
        <v>56.567032933688097</v>
      </c>
      <c r="CI75" s="7">
        <v>11.898783757668282</v>
      </c>
      <c r="CJ75" s="13">
        <v>155.60733227524241</v>
      </c>
      <c r="CK75" s="13">
        <v>22.061142844138359</v>
      </c>
      <c r="CL75" s="47">
        <v>12.850686458281745</v>
      </c>
      <c r="CM75" s="47">
        <v>5.7812276029682724E-2</v>
      </c>
      <c r="CN75" s="47">
        <v>4.8873916454706514E-3</v>
      </c>
      <c r="CO75" s="47">
        <v>7.8125457963373515E-2</v>
      </c>
      <c r="CP75" s="69">
        <v>1.906082741733554E-3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7">
        <v>0.65700483091787454</v>
      </c>
      <c r="G76" s="60">
        <v>0.65700483091787454</v>
      </c>
      <c r="H76" s="60">
        <v>0.2268</v>
      </c>
      <c r="I76" s="133">
        <v>3.7584463095068689E-4</v>
      </c>
      <c r="J76" s="106">
        <v>3.7584463095068689E-4</v>
      </c>
      <c r="K76" s="315">
        <v>1.9701775554435008E-4</v>
      </c>
      <c r="L76" s="315">
        <v>1.7882687540633681E-4</v>
      </c>
      <c r="M76" s="225">
        <v>0</v>
      </c>
      <c r="N76" s="151">
        <v>3.4765628362938539E-4</v>
      </c>
      <c r="O76" s="154">
        <v>2.8188347321301516E-5</v>
      </c>
      <c r="P76" s="225">
        <v>0</v>
      </c>
      <c r="Q76" s="226">
        <v>0.5</v>
      </c>
      <c r="R76" s="226">
        <v>2.2000000000000002</v>
      </c>
      <c r="S76" s="226">
        <v>0.3</v>
      </c>
      <c r="T76" s="226">
        <v>0.5</v>
      </c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0"/>
      <c r="CG76" s="7">
        <v>99.410449645918817</v>
      </c>
      <c r="CH76" s="7">
        <v>63.920747215067543</v>
      </c>
      <c r="CI76" s="7">
        <v>11.898783757668282</v>
      </c>
      <c r="CJ76" s="13">
        <v>137.18642051136797</v>
      </c>
      <c r="CK76" s="13">
        <v>24.929091413876343</v>
      </c>
      <c r="CL76" s="47">
        <v>12.850686458281745</v>
      </c>
      <c r="CM76" s="47">
        <v>7.3130704071921987E-2</v>
      </c>
      <c r="CN76" s="47">
        <v>1.4497225468377319E-2</v>
      </c>
      <c r="CO76" s="47">
        <v>9.8575104096001787E-2</v>
      </c>
      <c r="CP76" s="47">
        <v>5.6539179326671549E-3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3">
        <v>0.46376811594202899</v>
      </c>
      <c r="G77" s="32">
        <v>0.46376811594202899</v>
      </c>
      <c r="H77" s="32">
        <v>8.6399999999999991E-2</v>
      </c>
      <c r="I77" s="134">
        <v>3.9089342057518504E-4</v>
      </c>
      <c r="J77" s="305">
        <v>3.9089342057518504E-4</v>
      </c>
      <c r="K77" s="316">
        <v>2.0490633106551201E-4</v>
      </c>
      <c r="L77" s="316">
        <v>1.8598708950967304E-4</v>
      </c>
      <c r="M77" s="225">
        <v>0</v>
      </c>
      <c r="N77" s="152">
        <v>3.6157641403204618E-4</v>
      </c>
      <c r="O77" s="154">
        <v>2.9317006543138878E-5</v>
      </c>
      <c r="P77" s="225">
        <v>0</v>
      </c>
      <c r="Q77" s="227">
        <v>0.24</v>
      </c>
      <c r="R77" s="227">
        <v>1.23</v>
      </c>
      <c r="S77" s="226">
        <v>0.16</v>
      </c>
      <c r="T77" s="226">
        <v>0.47</v>
      </c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0"/>
      <c r="CG77" s="71">
        <v>97.140466680561516</v>
      </c>
      <c r="CH77" s="53">
        <v>58.952578890343396</v>
      </c>
      <c r="CI77" s="53">
        <v>11.898783757668282</v>
      </c>
      <c r="CJ77" s="13">
        <v>134.05384401917487</v>
      </c>
      <c r="CK77" s="13">
        <v>22.991505767233924</v>
      </c>
      <c r="CL77" s="47">
        <v>12.850686458281745</v>
      </c>
      <c r="CM77" s="47">
        <v>5.0568927739468889E-2</v>
      </c>
      <c r="CN77" s="47">
        <v>5.0935028161256694E-3</v>
      </c>
      <c r="CO77" s="47">
        <v>6.8129637322878425E-2</v>
      </c>
      <c r="CP77" s="69">
        <v>1.9864660982890107E-3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63"/>
      <c r="H78" s="112"/>
      <c r="I78" s="513">
        <v>4.4112885467363023E-3</v>
      </c>
      <c r="J78" s="513">
        <v>4.4112885467363023E-3</v>
      </c>
      <c r="K78" s="513">
        <v>2.1099193119039736E-3</v>
      </c>
      <c r="L78" s="513">
        <v>2.3013692348323291E-3</v>
      </c>
      <c r="M78" s="513">
        <v>0</v>
      </c>
      <c r="N78" s="14"/>
      <c r="O78" s="14"/>
      <c r="P78" s="241"/>
      <c r="Q78" s="15"/>
      <c r="R78" s="15"/>
      <c r="S78" s="15"/>
      <c r="T78" s="15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0"/>
      <c r="CG78" s="7"/>
      <c r="CH78" s="15"/>
      <c r="CI78" s="7"/>
      <c r="CJ78" s="15"/>
      <c r="CK78" s="15"/>
      <c r="CL78" s="15"/>
      <c r="CM78" s="15"/>
      <c r="CN78" s="47"/>
      <c r="CO78" s="15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53">
        <v>14.088985507246379</v>
      </c>
      <c r="G79" s="60">
        <v>14.088985507246379</v>
      </c>
      <c r="H79" s="60">
        <v>2.7291780000000001</v>
      </c>
      <c r="I79" s="133">
        <v>1.6473601029211842E-3</v>
      </c>
      <c r="J79" s="106">
        <v>1.6473601029211842E-3</v>
      </c>
      <c r="K79" s="320">
        <v>7.8793233722720241E-4</v>
      </c>
      <c r="L79" s="321">
        <v>8.5942776569398181E-4</v>
      </c>
      <c r="M79" s="318">
        <v>0</v>
      </c>
      <c r="N79" s="151">
        <v>1.5238080952020953E-3</v>
      </c>
      <c r="O79" s="152">
        <v>1.2355200771908882E-4</v>
      </c>
      <c r="P79" s="225">
        <v>0</v>
      </c>
      <c r="Q79" s="226">
        <v>1.4</v>
      </c>
      <c r="R79" s="226">
        <v>3</v>
      </c>
      <c r="S79" s="226">
        <v>1.4</v>
      </c>
      <c r="T79" s="226">
        <v>1</v>
      </c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0"/>
      <c r="CG79" s="53">
        <v>98.448174258430384</v>
      </c>
      <c r="CH79" s="7">
        <v>78.211092446140597</v>
      </c>
      <c r="CI79" s="7">
        <v>5.9493918788341409</v>
      </c>
      <c r="CJ79" s="13">
        <v>135.85848047663393</v>
      </c>
      <c r="CK79" s="13">
        <v>30.502326053994835</v>
      </c>
      <c r="CL79" s="47">
        <v>6.4253432291408723</v>
      </c>
      <c r="CM79" s="47">
        <v>1.4708557962997151</v>
      </c>
      <c r="CN79" s="47">
        <v>0.2134519928599731</v>
      </c>
      <c r="CO79" s="94">
        <v>2.0046347301062601</v>
      </c>
      <c r="CP79" s="94">
        <v>8.3246277215389519E-2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7">
        <v>7.6328502415458948</v>
      </c>
      <c r="G80" s="7">
        <v>7.6328502415458948</v>
      </c>
      <c r="H80" s="7">
        <v>1.5264</v>
      </c>
      <c r="I80" s="133">
        <v>7.2570827104615127E-4</v>
      </c>
      <c r="J80" s="106">
        <v>7.2570827104615127E-4</v>
      </c>
      <c r="K80" s="320">
        <v>3.4710626604137417E-4</v>
      </c>
      <c r="L80" s="321">
        <v>3.786020050047771E-4</v>
      </c>
      <c r="M80" s="318">
        <v>0</v>
      </c>
      <c r="N80" s="151">
        <v>6.7128015071768997E-4</v>
      </c>
      <c r="O80" s="154">
        <v>5.4428120328461341E-5</v>
      </c>
      <c r="P80" s="225">
        <v>0</v>
      </c>
      <c r="Q80" s="226">
        <v>1.2</v>
      </c>
      <c r="R80" s="190">
        <v>2.85</v>
      </c>
      <c r="S80" s="190">
        <v>1.2</v>
      </c>
      <c r="T80" s="190">
        <v>0.9</v>
      </c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0"/>
      <c r="CG80" s="7">
        <v>105.38149179392387</v>
      </c>
      <c r="CH80" s="7">
        <v>75.864759672756378</v>
      </c>
      <c r="CI80" s="7">
        <v>5.9493918788341409</v>
      </c>
      <c r="CJ80" s="13">
        <v>145.42645867561492</v>
      </c>
      <c r="CK80" s="13">
        <v>29.58725627237499</v>
      </c>
      <c r="CL80" s="47">
        <v>6.4253432291408723</v>
      </c>
      <c r="CM80" s="47">
        <v>0.84977196233312879</v>
      </c>
      <c r="CN80" s="47">
        <v>0.11579996916449534</v>
      </c>
      <c r="CO80" s="94">
        <v>1.1590620628478949</v>
      </c>
      <c r="CP80" s="94">
        <v>4.5161987974153182E-2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7">
        <v>0.96618357487922713</v>
      </c>
      <c r="G81" s="7">
        <v>0.96618357487922713</v>
      </c>
      <c r="H81" s="7">
        <v>0.28439999999999999</v>
      </c>
      <c r="I81" s="135">
        <v>1E-3</v>
      </c>
      <c r="J81" s="306">
        <v>1E-3</v>
      </c>
      <c r="K81" s="320">
        <v>4.7830000000000003E-4</v>
      </c>
      <c r="L81" s="321">
        <v>5.2169999999999994E-4</v>
      </c>
      <c r="M81" s="225">
        <v>0</v>
      </c>
      <c r="N81" s="154">
        <v>9.2500000000000004E-4</v>
      </c>
      <c r="O81" s="168">
        <v>7.4999999999999993E-5</v>
      </c>
      <c r="P81" s="225">
        <v>0</v>
      </c>
      <c r="Q81" s="190">
        <v>0.95</v>
      </c>
      <c r="R81" s="190">
        <v>2.77</v>
      </c>
      <c r="S81" s="226">
        <v>1</v>
      </c>
      <c r="T81" s="190">
        <v>0.85</v>
      </c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0"/>
      <c r="CG81" s="7">
        <v>113.7458855467078</v>
      </c>
      <c r="CH81" s="7">
        <v>76.623407269483934</v>
      </c>
      <c r="CI81" s="7">
        <v>5.9493918788341409</v>
      </c>
      <c r="CJ81" s="13">
        <v>156.96932205445674</v>
      </c>
      <c r="CK81" s="13">
        <v>29.883128835098734</v>
      </c>
      <c r="CL81" s="47">
        <v>6.4253432291408723</v>
      </c>
      <c r="CM81" s="47">
        <v>0.11564761103917097</v>
      </c>
      <c r="CN81" s="47">
        <v>2.1791697027441232E-2</v>
      </c>
      <c r="CO81" s="94">
        <v>0.15786924181990108</v>
      </c>
      <c r="CP81" s="94">
        <v>8.4987618407020796E-3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7">
        <v>2.5120772946859908</v>
      </c>
      <c r="G82" s="7">
        <v>2.5120772946859908</v>
      </c>
      <c r="H82" s="7">
        <v>0.57240000000000002</v>
      </c>
      <c r="I82" s="134">
        <v>1.9142874553611767E-4</v>
      </c>
      <c r="J82" s="305">
        <v>1.9142874553611767E-4</v>
      </c>
      <c r="K82" s="320">
        <v>9.1560368989925079E-5</v>
      </c>
      <c r="L82" s="321">
        <v>9.9868376546192596E-5</v>
      </c>
      <c r="M82" s="225">
        <v>0</v>
      </c>
      <c r="N82" s="152">
        <v>1.7707158962090885E-4</v>
      </c>
      <c r="O82" s="154">
        <v>1.4357155915208826E-5</v>
      </c>
      <c r="P82" s="225">
        <v>0</v>
      </c>
      <c r="Q82" s="226">
        <v>0.7</v>
      </c>
      <c r="R82" s="226">
        <v>2.7</v>
      </c>
      <c r="S82" s="226">
        <v>0.7</v>
      </c>
      <c r="T82" s="226">
        <v>0.8</v>
      </c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0"/>
      <c r="CG82" s="7">
        <v>94.130271878674677</v>
      </c>
      <c r="CH82" s="226">
        <v>67.811715433493291</v>
      </c>
      <c r="CI82" s="7">
        <v>5.9493918788341409</v>
      </c>
      <c r="CJ82" s="13">
        <v>129.89977519257104</v>
      </c>
      <c r="CK82" s="13">
        <v>26.446569019062384</v>
      </c>
      <c r="CL82" s="47">
        <v>6.4253432291408723</v>
      </c>
      <c r="CM82" s="47">
        <v>0.25140785098504631</v>
      </c>
      <c r="CN82" s="47">
        <v>3.8815425914131556E-2</v>
      </c>
      <c r="CO82" s="47">
        <v>0.34245923468256145</v>
      </c>
      <c r="CP82" s="47">
        <v>1.5138016106511309E-2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7">
        <v>2.3768115942028989</v>
      </c>
      <c r="G83" s="60">
        <v>2.3768115942028989</v>
      </c>
      <c r="H83" s="60">
        <v>0.54720000000000002</v>
      </c>
      <c r="I83" s="134">
        <v>2.6334929806806759E-4</v>
      </c>
      <c r="J83" s="305">
        <v>2.6334929806806759E-4</v>
      </c>
      <c r="K83" s="320">
        <v>1.2595996926595673E-4</v>
      </c>
      <c r="L83" s="321">
        <v>1.3738932880211086E-4</v>
      </c>
      <c r="M83" s="225">
        <v>0</v>
      </c>
      <c r="N83" s="152">
        <v>2.4359810071296253E-4</v>
      </c>
      <c r="O83" s="154">
        <v>1.9751197355105068E-5</v>
      </c>
      <c r="P83" s="225">
        <v>0</v>
      </c>
      <c r="Q83" s="190">
        <v>0.6</v>
      </c>
      <c r="R83" s="190">
        <v>2.4500000000000002</v>
      </c>
      <c r="S83" s="190">
        <v>0.5</v>
      </c>
      <c r="T83" s="190">
        <v>0.65</v>
      </c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0"/>
      <c r="CG83" s="7">
        <v>88.455314465281447</v>
      </c>
      <c r="CH83" s="7">
        <v>59.000023597502633</v>
      </c>
      <c r="CI83" s="7">
        <v>5.9493918788341409</v>
      </c>
      <c r="CJ83" s="13">
        <v>122.06833396208839</v>
      </c>
      <c r="CK83" s="13">
        <v>23.010009203026026</v>
      </c>
      <c r="CL83" s="47">
        <v>6.4253432291408723</v>
      </c>
      <c r="CM83" s="47">
        <v>0.22438220058601388</v>
      </c>
      <c r="CN83" s="47">
        <v>3.2284812912553439E-2</v>
      </c>
      <c r="CO83" s="47">
        <v>0.30540526172987825</v>
      </c>
      <c r="CP83" s="47">
        <v>1.2591077035895841E-2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7">
        <v>5.2946859903381647</v>
      </c>
      <c r="G84" s="60">
        <v>5.2946859903381647</v>
      </c>
      <c r="H84" s="60">
        <v>1.0908</v>
      </c>
      <c r="I84" s="134">
        <v>5.6371479367914572E-4</v>
      </c>
      <c r="J84" s="106">
        <v>5.6371479367914572E-4</v>
      </c>
      <c r="K84" s="320">
        <v>2.6962478581673541E-4</v>
      </c>
      <c r="L84" s="321">
        <v>2.9409000786241032E-4</v>
      </c>
      <c r="M84" s="225">
        <v>0</v>
      </c>
      <c r="N84" s="151">
        <v>5.2143618415320984E-4</v>
      </c>
      <c r="O84" s="154">
        <v>4.2278609525935927E-5</v>
      </c>
      <c r="P84" s="225">
        <v>0</v>
      </c>
      <c r="Q84" s="226">
        <v>0.5</v>
      </c>
      <c r="R84" s="226">
        <v>2.2000000000000002</v>
      </c>
      <c r="S84" s="226">
        <v>0.3</v>
      </c>
      <c r="T84" s="226">
        <v>0.5</v>
      </c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0"/>
      <c r="CG84" s="7">
        <v>72.701139211144152</v>
      </c>
      <c r="CH84" s="7">
        <v>66.670026665177957</v>
      </c>
      <c r="CI84" s="7">
        <v>5.9493918788341409</v>
      </c>
      <c r="CJ84" s="13">
        <v>100.32757211137893</v>
      </c>
      <c r="CK84" s="13">
        <v>26.001310399419403</v>
      </c>
      <c r="CL84" s="47">
        <v>6.4253432291408723</v>
      </c>
      <c r="CM84" s="47">
        <v>0.41642986509476437</v>
      </c>
      <c r="CN84" s="47">
        <v>7.2723665086376121E-2</v>
      </c>
      <c r="CO84" s="47">
        <v>0.56522316528120631</v>
      </c>
      <c r="CP84" s="47">
        <v>2.8362229383686686E-2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3">
        <v>0.38647342995169087</v>
      </c>
      <c r="G85" s="32">
        <v>0.38647342995169087</v>
      </c>
      <c r="H85" s="32">
        <v>0.1764</v>
      </c>
      <c r="I85" s="134">
        <v>1.9727335485635823E-5</v>
      </c>
      <c r="J85" s="305">
        <v>1.9727335485635823E-5</v>
      </c>
      <c r="K85" s="324">
        <v>9.4355845627796147E-6</v>
      </c>
      <c r="L85" s="325">
        <v>1.0291750922856208E-5</v>
      </c>
      <c r="M85" s="225">
        <v>0</v>
      </c>
      <c r="N85" s="152">
        <v>1.8247785324213137E-5</v>
      </c>
      <c r="O85" s="154">
        <v>1.4795501614226867E-6</v>
      </c>
      <c r="P85" s="225">
        <v>0</v>
      </c>
      <c r="Q85" s="227">
        <v>0.24</v>
      </c>
      <c r="R85" s="227">
        <v>1.23</v>
      </c>
      <c r="S85" s="226">
        <v>0.16</v>
      </c>
      <c r="T85" s="226">
        <v>0.47</v>
      </c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0"/>
      <c r="CG85" s="71">
        <v>70.554524885208437</v>
      </c>
      <c r="CH85" s="53">
        <v>61.477016131674276</v>
      </c>
      <c r="CI85" s="53">
        <v>5.9493918788341409</v>
      </c>
      <c r="CJ85" s="13">
        <v>97.365244341587641</v>
      </c>
      <c r="CK85" s="13">
        <v>23.976036291352969</v>
      </c>
      <c r="CL85" s="47">
        <v>6.4253432291408723</v>
      </c>
      <c r="CM85" s="47">
        <v>2.9566731116538202E-2</v>
      </c>
      <c r="CN85" s="47">
        <v>1.0844545645627342E-2</v>
      </c>
      <c r="CO85" s="47">
        <v>4.0112304375160786E-2</v>
      </c>
      <c r="CP85" s="47">
        <v>4.229372801794664E-3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63"/>
      <c r="H86" s="63"/>
      <c r="I86" s="513">
        <v>8.0960000000000008E-3</v>
      </c>
      <c r="J86" s="513">
        <v>8.0960000000000008E-3</v>
      </c>
      <c r="K86" s="513">
        <v>3.2384000000000007E-3</v>
      </c>
      <c r="L86" s="513">
        <v>4.857600000000001E-3</v>
      </c>
      <c r="M86" s="513">
        <v>0</v>
      </c>
      <c r="N86" s="14"/>
      <c r="O86" s="14"/>
      <c r="P86" s="241"/>
      <c r="Q86" s="15"/>
      <c r="R86" s="15"/>
      <c r="S86" s="15"/>
      <c r="T86" s="15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0"/>
      <c r="CG86" s="10"/>
      <c r="CH86" s="15"/>
      <c r="CI86" s="7"/>
      <c r="CJ86" s="15"/>
      <c r="CK86" s="15"/>
      <c r="CL86" s="15"/>
      <c r="CM86" s="15"/>
      <c r="CN86" s="47"/>
      <c r="CO86" s="15"/>
      <c r="CP86" s="15"/>
    </row>
    <row r="87" spans="2:94" ht="50.25" customHeight="1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53">
        <v>3.9710144927536239</v>
      </c>
      <c r="G87" s="7">
        <v>3.9710144927536239</v>
      </c>
      <c r="H87" s="7">
        <v>0.84420000000000006</v>
      </c>
      <c r="I87" s="133">
        <v>2.3538520022364545E-3</v>
      </c>
      <c r="J87" s="133">
        <v>2.3538520022364545E-3</v>
      </c>
      <c r="K87" s="320">
        <v>9.4154080089458182E-4</v>
      </c>
      <c r="L87" s="321">
        <v>1.4123112013418727E-3</v>
      </c>
      <c r="M87" s="318">
        <v>0</v>
      </c>
      <c r="N87" s="133">
        <v>1.9631125698652031E-3</v>
      </c>
      <c r="O87" s="134">
        <v>3.9073943237125146E-4</v>
      </c>
      <c r="P87" s="225">
        <v>0</v>
      </c>
      <c r="Q87" s="226">
        <v>1.4</v>
      </c>
      <c r="R87" s="226">
        <v>3</v>
      </c>
      <c r="S87" s="226">
        <v>1.4</v>
      </c>
      <c r="T87" s="226">
        <v>1</v>
      </c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0"/>
      <c r="CG87" s="53">
        <v>142.9842530896251</v>
      </c>
      <c r="CH87" s="7">
        <v>78.211092446140597</v>
      </c>
      <c r="CI87" s="7">
        <v>4.3803214932075543</v>
      </c>
      <c r="CJ87" s="13">
        <v>197.31826926368262</v>
      </c>
      <c r="CK87" s="13">
        <v>30.502326053994835</v>
      </c>
      <c r="CL87" s="47">
        <v>4.7307472126641592</v>
      </c>
      <c r="CM87" s="47">
        <v>0.5851868613869009</v>
      </c>
      <c r="CN87" s="47">
        <v>6.6025804243031894E-2</v>
      </c>
      <c r="CO87" s="94">
        <v>0.80233957267418876</v>
      </c>
      <c r="CP87" s="94">
        <v>2.575006365478244E-2</v>
      </c>
    </row>
    <row r="88" spans="2:94" ht="50.25" customHeight="1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7">
        <v>2.42512077294686</v>
      </c>
      <c r="G88" s="7">
        <v>2.42512077294686</v>
      </c>
      <c r="H88" s="7">
        <v>0.55619999999999992</v>
      </c>
      <c r="I88" s="133">
        <v>2.1090516446152724E-3</v>
      </c>
      <c r="J88" s="133">
        <v>2.1090516446152724E-3</v>
      </c>
      <c r="K88" s="320">
        <v>8.4362065784610897E-4</v>
      </c>
      <c r="L88" s="321">
        <v>1.2654309867691635E-3</v>
      </c>
      <c r="M88" s="318">
        <v>0</v>
      </c>
      <c r="N88" s="133">
        <v>1.7589490716091371E-3</v>
      </c>
      <c r="O88" s="134">
        <v>3.5010257300613525E-4</v>
      </c>
      <c r="P88" s="225">
        <v>0</v>
      </c>
      <c r="Q88" s="226">
        <v>1.2</v>
      </c>
      <c r="R88" s="190">
        <v>2.85</v>
      </c>
      <c r="S88" s="190">
        <v>1.2</v>
      </c>
      <c r="T88" s="190">
        <v>0.9</v>
      </c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0"/>
      <c r="CG88" s="7">
        <v>137.40799058776912</v>
      </c>
      <c r="CH88" s="226">
        <v>81.14594433100072</v>
      </c>
      <c r="CI88" s="7">
        <v>4.3803214932075543</v>
      </c>
      <c r="CJ88" s="13">
        <v>189.62302701112137</v>
      </c>
      <c r="CK88" s="13">
        <v>31.646918289090284</v>
      </c>
      <c r="CL88" s="47">
        <v>4.7307472126641592</v>
      </c>
      <c r="CM88" s="47">
        <v>0.34385378098864872</v>
      </c>
      <c r="CN88" s="47">
        <v>4.5133374236902599E-2</v>
      </c>
      <c r="CO88" s="94">
        <v>0.47133137517072626</v>
      </c>
      <c r="CP88" s="94">
        <v>1.7602015952392011E-2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7">
        <v>0.57971014492753625</v>
      </c>
      <c r="G89" s="7">
        <v>0.57971014492753625</v>
      </c>
      <c r="H89" s="7">
        <v>0.21239999999999998</v>
      </c>
      <c r="I89" s="133">
        <v>8.7872032859873355E-4</v>
      </c>
      <c r="J89" s="133">
        <v>8.7872032859873355E-4</v>
      </c>
      <c r="K89" s="322">
        <v>3.5148813143949346E-4</v>
      </c>
      <c r="L89" s="323">
        <v>5.2723219715924009E-4</v>
      </c>
      <c r="M89" s="225">
        <v>0</v>
      </c>
      <c r="N89" s="133">
        <v>7.3285275405134381E-4</v>
      </c>
      <c r="O89" s="134">
        <v>1.4586757454738977E-4</v>
      </c>
      <c r="P89" s="225">
        <v>0</v>
      </c>
      <c r="Q89" s="190">
        <v>0.95</v>
      </c>
      <c r="R89" s="190">
        <v>2.77</v>
      </c>
      <c r="S89" s="226">
        <v>1</v>
      </c>
      <c r="T89" s="190">
        <v>0.85</v>
      </c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0"/>
      <c r="CG89" s="7">
        <v>128.67349091672043</v>
      </c>
      <c r="CH89" s="226">
        <v>85.544350322031207</v>
      </c>
      <c r="CI89" s="7">
        <v>4.3803214932075543</v>
      </c>
      <c r="CJ89" s="13">
        <v>177.56941746507417</v>
      </c>
      <c r="CK89" s="13">
        <v>33.362296625592172</v>
      </c>
      <c r="CL89" s="47">
        <v>4.7307472126641592</v>
      </c>
      <c r="CM89" s="47">
        <v>7.7132644875320566E-2</v>
      </c>
      <c r="CN89" s="47">
        <v>1.8169620008399428E-2</v>
      </c>
      <c r="CO89" s="94">
        <v>0.10568125488564542</v>
      </c>
      <c r="CP89" s="94">
        <v>7.0861518032757764E-3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7">
        <v>1.7584541062801935</v>
      </c>
      <c r="G90" s="7">
        <v>1.7584541062801935</v>
      </c>
      <c r="H90" s="7">
        <v>0.432</v>
      </c>
      <c r="I90" s="133">
        <v>9.3117801910418086E-4</v>
      </c>
      <c r="J90" s="133">
        <v>9.3117801910418086E-4</v>
      </c>
      <c r="K90" s="320">
        <v>3.7247120764167239E-4</v>
      </c>
      <c r="L90" s="321">
        <v>5.5870681146250848E-4</v>
      </c>
      <c r="M90" s="225">
        <v>0</v>
      </c>
      <c r="N90" s="133">
        <v>7.7660246793288682E-4</v>
      </c>
      <c r="O90" s="134">
        <v>1.5457555117129402E-4</v>
      </c>
      <c r="P90" s="225">
        <v>0</v>
      </c>
      <c r="Q90" s="226">
        <v>0.7</v>
      </c>
      <c r="R90" s="226">
        <v>2.7</v>
      </c>
      <c r="S90" s="226">
        <v>0.7</v>
      </c>
      <c r="T90" s="226">
        <v>0.8</v>
      </c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0"/>
      <c r="CG90" s="7">
        <v>97.584593782479246</v>
      </c>
      <c r="CH90" s="7">
        <v>89.942756313061679</v>
      </c>
      <c r="CI90" s="7">
        <v>4.3803214932075543</v>
      </c>
      <c r="CJ90" s="13">
        <v>134.66673941982134</v>
      </c>
      <c r="CK90" s="13">
        <v>35.077674962094058</v>
      </c>
      <c r="CL90" s="47">
        <v>4.7307472126641592</v>
      </c>
      <c r="CM90" s="47">
        <v>0.17930062396304347</v>
      </c>
      <c r="CN90" s="47">
        <v>3.8855270727242645E-2</v>
      </c>
      <c r="CO90" s="47">
        <v>0.2451240827740325</v>
      </c>
      <c r="CP90" s="47">
        <v>1.5153555583624632E-2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7">
        <v>0.92753623188405798</v>
      </c>
      <c r="G91" s="7">
        <v>0.92753623188405798</v>
      </c>
      <c r="H91" s="7">
        <v>0.2772</v>
      </c>
      <c r="I91" s="133">
        <v>4.6989639315602052E-4</v>
      </c>
      <c r="J91" s="133">
        <v>4.6989639315602052E-4</v>
      </c>
      <c r="K91" s="320">
        <v>1.8795855726240821E-4</v>
      </c>
      <c r="L91" s="321">
        <v>2.8193783589361231E-4</v>
      </c>
      <c r="M91" s="225">
        <v>0</v>
      </c>
      <c r="N91" s="134">
        <v>3.9189359189212113E-4</v>
      </c>
      <c r="O91" s="134">
        <v>7.8002801263899404E-5</v>
      </c>
      <c r="P91" s="225">
        <v>0</v>
      </c>
      <c r="Q91" s="190">
        <v>0.6</v>
      </c>
      <c r="R91" s="190">
        <v>2.4500000000000002</v>
      </c>
      <c r="S91" s="190">
        <v>0.5</v>
      </c>
      <c r="T91" s="190">
        <v>0.65</v>
      </c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0"/>
      <c r="CG91" s="7">
        <v>97.95469970074403</v>
      </c>
      <c r="CH91" s="7">
        <v>93.54046656558414</v>
      </c>
      <c r="CI91" s="7">
        <v>4.3803214932075543</v>
      </c>
      <c r="CJ91" s="13">
        <v>135.17748558702675</v>
      </c>
      <c r="CK91" s="13">
        <v>36.480781960577815</v>
      </c>
      <c r="CL91" s="47">
        <v>4.7307472126641592</v>
      </c>
      <c r="CM91" s="47">
        <v>9.4919439948013065E-2</v>
      </c>
      <c r="CN91" s="47">
        <v>2.5929417331979922E-2</v>
      </c>
      <c r="CO91" s="47">
        <v>0.12976995506058286</v>
      </c>
      <c r="CP91" s="47">
        <v>1.011247275947217E-2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7">
        <v>2.347826086956522</v>
      </c>
      <c r="G92" s="60">
        <v>2.347826086956522</v>
      </c>
      <c r="H92" s="60">
        <v>0.54179999999999995</v>
      </c>
      <c r="I92" s="133">
        <v>1.1614272517506306E-3</v>
      </c>
      <c r="J92" s="133">
        <v>1.1614272517506306E-3</v>
      </c>
      <c r="K92" s="320">
        <v>4.6457090070025226E-4</v>
      </c>
      <c r="L92" s="321">
        <v>6.9685635105037826E-4</v>
      </c>
      <c r="M92" s="225">
        <v>0</v>
      </c>
      <c r="N92" s="133">
        <v>9.6863032796002595E-4</v>
      </c>
      <c r="O92" s="134">
        <v>1.9279692379060468E-4</v>
      </c>
      <c r="P92" s="225">
        <v>0</v>
      </c>
      <c r="Q92" s="226">
        <v>0.5</v>
      </c>
      <c r="R92" s="226">
        <v>2.2000000000000002</v>
      </c>
      <c r="S92" s="226">
        <v>0.3</v>
      </c>
      <c r="T92" s="226">
        <v>0.5</v>
      </c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0"/>
      <c r="CG92" s="7">
        <v>87.382007302313596</v>
      </c>
      <c r="CH92" s="226">
        <v>85.875779505862369</v>
      </c>
      <c r="CI92" s="7">
        <v>4.3803214932075543</v>
      </c>
      <c r="CJ92" s="13">
        <v>120.58717007719275</v>
      </c>
      <c r="CK92" s="13">
        <v>33.491554007286325</v>
      </c>
      <c r="CL92" s="47">
        <v>4.7307472126641592</v>
      </c>
      <c r="CM92" s="47">
        <v>0.2154419893460062</v>
      </c>
      <c r="CN92" s="47">
        <v>4.652749733627623E-2</v>
      </c>
      <c r="CO92" s="47">
        <v>0.2942246753761858</v>
      </c>
      <c r="CP92" s="47">
        <v>1.814572396114773E-2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3">
        <v>0.32850241545893727</v>
      </c>
      <c r="G93" s="32">
        <v>0.32850241545893727</v>
      </c>
      <c r="H93" s="32">
        <v>6.1200000000000004E-2</v>
      </c>
      <c r="I93" s="134">
        <v>1.9187436053870843E-4</v>
      </c>
      <c r="J93" s="134">
        <v>1.9187436053870843E-4</v>
      </c>
      <c r="K93" s="322">
        <v>7.6749744215483381E-5</v>
      </c>
      <c r="L93" s="323">
        <v>1.1512461632322504E-4</v>
      </c>
      <c r="M93" s="225">
        <v>0</v>
      </c>
      <c r="N93" s="134">
        <v>1.6002321668928283E-4</v>
      </c>
      <c r="O93" s="135">
        <v>3.18511438494256E-5</v>
      </c>
      <c r="P93" s="225">
        <v>0</v>
      </c>
      <c r="Q93" s="227">
        <v>0.24</v>
      </c>
      <c r="R93" s="227">
        <v>1.23</v>
      </c>
      <c r="S93" s="226">
        <v>0.16</v>
      </c>
      <c r="T93" s="226">
        <v>0.47</v>
      </c>
      <c r="U93" s="259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4"/>
      <c r="CG93" s="71">
        <v>75.267206911113263</v>
      </c>
      <c r="CH93" s="53">
        <v>78.211092446140597</v>
      </c>
      <c r="CI93" s="53">
        <v>4.3803214932075543</v>
      </c>
      <c r="CJ93" s="13">
        <v>103.8687455373363</v>
      </c>
      <c r="CK93" s="35">
        <v>30.502326053994835</v>
      </c>
      <c r="CL93" s="7">
        <v>4.7307472126641592</v>
      </c>
      <c r="CM93" s="181">
        <v>2.6164405466153708E-2</v>
      </c>
      <c r="CN93" s="92">
        <v>4.7865188577038047E-3</v>
      </c>
      <c r="CO93" s="31">
        <v>3.5675195685990493E-2</v>
      </c>
      <c r="CP93" s="31">
        <v>1.8667423545044842E-3</v>
      </c>
    </row>
    <row r="94" spans="2:94" x14ac:dyDescent="0.2">
      <c r="B94" s="21"/>
      <c r="C94" s="21"/>
      <c r="D94" s="21"/>
      <c r="E94" s="21"/>
      <c r="F94" s="22"/>
      <c r="G94" s="23"/>
      <c r="H94" s="23"/>
      <c r="I94" s="23"/>
      <c r="J94" s="132">
        <f>SUM(J87:J93)</f>
        <v>8.0960000000000008E-3</v>
      </c>
      <c r="K94" s="23"/>
      <c r="L94" s="23"/>
      <c r="R94" s="23"/>
      <c r="S94" s="23"/>
      <c r="T94" s="23"/>
      <c r="CG94" s="22"/>
      <c r="CH94" s="23"/>
      <c r="CI94" s="24"/>
      <c r="CJ94" s="23"/>
      <c r="CK94" s="23"/>
      <c r="CL94" s="23"/>
      <c r="CM94" s="23"/>
      <c r="CN94" s="23"/>
      <c r="CO94" s="23"/>
      <c r="CP94" s="23"/>
    </row>
    <row r="95" spans="2:94" x14ac:dyDescent="0.2">
      <c r="F95" s="25"/>
      <c r="I95" s="25"/>
      <c r="J95" s="147">
        <f>J94/J38</f>
        <v>0.12383807036709142</v>
      </c>
      <c r="CG95" s="25"/>
      <c r="CI95" s="26"/>
    </row>
    <row r="96" spans="2:94" x14ac:dyDescent="0.2">
      <c r="B96" s="208"/>
      <c r="C96" s="18" t="s">
        <v>107</v>
      </c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R3:BR4"/>
    <mergeCell ref="BP3:BP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F3:J3"/>
    <mergeCell ref="K3:M3"/>
    <mergeCell ref="BT3:BT4"/>
    <mergeCell ref="BU3:BU4"/>
    <mergeCell ref="U4:U5"/>
    <mergeCell ref="V4:V5"/>
    <mergeCell ref="W4:W5"/>
    <mergeCell ref="X4:X5"/>
    <mergeCell ref="Y4:Z4"/>
    <mergeCell ref="AA4:AB4"/>
    <mergeCell ref="AC4:AD4"/>
    <mergeCell ref="AE4:AE5"/>
    <mergeCell ref="AF4:AF5"/>
    <mergeCell ref="AG4:AG5"/>
    <mergeCell ref="AH4:AH5"/>
    <mergeCell ref="Q3:T3"/>
    <mergeCell ref="CG3:CI3"/>
    <mergeCell ref="CJ3:CL3"/>
    <mergeCell ref="CM3:CN3"/>
    <mergeCell ref="CO3:CP3"/>
    <mergeCell ref="BV3:BV4"/>
    <mergeCell ref="BW3:BX3"/>
    <mergeCell ref="BY3:BY4"/>
    <mergeCell ref="BZ3:BZ4"/>
    <mergeCell ref="CA3:CA4"/>
    <mergeCell ref="AP4:AP5"/>
    <mergeCell ref="AI4:AI5"/>
    <mergeCell ref="AJ4:AK4"/>
    <mergeCell ref="AL4:AM4"/>
    <mergeCell ref="AN4:AN5"/>
    <mergeCell ref="AO4:AO5"/>
  </mergeCells>
  <pageMargins left="0.74791666666666701" right="0.74791666666666701" top="0.98402777777777795" bottom="0.98402777777777795" header="0.51180555555555496" footer="0.51180555555555496"/>
  <pageSetup paperSize="9" firstPageNumber="0"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2:DG96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7.6640625" customWidth="1"/>
    <col min="2" max="2" width="22.5" customWidth="1"/>
    <col min="3" max="3" width="26.33203125" customWidth="1"/>
    <col min="4" max="4" width="32.5" customWidth="1"/>
    <col min="5" max="7" width="11.33203125"/>
    <col min="8" max="8" width="12.33203125" customWidth="1"/>
    <col min="9" max="9" width="13.5" customWidth="1"/>
    <col min="10" max="10" width="11.6640625"/>
    <col min="11" max="12" width="14.6640625"/>
    <col min="13" max="13" width="15.6640625"/>
    <col min="14" max="14" width="11" customWidth="1"/>
    <col min="15" max="15" width="8.5" customWidth="1"/>
    <col min="16" max="16" width="10.33203125" customWidth="1"/>
    <col min="17" max="17" width="12.33203125" customWidth="1"/>
    <col min="18" max="18" width="17.33203125"/>
    <col min="19" max="20" width="14.5"/>
    <col min="21" max="55" width="34.6640625" style="136" customWidth="1"/>
    <col min="56" max="84" width="34.6640625" style="21" customWidth="1"/>
    <col min="85" max="85" width="14.6640625"/>
    <col min="86" max="87" width="13"/>
    <col min="88" max="88" width="13.6640625"/>
    <col min="89" max="89" width="13"/>
    <col min="90" max="91" width="15.33203125"/>
    <col min="92" max="93" width="17"/>
    <col min="94" max="94" width="18.6640625"/>
    <col min="95" max="95" width="7.6640625"/>
    <col min="96" max="96" width="9.6640625"/>
    <col min="97" max="97" width="7.5"/>
    <col min="98" max="98" width="8.6640625" customWidth="1"/>
    <col min="99" max="99" width="11.33203125"/>
    <col min="100" max="100" width="13.6640625"/>
    <col min="101" max="101" width="7.6640625" customWidth="1"/>
    <col min="102" max="102" width="8.5"/>
    <col min="103" max="103" width="8"/>
    <col min="104" max="104" width="12.6640625"/>
    <col min="105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109</v>
      </c>
      <c r="R4" s="4" t="s">
        <v>49</v>
      </c>
      <c r="S4" s="4" t="s">
        <v>112</v>
      </c>
      <c r="T4" s="4" t="s">
        <v>117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18" customHeight="1" x14ac:dyDescent="0.2">
      <c r="A5" s="2"/>
      <c r="B5" s="3"/>
      <c r="C5" s="3"/>
      <c r="D5" s="3"/>
      <c r="E5" s="3"/>
      <c r="F5" s="148">
        <f>F6/I6</f>
        <v>88.496424890069477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164.29670543659043</v>
      </c>
      <c r="G6" s="7"/>
      <c r="H6" s="95"/>
      <c r="I6" s="115">
        <v>1.8565349463628646</v>
      </c>
      <c r="J6" s="115">
        <v>1.1478999999999999</v>
      </c>
      <c r="K6" s="115">
        <v>1.2778094167567222</v>
      </c>
      <c r="L6" s="115">
        <v>0.30195455781849706</v>
      </c>
      <c r="M6" s="115">
        <v>0.27677097178764504</v>
      </c>
      <c r="N6" s="98">
        <f>N14+N22</f>
        <v>0.13</v>
      </c>
      <c r="O6" s="98"/>
      <c r="P6" s="98"/>
      <c r="Q6" s="9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  <c r="CQ6" s="121"/>
      <c r="CR6" s="121"/>
      <c r="CS6" s="121"/>
      <c r="CT6" s="121"/>
      <c r="CU6" s="121"/>
    </row>
    <row r="7" spans="1:108" ht="27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26.569188211408523</v>
      </c>
      <c r="G7" s="13">
        <v>24.756742823603169</v>
      </c>
      <c r="H7" s="13">
        <v>0.35767599999999999</v>
      </c>
      <c r="I7" s="372">
        <v>0.30568085065447509</v>
      </c>
      <c r="J7" s="372">
        <v>0.14500000000000002</v>
      </c>
      <c r="K7" s="372">
        <v>0.21067494443929416</v>
      </c>
      <c r="L7" s="372">
        <v>4.9920864265049117E-2</v>
      </c>
      <c r="M7" s="372">
        <v>4.5085041950131813E-2</v>
      </c>
      <c r="N7" s="13">
        <v>0.28349331104277575</v>
      </c>
      <c r="O7" s="225">
        <v>9.014752158035608E-3</v>
      </c>
      <c r="P7" s="335">
        <v>1.3172787453663716E-2</v>
      </c>
      <c r="Q7" s="13">
        <v>2.0141940670110836</v>
      </c>
      <c r="R7" s="13">
        <v>4.7456776268044338</v>
      </c>
      <c r="S7" s="13">
        <v>1.149822615918541</v>
      </c>
      <c r="T7" s="35">
        <v>1.5400780555335953</v>
      </c>
      <c r="U7" s="272">
        <v>0.33330000000000004</v>
      </c>
      <c r="V7" s="272">
        <v>0.33330000000000004</v>
      </c>
      <c r="W7" s="272"/>
      <c r="X7" s="272">
        <v>0.33330000000000004</v>
      </c>
      <c r="Y7" s="272">
        <v>1.0000000000000002</v>
      </c>
      <c r="Z7" s="272"/>
      <c r="AA7" s="272"/>
      <c r="AB7" s="272"/>
      <c r="AC7" s="272"/>
      <c r="AD7" s="272"/>
      <c r="AE7" s="272"/>
      <c r="AF7" s="272">
        <v>0.50000000000000011</v>
      </c>
      <c r="AG7" s="272">
        <v>0.50000000000000011</v>
      </c>
      <c r="AH7" s="272"/>
      <c r="AI7" s="272">
        <v>1.0000000000000002</v>
      </c>
      <c r="AJ7" s="272"/>
      <c r="AK7" s="272"/>
      <c r="AL7" s="272"/>
      <c r="AM7" s="272"/>
      <c r="AN7" s="272">
        <v>0.50000000000000011</v>
      </c>
      <c r="AO7" s="272">
        <v>0.50000000000000011</v>
      </c>
      <c r="AP7" s="272"/>
      <c r="AQ7" s="272">
        <v>0.50000000000000011</v>
      </c>
      <c r="AR7" s="272">
        <v>1.0000000000000002</v>
      </c>
      <c r="AS7" s="272">
        <v>0.50000000000000011</v>
      </c>
      <c r="AT7" s="272"/>
      <c r="AU7" s="272"/>
      <c r="AV7" s="272">
        <v>1.0000000000000002</v>
      </c>
      <c r="AW7" s="272"/>
      <c r="AX7" s="272"/>
      <c r="AY7" s="272">
        <v>1.0000000000000002</v>
      </c>
      <c r="AZ7" s="272">
        <v>1.0000000000000002</v>
      </c>
      <c r="BA7" s="272"/>
      <c r="BB7" s="272"/>
      <c r="BC7" s="272"/>
      <c r="BD7" s="272"/>
      <c r="BE7" s="272" t="s">
        <v>85</v>
      </c>
      <c r="BF7" s="272"/>
      <c r="BG7" s="272" t="s">
        <v>85</v>
      </c>
      <c r="BH7" s="272"/>
      <c r="BI7" s="272"/>
      <c r="BJ7" s="272"/>
      <c r="BK7" s="272"/>
      <c r="BL7" s="272"/>
      <c r="BM7" s="272"/>
      <c r="BN7" s="272" t="s">
        <v>87</v>
      </c>
      <c r="BO7" s="272"/>
      <c r="BP7" s="272"/>
      <c r="BQ7" s="272"/>
      <c r="BR7" s="272" t="s">
        <v>85</v>
      </c>
      <c r="BS7" s="272"/>
      <c r="BT7" s="272"/>
      <c r="BU7" s="272" t="s">
        <v>85</v>
      </c>
      <c r="BV7" s="272"/>
      <c r="BW7" s="272" t="s">
        <v>85</v>
      </c>
      <c r="BX7" s="272"/>
      <c r="BY7" s="272"/>
      <c r="BZ7" s="272"/>
      <c r="CA7" s="272"/>
      <c r="CB7" s="272"/>
      <c r="CC7" s="272" t="s">
        <v>87</v>
      </c>
      <c r="CD7" s="272"/>
      <c r="CE7" s="272"/>
      <c r="CF7" s="272"/>
      <c r="CG7" s="159">
        <v>144.10219237770542</v>
      </c>
      <c r="CH7" s="32">
        <v>9.6650239575268468</v>
      </c>
      <c r="CI7" s="32">
        <v>15.482340705314103</v>
      </c>
      <c r="CJ7" s="13">
        <v>197.98200210772947</v>
      </c>
      <c r="CK7" s="13">
        <v>2.6946086793584847</v>
      </c>
      <c r="CL7" s="47">
        <v>30.964681410628206</v>
      </c>
      <c r="CM7" s="47">
        <v>3.9988541411648839</v>
      </c>
      <c r="CN7" s="69">
        <v>3.4569471090323723E-3</v>
      </c>
      <c r="CO7" s="94">
        <v>5.7540959581884028</v>
      </c>
      <c r="CP7" s="101">
        <v>9.6379685399822538E-4</v>
      </c>
      <c r="CQ7" s="236">
        <f t="shared" ref="CQ7:CQ13" si="0">F15+F23+F31</f>
        <v>26.569188211408523</v>
      </c>
      <c r="CR7" s="238">
        <f t="shared" ref="CR7:CR13" si="1">F15/CQ7</f>
        <v>0.45677626804433169</v>
      </c>
      <c r="CS7" s="238">
        <f t="shared" ref="CS7:CS13" si="2">F23/CQ7</f>
        <v>2.0425198187584297E-2</v>
      </c>
      <c r="CT7" s="238">
        <f t="shared" ref="CT7:CT13" si="3">F31/CQ7</f>
        <v>0.52279853376808416</v>
      </c>
      <c r="CU7" s="238">
        <f>CR7+CS7+CT7</f>
        <v>1.0000000000000002</v>
      </c>
      <c r="CV7" s="237"/>
      <c r="CW7" s="240">
        <f>CQ7/[1]EU28!F7</f>
        <v>5.2964628548246373E-3</v>
      </c>
      <c r="CX7" s="240">
        <f>F15/[1]EU28!F15</f>
        <v>3.9425381430518297E-3</v>
      </c>
      <c r="CY7" s="240">
        <f>F23/[1]EU28!F23</f>
        <v>4.3357110112516033E-4</v>
      </c>
      <c r="CZ7" s="240">
        <f>F31/[1]EU28!F31</f>
        <v>2.0234020727828612E-2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26.825413622011435</v>
      </c>
      <c r="G8" s="13">
        <v>25.00835617681523</v>
      </c>
      <c r="H8" s="13">
        <v>0.34751199999999999</v>
      </c>
      <c r="I8" s="372">
        <v>0.30926723167038023</v>
      </c>
      <c r="J8" s="372">
        <v>0.13700000000000001</v>
      </c>
      <c r="K8" s="372">
        <v>0.213179110406229</v>
      </c>
      <c r="L8" s="372">
        <v>5.052998336807156E-2</v>
      </c>
      <c r="M8" s="372">
        <v>4.5558137896079667E-2</v>
      </c>
      <c r="N8" s="13">
        <v>0.28153005051969077</v>
      </c>
      <c r="O8" s="225">
        <v>9.7053857330420493E-3</v>
      </c>
      <c r="P8" s="190">
        <v>1.8031795417647413E-2</v>
      </c>
      <c r="Q8" s="13">
        <v>2.0484204487163318</v>
      </c>
      <c r="R8" s="13">
        <v>5.6704370581020598</v>
      </c>
      <c r="S8" s="13">
        <v>0.68591258837958802</v>
      </c>
      <c r="T8" s="35">
        <v>1.1712720524589968</v>
      </c>
      <c r="U8" s="272">
        <v>0.54105533911036729</v>
      </c>
      <c r="V8" s="272">
        <v>0.45894466088963265</v>
      </c>
      <c r="W8" s="272"/>
      <c r="X8" s="272"/>
      <c r="Y8" s="272">
        <v>0.27052766955518365</v>
      </c>
      <c r="Z8" s="272"/>
      <c r="AA8" s="272"/>
      <c r="AB8" s="272"/>
      <c r="AC8" s="272">
        <v>0.7294723304448163</v>
      </c>
      <c r="AD8" s="272"/>
      <c r="AE8" s="272"/>
      <c r="AF8" s="272"/>
      <c r="AG8" s="272"/>
      <c r="AH8" s="272">
        <v>1</v>
      </c>
      <c r="AI8" s="272">
        <v>1</v>
      </c>
      <c r="AJ8" s="272"/>
      <c r="AK8" s="272"/>
      <c r="AL8" s="272"/>
      <c r="AM8" s="272"/>
      <c r="AN8" s="272">
        <v>0.22947233044481632</v>
      </c>
      <c r="AO8" s="272">
        <v>0.77052766955518359</v>
      </c>
      <c r="AP8" s="272"/>
      <c r="AQ8" s="272">
        <v>0.22947233044481632</v>
      </c>
      <c r="AR8" s="272">
        <v>0.45894466088963265</v>
      </c>
      <c r="AS8" s="272">
        <v>0.77052766955518359</v>
      </c>
      <c r="AT8" s="272">
        <v>0.54105533911036729</v>
      </c>
      <c r="AU8" s="272"/>
      <c r="AV8" s="272">
        <v>1</v>
      </c>
      <c r="AW8" s="272"/>
      <c r="AX8" s="272"/>
      <c r="AY8" s="272">
        <v>1</v>
      </c>
      <c r="AZ8" s="272">
        <v>1</v>
      </c>
      <c r="BA8" s="272"/>
      <c r="BB8" s="272"/>
      <c r="BC8" s="272"/>
      <c r="BD8" s="272"/>
      <c r="BE8" s="272" t="s">
        <v>85</v>
      </c>
      <c r="BF8" s="272"/>
      <c r="BG8" s="272" t="s">
        <v>85</v>
      </c>
      <c r="BH8" s="272"/>
      <c r="BI8" s="272"/>
      <c r="BJ8" s="272"/>
      <c r="BK8" s="272"/>
      <c r="BL8" s="272"/>
      <c r="BM8" s="272"/>
      <c r="BN8" s="272" t="s">
        <v>87</v>
      </c>
      <c r="BO8" s="272"/>
      <c r="BP8" s="272"/>
      <c r="BQ8" s="272"/>
      <c r="BR8" s="272" t="s">
        <v>85</v>
      </c>
      <c r="BS8" s="272"/>
      <c r="BT8" s="272"/>
      <c r="BU8" s="272" t="s">
        <v>85</v>
      </c>
      <c r="BV8" s="272"/>
      <c r="BW8" s="272" t="s">
        <v>85</v>
      </c>
      <c r="BX8" s="272"/>
      <c r="BY8" s="272"/>
      <c r="BZ8" s="272"/>
      <c r="CA8" s="272"/>
      <c r="CB8" s="272"/>
      <c r="CC8" s="272" t="s">
        <v>87</v>
      </c>
      <c r="CD8" s="272"/>
      <c r="CE8" s="272"/>
      <c r="CF8" s="272"/>
      <c r="CG8" s="159">
        <v>142.14114434328252</v>
      </c>
      <c r="CH8" s="32">
        <v>9.7208235536255874</v>
      </c>
      <c r="CI8" s="32">
        <v>15.553035721552787</v>
      </c>
      <c r="CJ8" s="13">
        <v>195.28771821323585</v>
      </c>
      <c r="CK8" s="13">
        <v>2.7101656067508135</v>
      </c>
      <c r="CL8" s="47">
        <v>31.106071443105574</v>
      </c>
      <c r="CM8" s="47">
        <v>3.9719329814254869</v>
      </c>
      <c r="CN8" s="69">
        <v>3.3781028347675346E-3</v>
      </c>
      <c r="CO8" s="94">
        <v>5.7182580466512736</v>
      </c>
      <c r="CP8" s="101">
        <v>9.4181507033318864E-4</v>
      </c>
      <c r="CQ8" s="236">
        <f t="shared" si="0"/>
        <v>26.825413622011435</v>
      </c>
      <c r="CR8" s="238">
        <f t="shared" si="1"/>
        <v>0.43206925916423244</v>
      </c>
      <c r="CS8" s="238">
        <f t="shared" si="2"/>
        <v>2.6875401725400198E-2</v>
      </c>
      <c r="CT8" s="238">
        <f t="shared" si="3"/>
        <v>0.54105533911036729</v>
      </c>
      <c r="CU8" s="238">
        <f t="shared" ref="CU8:CU13" si="4">CR8+CS8+CT8</f>
        <v>1</v>
      </c>
      <c r="CV8" s="237"/>
      <c r="CW8" s="240">
        <f>CQ8/[1]EU28!F8</f>
        <v>5.7112179411896143E-3</v>
      </c>
      <c r="CX8" s="240">
        <f>F16/[1]EU28!F16</f>
        <v>4.551123244972588E-3</v>
      </c>
      <c r="CY8" s="240">
        <f>F23/[1]EU28!F23</f>
        <v>4.3357110112516033E-4</v>
      </c>
      <c r="CZ8" s="240">
        <f>F32/[1]EU28!F32</f>
        <v>1.8028030253665686E-2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20.707703706860709</v>
      </c>
      <c r="G9" s="13">
        <v>19.000765040137217</v>
      </c>
      <c r="H9" s="13">
        <v>0.35453000000000001</v>
      </c>
      <c r="I9" s="372">
        <v>0.23448892942587124</v>
      </c>
      <c r="J9" s="372">
        <v>0.14100000000000001</v>
      </c>
      <c r="K9" s="372">
        <v>0.16141878272780646</v>
      </c>
      <c r="L9" s="372">
        <v>3.8156712239874407E-2</v>
      </c>
      <c r="M9" s="372">
        <v>3.4913434458190326E-2</v>
      </c>
      <c r="N9" s="13">
        <v>0.2131302575685117</v>
      </c>
      <c r="O9" s="225">
        <v>8.5118897290081454E-3</v>
      </c>
      <c r="P9" s="190">
        <v>1.2846782128351376E-2</v>
      </c>
      <c r="Q9" s="13">
        <v>1.7437231195801512</v>
      </c>
      <c r="R9" s="13">
        <v>4.909904246063916</v>
      </c>
      <c r="S9" s="13">
        <v>0.73441532062977366</v>
      </c>
      <c r="T9" s="35">
        <v>1.4123337130059288</v>
      </c>
      <c r="U9" s="272">
        <v>1</v>
      </c>
      <c r="V9" s="272"/>
      <c r="W9" s="272"/>
      <c r="X9" s="272"/>
      <c r="Y9" s="272"/>
      <c r="Z9" s="272"/>
      <c r="AA9" s="272">
        <v>1</v>
      </c>
      <c r="AB9" s="272"/>
      <c r="AC9" s="272"/>
      <c r="AD9" s="272"/>
      <c r="AE9" s="272"/>
      <c r="AF9" s="272"/>
      <c r="AG9" s="272"/>
      <c r="AH9" s="272">
        <v>1</v>
      </c>
      <c r="AI9" s="272">
        <v>1</v>
      </c>
      <c r="AJ9" s="272"/>
      <c r="AK9" s="272"/>
      <c r="AL9" s="272"/>
      <c r="AM9" s="272"/>
      <c r="AN9" s="272">
        <v>0.61629323158349181</v>
      </c>
      <c r="AO9" s="272">
        <v>0.38370676841650825</v>
      </c>
      <c r="AP9" s="272"/>
      <c r="AQ9" s="272">
        <v>0.61629323158349181</v>
      </c>
      <c r="AR9" s="272">
        <v>0.61629323158349181</v>
      </c>
      <c r="AS9" s="272">
        <v>0.38370676841650825</v>
      </c>
      <c r="AT9" s="272">
        <v>0.38370676841650825</v>
      </c>
      <c r="AU9" s="272"/>
      <c r="AV9" s="272">
        <v>1</v>
      </c>
      <c r="AW9" s="272"/>
      <c r="AX9" s="272"/>
      <c r="AY9" s="272">
        <v>1</v>
      </c>
      <c r="AZ9" s="272">
        <v>1</v>
      </c>
      <c r="BA9" s="272"/>
      <c r="BB9" s="272"/>
      <c r="BC9" s="272"/>
      <c r="BD9" s="272"/>
      <c r="BE9" s="272" t="s">
        <v>85</v>
      </c>
      <c r="BF9" s="272"/>
      <c r="BG9" s="272" t="s">
        <v>85</v>
      </c>
      <c r="BH9" s="272"/>
      <c r="BI9" s="272"/>
      <c r="BJ9" s="272"/>
      <c r="BK9" s="272"/>
      <c r="BL9" s="272"/>
      <c r="BM9" s="272"/>
      <c r="BN9" s="272" t="s">
        <v>87</v>
      </c>
      <c r="BO9" s="272"/>
      <c r="BP9" s="272"/>
      <c r="BQ9" s="272"/>
      <c r="BR9" s="272" t="s">
        <v>85</v>
      </c>
      <c r="BS9" s="272"/>
      <c r="BT9" s="272"/>
      <c r="BU9" s="272" t="s">
        <v>85</v>
      </c>
      <c r="BV9" s="272"/>
      <c r="BW9" s="272" t="s">
        <v>85</v>
      </c>
      <c r="BX9" s="272"/>
      <c r="BY9" s="272"/>
      <c r="BZ9" s="272"/>
      <c r="CA9" s="272"/>
      <c r="CB9" s="272"/>
      <c r="CC9" s="272" t="s">
        <v>87</v>
      </c>
      <c r="CD9" s="272"/>
      <c r="CE9" s="272"/>
      <c r="CF9" s="272"/>
      <c r="CG9" s="159">
        <v>126.94084590086331</v>
      </c>
      <c r="CH9" s="32">
        <v>10.995512522745187</v>
      </c>
      <c r="CI9" s="32">
        <v>15.191638969823304</v>
      </c>
      <c r="CJ9" s="13">
        <v>174.40402818319609</v>
      </c>
      <c r="CK9" s="13">
        <v>3.0655488913413582</v>
      </c>
      <c r="CL9" s="47">
        <v>30.383277939646607</v>
      </c>
      <c r="CM9" s="47">
        <v>2.726557145567269</v>
      </c>
      <c r="CN9" s="69">
        <v>3.8982390546888515E-3</v>
      </c>
      <c r="CO9" s="94">
        <v>3.9429778787797778</v>
      </c>
      <c r="CP9" s="101">
        <v>1.0868290484472517E-3</v>
      </c>
      <c r="CQ9" s="236">
        <f t="shared" si="0"/>
        <v>20.707703706860709</v>
      </c>
      <c r="CR9" s="238">
        <f t="shared" si="1"/>
        <v>0.54653899475188672</v>
      </c>
      <c r="CS9" s="238">
        <f t="shared" si="2"/>
        <v>6.9754236831605101E-2</v>
      </c>
      <c r="CT9" s="238">
        <f t="shared" si="3"/>
        <v>0.38370676841650825</v>
      </c>
      <c r="CU9" s="238">
        <f t="shared" si="4"/>
        <v>1</v>
      </c>
      <c r="CV9" s="237"/>
      <c r="CW9" s="240">
        <f>CQ9/[1]EU28!F9</f>
        <v>5.8371285096732606E-3</v>
      </c>
      <c r="CX9" s="240">
        <f>F17/[1]EU28!F17</f>
        <v>6.4943836570134153E-3</v>
      </c>
      <c r="CY9" s="240">
        <f>F24/[1]EU28!F24</f>
        <v>5.3595091793713309E-4</v>
      </c>
      <c r="CZ9" s="240">
        <f>F33/[1]EU28!F33</f>
        <v>1.153857375815982E-2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27.082415865514555</v>
      </c>
      <c r="G10" s="13">
        <v>25.260732379935295</v>
      </c>
      <c r="H10" s="13">
        <v>0.31580999999999998</v>
      </c>
      <c r="I10" s="372">
        <v>0.31419181407915303</v>
      </c>
      <c r="J10" s="372">
        <v>0.13200000000000001</v>
      </c>
      <c r="K10" s="372">
        <v>0.21667309136860599</v>
      </c>
      <c r="L10" s="372">
        <v>5.140641483529871E-2</v>
      </c>
      <c r="M10" s="372">
        <v>4.6112307875248323E-2</v>
      </c>
      <c r="N10" s="13">
        <v>0.27841041180741216</v>
      </c>
      <c r="O10" s="225">
        <v>1.1250469481243825E-2</v>
      </c>
      <c r="P10" s="190">
        <v>2.4530932790497059E-2</v>
      </c>
      <c r="Q10" s="13">
        <v>0.60382690358815572</v>
      </c>
      <c r="R10" s="13">
        <v>4.1218973450152649</v>
      </c>
      <c r="S10" s="13">
        <v>0.4</v>
      </c>
      <c r="T10" s="35">
        <v>1.2039270049297459</v>
      </c>
      <c r="U10" s="272">
        <v>1</v>
      </c>
      <c r="V10" s="272"/>
      <c r="W10" s="272"/>
      <c r="X10" s="272"/>
      <c r="Y10" s="272">
        <v>0.29830692289380983</v>
      </c>
      <c r="Z10" s="272"/>
      <c r="AA10" s="272">
        <v>0.70169307710619022</v>
      </c>
      <c r="AB10" s="272">
        <v>1</v>
      </c>
      <c r="AC10" s="272"/>
      <c r="AD10" s="272"/>
      <c r="AE10" s="272"/>
      <c r="AF10" s="272">
        <v>0.29830692289380983</v>
      </c>
      <c r="AG10" s="272">
        <v>0.70169307710619022</v>
      </c>
      <c r="AH10" s="272"/>
      <c r="AI10" s="272">
        <v>0.59661384578761967</v>
      </c>
      <c r="AJ10" s="272">
        <v>0.40338615421238039</v>
      </c>
      <c r="AK10" s="272"/>
      <c r="AL10" s="272"/>
      <c r="AM10" s="272"/>
      <c r="AN10" s="272">
        <v>0.40338615421238039</v>
      </c>
      <c r="AO10" s="272">
        <v>0.59661384578761967</v>
      </c>
      <c r="AP10" s="272"/>
      <c r="AQ10" s="272">
        <v>0.40338615421238039</v>
      </c>
      <c r="AR10" s="272">
        <v>0.40338615421238039</v>
      </c>
      <c r="AS10" s="272">
        <v>0.59661384578761967</v>
      </c>
      <c r="AT10" s="272">
        <v>0.59661384578761967</v>
      </c>
      <c r="AU10" s="272"/>
      <c r="AV10" s="272">
        <v>1</v>
      </c>
      <c r="AW10" s="272"/>
      <c r="AX10" s="272"/>
      <c r="AY10" s="272">
        <v>1</v>
      </c>
      <c r="AZ10" s="272">
        <v>1</v>
      </c>
      <c r="BA10" s="272"/>
      <c r="BB10" s="272"/>
      <c r="BC10" s="272"/>
      <c r="BD10" s="272"/>
      <c r="BE10" s="272" t="s">
        <v>85</v>
      </c>
      <c r="BF10" s="272"/>
      <c r="BG10" s="272" t="s">
        <v>85</v>
      </c>
      <c r="BH10" s="272"/>
      <c r="BI10" s="272"/>
      <c r="BJ10" s="272"/>
      <c r="BK10" s="272"/>
      <c r="BL10" s="272"/>
      <c r="BM10" s="272"/>
      <c r="BN10" s="272" t="s">
        <v>87</v>
      </c>
      <c r="BO10" s="272"/>
      <c r="BP10" s="272"/>
      <c r="BQ10" s="272"/>
      <c r="BR10" s="272" t="s">
        <v>85</v>
      </c>
      <c r="BS10" s="272"/>
      <c r="BT10" s="272"/>
      <c r="BU10" s="272" t="s">
        <v>85</v>
      </c>
      <c r="BV10" s="272"/>
      <c r="BW10" s="272" t="s">
        <v>85</v>
      </c>
      <c r="BX10" s="272"/>
      <c r="BY10" s="272"/>
      <c r="BZ10" s="272"/>
      <c r="CA10" s="272"/>
      <c r="CB10" s="272"/>
      <c r="CC10" s="272" t="s">
        <v>87</v>
      </c>
      <c r="CD10" s="272"/>
      <c r="CE10" s="272"/>
      <c r="CF10" s="272"/>
      <c r="CG10" s="159">
        <v>77.310219684417206</v>
      </c>
      <c r="CH10" s="32">
        <v>13.795656641060294</v>
      </c>
      <c r="CI10" s="32">
        <v>15.764412869357947</v>
      </c>
      <c r="CJ10" s="13">
        <v>106.21651082442079</v>
      </c>
      <c r="CK10" s="13">
        <v>3.8462290715276097</v>
      </c>
      <c r="CL10" s="47">
        <v>31.528825738715895</v>
      </c>
      <c r="CM10" s="47">
        <v>2.3798511548856904</v>
      </c>
      <c r="CN10" s="47">
        <v>4.3568063238132518E-3</v>
      </c>
      <c r="CO10" s="47">
        <v>3.5369836246734372</v>
      </c>
      <c r="CP10" s="69">
        <v>1.2146776030791343E-3</v>
      </c>
      <c r="CQ10" s="236">
        <f t="shared" si="0"/>
        <v>27.082415865514555</v>
      </c>
      <c r="CR10" s="238">
        <f t="shared" si="1"/>
        <v>0.36511711833082311</v>
      </c>
      <c r="CS10" s="238">
        <f t="shared" si="2"/>
        <v>3.8269035881557258E-2</v>
      </c>
      <c r="CT10" s="238">
        <f t="shared" si="3"/>
        <v>0.59661384578761967</v>
      </c>
      <c r="CU10" s="238">
        <f t="shared" si="4"/>
        <v>1</v>
      </c>
      <c r="CV10" s="237"/>
      <c r="CW10" s="240">
        <f>CQ10/[1]EU28!F10</f>
        <v>8.4053395418612672E-3</v>
      </c>
      <c r="CX10" s="240">
        <f>F18/[1]EU28!F18</f>
        <v>6.4095814810457034E-3</v>
      </c>
      <c r="CY10" s="240">
        <f>F25/[1]EU28!F25</f>
        <v>1.2939685508583769E-3</v>
      </c>
      <c r="CZ10" s="240">
        <f>F34/[1]EU28!F34</f>
        <v>2.9863765847850009E-2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16.573544698544698</v>
      </c>
      <c r="G11" s="13">
        <v>14.941020893970894</v>
      </c>
      <c r="H11" s="13">
        <v>0.43402700000000005</v>
      </c>
      <c r="I11" s="372">
        <v>0.17994907576082733</v>
      </c>
      <c r="J11" s="372">
        <v>0.1701</v>
      </c>
      <c r="K11" s="372">
        <v>0.12347558162595304</v>
      </c>
      <c r="L11" s="372">
        <v>2.8993840280956047E-2</v>
      </c>
      <c r="M11" s="372">
        <v>2.7479653853918266E-2</v>
      </c>
      <c r="N11" s="13">
        <v>0.17183078877513647</v>
      </c>
      <c r="O11" s="225">
        <v>5.2228822626987333E-3</v>
      </c>
      <c r="P11" s="190">
        <v>5.3868104892342327E-3</v>
      </c>
      <c r="Q11" s="13">
        <v>0.54636844797804784</v>
      </c>
      <c r="R11" s="13">
        <v>2.807263104043904</v>
      </c>
      <c r="S11" s="13">
        <v>0.26889063112504896</v>
      </c>
      <c r="T11" s="35">
        <v>0.74736285649172884</v>
      </c>
      <c r="U11" s="272">
        <v>1</v>
      </c>
      <c r="V11" s="272"/>
      <c r="W11" s="272"/>
      <c r="X11" s="272"/>
      <c r="Y11" s="272"/>
      <c r="Z11" s="272"/>
      <c r="AA11" s="272">
        <v>1</v>
      </c>
      <c r="AB11" s="272">
        <v>1</v>
      </c>
      <c r="AC11" s="272"/>
      <c r="AD11" s="272"/>
      <c r="AE11" s="272"/>
      <c r="AF11" s="272">
        <v>0.5</v>
      </c>
      <c r="AG11" s="272">
        <v>0.5</v>
      </c>
      <c r="AH11" s="272"/>
      <c r="AI11" s="272"/>
      <c r="AJ11" s="272">
        <v>1</v>
      </c>
      <c r="AK11" s="272"/>
      <c r="AL11" s="272"/>
      <c r="AM11" s="272"/>
      <c r="AN11" s="272">
        <v>0.97384625016072135</v>
      </c>
      <c r="AO11" s="272">
        <v>2.6153749839278716E-2</v>
      </c>
      <c r="AP11" s="272"/>
      <c r="AQ11" s="272">
        <v>0.97384625016072135</v>
      </c>
      <c r="AR11" s="272">
        <v>0.97384625016072135</v>
      </c>
      <c r="AS11" s="272">
        <v>2.6153749839278716E-2</v>
      </c>
      <c r="AT11" s="272">
        <v>2.6153749839278716E-2</v>
      </c>
      <c r="AU11" s="272"/>
      <c r="AV11" s="272">
        <v>1</v>
      </c>
      <c r="AW11" s="272"/>
      <c r="AX11" s="272"/>
      <c r="AY11" s="272">
        <v>1</v>
      </c>
      <c r="AZ11" s="272">
        <v>1</v>
      </c>
      <c r="BA11" s="272"/>
      <c r="BB11" s="272"/>
      <c r="BC11" s="272"/>
      <c r="BD11" s="272"/>
      <c r="BE11" s="272" t="s">
        <v>85</v>
      </c>
      <c r="BF11" s="272"/>
      <c r="BG11" s="272" t="s">
        <v>85</v>
      </c>
      <c r="BH11" s="272"/>
      <c r="BI11" s="272"/>
      <c r="BJ11" s="272"/>
      <c r="BK11" s="272"/>
      <c r="BL11" s="272"/>
      <c r="BM11" s="272"/>
      <c r="BN11" s="272" t="s">
        <v>87</v>
      </c>
      <c r="BO11" s="272" t="s">
        <v>88</v>
      </c>
      <c r="BP11" s="272"/>
      <c r="BQ11" s="272"/>
      <c r="BR11" s="272" t="s">
        <v>85</v>
      </c>
      <c r="BS11" s="272"/>
      <c r="BT11" s="272"/>
      <c r="BU11" s="272" t="s">
        <v>85</v>
      </c>
      <c r="BV11" s="272"/>
      <c r="BW11" s="272" t="s">
        <v>85</v>
      </c>
      <c r="BX11" s="272"/>
      <c r="BY11" s="272"/>
      <c r="BZ11" s="272"/>
      <c r="CA11" s="272"/>
      <c r="CB11" s="272"/>
      <c r="CC11" s="272" t="s">
        <v>87</v>
      </c>
      <c r="CD11" s="272"/>
      <c r="CE11" s="272" t="s">
        <v>88</v>
      </c>
      <c r="CF11" s="272"/>
      <c r="CG11" s="159">
        <v>81.472295871957442</v>
      </c>
      <c r="CH11" s="32">
        <v>14.205638662622761</v>
      </c>
      <c r="CI11" s="32">
        <v>14.071877214912643</v>
      </c>
      <c r="CJ11" s="13">
        <v>111.93478729848232</v>
      </c>
      <c r="CK11" s="13">
        <v>3.9605320591392257</v>
      </c>
      <c r="CL11" s="47">
        <v>28.143754429825286</v>
      </c>
      <c r="CM11" s="47">
        <v>1.450500160916482</v>
      </c>
      <c r="CN11" s="47">
        <v>6.1656307318221689E-3</v>
      </c>
      <c r="CO11" s="47">
        <v>2.1388617678163868</v>
      </c>
      <c r="CP11" s="69">
        <v>1.7189778480320209E-3</v>
      </c>
      <c r="CQ11" s="236">
        <f t="shared" si="0"/>
        <v>16.573544698544698</v>
      </c>
      <c r="CR11" s="238">
        <f t="shared" si="1"/>
        <v>0.90121520972167779</v>
      </c>
      <c r="CS11" s="238">
        <f t="shared" si="2"/>
        <v>7.2631040439043518E-2</v>
      </c>
      <c r="CT11" s="238">
        <f t="shared" si="3"/>
        <v>2.6153749839278716E-2</v>
      </c>
      <c r="CU11" s="238">
        <f t="shared" si="4"/>
        <v>1</v>
      </c>
      <c r="CV11" s="237"/>
      <c r="CW11" s="240">
        <f>CQ11/[1]EU28!F11</f>
        <v>5.7238894156404884E-3</v>
      </c>
      <c r="CX11" s="240">
        <f>F19/[1]EU28!F19</f>
        <v>1.1794602336860919E-2</v>
      </c>
      <c r="CY11" s="240">
        <f>F26/[1]EU28!F26</f>
        <v>9.1051986395839521E-4</v>
      </c>
      <c r="CZ11" s="240">
        <f>F35/[1]EU28!F35</f>
        <v>1.0448139930822715E-3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34.459459459459467</v>
      </c>
      <c r="G12" s="13">
        <v>32.504989189189196</v>
      </c>
      <c r="H12" s="13">
        <v>0.80017299999999991</v>
      </c>
      <c r="I12" s="372">
        <v>0.37852712380645021</v>
      </c>
      <c r="J12" s="372">
        <v>0.311</v>
      </c>
      <c r="K12" s="372">
        <v>0.25996956222666651</v>
      </c>
      <c r="L12" s="372">
        <v>6.1159501312879699E-2</v>
      </c>
      <c r="M12" s="372">
        <v>5.7398060266903993E-2</v>
      </c>
      <c r="N12" s="13">
        <v>0.36954388520808851</v>
      </c>
      <c r="O12" s="225">
        <v>1.0819351434460962E-2</v>
      </c>
      <c r="P12" s="190">
        <v>1.8164632239872778E-2</v>
      </c>
      <c r="Q12" s="13">
        <v>0.27167528075226244</v>
      </c>
      <c r="R12" s="13">
        <v>2.3561264740761687</v>
      </c>
      <c r="S12" s="13">
        <v>0.17523664610859727</v>
      </c>
      <c r="T12" s="35">
        <v>0.48017634750942684</v>
      </c>
      <c r="U12" s="272">
        <v>0.87635551225490194</v>
      </c>
      <c r="V12" s="272">
        <v>0.12364448774509802</v>
      </c>
      <c r="W12" s="272"/>
      <c r="X12" s="272"/>
      <c r="Y12" s="272">
        <v>0.12364448774509802</v>
      </c>
      <c r="Z12" s="272">
        <v>0.12364448774509802</v>
      </c>
      <c r="AA12" s="272">
        <v>0.87635551225490194</v>
      </c>
      <c r="AB12" s="272">
        <v>0.87635551225490194</v>
      </c>
      <c r="AC12" s="272"/>
      <c r="AD12" s="272"/>
      <c r="AE12" s="272"/>
      <c r="AF12" s="272">
        <v>0.5</v>
      </c>
      <c r="AG12" s="272">
        <v>0.5</v>
      </c>
      <c r="AH12" s="272"/>
      <c r="AI12" s="272"/>
      <c r="AJ12" s="272">
        <v>1</v>
      </c>
      <c r="AK12" s="272">
        <v>0.12364448774509802</v>
      </c>
      <c r="AL12" s="272"/>
      <c r="AM12" s="272"/>
      <c r="AN12" s="272">
        <v>0.87635551225490194</v>
      </c>
      <c r="AO12" s="272">
        <v>0.12364448774509802</v>
      </c>
      <c r="AP12" s="272"/>
      <c r="AQ12" s="272">
        <v>0.87635551225490194</v>
      </c>
      <c r="AR12" s="272">
        <v>0.87635551225490194</v>
      </c>
      <c r="AS12" s="272">
        <v>0.12364448774509802</v>
      </c>
      <c r="AT12" s="272">
        <v>0.12364448774509802</v>
      </c>
      <c r="AU12" s="272"/>
      <c r="AV12" s="272">
        <v>1</v>
      </c>
      <c r="AW12" s="272"/>
      <c r="AX12" s="272"/>
      <c r="AY12" s="272">
        <v>1</v>
      </c>
      <c r="AZ12" s="272">
        <v>1</v>
      </c>
      <c r="BA12" s="272"/>
      <c r="BB12" s="272"/>
      <c r="BC12" s="272"/>
      <c r="BD12" s="272"/>
      <c r="BE12" s="272" t="s">
        <v>85</v>
      </c>
      <c r="BF12" s="272"/>
      <c r="BG12" s="272" t="s">
        <v>85</v>
      </c>
      <c r="BH12" s="272"/>
      <c r="BI12" s="272"/>
      <c r="BJ12" s="272"/>
      <c r="BK12" s="272"/>
      <c r="BL12" s="272"/>
      <c r="BM12" s="272"/>
      <c r="BN12" s="272" t="s">
        <v>87</v>
      </c>
      <c r="BO12" s="272" t="s">
        <v>88</v>
      </c>
      <c r="BP12" s="272"/>
      <c r="BQ12" s="272"/>
      <c r="BR12" s="272" t="s">
        <v>85</v>
      </c>
      <c r="BS12" s="272"/>
      <c r="BT12" s="272"/>
      <c r="BU12" s="272" t="s">
        <v>85</v>
      </c>
      <c r="BV12" s="272"/>
      <c r="BW12" s="272" t="s">
        <v>85</v>
      </c>
      <c r="BX12" s="272"/>
      <c r="BY12" s="272"/>
      <c r="BZ12" s="272"/>
      <c r="CA12" s="272"/>
      <c r="CB12" s="272"/>
      <c r="CC12" s="272" t="s">
        <v>87</v>
      </c>
      <c r="CD12" s="272"/>
      <c r="CE12" s="272" t="s">
        <v>88</v>
      </c>
      <c r="CF12" s="272"/>
      <c r="CG12" s="159">
        <v>69.155251796426171</v>
      </c>
      <c r="CH12" s="32">
        <v>14.596342376880113</v>
      </c>
      <c r="CI12" s="32">
        <v>14.326665794332014</v>
      </c>
      <c r="CJ12" s="13">
        <v>95.012400443109911</v>
      </c>
      <c r="CK12" s="13">
        <v>4.0694602546741754</v>
      </c>
      <c r="CL12" s="47">
        <v>28.653331588664027</v>
      </c>
      <c r="CM12" s="47">
        <v>2.7415798711474979</v>
      </c>
      <c r="CN12" s="47">
        <v>1.1679599068735289E-2</v>
      </c>
      <c r="CO12" s="47">
        <v>4.0757553675002196</v>
      </c>
      <c r="CP12" s="69">
        <v>3.2562722203633987E-3</v>
      </c>
      <c r="CQ12" s="236">
        <f t="shared" si="0"/>
        <v>34.459459459459467</v>
      </c>
      <c r="CR12" s="238">
        <f t="shared" si="1"/>
        <v>0.82051282051282048</v>
      </c>
      <c r="CS12" s="238">
        <f t="shared" si="2"/>
        <v>5.5842691742081438E-2</v>
      </c>
      <c r="CT12" s="238">
        <f t="shared" si="3"/>
        <v>0.12364448774509802</v>
      </c>
      <c r="CU12" s="238">
        <f t="shared" si="4"/>
        <v>1</v>
      </c>
      <c r="CV12" s="237"/>
      <c r="CW12" s="240">
        <f>CQ12/[1]EU28!F12</f>
        <v>1.0405790666384656E-2</v>
      </c>
      <c r="CX12" s="240">
        <f>F20/[1]EU28!F20</f>
        <v>1.7603633659219308E-2</v>
      </c>
      <c r="CY12" s="240">
        <f>F27/[1]EU28!F27</f>
        <v>9.9134310150014965E-4</v>
      </c>
      <c r="CZ12" s="240">
        <f>F36/[1]EU28!F36</f>
        <v>9.0718624131962688E-3</v>
      </c>
      <c r="DA12" s="27"/>
      <c r="DB12" s="27"/>
      <c r="DC12" s="27"/>
      <c r="DD12" s="27"/>
    </row>
    <row r="13" spans="1:108" ht="21.75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12.078979872791061</v>
      </c>
      <c r="G13" s="13">
        <v>10.527358235080822</v>
      </c>
      <c r="H13" s="13">
        <v>0.288827</v>
      </c>
      <c r="I13" s="372">
        <v>0.1344299209657073</v>
      </c>
      <c r="J13" s="372">
        <v>0.1118</v>
      </c>
      <c r="K13" s="372">
        <v>9.2418343962167165E-2</v>
      </c>
      <c r="L13" s="372">
        <v>2.1787241516367503E-2</v>
      </c>
      <c r="M13" s="372">
        <v>2.0224335487172652E-2</v>
      </c>
      <c r="N13" s="13">
        <v>0.1334401884889416</v>
      </c>
      <c r="O13" s="321">
        <v>3.2463154471703837E-3</v>
      </c>
      <c r="P13" s="335">
        <v>5.4197807013963081E-3</v>
      </c>
      <c r="Q13" s="13">
        <v>0.21091101756413502</v>
      </c>
      <c r="R13" s="13">
        <v>1.3027330526924052</v>
      </c>
      <c r="S13" s="13">
        <v>0.15973970926739003</v>
      </c>
      <c r="T13" s="35">
        <v>0.31237870409184759</v>
      </c>
      <c r="U13" s="272">
        <v>1</v>
      </c>
      <c r="V13" s="272"/>
      <c r="W13" s="272"/>
      <c r="X13" s="272"/>
      <c r="Y13" s="272"/>
      <c r="Z13" s="272"/>
      <c r="AA13" s="272">
        <v>1</v>
      </c>
      <c r="AB13" s="272">
        <v>1</v>
      </c>
      <c r="AC13" s="272"/>
      <c r="AD13" s="272"/>
      <c r="AE13" s="272"/>
      <c r="AF13" s="272">
        <v>0.5</v>
      </c>
      <c r="AG13" s="272">
        <v>0.5</v>
      </c>
      <c r="AH13" s="272"/>
      <c r="AI13" s="272"/>
      <c r="AJ13" s="272">
        <v>1</v>
      </c>
      <c r="AK13" s="272"/>
      <c r="AL13" s="272"/>
      <c r="AM13" s="272"/>
      <c r="AN13" s="272">
        <v>0.76549010243645677</v>
      </c>
      <c r="AO13" s="272">
        <v>0.23450989756354332</v>
      </c>
      <c r="AP13" s="272"/>
      <c r="AQ13" s="272">
        <v>0.76549010243645677</v>
      </c>
      <c r="AR13" s="272">
        <v>0.76549010243645677</v>
      </c>
      <c r="AS13" s="272">
        <v>0.23450989756354332</v>
      </c>
      <c r="AT13" s="272">
        <v>0.23450989756354332</v>
      </c>
      <c r="AU13" s="272"/>
      <c r="AV13" s="272">
        <v>1</v>
      </c>
      <c r="AW13" s="272"/>
      <c r="AX13" s="272"/>
      <c r="AY13" s="272">
        <v>1</v>
      </c>
      <c r="AZ13" s="272">
        <v>1</v>
      </c>
      <c r="BA13" s="272"/>
      <c r="BB13" s="272"/>
      <c r="BC13" s="272"/>
      <c r="BD13" s="272"/>
      <c r="BE13" s="272" t="s">
        <v>85</v>
      </c>
      <c r="BF13" s="272"/>
      <c r="BG13" s="272"/>
      <c r="BH13" s="272"/>
      <c r="BI13" s="272"/>
      <c r="BJ13" s="272"/>
      <c r="BK13" s="272"/>
      <c r="BL13" s="272" t="s">
        <v>85</v>
      </c>
      <c r="BM13" s="272"/>
      <c r="BN13" s="272" t="s">
        <v>86</v>
      </c>
      <c r="BO13" s="272" t="s">
        <v>88</v>
      </c>
      <c r="BP13" s="272" t="s">
        <v>86</v>
      </c>
      <c r="BQ13" s="272"/>
      <c r="BR13" s="272" t="s">
        <v>85</v>
      </c>
      <c r="BS13" s="272"/>
      <c r="BT13" s="272"/>
      <c r="BU13" s="272" t="s">
        <v>85</v>
      </c>
      <c r="BV13" s="272"/>
      <c r="BW13" s="272"/>
      <c r="BX13" s="272"/>
      <c r="BY13" s="272"/>
      <c r="BZ13" s="272"/>
      <c r="CA13" s="272" t="s">
        <v>85</v>
      </c>
      <c r="CB13" s="272"/>
      <c r="CC13" s="272"/>
      <c r="CD13" s="272"/>
      <c r="CE13" s="272" t="s">
        <v>87</v>
      </c>
      <c r="CF13" s="272"/>
      <c r="CG13" s="159">
        <v>53.427008717016996</v>
      </c>
      <c r="CH13" s="32">
        <v>9.6010752800006411</v>
      </c>
      <c r="CI13" s="32">
        <v>14.541468796378123</v>
      </c>
      <c r="CJ13" s="13">
        <v>73.403367276309652</v>
      </c>
      <c r="CK13" s="13">
        <v>2.6767797880641786</v>
      </c>
      <c r="CL13" s="47">
        <v>29.082937592756245</v>
      </c>
      <c r="CM13" s="47">
        <v>0.73809136910509432</v>
      </c>
      <c r="CN13" s="69">
        <v>2.7730497698967454E-3</v>
      </c>
      <c r="CO13" s="47">
        <v>1.1240357608034617</v>
      </c>
      <c r="CP13" s="69">
        <v>7.7312627584721254E-4</v>
      </c>
      <c r="CQ13" s="236">
        <f t="shared" si="0"/>
        <v>12.078979872791061</v>
      </c>
      <c r="CR13" s="238">
        <f t="shared" si="1"/>
        <v>0.75247556580595665</v>
      </c>
      <c r="CS13" s="238">
        <f t="shared" si="2"/>
        <v>1.3014536630500166E-2</v>
      </c>
      <c r="CT13" s="238">
        <f t="shared" si="3"/>
        <v>0.23450989756354332</v>
      </c>
      <c r="CU13" s="238">
        <f t="shared" si="4"/>
        <v>1</v>
      </c>
      <c r="CV13" s="237"/>
      <c r="CW13" s="240">
        <f>CQ13/[1]EU28!F13</f>
        <v>5.1179089292488931E-3</v>
      </c>
      <c r="CX13" s="240">
        <f>F21/[1]EU28!F21</f>
        <v>9.8052118344037192E-3</v>
      </c>
      <c r="CY13" s="240">
        <f>F28/[1]EU28!F28</f>
        <v>1.5572216177858792E-3</v>
      </c>
      <c r="CZ13" s="240">
        <f>F37/[1]EU28!F37</f>
        <v>1.3397607353013822E-2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13"/>
      <c r="H14" s="229"/>
      <c r="I14" s="229">
        <v>1.6564119692501795</v>
      </c>
      <c r="J14" s="229">
        <v>1.0900000000000001</v>
      </c>
      <c r="K14" s="229">
        <v>1.136298610905623</v>
      </c>
      <c r="L14" s="229">
        <v>0.26668232704927891</v>
      </c>
      <c r="M14" s="229">
        <v>0.25343103129527744</v>
      </c>
      <c r="N14" s="99"/>
      <c r="O14" s="98"/>
      <c r="P14" s="114"/>
      <c r="Q14" s="120"/>
      <c r="R14" s="15"/>
      <c r="S14" s="13"/>
      <c r="T14" s="171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30"/>
      <c r="CH14" s="15"/>
      <c r="CI14" s="15"/>
      <c r="CJ14" s="15"/>
      <c r="CK14" s="15"/>
      <c r="CL14" s="15"/>
      <c r="CM14" s="15"/>
      <c r="CN14" s="15"/>
      <c r="CO14" s="15"/>
      <c r="CP14" s="15"/>
      <c r="CQ14" s="121"/>
      <c r="CR14" s="121"/>
      <c r="CS14" s="121"/>
      <c r="CT14" s="121"/>
      <c r="CU14" s="121"/>
    </row>
    <row r="15" spans="1:108" ht="24.75" customHeight="1" x14ac:dyDescent="0.2">
      <c r="A15" s="26"/>
      <c r="B15" s="37" t="s">
        <v>82</v>
      </c>
      <c r="C15" s="37" t="s">
        <v>97</v>
      </c>
      <c r="D15" s="37" t="s">
        <v>97</v>
      </c>
      <c r="E15" s="38" t="s">
        <v>84</v>
      </c>
      <c r="F15" s="71">
        <v>12.136174636174637</v>
      </c>
      <c r="G15" s="13">
        <v>11.473023492723494</v>
      </c>
      <c r="H15" s="13">
        <v>0.28870599999999996</v>
      </c>
      <c r="I15" s="13">
        <v>0.27526327820321783</v>
      </c>
      <c r="J15" s="13">
        <v>0.14000000000000001</v>
      </c>
      <c r="K15" s="13">
        <v>0.18883060884740746</v>
      </c>
      <c r="L15" s="13">
        <v>4.4317387790718074E-2</v>
      </c>
      <c r="M15" s="13">
        <v>4.2115281565092325E-2</v>
      </c>
      <c r="N15" s="13">
        <v>0.26787365999642004</v>
      </c>
      <c r="O15" s="28">
        <v>5.5052655640643565E-3</v>
      </c>
      <c r="P15" s="149">
        <v>1.8843526427334313E-3</v>
      </c>
      <c r="Q15" s="7">
        <v>2.1500000000000004</v>
      </c>
      <c r="R15" s="7">
        <v>4.8</v>
      </c>
      <c r="S15" s="7">
        <v>1.3279999999999998</v>
      </c>
      <c r="T15" s="36">
        <v>1.7066666666666668</v>
      </c>
      <c r="U15" s="279">
        <v>0.33329999999999999</v>
      </c>
      <c r="V15" s="280">
        <v>0.33329999999999999</v>
      </c>
      <c r="W15" s="280"/>
      <c r="X15" s="280">
        <v>0.33329999999999999</v>
      </c>
      <c r="Y15" s="273">
        <v>1</v>
      </c>
      <c r="Z15" s="273"/>
      <c r="AA15" s="274"/>
      <c r="AB15" s="274"/>
      <c r="AC15" s="273"/>
      <c r="AD15" s="273"/>
      <c r="AE15" s="274"/>
      <c r="AF15" s="273">
        <v>0.5</v>
      </c>
      <c r="AG15" s="273">
        <v>0.5</v>
      </c>
      <c r="AH15" s="273"/>
      <c r="AI15" s="273">
        <v>1</v>
      </c>
      <c r="AJ15" s="273"/>
      <c r="AK15" s="273"/>
      <c r="AL15" s="274"/>
      <c r="AM15" s="274"/>
      <c r="AN15" s="273">
        <v>0.5</v>
      </c>
      <c r="AO15" s="273">
        <v>0.5</v>
      </c>
      <c r="AP15" s="273"/>
      <c r="AQ15" s="273">
        <v>0.5</v>
      </c>
      <c r="AR15" s="273">
        <v>1</v>
      </c>
      <c r="AS15" s="273">
        <v>0.5</v>
      </c>
      <c r="AT15" s="273"/>
      <c r="AU15" s="274"/>
      <c r="AV15" s="273">
        <v>1</v>
      </c>
      <c r="AW15" s="274"/>
      <c r="AX15" s="274"/>
      <c r="AY15" s="273">
        <v>1</v>
      </c>
      <c r="AZ15" s="273">
        <v>1</v>
      </c>
      <c r="BA15" s="274"/>
      <c r="BB15" s="274"/>
      <c r="BC15" s="274"/>
      <c r="BD15" s="273"/>
      <c r="BE15" s="273" t="s">
        <v>85</v>
      </c>
      <c r="BF15" s="273"/>
      <c r="BG15" s="273" t="s">
        <v>85</v>
      </c>
      <c r="BH15" s="273"/>
      <c r="BI15" s="273"/>
      <c r="BJ15" s="273"/>
      <c r="BK15" s="273"/>
      <c r="BL15" s="273"/>
      <c r="BM15" s="273"/>
      <c r="BN15" s="273" t="s">
        <v>87</v>
      </c>
      <c r="BO15" s="273"/>
      <c r="BP15" s="273"/>
      <c r="BQ15" s="273"/>
      <c r="BR15" s="273" t="s">
        <v>85</v>
      </c>
      <c r="BS15" s="273"/>
      <c r="BT15" s="273"/>
      <c r="BU15" s="273" t="s">
        <v>85</v>
      </c>
      <c r="BV15" s="273"/>
      <c r="BW15" s="273" t="s">
        <v>85</v>
      </c>
      <c r="BX15" s="273"/>
      <c r="BY15" s="273"/>
      <c r="BZ15" s="273"/>
      <c r="CA15" s="273"/>
      <c r="CB15" s="273"/>
      <c r="CC15" s="273" t="s">
        <v>87</v>
      </c>
      <c r="CD15" s="273"/>
      <c r="CE15" s="273"/>
      <c r="CF15" s="273"/>
      <c r="CG15" s="276">
        <v>131.11726009511199</v>
      </c>
      <c r="CH15" s="13">
        <v>9.7410752800006399</v>
      </c>
      <c r="CI15" s="44">
        <v>13.776</v>
      </c>
      <c r="CJ15" s="13">
        <v>180.14200364467433</v>
      </c>
      <c r="CK15" s="13">
        <v>2.7158117880641783</v>
      </c>
      <c r="CL15" s="47">
        <v>27.552</v>
      </c>
      <c r="CM15" s="47">
        <v>1.6914993471606983</v>
      </c>
      <c r="CN15" s="69">
        <v>2.8123068797878642E-3</v>
      </c>
      <c r="CO15" s="94">
        <v>2.4311493234175128</v>
      </c>
      <c r="CP15" s="101">
        <v>7.8407115808485663E-4</v>
      </c>
    </row>
    <row r="16" spans="1:108" ht="21.75" customHeight="1" x14ac:dyDescent="0.2">
      <c r="A16" s="26"/>
      <c r="B16" s="5" t="s">
        <v>82</v>
      </c>
      <c r="C16" s="5" t="s">
        <v>97</v>
      </c>
      <c r="D16" s="5" t="s">
        <v>97</v>
      </c>
      <c r="E16" s="12" t="s">
        <v>89</v>
      </c>
      <c r="F16" s="10">
        <v>11.590436590436591</v>
      </c>
      <c r="G16" s="13">
        <v>10.937108731808733</v>
      </c>
      <c r="H16" s="13">
        <v>0.27854200000000001</v>
      </c>
      <c r="I16" s="13">
        <v>0.27334284064189779</v>
      </c>
      <c r="J16" s="13">
        <v>0.13</v>
      </c>
      <c r="K16" s="13">
        <v>0.18751318868034189</v>
      </c>
      <c r="L16" s="13">
        <v>4.4008197343345545E-2</v>
      </c>
      <c r="M16" s="13">
        <v>4.1821454618210359E-2</v>
      </c>
      <c r="N16" s="13">
        <v>0.26600477780587367</v>
      </c>
      <c r="O16" s="28">
        <v>5.4668568128379558E-3</v>
      </c>
      <c r="P16" s="149">
        <v>1.8712060231861616E-3</v>
      </c>
      <c r="Q16" s="13">
        <v>2.4</v>
      </c>
      <c r="R16" s="13">
        <v>5.7</v>
      </c>
      <c r="S16" s="13">
        <v>0.68</v>
      </c>
      <c r="T16" s="35">
        <v>1.29</v>
      </c>
      <c r="U16" s="273"/>
      <c r="V16" s="274">
        <v>1</v>
      </c>
      <c r="W16" s="274"/>
      <c r="X16" s="274"/>
      <c r="Y16" s="273"/>
      <c r="Z16" s="273"/>
      <c r="AA16" s="274"/>
      <c r="AB16" s="274"/>
      <c r="AC16" s="273">
        <v>1</v>
      </c>
      <c r="AD16" s="273"/>
      <c r="AE16" s="274"/>
      <c r="AF16" s="273"/>
      <c r="AG16" s="273"/>
      <c r="AH16" s="273">
        <v>1</v>
      </c>
      <c r="AI16" s="273">
        <v>1</v>
      </c>
      <c r="AJ16" s="273"/>
      <c r="AK16" s="273"/>
      <c r="AL16" s="274"/>
      <c r="AM16" s="274"/>
      <c r="AN16" s="273">
        <v>0.5</v>
      </c>
      <c r="AO16" s="273">
        <v>0.5</v>
      </c>
      <c r="AP16" s="273"/>
      <c r="AQ16" s="273">
        <v>0.5</v>
      </c>
      <c r="AR16" s="273">
        <v>1</v>
      </c>
      <c r="AS16" s="273">
        <v>0.5</v>
      </c>
      <c r="AT16" s="273"/>
      <c r="AU16" s="274"/>
      <c r="AV16" s="273">
        <v>1</v>
      </c>
      <c r="AW16" s="274"/>
      <c r="AX16" s="274"/>
      <c r="AY16" s="273">
        <v>1</v>
      </c>
      <c r="AZ16" s="273">
        <v>1</v>
      </c>
      <c r="BA16" s="274"/>
      <c r="BB16" s="274"/>
      <c r="BC16" s="274"/>
      <c r="BD16" s="273"/>
      <c r="BE16" s="273" t="s">
        <v>85</v>
      </c>
      <c r="BF16" s="273"/>
      <c r="BG16" s="273" t="s">
        <v>85</v>
      </c>
      <c r="BH16" s="273"/>
      <c r="BI16" s="273"/>
      <c r="BJ16" s="273"/>
      <c r="BK16" s="273"/>
      <c r="BL16" s="273"/>
      <c r="BM16" s="273"/>
      <c r="BN16" s="273" t="s">
        <v>87</v>
      </c>
      <c r="BO16" s="273"/>
      <c r="BP16" s="273"/>
      <c r="BQ16" s="273"/>
      <c r="BR16" s="273" t="s">
        <v>85</v>
      </c>
      <c r="BS16" s="273"/>
      <c r="BT16" s="273"/>
      <c r="BU16" s="273" t="s">
        <v>85</v>
      </c>
      <c r="BV16" s="273"/>
      <c r="BW16" s="273" t="s">
        <v>85</v>
      </c>
      <c r="BX16" s="273"/>
      <c r="BY16" s="273"/>
      <c r="BZ16" s="273"/>
      <c r="CA16" s="273"/>
      <c r="CB16" s="273"/>
      <c r="CC16" s="273" t="s">
        <v>87</v>
      </c>
      <c r="CD16" s="273"/>
      <c r="CE16" s="273"/>
      <c r="CF16" s="273"/>
      <c r="CG16" s="30">
        <v>118.44045566509099</v>
      </c>
      <c r="CH16" s="13">
        <v>9.1210215160006047</v>
      </c>
      <c r="CI16" s="13">
        <v>13.76</v>
      </c>
      <c r="CJ16" s="13">
        <v>162.72534203826851</v>
      </c>
      <c r="CK16" s="13">
        <v>2.5429407986609687</v>
      </c>
      <c r="CL16" s="47">
        <v>27.52</v>
      </c>
      <c r="CM16" s="47">
        <v>1.4548805493384793</v>
      </c>
      <c r="CN16" s="69">
        <v>2.5405875751098404E-3</v>
      </c>
      <c r="CO16" s="94">
        <v>2.0987135742621241</v>
      </c>
      <c r="CP16" s="101">
        <v>7.0831581594062349E-4</v>
      </c>
    </row>
    <row r="17" spans="1:94" ht="21.75" customHeight="1" x14ac:dyDescent="0.2">
      <c r="A17" s="26"/>
      <c r="B17" s="5" t="s">
        <v>82</v>
      </c>
      <c r="C17" s="5" t="s">
        <v>97</v>
      </c>
      <c r="D17" s="5" t="s">
        <v>97</v>
      </c>
      <c r="E17" s="12" t="s">
        <v>91</v>
      </c>
      <c r="F17" s="7">
        <v>11.31756756756757</v>
      </c>
      <c r="G17" s="13">
        <v>10.669151351351355</v>
      </c>
      <c r="H17" s="13">
        <v>0.27346000000000004</v>
      </c>
      <c r="I17" s="13">
        <v>0.19876226072381001</v>
      </c>
      <c r="J17" s="13">
        <v>0.13</v>
      </c>
      <c r="K17" s="13">
        <v>0.13635091085653367</v>
      </c>
      <c r="L17" s="13">
        <v>3.2000723976533411E-2</v>
      </c>
      <c r="M17" s="13">
        <v>3.0410625890742931E-2</v>
      </c>
      <c r="N17" s="13">
        <v>0.19342636110706343</v>
      </c>
      <c r="O17" s="28">
        <v>3.9752452144762003E-3</v>
      </c>
      <c r="P17" s="149">
        <v>1.3606544022703752E-3</v>
      </c>
      <c r="Q17" s="13">
        <v>1.78</v>
      </c>
      <c r="R17" s="13">
        <v>5.25</v>
      </c>
      <c r="S17" s="13">
        <v>0.68</v>
      </c>
      <c r="T17" s="35">
        <v>1.48</v>
      </c>
      <c r="U17" s="273">
        <v>1</v>
      </c>
      <c r="V17" s="274"/>
      <c r="W17" s="274"/>
      <c r="X17" s="274"/>
      <c r="Y17" s="273"/>
      <c r="Z17" s="273"/>
      <c r="AA17" s="274">
        <v>1</v>
      </c>
      <c r="AB17" s="274"/>
      <c r="AC17" s="273"/>
      <c r="AD17" s="273"/>
      <c r="AE17" s="274"/>
      <c r="AF17" s="273"/>
      <c r="AG17" s="273"/>
      <c r="AH17" s="273">
        <v>1</v>
      </c>
      <c r="AI17" s="273">
        <v>1</v>
      </c>
      <c r="AJ17" s="273"/>
      <c r="AK17" s="273"/>
      <c r="AL17" s="274"/>
      <c r="AM17" s="274"/>
      <c r="AN17" s="273">
        <v>1</v>
      </c>
      <c r="AO17" s="273"/>
      <c r="AP17" s="273"/>
      <c r="AQ17" s="273">
        <v>1</v>
      </c>
      <c r="AR17" s="273">
        <v>1</v>
      </c>
      <c r="AS17" s="273"/>
      <c r="AT17" s="273"/>
      <c r="AU17" s="274"/>
      <c r="AV17" s="273">
        <v>1</v>
      </c>
      <c r="AW17" s="274"/>
      <c r="AX17" s="274"/>
      <c r="AY17" s="273">
        <v>1</v>
      </c>
      <c r="AZ17" s="273">
        <v>1</v>
      </c>
      <c r="BA17" s="274"/>
      <c r="BB17" s="274"/>
      <c r="BC17" s="274"/>
      <c r="BD17" s="273"/>
      <c r="BE17" s="273" t="s">
        <v>85</v>
      </c>
      <c r="BF17" s="273"/>
      <c r="BG17" s="273" t="s">
        <v>85</v>
      </c>
      <c r="BH17" s="273"/>
      <c r="BI17" s="273"/>
      <c r="BJ17" s="273"/>
      <c r="BK17" s="273"/>
      <c r="BL17" s="273"/>
      <c r="BM17" s="273"/>
      <c r="BN17" s="273" t="s">
        <v>87</v>
      </c>
      <c r="BO17" s="273"/>
      <c r="BP17" s="273"/>
      <c r="BQ17" s="273"/>
      <c r="BR17" s="273" t="s">
        <v>85</v>
      </c>
      <c r="BS17" s="273"/>
      <c r="BT17" s="273"/>
      <c r="BU17" s="273" t="s">
        <v>85</v>
      </c>
      <c r="BV17" s="273"/>
      <c r="BW17" s="273" t="s">
        <v>85</v>
      </c>
      <c r="BX17" s="273"/>
      <c r="BY17" s="273"/>
      <c r="BZ17" s="273"/>
      <c r="CA17" s="273"/>
      <c r="CB17" s="273"/>
      <c r="CC17" s="273" t="s">
        <v>87</v>
      </c>
      <c r="CD17" s="273"/>
      <c r="CE17" s="273"/>
      <c r="CF17" s="273"/>
      <c r="CG17" s="30">
        <v>116.49251933010601</v>
      </c>
      <c r="CH17" s="13">
        <v>9.3946521614806251</v>
      </c>
      <c r="CI17" s="13">
        <v>13.76</v>
      </c>
      <c r="CJ17" s="13">
        <v>160.04907230763263</v>
      </c>
      <c r="CK17" s="13">
        <v>2.6192290226207984</v>
      </c>
      <c r="CL17" s="47">
        <v>27.52</v>
      </c>
      <c r="CM17" s="47">
        <v>1.3986060497628541</v>
      </c>
      <c r="CN17" s="69">
        <v>2.5690615800784918E-3</v>
      </c>
      <c r="CO17" s="94">
        <v>2.0190472355529687</v>
      </c>
      <c r="CP17" s="101">
        <v>7.1625436852588368E-4</v>
      </c>
    </row>
    <row r="18" spans="1:94" ht="21.75" customHeight="1" x14ac:dyDescent="0.2">
      <c r="A18" s="26"/>
      <c r="B18" s="5" t="s">
        <v>82</v>
      </c>
      <c r="C18" s="5" t="s">
        <v>97</v>
      </c>
      <c r="D18" s="5" t="s">
        <v>97</v>
      </c>
      <c r="E18" s="12" t="s">
        <v>92</v>
      </c>
      <c r="F18" s="7">
        <v>9.888253638253639</v>
      </c>
      <c r="G18" s="13">
        <v>9.2655650727650745</v>
      </c>
      <c r="H18" s="13">
        <v>0.24683999999999998</v>
      </c>
      <c r="I18" s="13">
        <v>0.26531807657548889</v>
      </c>
      <c r="J18" s="13">
        <v>0.12</v>
      </c>
      <c r="K18" s="13">
        <v>0.1820082005307854</v>
      </c>
      <c r="L18" s="13">
        <v>4.2716210328653713E-2</v>
      </c>
      <c r="M18" s="13">
        <v>4.0593665716049797E-2</v>
      </c>
      <c r="N18" s="13">
        <v>0.2581954436472878</v>
      </c>
      <c r="O18" s="28">
        <v>5.3063615315097779E-3</v>
      </c>
      <c r="P18" s="149">
        <v>1.8162713966913113E-3</v>
      </c>
      <c r="Q18" s="13">
        <v>0.6</v>
      </c>
      <c r="R18" s="13">
        <v>3.1</v>
      </c>
      <c r="S18" s="13">
        <v>0.4</v>
      </c>
      <c r="T18" s="35">
        <v>1.22</v>
      </c>
      <c r="U18" s="273">
        <v>1</v>
      </c>
      <c r="V18" s="274"/>
      <c r="W18" s="274"/>
      <c r="X18" s="274"/>
      <c r="Y18" s="273"/>
      <c r="Z18" s="273"/>
      <c r="AA18" s="274">
        <v>1</v>
      </c>
      <c r="AB18" s="274">
        <v>1</v>
      </c>
      <c r="AC18" s="273"/>
      <c r="AD18" s="273"/>
      <c r="AE18" s="274"/>
      <c r="AF18" s="273"/>
      <c r="AG18" s="273">
        <v>1</v>
      </c>
      <c r="AH18" s="273"/>
      <c r="AI18" s="273"/>
      <c r="AJ18" s="273">
        <v>1</v>
      </c>
      <c r="AK18" s="273"/>
      <c r="AL18" s="274"/>
      <c r="AM18" s="274"/>
      <c r="AN18" s="273">
        <v>1</v>
      </c>
      <c r="AO18" s="273"/>
      <c r="AP18" s="273"/>
      <c r="AQ18" s="273">
        <v>1</v>
      </c>
      <c r="AR18" s="273">
        <v>1</v>
      </c>
      <c r="AS18" s="273"/>
      <c r="AT18" s="273"/>
      <c r="AU18" s="274"/>
      <c r="AV18" s="273">
        <v>1</v>
      </c>
      <c r="AW18" s="274"/>
      <c r="AX18" s="274"/>
      <c r="AY18" s="273">
        <v>1</v>
      </c>
      <c r="AZ18" s="273">
        <v>1</v>
      </c>
      <c r="BA18" s="274"/>
      <c r="BB18" s="274"/>
      <c r="BC18" s="274"/>
      <c r="BD18" s="273"/>
      <c r="BE18" s="273" t="s">
        <v>85</v>
      </c>
      <c r="BF18" s="273"/>
      <c r="BG18" s="273" t="s">
        <v>85</v>
      </c>
      <c r="BH18" s="273"/>
      <c r="BI18" s="273"/>
      <c r="BJ18" s="273"/>
      <c r="BK18" s="273"/>
      <c r="BL18" s="273"/>
      <c r="BM18" s="273"/>
      <c r="BN18" s="273" t="s">
        <v>87</v>
      </c>
      <c r="BO18" s="273"/>
      <c r="BP18" s="273"/>
      <c r="BQ18" s="273"/>
      <c r="BR18" s="273" t="s">
        <v>85</v>
      </c>
      <c r="BS18" s="273"/>
      <c r="BT18" s="273"/>
      <c r="BU18" s="273" t="s">
        <v>85</v>
      </c>
      <c r="BV18" s="273"/>
      <c r="BW18" s="273" t="s">
        <v>85</v>
      </c>
      <c r="BX18" s="273"/>
      <c r="BY18" s="273"/>
      <c r="BZ18" s="273"/>
      <c r="CA18" s="273"/>
      <c r="CB18" s="273"/>
      <c r="CC18" s="273" t="s">
        <v>87</v>
      </c>
      <c r="CD18" s="273"/>
      <c r="CE18" s="273"/>
      <c r="CF18" s="273"/>
      <c r="CG18" s="30">
        <v>99.805705335485996</v>
      </c>
      <c r="CH18" s="13">
        <v>14.185924763835745</v>
      </c>
      <c r="CI18" s="13">
        <v>13.76</v>
      </c>
      <c r="CJ18" s="13">
        <v>137.1230585604242</v>
      </c>
      <c r="CK18" s="13">
        <v>3.9550358241574055</v>
      </c>
      <c r="CL18" s="47">
        <v>27.52</v>
      </c>
      <c r="CM18" s="47">
        <v>1.0608186274815321</v>
      </c>
      <c r="CN18" s="69">
        <v>3.5016536687052149E-3</v>
      </c>
      <c r="CO18" s="47">
        <v>1.5426473621929264</v>
      </c>
      <c r="CP18" s="69">
        <v>9.7626104283501393E-4</v>
      </c>
    </row>
    <row r="19" spans="1:94" ht="21.75" customHeight="1" x14ac:dyDescent="0.2">
      <c r="A19" s="26"/>
      <c r="B19" s="5" t="s">
        <v>82</v>
      </c>
      <c r="C19" s="5" t="s">
        <v>97</v>
      </c>
      <c r="D19" s="5" t="s">
        <v>97</v>
      </c>
      <c r="E19" s="12" t="s">
        <v>93</v>
      </c>
      <c r="F19" s="10">
        <v>14.936330561330561</v>
      </c>
      <c r="G19" s="13">
        <v>14.22277661122661</v>
      </c>
      <c r="H19" s="13">
        <v>0.34085700000000002</v>
      </c>
      <c r="I19" s="13">
        <v>0.16600522214861671</v>
      </c>
      <c r="J19" s="13">
        <v>0.16</v>
      </c>
      <c r="K19" s="13">
        <v>0.11387958239395107</v>
      </c>
      <c r="L19" s="13">
        <v>2.6726840765927292E-2</v>
      </c>
      <c r="M19" s="13">
        <v>2.5398798988738355E-2</v>
      </c>
      <c r="N19" s="13">
        <v>0.16154870611778135</v>
      </c>
      <c r="O19" s="28">
        <v>3.3201044429723341E-3</v>
      </c>
      <c r="P19" s="149">
        <v>1.1364115878630216E-3</v>
      </c>
      <c r="Q19" s="13">
        <v>0.55000000000000004</v>
      </c>
      <c r="R19" s="13">
        <v>2.8</v>
      </c>
      <c r="S19" s="13">
        <v>0.26</v>
      </c>
      <c r="T19" s="35">
        <v>0.76</v>
      </c>
      <c r="U19" s="273">
        <v>1</v>
      </c>
      <c r="V19" s="274"/>
      <c r="W19" s="274"/>
      <c r="X19" s="274"/>
      <c r="Y19" s="273"/>
      <c r="Z19" s="273"/>
      <c r="AA19" s="274">
        <v>1</v>
      </c>
      <c r="AB19" s="274">
        <v>1</v>
      </c>
      <c r="AC19" s="273"/>
      <c r="AD19" s="273"/>
      <c r="AE19" s="274"/>
      <c r="AF19" s="273">
        <v>0.5</v>
      </c>
      <c r="AG19" s="273">
        <v>0.5</v>
      </c>
      <c r="AH19" s="273"/>
      <c r="AI19" s="273"/>
      <c r="AJ19" s="273">
        <v>1</v>
      </c>
      <c r="AK19" s="273"/>
      <c r="AL19" s="274"/>
      <c r="AM19" s="274"/>
      <c r="AN19" s="273">
        <v>1</v>
      </c>
      <c r="AO19" s="273"/>
      <c r="AP19" s="273"/>
      <c r="AQ19" s="273">
        <v>1</v>
      </c>
      <c r="AR19" s="273">
        <v>1</v>
      </c>
      <c r="AS19" s="273"/>
      <c r="AT19" s="273"/>
      <c r="AU19" s="274"/>
      <c r="AV19" s="273">
        <v>1</v>
      </c>
      <c r="AW19" s="274"/>
      <c r="AX19" s="274"/>
      <c r="AY19" s="273">
        <v>1</v>
      </c>
      <c r="AZ19" s="273">
        <v>1</v>
      </c>
      <c r="BA19" s="274"/>
      <c r="BB19" s="274"/>
      <c r="BC19" s="274"/>
      <c r="BD19" s="273"/>
      <c r="BE19" s="273" t="s">
        <v>85</v>
      </c>
      <c r="BF19" s="273"/>
      <c r="BG19" s="273" t="s">
        <v>85</v>
      </c>
      <c r="BH19" s="273"/>
      <c r="BI19" s="273"/>
      <c r="BJ19" s="273"/>
      <c r="BK19" s="273"/>
      <c r="BL19" s="273"/>
      <c r="BM19" s="273"/>
      <c r="BN19" s="273" t="s">
        <v>87</v>
      </c>
      <c r="BO19" s="273"/>
      <c r="BP19" s="273"/>
      <c r="BQ19" s="273"/>
      <c r="BR19" s="273" t="s">
        <v>85</v>
      </c>
      <c r="BS19" s="273"/>
      <c r="BT19" s="273"/>
      <c r="BU19" s="273" t="s">
        <v>85</v>
      </c>
      <c r="BV19" s="273"/>
      <c r="BW19" s="273" t="s">
        <v>85</v>
      </c>
      <c r="BX19" s="273"/>
      <c r="BY19" s="273"/>
      <c r="BZ19" s="273"/>
      <c r="CA19" s="273"/>
      <c r="CB19" s="273"/>
      <c r="CC19" s="273" t="s">
        <v>87</v>
      </c>
      <c r="CD19" s="273"/>
      <c r="CE19" s="273"/>
      <c r="CF19" s="273"/>
      <c r="CG19" s="30">
        <v>83.179764351334896</v>
      </c>
      <c r="CH19" s="13">
        <v>14.185924763835745</v>
      </c>
      <c r="CI19" s="13">
        <v>13.76</v>
      </c>
      <c r="CJ19" s="13">
        <v>114.280678242299</v>
      </c>
      <c r="CK19" s="13">
        <v>3.9550358241574055</v>
      </c>
      <c r="CL19" s="47">
        <v>27.52</v>
      </c>
      <c r="CM19" s="47">
        <v>1.3885711154674154</v>
      </c>
      <c r="CN19" s="69">
        <v>4.8353717572267611E-3</v>
      </c>
      <c r="CO19" s="47">
        <v>2.0364363746675012</v>
      </c>
      <c r="CP19" s="69">
        <v>1.348101645914821E-3</v>
      </c>
    </row>
    <row r="20" spans="1:94" ht="21" customHeight="1" x14ac:dyDescent="0.2">
      <c r="A20" s="26"/>
      <c r="B20" s="5" t="s">
        <v>82</v>
      </c>
      <c r="C20" s="5" t="s">
        <v>97</v>
      </c>
      <c r="D20" s="5" t="s">
        <v>97</v>
      </c>
      <c r="E20" s="12" t="s">
        <v>94</v>
      </c>
      <c r="F20" s="204">
        <v>28.274428274428278</v>
      </c>
      <c r="G20" s="13">
        <v>27.320788565488566</v>
      </c>
      <c r="H20" s="13">
        <v>0.62230299999999994</v>
      </c>
      <c r="I20" s="13">
        <v>0.34920603388543492</v>
      </c>
      <c r="J20" s="13">
        <v>0.3</v>
      </c>
      <c r="K20" s="13">
        <v>0.23955533924540837</v>
      </c>
      <c r="L20" s="13">
        <v>5.6222171455555026E-2</v>
      </c>
      <c r="M20" s="13">
        <v>5.3428523184471541E-2</v>
      </c>
      <c r="N20" s="13">
        <v>0.33983137525763796</v>
      </c>
      <c r="O20" s="13">
        <v>6.9841206777086981E-3</v>
      </c>
      <c r="P20" s="149">
        <v>2.3905379500882631E-3</v>
      </c>
      <c r="Q20" s="13">
        <v>0.27</v>
      </c>
      <c r="R20" s="13">
        <v>2.4</v>
      </c>
      <c r="S20" s="13">
        <v>0.16</v>
      </c>
      <c r="T20" s="35">
        <v>0.5</v>
      </c>
      <c r="U20" s="273">
        <v>1</v>
      </c>
      <c r="V20" s="274"/>
      <c r="W20" s="274"/>
      <c r="X20" s="274"/>
      <c r="Y20" s="273"/>
      <c r="Z20" s="273"/>
      <c r="AA20" s="274">
        <v>1</v>
      </c>
      <c r="AB20" s="274">
        <v>1</v>
      </c>
      <c r="AC20" s="273"/>
      <c r="AD20" s="273"/>
      <c r="AE20" s="274"/>
      <c r="AF20" s="273">
        <v>0.5</v>
      </c>
      <c r="AG20" s="273">
        <v>0.5</v>
      </c>
      <c r="AH20" s="273"/>
      <c r="AI20" s="273"/>
      <c r="AJ20" s="273">
        <v>1</v>
      </c>
      <c r="AK20" s="273"/>
      <c r="AL20" s="274"/>
      <c r="AM20" s="274"/>
      <c r="AN20" s="273">
        <v>1</v>
      </c>
      <c r="AO20" s="273"/>
      <c r="AP20" s="273"/>
      <c r="AQ20" s="273">
        <v>1</v>
      </c>
      <c r="AR20" s="273">
        <v>1</v>
      </c>
      <c r="AS20" s="273"/>
      <c r="AT20" s="273"/>
      <c r="AU20" s="274"/>
      <c r="AV20" s="273">
        <v>1</v>
      </c>
      <c r="AW20" s="274"/>
      <c r="AX20" s="274"/>
      <c r="AY20" s="273">
        <v>1</v>
      </c>
      <c r="AZ20" s="273">
        <v>1</v>
      </c>
      <c r="BA20" s="274"/>
      <c r="BB20" s="274"/>
      <c r="BC20" s="274"/>
      <c r="BD20" s="273"/>
      <c r="BE20" s="273" t="s">
        <v>85</v>
      </c>
      <c r="BF20" s="273"/>
      <c r="BG20" s="273" t="s">
        <v>85</v>
      </c>
      <c r="BH20" s="273"/>
      <c r="BI20" s="273"/>
      <c r="BJ20" s="273"/>
      <c r="BK20" s="273"/>
      <c r="BL20" s="273"/>
      <c r="BM20" s="273"/>
      <c r="BN20" s="273" t="s">
        <v>87</v>
      </c>
      <c r="BO20" s="273"/>
      <c r="BP20" s="273"/>
      <c r="BQ20" s="273"/>
      <c r="BR20" s="273" t="s">
        <v>85</v>
      </c>
      <c r="BS20" s="273"/>
      <c r="BT20" s="273"/>
      <c r="BU20" s="273" t="s">
        <v>85</v>
      </c>
      <c r="BV20" s="273"/>
      <c r="BW20" s="273" t="s">
        <v>85</v>
      </c>
      <c r="BX20" s="273"/>
      <c r="BY20" s="273"/>
      <c r="BZ20" s="273"/>
      <c r="CA20" s="273"/>
      <c r="CB20" s="273"/>
      <c r="CC20" s="273" t="s">
        <v>87</v>
      </c>
      <c r="CD20" s="273"/>
      <c r="CE20" s="273"/>
      <c r="CF20" s="273"/>
      <c r="CG20" s="30">
        <v>75.551015117454938</v>
      </c>
      <c r="CH20" s="13">
        <v>14.327784011474103</v>
      </c>
      <c r="CI20" s="13">
        <v>13.76</v>
      </c>
      <c r="CJ20" s="13">
        <v>103.79953966987134</v>
      </c>
      <c r="CK20" s="13">
        <v>3.9945861823989799</v>
      </c>
      <c r="CL20" s="47">
        <v>27.52</v>
      </c>
      <c r="CM20" s="47">
        <v>2.4531694429881501</v>
      </c>
      <c r="CN20" s="47">
        <v>8.9162229736923677E-3</v>
      </c>
      <c r="CO20" s="47">
        <v>3.6139975426278639</v>
      </c>
      <c r="CP20" s="69">
        <v>2.4858429650654323E-3</v>
      </c>
    </row>
    <row r="21" spans="1:94" ht="22.5" customHeight="1" x14ac:dyDescent="0.2">
      <c r="A21" s="26"/>
      <c r="B21" s="5" t="s">
        <v>82</v>
      </c>
      <c r="C21" s="5" t="s">
        <v>97</v>
      </c>
      <c r="D21" s="5" t="s">
        <v>97</v>
      </c>
      <c r="E21" s="10" t="s">
        <v>95</v>
      </c>
      <c r="F21" s="53">
        <v>9.0891372141372155</v>
      </c>
      <c r="G21" s="13">
        <v>8.4808327442827469</v>
      </c>
      <c r="H21" s="13">
        <v>0.23195700000000002</v>
      </c>
      <c r="I21" s="13">
        <v>0.12851425707171318</v>
      </c>
      <c r="J21" s="13">
        <v>0.11</v>
      </c>
      <c r="K21" s="13">
        <v>8.8160780351195248E-2</v>
      </c>
      <c r="L21" s="13">
        <v>2.0690795388545822E-2</v>
      </c>
      <c r="M21" s="13">
        <v>1.9662681331972118E-2</v>
      </c>
      <c r="N21" s="13">
        <v>0.12506420990200276</v>
      </c>
      <c r="O21" s="28">
        <v>2.5702851414342639E-3</v>
      </c>
      <c r="P21" s="149">
        <v>8.7976202827616014E-4</v>
      </c>
      <c r="Q21" s="13">
        <v>0.21</v>
      </c>
      <c r="R21" s="13">
        <v>1.3</v>
      </c>
      <c r="S21" s="13">
        <v>0.16</v>
      </c>
      <c r="T21" s="35">
        <v>0.3</v>
      </c>
      <c r="U21" s="273">
        <v>1</v>
      </c>
      <c r="V21" s="274"/>
      <c r="W21" s="274"/>
      <c r="X21" s="274"/>
      <c r="Y21" s="273"/>
      <c r="Z21" s="273"/>
      <c r="AA21" s="274">
        <v>1</v>
      </c>
      <c r="AB21" s="274">
        <v>1</v>
      </c>
      <c r="AC21" s="273"/>
      <c r="AD21" s="273"/>
      <c r="AE21" s="274"/>
      <c r="AF21" s="273">
        <v>0.5</v>
      </c>
      <c r="AG21" s="273">
        <v>0.5</v>
      </c>
      <c r="AH21" s="273"/>
      <c r="AI21" s="273"/>
      <c r="AJ21" s="273">
        <v>1</v>
      </c>
      <c r="AK21" s="273"/>
      <c r="AL21" s="274"/>
      <c r="AM21" s="274"/>
      <c r="AN21" s="273">
        <v>1</v>
      </c>
      <c r="AO21" s="273"/>
      <c r="AP21" s="273"/>
      <c r="AQ21" s="273">
        <v>1</v>
      </c>
      <c r="AR21" s="273">
        <v>1</v>
      </c>
      <c r="AS21" s="273"/>
      <c r="AT21" s="273"/>
      <c r="AU21" s="274"/>
      <c r="AV21" s="273">
        <v>1</v>
      </c>
      <c r="AW21" s="274"/>
      <c r="AX21" s="274"/>
      <c r="AY21" s="273">
        <v>1</v>
      </c>
      <c r="AZ21" s="273">
        <v>1</v>
      </c>
      <c r="BA21" s="274"/>
      <c r="BB21" s="274"/>
      <c r="BC21" s="274"/>
      <c r="BD21" s="273"/>
      <c r="BE21" s="273" t="s">
        <v>85</v>
      </c>
      <c r="BF21" s="273"/>
      <c r="BG21" s="273"/>
      <c r="BH21" s="273"/>
      <c r="BI21" s="273"/>
      <c r="BJ21" s="273"/>
      <c r="BK21" s="273"/>
      <c r="BL21" s="273" t="s">
        <v>85</v>
      </c>
      <c r="BM21" s="273"/>
      <c r="BN21" s="273" t="s">
        <v>86</v>
      </c>
      <c r="BO21" s="273"/>
      <c r="BP21" s="273" t="s">
        <v>86</v>
      </c>
      <c r="BQ21" s="273"/>
      <c r="BR21" s="273" t="s">
        <v>85</v>
      </c>
      <c r="BS21" s="273"/>
      <c r="BT21" s="273"/>
      <c r="BU21" s="273" t="s">
        <v>85</v>
      </c>
      <c r="BV21" s="273"/>
      <c r="BW21" s="273"/>
      <c r="BX21" s="273"/>
      <c r="BY21" s="273"/>
      <c r="BZ21" s="273"/>
      <c r="CA21" s="273" t="s">
        <v>85</v>
      </c>
      <c r="CB21" s="273"/>
      <c r="CC21" s="273"/>
      <c r="CD21" s="273"/>
      <c r="CE21" s="273" t="s">
        <v>87</v>
      </c>
      <c r="CF21" s="273"/>
      <c r="CG21" s="276">
        <v>67.454904725172526</v>
      </c>
      <c r="CH21" s="58">
        <v>9.6010752800006394</v>
      </c>
      <c r="CI21" s="58">
        <v>13.76</v>
      </c>
      <c r="CJ21" s="13">
        <v>92.676293601914523</v>
      </c>
      <c r="CK21" s="13">
        <v>2.6767797880641782</v>
      </c>
      <c r="CL21" s="47">
        <v>27.52</v>
      </c>
      <c r="CM21" s="47">
        <v>0.69714029282224432</v>
      </c>
      <c r="CN21" s="69">
        <v>2.2270366187231083E-3</v>
      </c>
      <c r="CO21" s="47">
        <v>1.0361052015309344</v>
      </c>
      <c r="CP21" s="69">
        <v>6.2089780930000258E-4</v>
      </c>
    </row>
    <row r="22" spans="1:94" ht="30" customHeight="1" x14ac:dyDescent="0.2">
      <c r="A22" s="26"/>
      <c r="B22" s="5" t="s">
        <v>82</v>
      </c>
      <c r="C22" s="10" t="s">
        <v>98</v>
      </c>
      <c r="D22" s="10" t="s">
        <v>98</v>
      </c>
      <c r="E22" s="15"/>
      <c r="F22" s="6"/>
      <c r="G22" s="7"/>
      <c r="H22" s="118"/>
      <c r="I22" s="115">
        <v>0.12185550393125288</v>
      </c>
      <c r="J22" s="115">
        <v>4.9000000000000009E-2</v>
      </c>
      <c r="K22" s="115">
        <v>8.3592875696839486E-2</v>
      </c>
      <c r="L22" s="115">
        <v>1.9618736132931715E-2</v>
      </c>
      <c r="M22" s="115">
        <v>1.8643892101481693E-2</v>
      </c>
      <c r="N22" s="113">
        <v>0.13</v>
      </c>
      <c r="O22" s="123"/>
      <c r="P22" s="116"/>
      <c r="Q22" s="115"/>
      <c r="R22" s="7"/>
      <c r="S22" s="7"/>
      <c r="T22" s="36"/>
      <c r="U22" s="273"/>
      <c r="V22" s="274"/>
      <c r="W22" s="274"/>
      <c r="X22" s="274"/>
      <c r="Y22" s="274"/>
      <c r="Z22" s="274"/>
      <c r="AA22" s="274"/>
      <c r="AB22" s="274"/>
      <c r="AC22" s="274"/>
      <c r="AD22" s="274"/>
      <c r="AE22" s="274"/>
      <c r="AF22" s="274"/>
      <c r="AG22" s="274"/>
      <c r="AH22" s="274"/>
      <c r="AI22" s="274"/>
      <c r="AJ22" s="274"/>
      <c r="AK22" s="274"/>
      <c r="AL22" s="274"/>
      <c r="AM22" s="274"/>
      <c r="AN22" s="274"/>
      <c r="AO22" s="274"/>
      <c r="AP22" s="274"/>
      <c r="AQ22" s="274"/>
      <c r="AR22" s="274"/>
      <c r="AS22" s="274"/>
      <c r="AT22" s="274"/>
      <c r="AU22" s="274"/>
      <c r="AV22" s="274"/>
      <c r="AW22" s="274"/>
      <c r="AX22" s="274"/>
      <c r="AY22" s="274"/>
      <c r="AZ22" s="274"/>
      <c r="BA22" s="274"/>
      <c r="BB22" s="274"/>
      <c r="BC22" s="274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34"/>
      <c r="CH22" s="7"/>
      <c r="CI22" s="13"/>
      <c r="CJ22" s="7"/>
      <c r="CK22" s="7"/>
      <c r="CL22" s="7"/>
      <c r="CM22" s="7"/>
      <c r="CN22" s="7"/>
      <c r="CO22" s="7"/>
      <c r="CP22" s="7"/>
    </row>
    <row r="23" spans="1:94" ht="30" customHeight="1" x14ac:dyDescent="0.2">
      <c r="A23" s="216"/>
      <c r="B23" s="37" t="s">
        <v>82</v>
      </c>
      <c r="C23" s="38" t="s">
        <v>98</v>
      </c>
      <c r="D23" s="38" t="s">
        <v>98</v>
      </c>
      <c r="E23" s="38" t="s">
        <v>84</v>
      </c>
      <c r="F23" s="71">
        <v>0.54268093490124747</v>
      </c>
      <c r="G23" s="13">
        <v>8.8212678073025019E-2</v>
      </c>
      <c r="H23" s="13">
        <v>1.0107063389500003E-2</v>
      </c>
      <c r="I23" s="13">
        <v>1.2308667074882301E-2</v>
      </c>
      <c r="J23" s="13">
        <v>3.0000000000000001E-3</v>
      </c>
      <c r="K23" s="13">
        <v>8.4437456133692589E-3</v>
      </c>
      <c r="L23" s="28">
        <v>1.9816953990560503E-3</v>
      </c>
      <c r="M23" s="28">
        <v>1.883226062456992E-3</v>
      </c>
      <c r="N23" s="28">
        <v>7.6196510463557108E-3</v>
      </c>
      <c r="O23" s="28">
        <v>1.6985960563337577E-3</v>
      </c>
      <c r="P23" s="149">
        <v>2.9904199721928321E-3</v>
      </c>
      <c r="Q23" s="71">
        <v>1.9</v>
      </c>
      <c r="R23" s="71">
        <v>4.7</v>
      </c>
      <c r="S23" s="71">
        <v>1</v>
      </c>
      <c r="T23" s="275">
        <v>1.4</v>
      </c>
      <c r="U23" s="279">
        <v>0.33329999999999999</v>
      </c>
      <c r="V23" s="280">
        <v>0.33329999999999999</v>
      </c>
      <c r="W23" s="280"/>
      <c r="X23" s="280">
        <v>0.33329999999999999</v>
      </c>
      <c r="Y23" s="273">
        <v>1</v>
      </c>
      <c r="Z23" s="273"/>
      <c r="AA23" s="274"/>
      <c r="AB23" s="274"/>
      <c r="AC23" s="273"/>
      <c r="AD23" s="273"/>
      <c r="AE23" s="274"/>
      <c r="AF23" s="273">
        <v>0.5</v>
      </c>
      <c r="AG23" s="273">
        <v>0.5</v>
      </c>
      <c r="AH23" s="273"/>
      <c r="AI23" s="273">
        <v>1</v>
      </c>
      <c r="AJ23" s="273"/>
      <c r="AK23" s="273"/>
      <c r="AL23" s="274"/>
      <c r="AM23" s="274"/>
      <c r="AN23" s="273">
        <v>0.5</v>
      </c>
      <c r="AO23" s="273">
        <v>0.5</v>
      </c>
      <c r="AP23" s="273"/>
      <c r="AQ23" s="273">
        <v>0.5</v>
      </c>
      <c r="AR23" s="273">
        <v>1</v>
      </c>
      <c r="AS23" s="273">
        <v>0.5</v>
      </c>
      <c r="AT23" s="273"/>
      <c r="AU23" s="274"/>
      <c r="AV23" s="273">
        <v>1</v>
      </c>
      <c r="AW23" s="274"/>
      <c r="AX23" s="274"/>
      <c r="AY23" s="273">
        <v>1</v>
      </c>
      <c r="AZ23" s="273">
        <v>1</v>
      </c>
      <c r="BA23" s="274"/>
      <c r="BB23" s="274"/>
      <c r="BC23" s="274"/>
      <c r="BD23" s="273"/>
      <c r="BE23" s="273" t="s">
        <v>85</v>
      </c>
      <c r="BF23" s="273"/>
      <c r="BG23" s="273" t="s">
        <v>85</v>
      </c>
      <c r="BH23" s="273"/>
      <c r="BI23" s="273"/>
      <c r="BJ23" s="273"/>
      <c r="BK23" s="273"/>
      <c r="BL23" s="273"/>
      <c r="BM23" s="273"/>
      <c r="BN23" s="273" t="s">
        <v>87</v>
      </c>
      <c r="BO23" s="273"/>
      <c r="BP23" s="273"/>
      <c r="BQ23" s="273"/>
      <c r="BR23" s="273" t="s">
        <v>85</v>
      </c>
      <c r="BS23" s="273"/>
      <c r="BT23" s="273"/>
      <c r="BU23" s="273" t="s">
        <v>85</v>
      </c>
      <c r="BV23" s="273"/>
      <c r="BW23" s="273" t="s">
        <v>85</v>
      </c>
      <c r="BX23" s="273"/>
      <c r="BY23" s="273"/>
      <c r="BZ23" s="273"/>
      <c r="CA23" s="273"/>
      <c r="CB23" s="273"/>
      <c r="CC23" s="273" t="s">
        <v>87</v>
      </c>
      <c r="CD23" s="273"/>
      <c r="CE23" s="273"/>
      <c r="CF23" s="273"/>
      <c r="CG23" s="276">
        <v>155.02073028380596</v>
      </c>
      <c r="CH23" s="13">
        <v>9.6010752800006394</v>
      </c>
      <c r="CI23" s="39">
        <v>16.917137996992651</v>
      </c>
      <c r="CJ23" s="13">
        <v>212.982981336921</v>
      </c>
      <c r="CK23" s="13">
        <v>2.6767797880641782</v>
      </c>
      <c r="CL23" s="47">
        <v>33.834275993985301</v>
      </c>
      <c r="CM23" s="47">
        <v>2.2855402039232003E-2</v>
      </c>
      <c r="CN23" s="77">
        <v>9.7038676462327954E-5</v>
      </c>
      <c r="CO23" s="94">
        <v>3.7149015695829686E-2</v>
      </c>
      <c r="CP23" s="125">
        <v>2.7054382997697032E-5</v>
      </c>
    </row>
    <row r="24" spans="1:94" ht="23.25" customHeight="1" x14ac:dyDescent="0.2">
      <c r="A24" s="216"/>
      <c r="B24" s="5" t="s">
        <v>82</v>
      </c>
      <c r="C24" s="10" t="s">
        <v>98</v>
      </c>
      <c r="D24" s="10" t="s">
        <v>98</v>
      </c>
      <c r="E24" s="12" t="s">
        <v>89</v>
      </c>
      <c r="F24" s="189">
        <v>0.72094376754158007</v>
      </c>
      <c r="G24" s="13">
        <v>0.26326677972583168</v>
      </c>
      <c r="H24" s="13">
        <v>1.3427087428699996E-2</v>
      </c>
      <c r="I24" s="13">
        <v>1.7002363614627609E-2</v>
      </c>
      <c r="J24" s="13">
        <v>5.0000000000000001E-3</v>
      </c>
      <c r="K24" s="13">
        <v>1.1663621439634541E-2</v>
      </c>
      <c r="L24" s="28">
        <v>2.7373805419550453E-3</v>
      </c>
      <c r="M24" s="28">
        <v>2.6013616330380243E-3</v>
      </c>
      <c r="N24" s="13">
        <v>1.0525272713817093E-2</v>
      </c>
      <c r="O24" s="28">
        <v>2.3463261788186102E-3</v>
      </c>
      <c r="P24" s="149">
        <v>4.1307647219919058E-3</v>
      </c>
      <c r="Q24" s="58">
        <v>1.8</v>
      </c>
      <c r="R24" s="58">
        <v>4.5999999999999996</v>
      </c>
      <c r="S24" s="58">
        <v>0.9</v>
      </c>
      <c r="T24" s="58">
        <v>1.1000000000000001</v>
      </c>
      <c r="U24" s="273"/>
      <c r="V24" s="274">
        <v>1</v>
      </c>
      <c r="W24" s="274"/>
      <c r="X24" s="274"/>
      <c r="Y24" s="273"/>
      <c r="Z24" s="273"/>
      <c r="AA24" s="274"/>
      <c r="AB24" s="274"/>
      <c r="AC24" s="273">
        <v>1</v>
      </c>
      <c r="AD24" s="273"/>
      <c r="AE24" s="274"/>
      <c r="AF24" s="273"/>
      <c r="AG24" s="273"/>
      <c r="AH24" s="273">
        <v>1</v>
      </c>
      <c r="AI24" s="273">
        <v>1</v>
      </c>
      <c r="AJ24" s="273"/>
      <c r="AK24" s="273"/>
      <c r="AL24" s="274"/>
      <c r="AM24" s="274"/>
      <c r="AN24" s="273">
        <v>0.5</v>
      </c>
      <c r="AO24" s="273">
        <v>0.5</v>
      </c>
      <c r="AP24" s="273"/>
      <c r="AQ24" s="273">
        <v>0.5</v>
      </c>
      <c r="AR24" s="273">
        <v>1</v>
      </c>
      <c r="AS24" s="273">
        <v>0.5</v>
      </c>
      <c r="AT24" s="273"/>
      <c r="AU24" s="274"/>
      <c r="AV24" s="273">
        <v>1</v>
      </c>
      <c r="AW24" s="274"/>
      <c r="AX24" s="274"/>
      <c r="AY24" s="273">
        <v>1</v>
      </c>
      <c r="AZ24" s="273">
        <v>1</v>
      </c>
      <c r="BA24" s="274"/>
      <c r="BB24" s="274"/>
      <c r="BC24" s="274"/>
      <c r="BD24" s="273"/>
      <c r="BE24" s="273" t="s">
        <v>85</v>
      </c>
      <c r="BF24" s="273"/>
      <c r="BG24" s="273" t="s">
        <v>85</v>
      </c>
      <c r="BH24" s="273"/>
      <c r="BI24" s="273"/>
      <c r="BJ24" s="273"/>
      <c r="BK24" s="273"/>
      <c r="BL24" s="273"/>
      <c r="BM24" s="273"/>
      <c r="BN24" s="273" t="s">
        <v>87</v>
      </c>
      <c r="BO24" s="273"/>
      <c r="BP24" s="273"/>
      <c r="BQ24" s="273"/>
      <c r="BR24" s="273" t="s">
        <v>85</v>
      </c>
      <c r="BS24" s="273"/>
      <c r="BT24" s="273"/>
      <c r="BU24" s="273" t="s">
        <v>85</v>
      </c>
      <c r="BV24" s="273"/>
      <c r="BW24" s="273" t="s">
        <v>85</v>
      </c>
      <c r="BX24" s="273"/>
      <c r="BY24" s="273"/>
      <c r="BZ24" s="273"/>
      <c r="CA24" s="273"/>
      <c r="CB24" s="273"/>
      <c r="CC24" s="273" t="s">
        <v>87</v>
      </c>
      <c r="CD24" s="273"/>
      <c r="CE24" s="273"/>
      <c r="CF24" s="273"/>
      <c r="CG24" s="34">
        <v>160.1721087946849</v>
      </c>
      <c r="CH24" s="13">
        <v>10.177139796800679</v>
      </c>
      <c r="CI24" s="7">
        <v>16.917137996992651</v>
      </c>
      <c r="CJ24" s="13">
        <v>220.06046027301758</v>
      </c>
      <c r="CK24" s="13">
        <v>2.8373865753480292</v>
      </c>
      <c r="CL24" s="47">
        <v>33.834275993985301</v>
      </c>
      <c r="CM24" s="47">
        <v>5.4364300487844956E-2</v>
      </c>
      <c r="CN24" s="77">
        <v>1.3664934582574483E-4</v>
      </c>
      <c r="CO24" s="94">
        <v>8.2327219128207049E-2</v>
      </c>
      <c r="CP24" s="125">
        <v>3.8097837616217656E-5</v>
      </c>
    </row>
    <row r="25" spans="1:94" ht="21.75" customHeight="1" x14ac:dyDescent="0.2">
      <c r="A25" s="26"/>
      <c r="B25" s="5" t="s">
        <v>82</v>
      </c>
      <c r="C25" s="10" t="s">
        <v>98</v>
      </c>
      <c r="D25" s="10" t="s">
        <v>98</v>
      </c>
      <c r="E25" s="12" t="s">
        <v>91</v>
      </c>
      <c r="F25" s="189">
        <v>1.4444500686070687</v>
      </c>
      <c r="G25" s="13">
        <v>0.97374996737214137</v>
      </c>
      <c r="H25" s="13">
        <v>2.6901900301759991E-2</v>
      </c>
      <c r="I25" s="13">
        <v>2.5367832745416419E-2</v>
      </c>
      <c r="J25" s="13">
        <v>0.01</v>
      </c>
      <c r="K25" s="13">
        <v>1.7402333263355666E-2</v>
      </c>
      <c r="L25" s="28">
        <v>4.0842210720120438E-3</v>
      </c>
      <c r="M25" s="28">
        <v>3.8812784100487122E-3</v>
      </c>
      <c r="N25" s="13">
        <v>1.570389646144826E-2</v>
      </c>
      <c r="O25" s="28">
        <v>3.5007609188674664E-3</v>
      </c>
      <c r="P25" s="149">
        <v>6.1631753651006926E-3</v>
      </c>
      <c r="Q25" s="58">
        <v>1.7</v>
      </c>
      <c r="R25" s="58">
        <v>4.5</v>
      </c>
      <c r="S25" s="58">
        <v>0.8</v>
      </c>
      <c r="T25" s="58">
        <v>0.95</v>
      </c>
      <c r="U25" s="273">
        <v>1</v>
      </c>
      <c r="V25" s="274"/>
      <c r="W25" s="274"/>
      <c r="X25" s="274"/>
      <c r="Y25" s="273"/>
      <c r="Z25" s="273"/>
      <c r="AA25" s="274">
        <v>1</v>
      </c>
      <c r="AB25" s="274"/>
      <c r="AC25" s="273"/>
      <c r="AD25" s="273"/>
      <c r="AE25" s="274"/>
      <c r="AF25" s="273"/>
      <c r="AG25" s="273"/>
      <c r="AH25" s="273">
        <v>1</v>
      </c>
      <c r="AI25" s="273">
        <v>1</v>
      </c>
      <c r="AJ25" s="273"/>
      <c r="AK25" s="273"/>
      <c r="AL25" s="274"/>
      <c r="AM25" s="274"/>
      <c r="AN25" s="273">
        <v>1</v>
      </c>
      <c r="AO25" s="273"/>
      <c r="AP25" s="273"/>
      <c r="AQ25" s="273">
        <v>1</v>
      </c>
      <c r="AR25" s="273">
        <v>1</v>
      </c>
      <c r="AS25" s="273"/>
      <c r="AT25" s="273"/>
      <c r="AU25" s="274"/>
      <c r="AV25" s="273">
        <v>1</v>
      </c>
      <c r="AW25" s="274"/>
      <c r="AX25" s="274"/>
      <c r="AY25" s="273">
        <v>1</v>
      </c>
      <c r="AZ25" s="273">
        <v>1</v>
      </c>
      <c r="BA25" s="274"/>
      <c r="BB25" s="274"/>
      <c r="BC25" s="274"/>
      <c r="BD25" s="273"/>
      <c r="BE25" s="273" t="s">
        <v>85</v>
      </c>
      <c r="BF25" s="273"/>
      <c r="BG25" s="273" t="s">
        <v>85</v>
      </c>
      <c r="BH25" s="273"/>
      <c r="BI25" s="273"/>
      <c r="BJ25" s="273"/>
      <c r="BK25" s="273"/>
      <c r="BL25" s="273"/>
      <c r="BM25" s="273"/>
      <c r="BN25" s="273" t="s">
        <v>87</v>
      </c>
      <c r="BO25" s="273"/>
      <c r="BP25" s="273"/>
      <c r="BQ25" s="273"/>
      <c r="BR25" s="273" t="s">
        <v>85</v>
      </c>
      <c r="BS25" s="273"/>
      <c r="BT25" s="273"/>
      <c r="BU25" s="273" t="s">
        <v>85</v>
      </c>
      <c r="BV25" s="273"/>
      <c r="BW25" s="273" t="s">
        <v>85</v>
      </c>
      <c r="BX25" s="273"/>
      <c r="BY25" s="273"/>
      <c r="BZ25" s="273"/>
      <c r="CA25" s="273"/>
      <c r="CB25" s="273"/>
      <c r="CC25" s="273" t="s">
        <v>87</v>
      </c>
      <c r="CD25" s="273"/>
      <c r="CE25" s="273"/>
      <c r="CF25" s="273"/>
      <c r="CG25" s="34">
        <v>139.85574155089353</v>
      </c>
      <c r="CH25" s="13">
        <v>12.924967541936862</v>
      </c>
      <c r="CI25" s="7">
        <v>16.917137996992651</v>
      </c>
      <c r="CJ25" s="13">
        <v>192.14780331677261</v>
      </c>
      <c r="CK25" s="13">
        <v>3.6034809506919969</v>
      </c>
      <c r="CL25" s="47">
        <v>33.834275993985301</v>
      </c>
      <c r="CM25" s="47">
        <v>0.16062048491238048</v>
      </c>
      <c r="CN25" s="77">
        <v>3.4770618821666939E-4</v>
      </c>
      <c r="CO25" s="94">
        <v>0.23597583949111853</v>
      </c>
      <c r="CP25" s="102">
        <v>9.6940485274807402E-5</v>
      </c>
    </row>
    <row r="26" spans="1:94" ht="19.5" customHeight="1" x14ac:dyDescent="0.2">
      <c r="A26" s="26"/>
      <c r="B26" s="5" t="s">
        <v>82</v>
      </c>
      <c r="C26" s="10" t="s">
        <v>98</v>
      </c>
      <c r="D26" s="10" t="s">
        <v>98</v>
      </c>
      <c r="E26" s="12" t="s">
        <v>92</v>
      </c>
      <c r="F26" s="189">
        <v>1.0364179445166322</v>
      </c>
      <c r="G26" s="13">
        <v>0.57306242151533271</v>
      </c>
      <c r="H26" s="13">
        <v>1.9302579452420015E-2</v>
      </c>
      <c r="I26" s="13">
        <v>2.7808794720200848E-2</v>
      </c>
      <c r="J26" s="13">
        <v>0.01</v>
      </c>
      <c r="K26" s="13">
        <v>1.9076833178057782E-2</v>
      </c>
      <c r="L26" s="28">
        <v>4.4772159499523369E-3</v>
      </c>
      <c r="M26" s="28">
        <v>4.2547455921907295E-3</v>
      </c>
      <c r="N26" s="13">
        <v>1.7214968160124335E-2</v>
      </c>
      <c r="O26" s="28">
        <v>3.8376136713877173E-3</v>
      </c>
      <c r="P26" s="149">
        <v>6.7562128886887963E-3</v>
      </c>
      <c r="Q26" s="58">
        <v>0.7</v>
      </c>
      <c r="R26" s="58">
        <v>3.3</v>
      </c>
      <c r="S26" s="58">
        <v>0.4</v>
      </c>
      <c r="T26" s="91">
        <v>0.8</v>
      </c>
      <c r="U26" s="273">
        <v>1</v>
      </c>
      <c r="V26" s="274"/>
      <c r="W26" s="274"/>
      <c r="X26" s="274"/>
      <c r="Y26" s="273"/>
      <c r="Z26" s="273"/>
      <c r="AA26" s="274">
        <v>1</v>
      </c>
      <c r="AB26" s="274">
        <v>1</v>
      </c>
      <c r="AC26" s="273"/>
      <c r="AD26" s="273"/>
      <c r="AE26" s="274"/>
      <c r="AF26" s="273"/>
      <c r="AG26" s="273">
        <v>1</v>
      </c>
      <c r="AH26" s="273"/>
      <c r="AI26" s="273"/>
      <c r="AJ26" s="273">
        <v>1</v>
      </c>
      <c r="AK26" s="273"/>
      <c r="AL26" s="274"/>
      <c r="AM26" s="274"/>
      <c r="AN26" s="273">
        <v>1</v>
      </c>
      <c r="AO26" s="273"/>
      <c r="AP26" s="273"/>
      <c r="AQ26" s="273">
        <v>1</v>
      </c>
      <c r="AR26" s="273">
        <v>1</v>
      </c>
      <c r="AS26" s="273"/>
      <c r="AT26" s="273"/>
      <c r="AU26" s="274"/>
      <c r="AV26" s="273">
        <v>1</v>
      </c>
      <c r="AW26" s="274"/>
      <c r="AX26" s="274"/>
      <c r="AY26" s="273">
        <v>1</v>
      </c>
      <c r="AZ26" s="273">
        <v>1</v>
      </c>
      <c r="BA26" s="274"/>
      <c r="BB26" s="274"/>
      <c r="BC26" s="274"/>
      <c r="BD26" s="273"/>
      <c r="BE26" s="273" t="s">
        <v>85</v>
      </c>
      <c r="BF26" s="273"/>
      <c r="BG26" s="273" t="s">
        <v>85</v>
      </c>
      <c r="BH26" s="273"/>
      <c r="BI26" s="273"/>
      <c r="BJ26" s="273"/>
      <c r="BK26" s="273"/>
      <c r="BL26" s="273"/>
      <c r="BM26" s="273"/>
      <c r="BN26" s="273" t="s">
        <v>87</v>
      </c>
      <c r="BO26" s="273"/>
      <c r="BP26" s="273"/>
      <c r="BQ26" s="273"/>
      <c r="BR26" s="273" t="s">
        <v>85</v>
      </c>
      <c r="BS26" s="273"/>
      <c r="BT26" s="273"/>
      <c r="BU26" s="273" t="s">
        <v>85</v>
      </c>
      <c r="BV26" s="273"/>
      <c r="BW26" s="273" t="s">
        <v>85</v>
      </c>
      <c r="BX26" s="273"/>
      <c r="BY26" s="273"/>
      <c r="BZ26" s="273"/>
      <c r="CA26" s="273"/>
      <c r="CB26" s="273"/>
      <c r="CC26" s="273" t="s">
        <v>87</v>
      </c>
      <c r="CD26" s="273"/>
      <c r="CE26" s="273"/>
      <c r="CF26" s="273"/>
      <c r="CG26" s="34">
        <v>64.373208570215397</v>
      </c>
      <c r="CH26" s="13">
        <v>13.571215919033705</v>
      </c>
      <c r="CI26" s="7">
        <v>16.917137996992651</v>
      </c>
      <c r="CJ26" s="13">
        <v>88.442351254618927</v>
      </c>
      <c r="CK26" s="13">
        <v>3.7836549982265968</v>
      </c>
      <c r="CL26" s="47">
        <v>33.834275993985301</v>
      </c>
      <c r="CM26" s="47">
        <v>5.4423092173906548E-2</v>
      </c>
      <c r="CN26" s="77">
        <v>2.6195947354309539E-4</v>
      </c>
      <c r="CO26" s="47">
        <v>8.5749438754376225E-2</v>
      </c>
      <c r="CP26" s="77">
        <v>7.3034301223814994E-5</v>
      </c>
    </row>
    <row r="27" spans="1:94" ht="20.25" customHeight="1" x14ac:dyDescent="0.2">
      <c r="A27" s="26"/>
      <c r="B27" s="5" t="s">
        <v>82</v>
      </c>
      <c r="C27" s="10" t="s">
        <v>98</v>
      </c>
      <c r="D27" s="10" t="s">
        <v>98</v>
      </c>
      <c r="E27" s="12" t="s">
        <v>93</v>
      </c>
      <c r="F27" s="189">
        <v>1.2037537952182953</v>
      </c>
      <c r="G27" s="13">
        <v>0.73738622690436595</v>
      </c>
      <c r="H27" s="13">
        <v>2.2419095883359993E-2</v>
      </c>
      <c r="I27" s="13">
        <v>1.3378748908035171E-2</v>
      </c>
      <c r="J27" s="13">
        <v>0.01</v>
      </c>
      <c r="K27" s="13">
        <v>9.1778217509121286E-3</v>
      </c>
      <c r="L27" s="28">
        <v>2.1539785741936626E-3</v>
      </c>
      <c r="M27" s="28">
        <v>2.0469485829293812E-3</v>
      </c>
      <c r="N27" s="13">
        <v>8.2820826573551058E-3</v>
      </c>
      <c r="O27" s="28">
        <v>1.8462673493088537E-3</v>
      </c>
      <c r="P27" s="149">
        <v>3.250398901371211E-3</v>
      </c>
      <c r="Q27" s="58">
        <v>0.5</v>
      </c>
      <c r="R27" s="58">
        <v>2.9</v>
      </c>
      <c r="S27" s="58">
        <v>0.35</v>
      </c>
      <c r="T27" s="58">
        <v>0.55000000000000004</v>
      </c>
      <c r="U27" s="273">
        <v>1</v>
      </c>
      <c r="V27" s="274"/>
      <c r="W27" s="274"/>
      <c r="X27" s="274"/>
      <c r="Y27" s="273"/>
      <c r="Z27" s="273"/>
      <c r="AA27" s="274">
        <v>1</v>
      </c>
      <c r="AB27" s="274">
        <v>1</v>
      </c>
      <c r="AC27" s="273"/>
      <c r="AD27" s="273"/>
      <c r="AE27" s="274"/>
      <c r="AF27" s="273">
        <v>0.5</v>
      </c>
      <c r="AG27" s="273">
        <v>0.5</v>
      </c>
      <c r="AH27" s="273"/>
      <c r="AI27" s="273"/>
      <c r="AJ27" s="273">
        <v>1</v>
      </c>
      <c r="AK27" s="273"/>
      <c r="AL27" s="274"/>
      <c r="AM27" s="274"/>
      <c r="AN27" s="273">
        <v>1</v>
      </c>
      <c r="AO27" s="273"/>
      <c r="AP27" s="273"/>
      <c r="AQ27" s="273">
        <v>1</v>
      </c>
      <c r="AR27" s="273">
        <v>1</v>
      </c>
      <c r="AS27" s="273"/>
      <c r="AT27" s="273"/>
      <c r="AU27" s="274"/>
      <c r="AV27" s="273">
        <v>1</v>
      </c>
      <c r="AW27" s="274"/>
      <c r="AX27" s="274"/>
      <c r="AY27" s="273">
        <v>1</v>
      </c>
      <c r="AZ27" s="273">
        <v>1</v>
      </c>
      <c r="BA27" s="274"/>
      <c r="BB27" s="274"/>
      <c r="BC27" s="274"/>
      <c r="BD27" s="273"/>
      <c r="BE27" s="273" t="s">
        <v>85</v>
      </c>
      <c r="BF27" s="273"/>
      <c r="BG27" s="273" t="s">
        <v>85</v>
      </c>
      <c r="BH27" s="273"/>
      <c r="BI27" s="273"/>
      <c r="BJ27" s="273"/>
      <c r="BK27" s="273"/>
      <c r="BL27" s="273"/>
      <c r="BM27" s="273"/>
      <c r="BN27" s="273" t="s">
        <v>87</v>
      </c>
      <c r="BO27" s="273"/>
      <c r="BP27" s="273"/>
      <c r="BQ27" s="273"/>
      <c r="BR27" s="273" t="s">
        <v>85</v>
      </c>
      <c r="BS27" s="273"/>
      <c r="BT27" s="273"/>
      <c r="BU27" s="273" t="s">
        <v>85</v>
      </c>
      <c r="BV27" s="273"/>
      <c r="BW27" s="273" t="s">
        <v>85</v>
      </c>
      <c r="BX27" s="273"/>
      <c r="BY27" s="273"/>
      <c r="BZ27" s="273"/>
      <c r="CA27" s="273"/>
      <c r="CB27" s="273"/>
      <c r="CC27" s="273" t="s">
        <v>87</v>
      </c>
      <c r="CD27" s="273"/>
      <c r="CE27" s="273"/>
      <c r="CF27" s="273"/>
      <c r="CG27" s="34">
        <v>65.895033831922618</v>
      </c>
      <c r="CH27" s="13">
        <v>14.385488874175728</v>
      </c>
      <c r="CI27" s="7">
        <v>16.917137996992651</v>
      </c>
      <c r="CJ27" s="13">
        <v>90.533186981678483</v>
      </c>
      <c r="CK27" s="13">
        <v>4.0106742981201924</v>
      </c>
      <c r="CL27" s="47">
        <v>33.834275993985301</v>
      </c>
      <c r="CM27" s="47">
        <v>6.8954159437168497E-2</v>
      </c>
      <c r="CN27" s="77">
        <v>3.2250965439915402E-4</v>
      </c>
      <c r="CO27" s="47">
        <v>0.10748606329427042</v>
      </c>
      <c r="CP27" s="77">
        <v>8.991569164648414E-5</v>
      </c>
    </row>
    <row r="28" spans="1:94" ht="22.5" customHeight="1" x14ac:dyDescent="0.2">
      <c r="A28" s="26"/>
      <c r="B28" s="5" t="s">
        <v>82</v>
      </c>
      <c r="C28" s="10" t="s">
        <v>98</v>
      </c>
      <c r="D28" s="10" t="s">
        <v>98</v>
      </c>
      <c r="E28" s="12" t="s">
        <v>94</v>
      </c>
      <c r="F28" s="189">
        <v>1.9243089721933473</v>
      </c>
      <c r="G28" s="13">
        <v>1.4449714106938671</v>
      </c>
      <c r="H28" s="13">
        <v>3.5838946077E-2</v>
      </c>
      <c r="I28" s="13">
        <v>2.3766362227650887E-2</v>
      </c>
      <c r="J28" s="13">
        <v>0.01</v>
      </c>
      <c r="K28" s="13">
        <v>1.6303724488168511E-2</v>
      </c>
      <c r="L28" s="28">
        <v>3.8263843186517928E-3</v>
      </c>
      <c r="M28" s="28">
        <v>3.6362534208305855E-3</v>
      </c>
      <c r="N28" s="13">
        <v>1.471250995045055E-2</v>
      </c>
      <c r="O28" s="28">
        <v>3.2797579874158226E-3</v>
      </c>
      <c r="P28" s="58">
        <v>5.7740942897845145E-3</v>
      </c>
      <c r="Q28" s="58">
        <v>0.3</v>
      </c>
      <c r="R28" s="58">
        <v>2.5</v>
      </c>
      <c r="S28" s="58">
        <v>0.3</v>
      </c>
      <c r="T28" s="91">
        <v>0.3</v>
      </c>
      <c r="U28" s="273">
        <v>1</v>
      </c>
      <c r="V28" s="274"/>
      <c r="W28" s="274"/>
      <c r="X28" s="274"/>
      <c r="Y28" s="273"/>
      <c r="Z28" s="273"/>
      <c r="AA28" s="274">
        <v>1</v>
      </c>
      <c r="AB28" s="274">
        <v>1</v>
      </c>
      <c r="AC28" s="273"/>
      <c r="AD28" s="273"/>
      <c r="AE28" s="274"/>
      <c r="AF28" s="273">
        <v>0.5</v>
      </c>
      <c r="AG28" s="273">
        <v>0.5</v>
      </c>
      <c r="AH28" s="273"/>
      <c r="AI28" s="273"/>
      <c r="AJ28" s="273">
        <v>1</v>
      </c>
      <c r="AK28" s="273"/>
      <c r="AL28" s="274"/>
      <c r="AM28" s="274"/>
      <c r="AN28" s="273">
        <v>1</v>
      </c>
      <c r="AO28" s="273"/>
      <c r="AP28" s="273"/>
      <c r="AQ28" s="273">
        <v>1</v>
      </c>
      <c r="AR28" s="273">
        <v>1</v>
      </c>
      <c r="AS28" s="273"/>
      <c r="AT28" s="273"/>
      <c r="AU28" s="274"/>
      <c r="AV28" s="273">
        <v>1</v>
      </c>
      <c r="AW28" s="274"/>
      <c r="AX28" s="274"/>
      <c r="AY28" s="273">
        <v>1</v>
      </c>
      <c r="AZ28" s="273">
        <v>1</v>
      </c>
      <c r="BA28" s="274"/>
      <c r="BB28" s="274"/>
      <c r="BC28" s="274"/>
      <c r="BD28" s="273"/>
      <c r="BE28" s="273" t="s">
        <v>85</v>
      </c>
      <c r="BF28" s="273"/>
      <c r="BG28" s="273" t="s">
        <v>85</v>
      </c>
      <c r="BH28" s="273"/>
      <c r="BI28" s="273"/>
      <c r="BJ28" s="273"/>
      <c r="BK28" s="273"/>
      <c r="BL28" s="273"/>
      <c r="BM28" s="273"/>
      <c r="BN28" s="273" t="s">
        <v>87</v>
      </c>
      <c r="BO28" s="273"/>
      <c r="BP28" s="273"/>
      <c r="BQ28" s="273"/>
      <c r="BR28" s="273" t="s">
        <v>85</v>
      </c>
      <c r="BS28" s="273"/>
      <c r="BT28" s="273"/>
      <c r="BU28" s="273" t="s">
        <v>85</v>
      </c>
      <c r="BV28" s="273"/>
      <c r="BW28" s="273" t="s">
        <v>85</v>
      </c>
      <c r="BX28" s="273"/>
      <c r="BY28" s="273"/>
      <c r="BZ28" s="273"/>
      <c r="CA28" s="273"/>
      <c r="CB28" s="273"/>
      <c r="CC28" s="273" t="s">
        <v>87</v>
      </c>
      <c r="CD28" s="273"/>
      <c r="CE28" s="273"/>
      <c r="CF28" s="273"/>
      <c r="CG28" s="34">
        <v>39.917476614580373</v>
      </c>
      <c r="CH28" s="13">
        <v>15.824037761593303</v>
      </c>
      <c r="CI28" s="7">
        <v>16.917137996992651</v>
      </c>
      <c r="CJ28" s="13">
        <v>54.842621120771973</v>
      </c>
      <c r="CK28" s="13">
        <v>4.4117417279322124</v>
      </c>
      <c r="CL28" s="47">
        <v>33.834275993985301</v>
      </c>
      <c r="CM28" s="47">
        <v>9.0233412926555595E-2</v>
      </c>
      <c r="CN28" s="69">
        <v>5.6711683605815424E-4</v>
      </c>
      <c r="CO28" s="47">
        <v>0.14435362046992303</v>
      </c>
      <c r="CP28" s="77">
        <v>1.5811217389301334E-4</v>
      </c>
    </row>
    <row r="29" spans="1:94" ht="25.5" customHeight="1" x14ac:dyDescent="0.2">
      <c r="A29" s="26"/>
      <c r="B29" s="5" t="s">
        <v>82</v>
      </c>
      <c r="C29" s="10" t="s">
        <v>98</v>
      </c>
      <c r="D29" s="10" t="s">
        <v>98</v>
      </c>
      <c r="E29" s="10" t="s">
        <v>95</v>
      </c>
      <c r="F29" s="71">
        <v>0.1572023260135135</v>
      </c>
      <c r="G29" s="13">
        <v>0.15437268414527025</v>
      </c>
      <c r="H29" s="13">
        <v>3.1140296244200022E-3</v>
      </c>
      <c r="I29" s="13">
        <v>2.2227346404396515E-3</v>
      </c>
      <c r="J29" s="13">
        <v>1E-3</v>
      </c>
      <c r="K29" s="28">
        <v>1.5247959633416009E-3</v>
      </c>
      <c r="L29" s="82">
        <v>3.5786027711078391E-4</v>
      </c>
      <c r="M29" s="82">
        <v>3.4007839998726668E-4</v>
      </c>
      <c r="N29" s="28">
        <v>1.3759785869388319E-3</v>
      </c>
      <c r="O29" s="82">
        <v>3.0673738038067191E-4</v>
      </c>
      <c r="P29" s="149">
        <v>5.4001867312014769E-4</v>
      </c>
      <c r="Q29" s="58">
        <v>0.28000000000000003</v>
      </c>
      <c r="R29" s="58">
        <v>1.51</v>
      </c>
      <c r="S29" s="58">
        <v>0.14000000000000001</v>
      </c>
      <c r="T29" s="91">
        <v>0.17</v>
      </c>
      <c r="U29" s="273">
        <v>1</v>
      </c>
      <c r="V29" s="274"/>
      <c r="W29" s="274"/>
      <c r="X29" s="274"/>
      <c r="Y29" s="273"/>
      <c r="Z29" s="273"/>
      <c r="AA29" s="274">
        <v>1</v>
      </c>
      <c r="AB29" s="274">
        <v>1</v>
      </c>
      <c r="AC29" s="273"/>
      <c r="AD29" s="273"/>
      <c r="AE29" s="274"/>
      <c r="AF29" s="273">
        <v>0.5</v>
      </c>
      <c r="AG29" s="273">
        <v>0.5</v>
      </c>
      <c r="AH29" s="273"/>
      <c r="AI29" s="273"/>
      <c r="AJ29" s="273">
        <v>1</v>
      </c>
      <c r="AK29" s="273"/>
      <c r="AL29" s="274"/>
      <c r="AM29" s="274"/>
      <c r="AN29" s="273">
        <v>1</v>
      </c>
      <c r="AO29" s="273"/>
      <c r="AP29" s="273"/>
      <c r="AQ29" s="273">
        <v>1</v>
      </c>
      <c r="AR29" s="273">
        <v>1</v>
      </c>
      <c r="AS29" s="273"/>
      <c r="AT29" s="273"/>
      <c r="AU29" s="274"/>
      <c r="AV29" s="273">
        <v>1</v>
      </c>
      <c r="AW29" s="274"/>
      <c r="AX29" s="274"/>
      <c r="AY29" s="273">
        <v>1</v>
      </c>
      <c r="AZ29" s="273">
        <v>1</v>
      </c>
      <c r="BA29" s="274"/>
      <c r="BB29" s="274"/>
      <c r="BC29" s="274"/>
      <c r="BD29" s="273"/>
      <c r="BE29" s="273" t="s">
        <v>85</v>
      </c>
      <c r="BF29" s="273"/>
      <c r="BG29" s="273"/>
      <c r="BH29" s="273"/>
      <c r="BI29" s="273"/>
      <c r="BJ29" s="273"/>
      <c r="BK29" s="273"/>
      <c r="BL29" s="273" t="s">
        <v>85</v>
      </c>
      <c r="BM29" s="273"/>
      <c r="BN29" s="273" t="s">
        <v>86</v>
      </c>
      <c r="BO29" s="273"/>
      <c r="BP29" s="273" t="s">
        <v>86</v>
      </c>
      <c r="BQ29" s="273"/>
      <c r="BR29" s="273" t="s">
        <v>85</v>
      </c>
      <c r="BS29" s="273"/>
      <c r="BT29" s="273"/>
      <c r="BU29" s="273" t="s">
        <v>85</v>
      </c>
      <c r="BV29" s="273"/>
      <c r="BW29" s="273"/>
      <c r="BX29" s="273"/>
      <c r="BY29" s="273"/>
      <c r="BZ29" s="273"/>
      <c r="CA29" s="273" t="s">
        <v>85</v>
      </c>
      <c r="CB29" s="273"/>
      <c r="CC29" s="273"/>
      <c r="CD29" s="273"/>
      <c r="CE29" s="273" t="s">
        <v>87</v>
      </c>
      <c r="CF29" s="273"/>
      <c r="CG29" s="276">
        <v>10.782131979195652</v>
      </c>
      <c r="CH29" s="58">
        <v>9.6010752800006394</v>
      </c>
      <c r="CI29" s="53">
        <v>16.917137996992651</v>
      </c>
      <c r="CJ29" s="13">
        <v>14.813571126216905</v>
      </c>
      <c r="CK29" s="13">
        <v>2.6767797880641782</v>
      </c>
      <c r="CL29" s="47">
        <v>33.834275993985301</v>
      </c>
      <c r="CM29" s="47">
        <v>4.3238800970558239E-3</v>
      </c>
      <c r="CN29" s="78">
        <v>2.9898032848208556E-5</v>
      </c>
      <c r="CO29" s="47">
        <v>7.6056376217686489E-3</v>
      </c>
      <c r="CP29" s="78">
        <v>8.335571558080545E-6</v>
      </c>
    </row>
    <row r="30" spans="1:94" ht="25.5" customHeight="1" x14ac:dyDescent="0.2">
      <c r="A30" s="217"/>
      <c r="B30" s="5" t="s">
        <v>82</v>
      </c>
      <c r="C30" s="10" t="s">
        <v>99</v>
      </c>
      <c r="D30" s="10" t="s">
        <v>99</v>
      </c>
      <c r="E30" s="15"/>
      <c r="F30" s="115">
        <v>96.405285788399993</v>
      </c>
      <c r="G30" s="115"/>
      <c r="H30" s="118"/>
      <c r="I30" s="115">
        <v>7.8267473181432179E-2</v>
      </c>
      <c r="J30" s="115">
        <v>8.8999999999999999E-3</v>
      </c>
      <c r="K30" s="115">
        <v>5.7917930154259813E-2</v>
      </c>
      <c r="L30" s="115">
        <v>1.5653494636286441E-2</v>
      </c>
      <c r="M30" s="115">
        <v>4.6960483908859308E-3</v>
      </c>
      <c r="N30" s="113">
        <v>0.08</v>
      </c>
      <c r="O30" s="14"/>
      <c r="P30" s="113"/>
      <c r="Q30" s="7"/>
      <c r="R30" s="7"/>
      <c r="S30" s="7"/>
      <c r="T30" s="36"/>
      <c r="U30" s="273"/>
      <c r="V30" s="274"/>
      <c r="W30" s="274"/>
      <c r="X30" s="274"/>
      <c r="Y30" s="274"/>
      <c r="Z30" s="274"/>
      <c r="AA30" s="274"/>
      <c r="AB30" s="274"/>
      <c r="AC30" s="274"/>
      <c r="AD30" s="274"/>
      <c r="AE30" s="274"/>
      <c r="AF30" s="274"/>
      <c r="AG30" s="274"/>
      <c r="AH30" s="274"/>
      <c r="AI30" s="274"/>
      <c r="AJ30" s="274"/>
      <c r="AK30" s="274"/>
      <c r="AL30" s="274"/>
      <c r="AM30" s="274"/>
      <c r="AN30" s="274"/>
      <c r="AO30" s="274"/>
      <c r="AP30" s="274"/>
      <c r="AQ30" s="274"/>
      <c r="AR30" s="274"/>
      <c r="AS30" s="274"/>
      <c r="AT30" s="274"/>
      <c r="AU30" s="274"/>
      <c r="AV30" s="274"/>
      <c r="AW30" s="274"/>
      <c r="AX30" s="274"/>
      <c r="AY30" s="274"/>
      <c r="AZ30" s="274"/>
      <c r="BA30" s="274"/>
      <c r="BB30" s="274"/>
      <c r="BC30" s="274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3"/>
      <c r="CA30" s="273"/>
      <c r="CB30" s="273"/>
      <c r="CC30" s="273"/>
      <c r="CD30" s="273"/>
      <c r="CE30" s="273"/>
      <c r="CF30" s="273"/>
      <c r="CG30" s="34"/>
      <c r="CH30" s="7"/>
      <c r="CI30" s="7"/>
      <c r="CJ30" s="7"/>
      <c r="CK30" s="7"/>
      <c r="CL30" s="7"/>
      <c r="CM30" s="7"/>
      <c r="CN30" s="47"/>
      <c r="CO30" s="7"/>
      <c r="CP30" s="7"/>
    </row>
    <row r="31" spans="1:94" ht="25.5" customHeight="1" x14ac:dyDescent="0.2">
      <c r="A31" s="216"/>
      <c r="B31" s="37" t="s">
        <v>82</v>
      </c>
      <c r="C31" s="10" t="s">
        <v>99</v>
      </c>
      <c r="D31" s="10" t="s">
        <v>99</v>
      </c>
      <c r="E31" s="38" t="s">
        <v>84</v>
      </c>
      <c r="F31" s="71">
        <v>13.890332640332641</v>
      </c>
      <c r="G31" s="13">
        <v>13.195606652806655</v>
      </c>
      <c r="H31" s="13">
        <v>5.8862936610499995E-2</v>
      </c>
      <c r="I31" s="13">
        <v>1.8108905376374947E-2</v>
      </c>
      <c r="J31" s="28">
        <v>2E-3</v>
      </c>
      <c r="K31" s="28">
        <v>1.3400589978517461E-2</v>
      </c>
      <c r="L31" s="28">
        <v>3.6217810752749895E-3</v>
      </c>
      <c r="M31" s="82">
        <v>1.0865343225824968E-3</v>
      </c>
      <c r="N31" s="13">
        <v>8.0000000000000002E-3</v>
      </c>
      <c r="O31" s="28">
        <v>1.8108905376374947E-3</v>
      </c>
      <c r="P31" s="150">
        <v>8.2980148387374521E-3</v>
      </c>
      <c r="Q31" s="71">
        <v>1.9</v>
      </c>
      <c r="R31" s="71">
        <v>4.7</v>
      </c>
      <c r="S31" s="71">
        <v>1</v>
      </c>
      <c r="T31" s="275">
        <v>1.4</v>
      </c>
      <c r="U31" s="279">
        <v>0.33329999999999999</v>
      </c>
      <c r="V31" s="280">
        <v>0.33329999999999999</v>
      </c>
      <c r="W31" s="280"/>
      <c r="X31" s="280">
        <v>0.33329999999999999</v>
      </c>
      <c r="Y31" s="273">
        <v>1</v>
      </c>
      <c r="Z31" s="273"/>
      <c r="AA31" s="274"/>
      <c r="AB31" s="274"/>
      <c r="AC31" s="273"/>
      <c r="AD31" s="273"/>
      <c r="AE31" s="274"/>
      <c r="AF31" s="273">
        <v>0.5</v>
      </c>
      <c r="AG31" s="273">
        <v>0.5</v>
      </c>
      <c r="AH31" s="273"/>
      <c r="AI31" s="273">
        <v>1</v>
      </c>
      <c r="AJ31" s="273"/>
      <c r="AK31" s="273"/>
      <c r="AL31" s="274"/>
      <c r="AM31" s="274"/>
      <c r="AN31" s="273">
        <v>0.5</v>
      </c>
      <c r="AO31" s="273">
        <v>0.5</v>
      </c>
      <c r="AP31" s="273"/>
      <c r="AQ31" s="273">
        <v>0.5</v>
      </c>
      <c r="AR31" s="273">
        <v>1</v>
      </c>
      <c r="AS31" s="273">
        <v>0.5</v>
      </c>
      <c r="AT31" s="273"/>
      <c r="AU31" s="274"/>
      <c r="AV31" s="273">
        <v>1</v>
      </c>
      <c r="AW31" s="274"/>
      <c r="AX31" s="274"/>
      <c r="AY31" s="273">
        <v>1</v>
      </c>
      <c r="AZ31" s="273">
        <v>1</v>
      </c>
      <c r="BA31" s="274"/>
      <c r="BB31" s="274"/>
      <c r="BC31" s="274"/>
      <c r="BD31" s="273"/>
      <c r="BE31" s="273" t="s">
        <v>85</v>
      </c>
      <c r="BF31" s="273"/>
      <c r="BG31" s="273" t="s">
        <v>85</v>
      </c>
      <c r="BH31" s="273"/>
      <c r="BI31" s="273"/>
      <c r="BJ31" s="273"/>
      <c r="BK31" s="273"/>
      <c r="BL31" s="273"/>
      <c r="BM31" s="273"/>
      <c r="BN31" s="273" t="s">
        <v>87</v>
      </c>
      <c r="BO31" s="273"/>
      <c r="BP31" s="273"/>
      <c r="BQ31" s="273"/>
      <c r="BR31" s="273" t="s">
        <v>85</v>
      </c>
      <c r="BS31" s="273"/>
      <c r="BT31" s="273"/>
      <c r="BU31" s="273" t="s">
        <v>85</v>
      </c>
      <c r="BV31" s="273"/>
      <c r="BW31" s="273" t="s">
        <v>85</v>
      </c>
      <c r="BX31" s="273"/>
      <c r="BY31" s="273"/>
      <c r="BZ31" s="273"/>
      <c r="CA31" s="273"/>
      <c r="CB31" s="273"/>
      <c r="CC31" s="273" t="s">
        <v>87</v>
      </c>
      <c r="CD31" s="273"/>
      <c r="CE31" s="273"/>
      <c r="CF31" s="273"/>
      <c r="CG31" s="276">
        <v>155.02073028380596</v>
      </c>
      <c r="CH31" s="71">
        <v>9.6010752800006394</v>
      </c>
      <c r="CI31" s="73">
        <v>16.917137996992651</v>
      </c>
      <c r="CJ31" s="13">
        <v>212.982981336921</v>
      </c>
      <c r="CK31" s="13">
        <v>2.6767797880641782</v>
      </c>
      <c r="CL31" s="47">
        <v>33.834275993985301</v>
      </c>
      <c r="CM31" s="47">
        <v>2.2805772539565745</v>
      </c>
      <c r="CN31" s="69">
        <v>5.6514748559931618E-4</v>
      </c>
      <c r="CO31" s="94">
        <v>3.2804089936653478</v>
      </c>
      <c r="CP31" s="102">
        <v>1.5756311898508933E-4</v>
      </c>
    </row>
    <row r="32" spans="1:94" ht="32.25" customHeight="1" x14ac:dyDescent="0.2">
      <c r="A32" s="216"/>
      <c r="B32" s="5" t="s">
        <v>82</v>
      </c>
      <c r="C32" s="10" t="s">
        <v>99</v>
      </c>
      <c r="D32" s="10" t="s">
        <v>99</v>
      </c>
      <c r="E32" s="12" t="s">
        <v>89</v>
      </c>
      <c r="F32" s="71">
        <v>14.514033264033264</v>
      </c>
      <c r="G32" s="13">
        <v>13.808080665280666</v>
      </c>
      <c r="H32" s="13">
        <v>5.5542912571300007E-2</v>
      </c>
      <c r="I32" s="13">
        <v>1.892202741385483E-2</v>
      </c>
      <c r="J32" s="28">
        <v>2E-3</v>
      </c>
      <c r="K32" s="28">
        <v>1.4002300286252574E-2</v>
      </c>
      <c r="L32" s="28">
        <v>3.7844054827709662E-3</v>
      </c>
      <c r="M32" s="82">
        <v>1.1353216448312898E-3</v>
      </c>
      <c r="N32" s="13">
        <v>5.0000000000000001E-3</v>
      </c>
      <c r="O32" s="28">
        <v>1.8922027413854831E-3</v>
      </c>
      <c r="P32" s="149">
        <v>1.2029824672469346E-2</v>
      </c>
      <c r="Q32" s="13">
        <v>1.78</v>
      </c>
      <c r="R32" s="13">
        <v>5.7</v>
      </c>
      <c r="S32" s="13">
        <v>0.68</v>
      </c>
      <c r="T32" s="35">
        <v>1.08</v>
      </c>
      <c r="U32" s="273">
        <v>1</v>
      </c>
      <c r="V32" s="274"/>
      <c r="W32" s="274"/>
      <c r="X32" s="274"/>
      <c r="Y32" s="273">
        <v>0.5</v>
      </c>
      <c r="Z32" s="273"/>
      <c r="AA32" s="274"/>
      <c r="AB32" s="274"/>
      <c r="AC32" s="273">
        <v>0.5</v>
      </c>
      <c r="AD32" s="273"/>
      <c r="AE32" s="274"/>
      <c r="AF32" s="273"/>
      <c r="AG32" s="273"/>
      <c r="AH32" s="273">
        <v>1</v>
      </c>
      <c r="AI32" s="273">
        <v>1</v>
      </c>
      <c r="AJ32" s="273"/>
      <c r="AK32" s="273"/>
      <c r="AL32" s="274"/>
      <c r="AM32" s="274"/>
      <c r="AN32" s="273"/>
      <c r="AO32" s="273">
        <v>1</v>
      </c>
      <c r="AP32" s="273"/>
      <c r="AQ32" s="273"/>
      <c r="AR32" s="273"/>
      <c r="AS32" s="273">
        <v>1</v>
      </c>
      <c r="AT32" s="273">
        <v>1</v>
      </c>
      <c r="AU32" s="274"/>
      <c r="AV32" s="273">
        <v>1</v>
      </c>
      <c r="AW32" s="274"/>
      <c r="AX32" s="274"/>
      <c r="AY32" s="273">
        <v>1</v>
      </c>
      <c r="AZ32" s="273">
        <v>1</v>
      </c>
      <c r="BA32" s="274"/>
      <c r="BB32" s="274"/>
      <c r="BC32" s="274"/>
      <c r="BD32" s="273"/>
      <c r="BE32" s="273" t="s">
        <v>85</v>
      </c>
      <c r="BF32" s="273"/>
      <c r="BG32" s="273" t="s">
        <v>85</v>
      </c>
      <c r="BH32" s="273"/>
      <c r="BI32" s="273"/>
      <c r="BJ32" s="273"/>
      <c r="BK32" s="273"/>
      <c r="BL32" s="273"/>
      <c r="BM32" s="273"/>
      <c r="BN32" s="273" t="s">
        <v>87</v>
      </c>
      <c r="BO32" s="273"/>
      <c r="BP32" s="273"/>
      <c r="BQ32" s="273"/>
      <c r="BR32" s="273" t="s">
        <v>85</v>
      </c>
      <c r="BS32" s="273"/>
      <c r="BT32" s="273"/>
      <c r="BU32" s="273" t="s">
        <v>85</v>
      </c>
      <c r="BV32" s="273"/>
      <c r="BW32" s="273" t="s">
        <v>85</v>
      </c>
      <c r="BX32" s="273"/>
      <c r="BY32" s="273"/>
      <c r="BZ32" s="273"/>
      <c r="CA32" s="273"/>
      <c r="CB32" s="273"/>
      <c r="CC32" s="273" t="s">
        <v>87</v>
      </c>
      <c r="CD32" s="273"/>
      <c r="CE32" s="273"/>
      <c r="CF32" s="273"/>
      <c r="CG32" s="276">
        <v>160.1721087946849</v>
      </c>
      <c r="CH32" s="71">
        <v>10.177139796800679</v>
      </c>
      <c r="CI32" s="73">
        <v>16.917137996992651</v>
      </c>
      <c r="CJ32" s="13">
        <v>220.06046027301758</v>
      </c>
      <c r="CK32" s="13">
        <v>2.8373865753480292</v>
      </c>
      <c r="CL32" s="47">
        <v>33.834275993985301</v>
      </c>
      <c r="CM32" s="47">
        <v>2.4572053021857121</v>
      </c>
      <c r="CN32" s="69">
        <v>5.6526798595959808E-4</v>
      </c>
      <c r="CO32" s="94">
        <v>3.5296843939298026</v>
      </c>
      <c r="CP32" s="102">
        <v>1.5759671448553592E-4</v>
      </c>
    </row>
    <row r="33" spans="1:111" ht="22.5" customHeight="1" x14ac:dyDescent="0.2">
      <c r="A33" s="216"/>
      <c r="B33" s="5" t="s">
        <v>82</v>
      </c>
      <c r="C33" s="10" t="s">
        <v>99</v>
      </c>
      <c r="D33" s="10" t="s">
        <v>99</v>
      </c>
      <c r="E33" s="12" t="s">
        <v>91</v>
      </c>
      <c r="F33" s="71">
        <v>7.9456860706860715</v>
      </c>
      <c r="G33" s="13">
        <v>7.3579637214137223</v>
      </c>
      <c r="H33" s="13">
        <v>5.4168099698240005E-2</v>
      </c>
      <c r="I33" s="13">
        <v>1.0358835956644788E-2</v>
      </c>
      <c r="J33" s="28">
        <v>1E-3</v>
      </c>
      <c r="K33" s="28">
        <v>7.6655386079171432E-3</v>
      </c>
      <c r="L33" s="28">
        <v>2.0717671913289579E-3</v>
      </c>
      <c r="M33" s="82">
        <v>6.215301573986872E-4</v>
      </c>
      <c r="N33" s="13">
        <v>4.0000000000000001E-3</v>
      </c>
      <c r="O33" s="28">
        <v>1.0358835956644789E-3</v>
      </c>
      <c r="P33" s="149">
        <v>5.3229523609803087E-3</v>
      </c>
      <c r="Q33" s="58">
        <v>1.7</v>
      </c>
      <c r="R33" s="58">
        <v>4.5</v>
      </c>
      <c r="S33" s="58">
        <v>0.8</v>
      </c>
      <c r="T33" s="91">
        <v>1.4</v>
      </c>
      <c r="U33" s="273">
        <v>1</v>
      </c>
      <c r="V33" s="274"/>
      <c r="W33" s="274"/>
      <c r="X33" s="274"/>
      <c r="Y33" s="273"/>
      <c r="Z33" s="273"/>
      <c r="AA33" s="274">
        <v>1</v>
      </c>
      <c r="AB33" s="274"/>
      <c r="AC33" s="273"/>
      <c r="AD33" s="273"/>
      <c r="AE33" s="274"/>
      <c r="AF33" s="273"/>
      <c r="AG33" s="273"/>
      <c r="AH33" s="273">
        <v>1</v>
      </c>
      <c r="AI33" s="273">
        <v>1</v>
      </c>
      <c r="AJ33" s="273"/>
      <c r="AK33" s="273"/>
      <c r="AL33" s="274"/>
      <c r="AM33" s="274"/>
      <c r="AN33" s="273"/>
      <c r="AO33" s="273">
        <v>1</v>
      </c>
      <c r="AP33" s="273"/>
      <c r="AQ33" s="273"/>
      <c r="AR33" s="273"/>
      <c r="AS33" s="273">
        <v>1</v>
      </c>
      <c r="AT33" s="273">
        <v>1</v>
      </c>
      <c r="AU33" s="274"/>
      <c r="AV33" s="273">
        <v>1</v>
      </c>
      <c r="AW33" s="274"/>
      <c r="AX33" s="274"/>
      <c r="AY33" s="273">
        <v>1</v>
      </c>
      <c r="AZ33" s="273">
        <v>1</v>
      </c>
      <c r="BA33" s="274"/>
      <c r="BB33" s="274"/>
      <c r="BC33" s="274"/>
      <c r="BD33" s="273"/>
      <c r="BE33" s="273" t="s">
        <v>85</v>
      </c>
      <c r="BF33" s="273"/>
      <c r="BG33" s="273" t="s">
        <v>85</v>
      </c>
      <c r="BH33" s="273"/>
      <c r="BI33" s="273"/>
      <c r="BJ33" s="273"/>
      <c r="BK33" s="273"/>
      <c r="BL33" s="273"/>
      <c r="BM33" s="273"/>
      <c r="BN33" s="273" t="s">
        <v>87</v>
      </c>
      <c r="BO33" s="273"/>
      <c r="BP33" s="273"/>
      <c r="BQ33" s="273"/>
      <c r="BR33" s="273" t="s">
        <v>85</v>
      </c>
      <c r="BS33" s="273"/>
      <c r="BT33" s="273"/>
      <c r="BU33" s="273" t="s">
        <v>85</v>
      </c>
      <c r="BV33" s="273"/>
      <c r="BW33" s="273" t="s">
        <v>85</v>
      </c>
      <c r="BX33" s="273"/>
      <c r="BY33" s="273"/>
      <c r="BZ33" s="273"/>
      <c r="CA33" s="273"/>
      <c r="CB33" s="273"/>
      <c r="CC33" s="273" t="s">
        <v>87</v>
      </c>
      <c r="CD33" s="273"/>
      <c r="CE33" s="273"/>
      <c r="CF33" s="273"/>
      <c r="CG33" s="276">
        <v>139.47528523546671</v>
      </c>
      <c r="CH33" s="71">
        <v>12.924967541936862</v>
      </c>
      <c r="CI33" s="73">
        <v>16.917137996992651</v>
      </c>
      <c r="CJ33" s="13">
        <v>191.62509438500771</v>
      </c>
      <c r="CK33" s="13">
        <v>3.6034809506919969</v>
      </c>
      <c r="CL33" s="47">
        <v>33.834275993985301</v>
      </c>
      <c r="CM33" s="47">
        <v>1.1606723565349737</v>
      </c>
      <c r="CN33" s="69">
        <v>7.0012093040815204E-4</v>
      </c>
      <c r="CO33" s="94">
        <v>1.6788070280745244</v>
      </c>
      <c r="CP33" s="102">
        <v>1.9519371539779276E-4</v>
      </c>
    </row>
    <row r="34" spans="1:111" ht="23.25" customHeight="1" x14ac:dyDescent="0.2">
      <c r="A34" s="216"/>
      <c r="B34" s="5" t="s">
        <v>82</v>
      </c>
      <c r="C34" s="10" t="s">
        <v>99</v>
      </c>
      <c r="D34" s="10" t="s">
        <v>99</v>
      </c>
      <c r="E34" s="12" t="s">
        <v>92</v>
      </c>
      <c r="F34" s="71">
        <v>16.157744282744286</v>
      </c>
      <c r="G34" s="13">
        <v>14.532704885654889</v>
      </c>
      <c r="H34" s="13">
        <v>4.9667420547579985E-2</v>
      </c>
      <c r="I34" s="13">
        <v>2.106494278346328E-2</v>
      </c>
      <c r="J34" s="28">
        <v>2E-3</v>
      </c>
      <c r="K34" s="28">
        <v>1.5588057659762827E-2</v>
      </c>
      <c r="L34" s="28">
        <v>4.2129885566926564E-3</v>
      </c>
      <c r="M34" s="82">
        <v>1.2638965670077969E-3</v>
      </c>
      <c r="N34" s="13">
        <v>3.0000000000000001E-3</v>
      </c>
      <c r="O34" s="28">
        <v>2.1064942783463282E-3</v>
      </c>
      <c r="P34" s="149">
        <v>1.5958448505116952E-2</v>
      </c>
      <c r="Q34" s="13">
        <v>0.6</v>
      </c>
      <c r="R34" s="13">
        <v>4.8</v>
      </c>
      <c r="S34" s="13">
        <v>0.4</v>
      </c>
      <c r="T34" s="35">
        <v>1.22</v>
      </c>
      <c r="U34" s="273">
        <v>1</v>
      </c>
      <c r="V34" s="274"/>
      <c r="W34" s="274"/>
      <c r="X34" s="274"/>
      <c r="Y34" s="273">
        <v>0.5</v>
      </c>
      <c r="Z34" s="273"/>
      <c r="AA34" s="274">
        <v>0.5</v>
      </c>
      <c r="AB34" s="274">
        <v>1</v>
      </c>
      <c r="AC34" s="273"/>
      <c r="AD34" s="273"/>
      <c r="AE34" s="274"/>
      <c r="AF34" s="273">
        <v>0.5</v>
      </c>
      <c r="AG34" s="273">
        <v>0.5</v>
      </c>
      <c r="AH34" s="273"/>
      <c r="AI34" s="273">
        <v>1</v>
      </c>
      <c r="AJ34" s="273"/>
      <c r="AK34" s="273"/>
      <c r="AL34" s="274"/>
      <c r="AM34" s="274"/>
      <c r="AN34" s="273"/>
      <c r="AO34" s="273">
        <v>1</v>
      </c>
      <c r="AP34" s="273"/>
      <c r="AQ34" s="273"/>
      <c r="AR34" s="273"/>
      <c r="AS34" s="273">
        <v>1</v>
      </c>
      <c r="AT34" s="273">
        <v>1</v>
      </c>
      <c r="AU34" s="274"/>
      <c r="AV34" s="273">
        <v>1</v>
      </c>
      <c r="AW34" s="274"/>
      <c r="AX34" s="274"/>
      <c r="AY34" s="273">
        <v>1</v>
      </c>
      <c r="AZ34" s="273">
        <v>1</v>
      </c>
      <c r="BA34" s="274"/>
      <c r="BB34" s="274"/>
      <c r="BC34" s="274"/>
      <c r="BD34" s="273"/>
      <c r="BE34" s="273" t="s">
        <v>85</v>
      </c>
      <c r="BF34" s="273"/>
      <c r="BG34" s="273" t="s">
        <v>85</v>
      </c>
      <c r="BH34" s="273"/>
      <c r="BI34" s="273"/>
      <c r="BJ34" s="273"/>
      <c r="BK34" s="273"/>
      <c r="BL34" s="273"/>
      <c r="BM34" s="273"/>
      <c r="BN34" s="273" t="s">
        <v>87</v>
      </c>
      <c r="BO34" s="273"/>
      <c r="BP34" s="273"/>
      <c r="BQ34" s="273"/>
      <c r="BR34" s="273" t="s">
        <v>85</v>
      </c>
      <c r="BS34" s="273"/>
      <c r="BT34" s="273"/>
      <c r="BU34" s="273" t="s">
        <v>85</v>
      </c>
      <c r="BV34" s="273"/>
      <c r="BW34" s="273" t="s">
        <v>85</v>
      </c>
      <c r="BX34" s="273"/>
      <c r="BY34" s="273"/>
      <c r="BZ34" s="273"/>
      <c r="CA34" s="273"/>
      <c r="CB34" s="273"/>
      <c r="CC34" s="273" t="s">
        <v>87</v>
      </c>
      <c r="CD34" s="273"/>
      <c r="CE34" s="273"/>
      <c r="CF34" s="273"/>
      <c r="CG34" s="276">
        <v>64.373208570215397</v>
      </c>
      <c r="CH34" s="71">
        <v>13.571215919033705</v>
      </c>
      <c r="CI34" s="73">
        <v>16.917137996992651</v>
      </c>
      <c r="CJ34" s="13">
        <v>88.442351254618927</v>
      </c>
      <c r="CK34" s="13">
        <v>3.7836549982265968</v>
      </c>
      <c r="CL34" s="47">
        <v>33.834275993985301</v>
      </c>
      <c r="CM34" s="47">
        <v>1.2088596324449545</v>
      </c>
      <c r="CN34" s="69">
        <v>6.7404728839265925E-4</v>
      </c>
      <c r="CO34" s="47">
        <v>1.8319921696794146</v>
      </c>
      <c r="CP34" s="77">
        <v>1.8792438400387336E-4</v>
      </c>
    </row>
    <row r="35" spans="1:111" ht="23.25" customHeight="1" x14ac:dyDescent="0.2">
      <c r="A35" s="216"/>
      <c r="B35" s="5" t="s">
        <v>82</v>
      </c>
      <c r="C35" s="10" t="s">
        <v>99</v>
      </c>
      <c r="D35" s="10" t="s">
        <v>99</v>
      </c>
      <c r="E35" s="12" t="s">
        <v>93</v>
      </c>
      <c r="F35" s="71">
        <v>0.43346034199584199</v>
      </c>
      <c r="G35" s="13">
        <v>0.42565805583991684</v>
      </c>
      <c r="H35" s="13">
        <v>7.0750904116640007E-2</v>
      </c>
      <c r="I35" s="13">
        <v>5.6510470417545371E-4</v>
      </c>
      <c r="J35" s="28">
        <v>1E-4</v>
      </c>
      <c r="K35" s="28">
        <v>4.1817748108983577E-4</v>
      </c>
      <c r="L35" s="28">
        <v>1.1302094083509074E-4</v>
      </c>
      <c r="M35" s="28">
        <v>3.3906282250527221E-5</v>
      </c>
      <c r="N35" s="13">
        <v>2E-3</v>
      </c>
      <c r="O35" s="28">
        <v>5.6510470417545371E-5</v>
      </c>
      <c r="P35" s="149">
        <v>1E-3</v>
      </c>
      <c r="Q35" s="13">
        <v>0.55000000000000004</v>
      </c>
      <c r="R35" s="13">
        <v>2.8</v>
      </c>
      <c r="S35" s="13">
        <v>0.35</v>
      </c>
      <c r="T35" s="35">
        <v>0.86</v>
      </c>
      <c r="U35" s="273">
        <v>1</v>
      </c>
      <c r="V35" s="274"/>
      <c r="W35" s="274"/>
      <c r="X35" s="274"/>
      <c r="Y35" s="273"/>
      <c r="Z35" s="273"/>
      <c r="AA35" s="274">
        <v>1</v>
      </c>
      <c r="AB35" s="274">
        <v>1</v>
      </c>
      <c r="AC35" s="273"/>
      <c r="AD35" s="273"/>
      <c r="AE35" s="274"/>
      <c r="AF35" s="273">
        <v>0.5</v>
      </c>
      <c r="AG35" s="273">
        <v>0.5</v>
      </c>
      <c r="AH35" s="273"/>
      <c r="AI35" s="273"/>
      <c r="AJ35" s="273">
        <v>1</v>
      </c>
      <c r="AK35" s="273"/>
      <c r="AL35" s="274"/>
      <c r="AM35" s="274"/>
      <c r="AN35" s="273"/>
      <c r="AO35" s="273">
        <v>1</v>
      </c>
      <c r="AP35" s="273"/>
      <c r="AQ35" s="273"/>
      <c r="AR35" s="273"/>
      <c r="AS35" s="273">
        <v>1</v>
      </c>
      <c r="AT35" s="273">
        <v>1</v>
      </c>
      <c r="AU35" s="274"/>
      <c r="AV35" s="273">
        <v>1</v>
      </c>
      <c r="AW35" s="274"/>
      <c r="AX35" s="274"/>
      <c r="AY35" s="273">
        <v>1</v>
      </c>
      <c r="AZ35" s="273">
        <v>1</v>
      </c>
      <c r="BA35" s="274"/>
      <c r="BB35" s="274"/>
      <c r="BC35" s="274"/>
      <c r="BD35" s="273"/>
      <c r="BE35" s="273" t="s">
        <v>85</v>
      </c>
      <c r="BF35" s="273"/>
      <c r="BG35" s="273" t="s">
        <v>85</v>
      </c>
      <c r="BH35" s="273"/>
      <c r="BI35" s="273"/>
      <c r="BJ35" s="273"/>
      <c r="BK35" s="273"/>
      <c r="BL35" s="273"/>
      <c r="BM35" s="273"/>
      <c r="BN35" s="273"/>
      <c r="BO35" s="273" t="s">
        <v>87</v>
      </c>
      <c r="BP35" s="273"/>
      <c r="BQ35" s="273"/>
      <c r="BR35" s="273" t="s">
        <v>85</v>
      </c>
      <c r="BS35" s="273"/>
      <c r="BT35" s="273"/>
      <c r="BU35" s="273" t="s">
        <v>85</v>
      </c>
      <c r="BV35" s="273"/>
      <c r="BW35" s="273" t="s">
        <v>85</v>
      </c>
      <c r="BX35" s="273"/>
      <c r="BY35" s="273"/>
      <c r="BZ35" s="273"/>
      <c r="CA35" s="273"/>
      <c r="CB35" s="273"/>
      <c r="CC35" s="273"/>
      <c r="CD35" s="273"/>
      <c r="CE35" s="273" t="s">
        <v>87</v>
      </c>
      <c r="CF35" s="273"/>
      <c r="CG35" s="276">
        <v>65.895033831922618</v>
      </c>
      <c r="CH35" s="71">
        <v>14.385488874175728</v>
      </c>
      <c r="CI35" s="73">
        <v>16.917137996992651</v>
      </c>
      <c r="CJ35" s="13">
        <v>90.533186981678483</v>
      </c>
      <c r="CK35" s="13">
        <v>4.0106742981201924</v>
      </c>
      <c r="CL35" s="47">
        <v>33.834275993985301</v>
      </c>
      <c r="CM35" s="47">
        <v>3.538166041216901E-2</v>
      </c>
      <c r="CN35" s="69">
        <v>1.0177863440077985E-3</v>
      </c>
      <c r="CO35" s="47">
        <v>5.3201997203147514E-2</v>
      </c>
      <c r="CP35" s="77">
        <v>2.8375883270937417E-4</v>
      </c>
    </row>
    <row r="36" spans="1:111" ht="23.25" customHeight="1" x14ac:dyDescent="0.2">
      <c r="A36" s="26"/>
      <c r="B36" s="5" t="s">
        <v>82</v>
      </c>
      <c r="C36" s="10" t="s">
        <v>99</v>
      </c>
      <c r="D36" s="10" t="s">
        <v>99</v>
      </c>
      <c r="E36" s="12" t="s">
        <v>94</v>
      </c>
      <c r="F36" s="71">
        <v>4.2607222128378384</v>
      </c>
      <c r="G36" s="13">
        <v>3.7393292130067568</v>
      </c>
      <c r="H36" s="13">
        <v>0.142031053923</v>
      </c>
      <c r="I36" s="13">
        <v>5.554727693364409E-3</v>
      </c>
      <c r="J36" s="13">
        <v>1E-3</v>
      </c>
      <c r="K36" s="13">
        <v>4.1104984930896626E-3</v>
      </c>
      <c r="L36" s="28">
        <v>1.1109455386728818E-3</v>
      </c>
      <c r="M36" s="28">
        <v>3.3328366160186452E-4</v>
      </c>
      <c r="N36" s="13">
        <v>1.4999999999999999E-2</v>
      </c>
      <c r="O36" s="28">
        <v>5.554727693364409E-4</v>
      </c>
      <c r="P36" s="149">
        <v>0.01</v>
      </c>
      <c r="Q36" s="13">
        <v>0.27</v>
      </c>
      <c r="R36" s="13">
        <v>2</v>
      </c>
      <c r="S36" s="13">
        <v>0.22</v>
      </c>
      <c r="T36" s="35">
        <v>0.43</v>
      </c>
      <c r="U36" s="273"/>
      <c r="V36" s="274">
        <v>1</v>
      </c>
      <c r="W36" s="274"/>
      <c r="X36" s="274"/>
      <c r="Y36" s="273">
        <v>1</v>
      </c>
      <c r="Z36" s="273">
        <v>1</v>
      </c>
      <c r="AA36" s="274"/>
      <c r="AB36" s="274"/>
      <c r="AC36" s="273"/>
      <c r="AD36" s="273"/>
      <c r="AE36" s="274"/>
      <c r="AF36" s="273">
        <v>0.5</v>
      </c>
      <c r="AG36" s="273">
        <v>0.5</v>
      </c>
      <c r="AH36" s="273"/>
      <c r="AI36" s="273"/>
      <c r="AJ36" s="273">
        <v>1</v>
      </c>
      <c r="AK36" s="273">
        <v>1</v>
      </c>
      <c r="AL36" s="274"/>
      <c r="AM36" s="274"/>
      <c r="AN36" s="273"/>
      <c r="AO36" s="273">
        <v>1</v>
      </c>
      <c r="AP36" s="273"/>
      <c r="AQ36" s="273"/>
      <c r="AR36" s="273"/>
      <c r="AS36" s="273">
        <v>1</v>
      </c>
      <c r="AT36" s="273">
        <v>1</v>
      </c>
      <c r="AU36" s="274"/>
      <c r="AV36" s="273">
        <v>1</v>
      </c>
      <c r="AW36" s="274"/>
      <c r="AX36" s="274"/>
      <c r="AY36" s="273">
        <v>1</v>
      </c>
      <c r="AZ36" s="273">
        <v>1</v>
      </c>
      <c r="BA36" s="274"/>
      <c r="BB36" s="274"/>
      <c r="BC36" s="274"/>
      <c r="BD36" s="273"/>
      <c r="BE36" s="273" t="s">
        <v>85</v>
      </c>
      <c r="BF36" s="273"/>
      <c r="BG36" s="273" t="s">
        <v>85</v>
      </c>
      <c r="BH36" s="273"/>
      <c r="BI36" s="273"/>
      <c r="BJ36" s="273"/>
      <c r="BK36" s="273"/>
      <c r="BL36" s="273"/>
      <c r="BM36" s="273"/>
      <c r="BN36" s="273"/>
      <c r="BO36" s="273" t="s">
        <v>87</v>
      </c>
      <c r="BP36" s="273"/>
      <c r="BQ36" s="273"/>
      <c r="BR36" s="273" t="s">
        <v>85</v>
      </c>
      <c r="BS36" s="273"/>
      <c r="BT36" s="273"/>
      <c r="BU36" s="273" t="s">
        <v>85</v>
      </c>
      <c r="BV36" s="273"/>
      <c r="BW36" s="273" t="s">
        <v>85</v>
      </c>
      <c r="BX36" s="273"/>
      <c r="BY36" s="273"/>
      <c r="BZ36" s="273"/>
      <c r="CA36" s="273"/>
      <c r="CB36" s="273"/>
      <c r="CC36" s="273"/>
      <c r="CD36" s="273"/>
      <c r="CE36" s="273" t="s">
        <v>87</v>
      </c>
      <c r="CF36" s="273"/>
      <c r="CG36" s="276">
        <v>39.917476614580373</v>
      </c>
      <c r="CH36" s="71">
        <v>15.824037761593303</v>
      </c>
      <c r="CI36" s="73">
        <v>16.917137996992651</v>
      </c>
      <c r="CJ36" s="13">
        <v>54.842621120771973</v>
      </c>
      <c r="CK36" s="13">
        <v>4.4117417279322124</v>
      </c>
      <c r="CL36" s="47">
        <v>33.834275993985301</v>
      </c>
      <c r="CM36" s="47">
        <v>0.22134381205584408</v>
      </c>
      <c r="CN36" s="69">
        <v>2.2475047605964465E-3</v>
      </c>
      <c r="CO36" s="47">
        <v>0.34923306655762321</v>
      </c>
      <c r="CP36" s="69">
        <v>6.2660432725428932E-4</v>
      </c>
    </row>
    <row r="37" spans="1:111" ht="25.5" customHeight="1" x14ac:dyDescent="0.2">
      <c r="A37" s="216"/>
      <c r="B37" s="5" t="s">
        <v>82</v>
      </c>
      <c r="C37" s="10" t="s">
        <v>99</v>
      </c>
      <c r="D37" s="10" t="s">
        <v>99</v>
      </c>
      <c r="E37" s="10" t="s">
        <v>95</v>
      </c>
      <c r="F37" s="71">
        <v>2.8326403326403331</v>
      </c>
      <c r="G37" s="13">
        <v>2.3369528066528069</v>
      </c>
      <c r="H37" s="13">
        <v>5.3755970375579998E-2</v>
      </c>
      <c r="I37" s="13">
        <v>3.6929292535544792E-3</v>
      </c>
      <c r="J37" s="28">
        <v>8.0000000000000004E-4</v>
      </c>
      <c r="K37" s="13">
        <v>2.7327676476303145E-3</v>
      </c>
      <c r="L37" s="28">
        <v>7.3858585071089587E-4</v>
      </c>
      <c r="M37" s="28">
        <v>2.2157575521326874E-4</v>
      </c>
      <c r="N37" s="13">
        <v>7.0000000000000001E-3</v>
      </c>
      <c r="O37" s="28">
        <v>3.6929292535544793E-4</v>
      </c>
      <c r="P37" s="149">
        <v>4.0000000000000001E-3</v>
      </c>
      <c r="Q37" s="13">
        <v>0.21</v>
      </c>
      <c r="R37" s="13">
        <v>1.3</v>
      </c>
      <c r="S37" s="13">
        <v>0.16</v>
      </c>
      <c r="T37" s="35">
        <v>0.36</v>
      </c>
      <c r="U37" s="273">
        <v>1</v>
      </c>
      <c r="V37" s="274"/>
      <c r="W37" s="274"/>
      <c r="X37" s="274"/>
      <c r="Y37" s="273"/>
      <c r="Z37" s="273"/>
      <c r="AA37" s="274">
        <v>1</v>
      </c>
      <c r="AB37" s="274">
        <v>1</v>
      </c>
      <c r="AC37" s="273"/>
      <c r="AD37" s="273"/>
      <c r="AE37" s="274"/>
      <c r="AF37" s="273">
        <v>0.5</v>
      </c>
      <c r="AG37" s="273">
        <v>0.5</v>
      </c>
      <c r="AH37" s="273"/>
      <c r="AI37" s="273"/>
      <c r="AJ37" s="273">
        <v>1</v>
      </c>
      <c r="AK37" s="273"/>
      <c r="AL37" s="274"/>
      <c r="AM37" s="274"/>
      <c r="AN37" s="273"/>
      <c r="AO37" s="273">
        <v>1</v>
      </c>
      <c r="AP37" s="273"/>
      <c r="AQ37" s="273"/>
      <c r="AR37" s="273"/>
      <c r="AS37" s="273">
        <v>1</v>
      </c>
      <c r="AT37" s="273">
        <v>1</v>
      </c>
      <c r="AU37" s="274"/>
      <c r="AV37" s="273">
        <v>1</v>
      </c>
      <c r="AW37" s="274"/>
      <c r="AX37" s="274"/>
      <c r="AY37" s="273">
        <v>1</v>
      </c>
      <c r="AZ37" s="273">
        <v>1</v>
      </c>
      <c r="BA37" s="274"/>
      <c r="BB37" s="274"/>
      <c r="BC37" s="274"/>
      <c r="BD37" s="273"/>
      <c r="BE37" s="273" t="s">
        <v>85</v>
      </c>
      <c r="BF37" s="273"/>
      <c r="BG37" s="273"/>
      <c r="BH37" s="273"/>
      <c r="BI37" s="273"/>
      <c r="BJ37" s="273"/>
      <c r="BK37" s="273"/>
      <c r="BL37" s="273" t="s">
        <v>85</v>
      </c>
      <c r="BM37" s="273"/>
      <c r="BN37" s="273"/>
      <c r="BO37" s="273" t="s">
        <v>86</v>
      </c>
      <c r="BP37" s="273" t="s">
        <v>86</v>
      </c>
      <c r="BQ37" s="273"/>
      <c r="BR37" s="273" t="s">
        <v>85</v>
      </c>
      <c r="BS37" s="273"/>
      <c r="BT37" s="273"/>
      <c r="BU37" s="273" t="s">
        <v>85</v>
      </c>
      <c r="BV37" s="273"/>
      <c r="BW37" s="273"/>
      <c r="BX37" s="273"/>
      <c r="BY37" s="273"/>
      <c r="BZ37" s="273"/>
      <c r="CA37" s="273" t="s">
        <v>85</v>
      </c>
      <c r="CB37" s="273"/>
      <c r="CC37" s="273"/>
      <c r="CD37" s="273"/>
      <c r="CE37" s="273" t="s">
        <v>87</v>
      </c>
      <c r="CF37" s="273"/>
      <c r="CG37" s="276">
        <v>10.782131979195652</v>
      </c>
      <c r="CH37" s="71">
        <v>9.6010752800006394</v>
      </c>
      <c r="CI37" s="73">
        <v>16.917137996992651</v>
      </c>
      <c r="CJ37" s="13">
        <v>14.813571126216905</v>
      </c>
      <c r="CK37" s="13">
        <v>2.6767797880641782</v>
      </c>
      <c r="CL37" s="47">
        <v>33.834275993985301</v>
      </c>
      <c r="CM37" s="47">
        <v>7.3117500993605949E-2</v>
      </c>
      <c r="CN37" s="69">
        <v>5.1611511832542773E-4</v>
      </c>
      <c r="CO37" s="47">
        <v>0.13045895142621095</v>
      </c>
      <c r="CP37" s="77">
        <v>1.4389289498912926E-4</v>
      </c>
    </row>
    <row r="38" spans="1:111" ht="25.5" customHeight="1" x14ac:dyDescent="0.2">
      <c r="A38" s="121"/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0">
        <v>0.42648259367100561</v>
      </c>
      <c r="J38" s="500">
        <v>7.0000000000000007E-2</v>
      </c>
      <c r="K38" s="500">
        <v>0.20297813766129125</v>
      </c>
      <c r="L38" s="500">
        <v>0.22350445600971428</v>
      </c>
      <c r="M38" s="500">
        <v>0</v>
      </c>
      <c r="N38" s="14"/>
      <c r="O38" s="14"/>
      <c r="P38" s="14"/>
      <c r="Q38" s="7"/>
      <c r="R38" s="7"/>
      <c r="S38" s="7"/>
      <c r="T38" s="7"/>
      <c r="U38" s="249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69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0"/>
      <c r="CG38" s="7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</row>
    <row r="39" spans="1:111" ht="29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59">
        <v>3.420243878259146</v>
      </c>
      <c r="G39" s="7">
        <v>3.420243878259146</v>
      </c>
      <c r="H39" s="191">
        <v>0.6964800000000001</v>
      </c>
      <c r="I39" s="60">
        <v>2.1138803965173484E-2</v>
      </c>
      <c r="J39" s="60">
        <v>4.1251334539441978E-3</v>
      </c>
      <c r="K39" s="60">
        <v>1.0230686116168534E-2</v>
      </c>
      <c r="L39" s="60">
        <v>1.0908117849004946E-2</v>
      </c>
      <c r="M39" s="60">
        <v>0</v>
      </c>
      <c r="N39" s="13">
        <v>1.920782885606127E-2</v>
      </c>
      <c r="O39" s="28">
        <v>1.9309751091122151E-3</v>
      </c>
      <c r="P39" s="225">
        <v>0</v>
      </c>
      <c r="Q39" s="60">
        <v>1.9</v>
      </c>
      <c r="R39" s="60">
        <v>4.7999999999999989</v>
      </c>
      <c r="S39" s="60">
        <v>0.79999999999999982</v>
      </c>
      <c r="T39" s="60">
        <v>2</v>
      </c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0"/>
      <c r="CG39" s="13">
        <v>217.14022560698956</v>
      </c>
      <c r="CH39" s="13">
        <v>44.546192746556642</v>
      </c>
      <c r="CI39" s="13">
        <v>6.6531087408248251</v>
      </c>
      <c r="CJ39" s="13">
        <v>227.99723688733906</v>
      </c>
      <c r="CK39" s="13">
        <v>28.064101430330684</v>
      </c>
      <c r="CL39" s="47">
        <v>10.445380723094976</v>
      </c>
      <c r="CM39" s="47">
        <v>0.76542778179831439</v>
      </c>
      <c r="CN39" s="47">
        <v>3.1025532324121773E-2</v>
      </c>
      <c r="CO39" s="94">
        <v>0.81553190319817337</v>
      </c>
      <c r="CP39" s="94">
        <v>1.9546085364196716E-2</v>
      </c>
      <c r="CQ39" s="236">
        <f t="shared" ref="CQ39:CQ45" si="5">F47+F55+F63+F71+F79+F87</f>
        <v>3.420243878259146</v>
      </c>
      <c r="CR39" s="238">
        <f t="shared" ref="CR39:CR45" si="6">F47/CQ39</f>
        <v>0.32753623188405795</v>
      </c>
      <c r="CS39" s="238">
        <f t="shared" ref="CS39:CS45" si="7">F55/CQ39</f>
        <v>0.15072463768115943</v>
      </c>
      <c r="CT39" s="238">
        <f t="shared" ref="CT39:CT45" si="8">F63/CQ39</f>
        <v>0.20289855072463767</v>
      </c>
      <c r="CU39" s="238">
        <f t="shared" ref="CU39:CU45" si="9">F71/CQ39</f>
        <v>6.9565217391304335E-2</v>
      </c>
      <c r="CV39" s="238">
        <f t="shared" ref="CV39:CV45" si="10">F79/CQ39</f>
        <v>0.12463768115942027</v>
      </c>
      <c r="CW39" s="238">
        <f t="shared" ref="CW39:CW45" si="11">F87/CQ39</f>
        <v>0.12463768115942027</v>
      </c>
      <c r="CX39" s="238">
        <f t="shared" ref="CX39:CX45" si="12">SUM(CR39:CW39)</f>
        <v>1</v>
      </c>
      <c r="CY39" s="237"/>
      <c r="CZ39" s="240">
        <f>F47/[1]EU28!F47</f>
        <v>2.6629409913041333E-3</v>
      </c>
      <c r="DA39" s="240">
        <f>F55/[1]EU28!F55</f>
        <v>1.2775273583169597E-3</v>
      </c>
      <c r="DB39" s="240">
        <f>H63/[1]EU28!F63</f>
        <v>4.5277962753859552E-4</v>
      </c>
      <c r="DC39" s="240">
        <f>F71/[1]EU28!F71</f>
        <v>2.128159505614589E-3</v>
      </c>
      <c r="DD39" s="240">
        <f>F79/[1]EU28!F79</f>
        <v>2.7794214667660484E-3</v>
      </c>
      <c r="DE39" s="240">
        <f>F87/[1]EU28!F87</f>
        <v>1.6646800452433709E-3</v>
      </c>
      <c r="DF39" s="237"/>
      <c r="DG39" s="27"/>
    </row>
    <row r="40" spans="1:111" ht="24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55">
        <v>5.3633389511252103</v>
      </c>
      <c r="G40" s="7">
        <v>5.3633389511252103</v>
      </c>
      <c r="H40" s="17">
        <v>1.0200530000000003</v>
      </c>
      <c r="I40" s="60">
        <v>3.8076213433477883E-2</v>
      </c>
      <c r="J40" s="60">
        <v>5.5904495237201462E-3</v>
      </c>
      <c r="K40" s="60">
        <v>1.8124835091257185E-2</v>
      </c>
      <c r="L40" s="60">
        <v>1.9951378342220702E-2</v>
      </c>
      <c r="M40" s="60">
        <v>0</v>
      </c>
      <c r="N40" s="13">
        <v>3.4697563064862283E-2</v>
      </c>
      <c r="O40" s="28">
        <v>3.3786503686156107E-3</v>
      </c>
      <c r="P40" s="225">
        <v>-1.0408340855860843E-17</v>
      </c>
      <c r="Q40" s="60">
        <v>1.8000000000000005</v>
      </c>
      <c r="R40" s="60">
        <v>4.8000000000000007</v>
      </c>
      <c r="S40" s="60">
        <v>0.90000000000000024</v>
      </c>
      <c r="T40" s="60">
        <v>1.7000000000000002</v>
      </c>
      <c r="U40" s="249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0"/>
      <c r="CG40" s="13">
        <v>217.42240399239901</v>
      </c>
      <c r="CH40" s="13">
        <v>30.6050551893509</v>
      </c>
      <c r="CI40" s="13">
        <v>6.5663320558731328</v>
      </c>
      <c r="CJ40" s="13">
        <v>228.29352419201896</v>
      </c>
      <c r="CK40" s="13">
        <v>19.281184769291066</v>
      </c>
      <c r="CL40" s="47">
        <v>10.30914132772082</v>
      </c>
      <c r="CM40" s="47">
        <v>1.2013275126610015</v>
      </c>
      <c r="CN40" s="47">
        <v>3.1218778361062963E-2</v>
      </c>
      <c r="CO40" s="94">
        <v>1.2797069698243206</v>
      </c>
      <c r="CP40" s="94">
        <v>1.9667830367469667E-2</v>
      </c>
      <c r="CQ40" s="236">
        <f t="shared" si="5"/>
        <v>5.3633389511252103</v>
      </c>
      <c r="CR40" s="238">
        <f t="shared" si="6"/>
        <v>0.31608133086876156</v>
      </c>
      <c r="CS40" s="238">
        <f t="shared" si="7"/>
        <v>0.2717190388170056</v>
      </c>
      <c r="CT40" s="238">
        <f t="shared" si="8"/>
        <v>0.18484288354898337</v>
      </c>
      <c r="CU40" s="238">
        <f t="shared" si="9"/>
        <v>3.1423290203327181E-2</v>
      </c>
      <c r="CV40" s="238">
        <f t="shared" si="10"/>
        <v>9.4269870609981529E-2</v>
      </c>
      <c r="CW40" s="238">
        <f t="shared" si="11"/>
        <v>0.10166358595194087</v>
      </c>
      <c r="CX40" s="238">
        <f t="shared" si="12"/>
        <v>1.0000000000000002</v>
      </c>
      <c r="CY40" s="237"/>
      <c r="CZ40" s="240">
        <f>F48/[1]EU28!F48</f>
        <v>4.0318967644292544E-3</v>
      </c>
      <c r="DA40" s="240">
        <f>F56/[1]EU28!F56</f>
        <v>6.7412401917362813E-3</v>
      </c>
      <c r="DB40" s="240">
        <f>H64/[1]EU28!F64</f>
        <v>7.5968586387434561E-4</v>
      </c>
      <c r="DC40" s="240">
        <f>F72/[1]EU28!F72</f>
        <v>2.4319445356423644E-3</v>
      </c>
      <c r="DD40" s="240">
        <f>F80/[1]EU28!F80</f>
        <v>4.2112382888559695E-3</v>
      </c>
      <c r="DE40" s="240">
        <f>F88/[1]EU28!F88</f>
        <v>3.190685648353387E-3</v>
      </c>
      <c r="DF40" s="237"/>
      <c r="DG40" s="27"/>
    </row>
    <row r="41" spans="1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3.9555863983344901</v>
      </c>
      <c r="G41" s="7">
        <v>3.9555863983344901</v>
      </c>
      <c r="H41" s="17">
        <v>0.81401099999999993</v>
      </c>
      <c r="I41" s="60">
        <v>2.7339370338188819E-2</v>
      </c>
      <c r="J41" s="60">
        <v>4.2478205515424335E-3</v>
      </c>
      <c r="K41" s="60">
        <v>1.2967289961667227E-2</v>
      </c>
      <c r="L41" s="60">
        <v>1.4372080376521594E-2</v>
      </c>
      <c r="M41" s="60">
        <v>0</v>
      </c>
      <c r="N41" s="13">
        <v>2.4961701325174307E-2</v>
      </c>
      <c r="O41" s="28">
        <v>2.3776690130145142E-3</v>
      </c>
      <c r="P41" s="225">
        <v>0</v>
      </c>
      <c r="Q41" s="60">
        <v>1.3</v>
      </c>
      <c r="R41" s="60">
        <v>4.0500000000000007</v>
      </c>
      <c r="S41" s="60">
        <v>0.8</v>
      </c>
      <c r="T41" s="60">
        <v>1.3999999999999997</v>
      </c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0"/>
      <c r="CG41" s="13">
        <v>186.15820757505583</v>
      </c>
      <c r="CH41" s="13">
        <v>30.147321638437013</v>
      </c>
      <c r="CI41" s="13">
        <v>6.50837035826844</v>
      </c>
      <c r="CJ41" s="13">
        <v>195.46611795380863</v>
      </c>
      <c r="CK41" s="13">
        <v>18.992812632215319</v>
      </c>
      <c r="CL41" s="47">
        <v>10.218141462481451</v>
      </c>
      <c r="CM41" s="47">
        <v>0.76210929508670955</v>
      </c>
      <c r="CN41" s="47">
        <v>2.4540251434225748E-2</v>
      </c>
      <c r="CO41" s="94">
        <v>0.81360185889857983</v>
      </c>
      <c r="CP41" s="94">
        <v>1.5460358403562222E-2</v>
      </c>
      <c r="CQ41" s="236">
        <f t="shared" si="5"/>
        <v>3.9555863983344901</v>
      </c>
      <c r="CR41" s="238">
        <f t="shared" si="6"/>
        <v>0.26817042606516289</v>
      </c>
      <c r="CS41" s="238">
        <f t="shared" si="7"/>
        <v>0.3007518796992481</v>
      </c>
      <c r="CT41" s="238">
        <f t="shared" si="8"/>
        <v>0.2005012531328321</v>
      </c>
      <c r="CU41" s="238">
        <f t="shared" si="9"/>
        <v>2.7568922305764413E-2</v>
      </c>
      <c r="CV41" s="238">
        <f t="shared" si="10"/>
        <v>9.7744360902255648E-2</v>
      </c>
      <c r="CW41" s="238">
        <f t="shared" si="11"/>
        <v>0.10526315789473685</v>
      </c>
      <c r="CX41" s="238">
        <f t="shared" si="12"/>
        <v>1.0000000000000002</v>
      </c>
      <c r="CY41" s="237"/>
      <c r="CZ41" s="240">
        <f>F49/[1]EU28!F49</f>
        <v>5.3458211448819378E-3</v>
      </c>
      <c r="DA41" s="240">
        <f>F57/[1]EU28!F57</f>
        <v>9.4815497299105492E-3</v>
      </c>
      <c r="DB41" s="240">
        <f>H65/[1]EU28!F65</f>
        <v>1.3095778330732572E-3</v>
      </c>
      <c r="DC41" s="240">
        <f>F73/[1]EU28!F73</f>
        <v>3.0095557910700169E-3</v>
      </c>
      <c r="DD41" s="240">
        <f>F81/[1]EU28!F81</f>
        <v>6.1463518718521586E-3</v>
      </c>
      <c r="DE41" s="240">
        <f>F89/[1]EU28!F89</f>
        <v>4.0429711773619925E-3</v>
      </c>
      <c r="DF41" s="237"/>
      <c r="DG41" s="27"/>
    </row>
    <row r="42" spans="1:111" ht="27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13.016754238128284</v>
      </c>
      <c r="G42" s="7">
        <v>13.016754238128284</v>
      </c>
      <c r="H42" s="17">
        <v>2.140225</v>
      </c>
      <c r="I42" s="60">
        <v>8.5218204919030066E-2</v>
      </c>
      <c r="J42" s="60">
        <v>1.5628067863077175E-2</v>
      </c>
      <c r="K42" s="60">
        <v>4.047676612374318E-2</v>
      </c>
      <c r="L42" s="60">
        <v>4.4741438795286873E-2</v>
      </c>
      <c r="M42" s="60">
        <v>0</v>
      </c>
      <c r="N42" s="13">
        <v>7.7836016550114823E-2</v>
      </c>
      <c r="O42" s="13">
        <v>7.3821883689152391E-3</v>
      </c>
      <c r="P42" s="225">
        <v>0</v>
      </c>
      <c r="Q42" s="60">
        <v>0.8</v>
      </c>
      <c r="R42" s="60">
        <v>3.3</v>
      </c>
      <c r="S42" s="60">
        <v>0.4</v>
      </c>
      <c r="T42" s="60">
        <v>1.1000000000000001</v>
      </c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0"/>
      <c r="CG42" s="13">
        <v>146.87622689261403</v>
      </c>
      <c r="CH42" s="13">
        <v>31.425967861601237</v>
      </c>
      <c r="CI42" s="13">
        <v>6.8468677531540649</v>
      </c>
      <c r="CJ42" s="13">
        <v>154.22003823724472</v>
      </c>
      <c r="CK42" s="13">
        <v>19.798359752808778</v>
      </c>
      <c r="CL42" s="47">
        <v>10.749582372451883</v>
      </c>
      <c r="CM42" s="47">
        <v>2.0009757437284974</v>
      </c>
      <c r="CN42" s="47">
        <v>6.7258642066595514E-2</v>
      </c>
      <c r="CO42" s="47">
        <v>2.1473690082336834</v>
      </c>
      <c r="CP42" s="47">
        <v>4.2372944501955168E-2</v>
      </c>
      <c r="CQ42" s="236">
        <f t="shared" si="5"/>
        <v>13.016754238128284</v>
      </c>
      <c r="CR42" s="238">
        <f t="shared" si="6"/>
        <v>0.24676313785224679</v>
      </c>
      <c r="CS42" s="238">
        <f t="shared" si="7"/>
        <v>0.27418126428027417</v>
      </c>
      <c r="CT42" s="238">
        <f t="shared" si="8"/>
        <v>0.19421172886519422</v>
      </c>
      <c r="CU42" s="238">
        <f t="shared" si="9"/>
        <v>5.6359482102056366E-2</v>
      </c>
      <c r="CV42" s="238">
        <f t="shared" si="10"/>
        <v>0.11043412033511044</v>
      </c>
      <c r="CW42" s="238">
        <f t="shared" si="11"/>
        <v>0.11805026656511806</v>
      </c>
      <c r="CX42" s="238">
        <f t="shared" si="12"/>
        <v>1</v>
      </c>
      <c r="CY42" s="237"/>
      <c r="CZ42" s="240">
        <f>F50/[1]EU28!F50</f>
        <v>1.249486568036748E-2</v>
      </c>
      <c r="DA42" s="240">
        <f>F58/[1]EU28!F58</f>
        <v>1.4802165542016632E-2</v>
      </c>
      <c r="DB42" s="240">
        <f>H66/[1]EU28!F66</f>
        <v>2.5812641937925812E-3</v>
      </c>
      <c r="DC42" s="240">
        <f>F74/[1]EU28!F74</f>
        <v>1.2368161974385186E-2</v>
      </c>
      <c r="DD42" s="240">
        <f>F82/[1]EU28!F82</f>
        <v>1.4679538462149784E-2</v>
      </c>
      <c r="DE42" s="240">
        <f>F90/[1]EU28!F90</f>
        <v>1.0478250930269665E-2</v>
      </c>
      <c r="DF42" s="237"/>
      <c r="DG42" s="27"/>
    </row>
    <row r="43" spans="1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16.932685634975712</v>
      </c>
      <c r="G43" s="7">
        <v>16.932685634975712</v>
      </c>
      <c r="H43" s="17">
        <v>2.7293310000000006</v>
      </c>
      <c r="I43" s="60">
        <v>0.11090381226055759</v>
      </c>
      <c r="J43" s="60">
        <v>2.0556326228348836E-2</v>
      </c>
      <c r="K43" s="60">
        <v>5.2637703799135391E-2</v>
      </c>
      <c r="L43" s="60">
        <v>5.8266108461422182E-2</v>
      </c>
      <c r="M43" s="60">
        <v>0</v>
      </c>
      <c r="N43" s="13">
        <v>0.10129856806016714</v>
      </c>
      <c r="O43" s="13">
        <v>9.6052442003904011E-3</v>
      </c>
      <c r="P43" s="225">
        <v>5.2041704279304213E-17</v>
      </c>
      <c r="Q43" s="60">
        <v>0.7</v>
      </c>
      <c r="R43" s="60">
        <v>2.9</v>
      </c>
      <c r="S43" s="60">
        <v>0.3</v>
      </c>
      <c r="T43" s="60">
        <v>0.5</v>
      </c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0"/>
      <c r="CG43" s="13">
        <v>154.95734027805963</v>
      </c>
      <c r="CH43" s="13">
        <v>30.111603022517247</v>
      </c>
      <c r="CI43" s="13">
        <v>6.890024478267617</v>
      </c>
      <c r="CJ43" s="13">
        <v>162.70520729196261</v>
      </c>
      <c r="CK43" s="13">
        <v>18.970309904185864</v>
      </c>
      <c r="CL43" s="47">
        <v>10.817338430880159</v>
      </c>
      <c r="CM43" s="47">
        <v>2.7405105482681367</v>
      </c>
      <c r="CN43" s="47">
        <v>8.2184531589050036E-2</v>
      </c>
      <c r="CO43" s="47">
        <v>2.9382027173055958</v>
      </c>
      <c r="CP43" s="47">
        <v>5.1776254901101521E-2</v>
      </c>
      <c r="CQ43" s="236">
        <f t="shared" si="5"/>
        <v>16.932685634975712</v>
      </c>
      <c r="CR43" s="238">
        <f t="shared" si="6"/>
        <v>0.24648711943793911</v>
      </c>
      <c r="CS43" s="238">
        <f t="shared" si="7"/>
        <v>0.27341920374707263</v>
      </c>
      <c r="CT43" s="238">
        <f t="shared" si="8"/>
        <v>0.18852459016393444</v>
      </c>
      <c r="CU43" s="238">
        <f t="shared" si="9"/>
        <v>5.7962529274004679E-2</v>
      </c>
      <c r="CV43" s="238">
        <f t="shared" si="10"/>
        <v>0.11299765807962529</v>
      </c>
      <c r="CW43" s="238">
        <f t="shared" si="11"/>
        <v>0.1206088992974239</v>
      </c>
      <c r="CX43" s="238">
        <f t="shared" si="12"/>
        <v>1</v>
      </c>
      <c r="CY43" s="237"/>
      <c r="CZ43" s="240">
        <f>F51/[1]EU28!F51</f>
        <v>1.6343693098301814E-2</v>
      </c>
      <c r="DA43" s="240">
        <f>F59/[1]EU28!F59</f>
        <v>1.9505061609431051E-2</v>
      </c>
      <c r="DB43" s="240">
        <f>H67/[1]EU28!F67</f>
        <v>3.5356947048511226E-3</v>
      </c>
      <c r="DC43" s="240">
        <f>F75/[1]EU28!F75</f>
        <v>1.5431781239069154E-2</v>
      </c>
      <c r="DD43" s="240">
        <f>F83/[1]EU28!F83</f>
        <v>1.883036927222486E-2</v>
      </c>
      <c r="DE43" s="240">
        <f>F91/[1]EU28!F91</f>
        <v>1.3713437749853763E-2</v>
      </c>
      <c r="DF43" s="237"/>
      <c r="DG43" s="27"/>
    </row>
    <row r="44" spans="1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12.065034202438785</v>
      </c>
      <c r="G44" s="7">
        <v>12.065034202438785</v>
      </c>
      <c r="H44" s="17">
        <v>2.0009290000000002</v>
      </c>
      <c r="I44" s="60">
        <v>8.4845704995424195E-2</v>
      </c>
      <c r="J44" s="60">
        <v>1.3077628056197678E-2</v>
      </c>
      <c r="K44" s="60">
        <v>4.0486092048612143E-2</v>
      </c>
      <c r="L44" s="60">
        <v>4.4359612946812052E-2</v>
      </c>
      <c r="M44" s="60">
        <v>0</v>
      </c>
      <c r="N44" s="13">
        <v>7.7255980753498293E-2</v>
      </c>
      <c r="O44" s="13">
        <v>7.5897242419258933E-3</v>
      </c>
      <c r="P44" s="225">
        <v>8.6736173798840355E-18</v>
      </c>
      <c r="Q44" s="60">
        <v>0.39999999999999991</v>
      </c>
      <c r="R44" s="60">
        <v>2.2999999999999994</v>
      </c>
      <c r="S44" s="60">
        <v>0.19999999999999996</v>
      </c>
      <c r="T44" s="60">
        <v>0.3</v>
      </c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0"/>
      <c r="CG44" s="13">
        <v>149.38287339569749</v>
      </c>
      <c r="CH44" s="13">
        <v>26.899798563904469</v>
      </c>
      <c r="CI44" s="13">
        <v>6.7628602298239517</v>
      </c>
      <c r="CJ44" s="13">
        <v>156.85201706548236</v>
      </c>
      <c r="CK44" s="13">
        <v>16.946873095259814</v>
      </c>
      <c r="CL44" s="47">
        <v>10.617690560823604</v>
      </c>
      <c r="CM44" s="47">
        <v>1.8839036167568119</v>
      </c>
      <c r="CN44" s="47">
        <v>5.3824587040674804E-2</v>
      </c>
      <c r="CO44" s="47">
        <v>2.0205277503838048</v>
      </c>
      <c r="CP44" s="47">
        <v>3.3909489835625133E-2</v>
      </c>
      <c r="CQ44" s="236">
        <f t="shared" si="5"/>
        <v>12.065034202438785</v>
      </c>
      <c r="CR44" s="238">
        <f t="shared" si="6"/>
        <v>0.32949876746096957</v>
      </c>
      <c r="CS44" s="238">
        <f t="shared" si="7"/>
        <v>0.24650780608052586</v>
      </c>
      <c r="CT44" s="238">
        <f t="shared" si="8"/>
        <v>0.17419884963023827</v>
      </c>
      <c r="CU44" s="238">
        <f t="shared" si="9"/>
        <v>4.7658175842234994E-2</v>
      </c>
      <c r="CV44" s="238">
        <f t="shared" si="10"/>
        <v>9.7781429745275247E-2</v>
      </c>
      <c r="CW44" s="238">
        <f t="shared" si="11"/>
        <v>0.10435497124075595</v>
      </c>
      <c r="CX44" s="238">
        <f t="shared" si="12"/>
        <v>0.99999999999999989</v>
      </c>
      <c r="CY44" s="237"/>
      <c r="CZ44" s="240">
        <f>F52/[1]EU28!F52</f>
        <v>1.674281460191215E-2</v>
      </c>
      <c r="DA44" s="240">
        <f>F60/[1]EU28!F60</f>
        <v>1.1025486975086903E-2</v>
      </c>
      <c r="DB44" s="240">
        <f>H68/[1]EU28!F68</f>
        <v>2.5944637713687202E-3</v>
      </c>
      <c r="DC44" s="240">
        <f>F76/[1]EU28!F76</f>
        <v>9.2614564155980815E-3</v>
      </c>
      <c r="DD44" s="240">
        <f>F84/[1]EU28!F84</f>
        <v>1.1468224888112288E-2</v>
      </c>
      <c r="DE44" s="240">
        <f>F92/[1]EU28!F92</f>
        <v>8.2809656422559458E-3</v>
      </c>
      <c r="DF44" s="237"/>
      <c r="DG44" s="27"/>
    </row>
    <row r="45" spans="1:111" ht="21.75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7.0982452661841986</v>
      </c>
      <c r="G45" s="17">
        <v>7.0982452661841986</v>
      </c>
      <c r="H45" s="17">
        <v>1.2867120000000001</v>
      </c>
      <c r="I45" s="60">
        <v>5.8960483759153498E-2</v>
      </c>
      <c r="J45" s="60">
        <v>6.7745743231695348E-3</v>
      </c>
      <c r="K45" s="60">
        <v>2.8054764520707608E-2</v>
      </c>
      <c r="L45" s="60">
        <v>3.0905719238445893E-2</v>
      </c>
      <c r="M45" s="60">
        <v>0</v>
      </c>
      <c r="N45" s="13">
        <v>5.3520101616118226E-2</v>
      </c>
      <c r="O45" s="28">
        <v>5.4403821430352734E-3</v>
      </c>
      <c r="P45" s="225">
        <v>0</v>
      </c>
      <c r="Q45" s="60">
        <v>0.1</v>
      </c>
      <c r="R45" s="60">
        <v>1.8399999999999999</v>
      </c>
      <c r="S45" s="60">
        <v>0.1</v>
      </c>
      <c r="T45" s="60">
        <v>0.25</v>
      </c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0"/>
      <c r="CG45" s="13">
        <v>146.07178317843812</v>
      </c>
      <c r="CH45" s="13">
        <v>24.40436968470549</v>
      </c>
      <c r="CI45" s="13">
        <v>6.6237318446520002</v>
      </c>
      <c r="CJ45" s="13">
        <v>153.37537233736003</v>
      </c>
      <c r="CK45" s="13">
        <v>15.374752901364458</v>
      </c>
      <c r="CL45" s="47">
        <v>10.39925899610364</v>
      </c>
      <c r="CM45" s="47">
        <v>1.0838702166802074</v>
      </c>
      <c r="CN45" s="47">
        <v>3.1401395325746775E-2</v>
      </c>
      <c r="CO45" s="47">
        <v>1.2025125015838207</v>
      </c>
      <c r="CP45" s="47">
        <v>1.9782879055220467E-2</v>
      </c>
      <c r="CQ45" s="236">
        <f t="shared" si="5"/>
        <v>7.0982452661841986</v>
      </c>
      <c r="CR45" s="238">
        <f t="shared" si="6"/>
        <v>0.46508379888268153</v>
      </c>
      <c r="CS45" s="238">
        <f t="shared" si="7"/>
        <v>0.24301675977653628</v>
      </c>
      <c r="CT45" s="238">
        <f t="shared" si="8"/>
        <v>0.11731843575418993</v>
      </c>
      <c r="CU45" s="238">
        <f t="shared" si="9"/>
        <v>3.3519553072625691E-2</v>
      </c>
      <c r="CV45" s="238">
        <f t="shared" si="10"/>
        <v>1.6759776536312845E-2</v>
      </c>
      <c r="CW45" s="238">
        <f t="shared" si="11"/>
        <v>0.12430167597765363</v>
      </c>
      <c r="CX45" s="238">
        <f t="shared" si="12"/>
        <v>1</v>
      </c>
      <c r="CY45" s="237"/>
      <c r="CZ45" s="240">
        <f>F53/[1]EU28!F53</f>
        <v>2.3822188438432375E-2</v>
      </c>
      <c r="DA45" s="240">
        <f>F61/[1]EU28!F61</f>
        <v>1.2503570344210069E-2</v>
      </c>
      <c r="DB45" s="240">
        <f>H69/[1]EU28!F69</f>
        <v>2.6338569702295945E-3</v>
      </c>
      <c r="DC45" s="240">
        <f>F77/[1]EU28!F77</f>
        <v>1.0801253355836905E-2</v>
      </c>
      <c r="DD45" s="240">
        <f>F85/[1]EU28!F85</f>
        <v>2.9268563809769143E-3</v>
      </c>
      <c r="DE45" s="240">
        <f>F93/[1]EU28!F93</f>
        <v>1.1808717887083995E-2</v>
      </c>
      <c r="DF45" s="237"/>
      <c r="DG45" s="27"/>
    </row>
    <row r="46" spans="1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4"/>
      <c r="I46" s="236">
        <v>0.20065399718188548</v>
      </c>
      <c r="J46" s="236">
        <v>4.0000000000000001E-3</v>
      </c>
      <c r="K46" s="236">
        <v>9.7999412223632856E-2</v>
      </c>
      <c r="L46" s="236">
        <v>0.10265458495825262</v>
      </c>
      <c r="M46" s="236">
        <v>0</v>
      </c>
      <c r="N46" s="14"/>
      <c r="O46" s="14"/>
      <c r="P46" s="317"/>
      <c r="Q46" s="7"/>
      <c r="R46" s="7"/>
      <c r="S46" s="7"/>
      <c r="T46" s="7"/>
      <c r="U46" s="249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0"/>
      <c r="CG46" s="7"/>
      <c r="CH46" s="7"/>
      <c r="CI46" s="7"/>
      <c r="CJ46" s="7"/>
      <c r="CK46" s="7"/>
      <c r="CL46" s="7"/>
      <c r="CM46" s="7"/>
      <c r="CN46" s="47"/>
      <c r="CO46" s="7"/>
      <c r="CP46" s="7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</row>
    <row r="47" spans="1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60">
        <v>1.1202537920095172</v>
      </c>
      <c r="G47" s="7">
        <v>1.1202537920095172</v>
      </c>
      <c r="H47" s="36">
        <v>0.20313999999999999</v>
      </c>
      <c r="I47" s="53">
        <v>1.2125081113129977E-2</v>
      </c>
      <c r="J47" s="305">
        <v>2.4171122994652409E-4</v>
      </c>
      <c r="K47" s="225">
        <v>5.9218896156526804E-3</v>
      </c>
      <c r="L47" s="319">
        <v>6.2031914974772966E-3</v>
      </c>
      <c r="M47" s="318">
        <v>0</v>
      </c>
      <c r="N47" s="17">
        <v>1.0870135217921024E-2</v>
      </c>
      <c r="O47" s="162">
        <v>1.2549458952089525E-3</v>
      </c>
      <c r="P47" s="225">
        <v>0</v>
      </c>
      <c r="Q47" s="53">
        <v>1.9</v>
      </c>
      <c r="R47" s="53">
        <v>4.8</v>
      </c>
      <c r="S47" s="53">
        <v>0.8</v>
      </c>
      <c r="T47" s="53">
        <v>2</v>
      </c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0"/>
      <c r="CG47" s="60">
        <v>222.57293777039919</v>
      </c>
      <c r="CH47" s="13">
        <v>30.187605825709944</v>
      </c>
      <c r="CI47" s="7">
        <v>6.3627085312704406</v>
      </c>
      <c r="CJ47" s="13">
        <v>233.70158465891916</v>
      </c>
      <c r="CK47" s="13">
        <v>19.018191670197265</v>
      </c>
      <c r="CL47" s="47">
        <v>9.9894523940945916</v>
      </c>
      <c r="CM47" s="47">
        <v>0.25646602589559503</v>
      </c>
      <c r="CN47" s="47">
        <v>1.6132310247434719E-2</v>
      </c>
      <c r="CO47" s="94">
        <v>0.27299580833737047</v>
      </c>
      <c r="CP47" s="94">
        <v>3.8633554558838725E-3</v>
      </c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</row>
    <row r="48" spans="1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7">
        <v>1.6952513135719243</v>
      </c>
      <c r="G48" s="7">
        <v>1.6952513135719243</v>
      </c>
      <c r="H48" s="7">
        <v>0.287298</v>
      </c>
      <c r="I48" s="75">
        <v>1.8348574073851556E-2</v>
      </c>
      <c r="J48" s="305">
        <v>3.6577540106951873E-4</v>
      </c>
      <c r="K48" s="225">
        <v>8.9614435776690995E-3</v>
      </c>
      <c r="L48" s="319">
        <v>9.3871304961824567E-3</v>
      </c>
      <c r="M48" s="318">
        <v>0</v>
      </c>
      <c r="N48" s="17">
        <v>1.6449496657207921E-2</v>
      </c>
      <c r="O48" s="162">
        <v>1.8990774166436359E-3</v>
      </c>
      <c r="P48" s="225">
        <v>0</v>
      </c>
      <c r="Q48" s="53">
        <v>1.8</v>
      </c>
      <c r="R48" s="53">
        <v>4.8</v>
      </c>
      <c r="S48" s="53">
        <v>0.9</v>
      </c>
      <c r="T48" s="53">
        <v>1.7</v>
      </c>
      <c r="U48" s="249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0"/>
      <c r="CG48" s="60">
        <v>231.83736439179222</v>
      </c>
      <c r="CH48" s="7">
        <v>28.074473417910244</v>
      </c>
      <c r="CI48" s="7">
        <v>6.3627085312704406</v>
      </c>
      <c r="CJ48" s="13">
        <v>243.42923261138185</v>
      </c>
      <c r="CK48" s="13">
        <v>17.686918253283455</v>
      </c>
      <c r="CL48" s="47">
        <v>9.9894523940945916</v>
      </c>
      <c r="CM48" s="47">
        <v>0.40380898651575015</v>
      </c>
      <c r="CN48" s="47">
        <v>8.0657400640187782E-3</v>
      </c>
      <c r="CO48" s="94">
        <v>0.4296083586392036</v>
      </c>
      <c r="CP48" s="94">
        <v>5.08141624033183E-3</v>
      </c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203">
        <v>1.0607712897789234</v>
      </c>
      <c r="G49" s="7">
        <v>1.0607712897789234</v>
      </c>
      <c r="H49" s="7">
        <v>0.19443400000000002</v>
      </c>
      <c r="I49" s="75">
        <v>1.1481271496503607E-2</v>
      </c>
      <c r="J49" s="305">
        <v>2.2887700534759362E-4</v>
      </c>
      <c r="K49" s="225">
        <v>5.6074529988923609E-3</v>
      </c>
      <c r="L49" s="319">
        <v>5.8738184976112459E-3</v>
      </c>
      <c r="M49" s="225">
        <v>0</v>
      </c>
      <c r="N49" s="17">
        <v>1.0292959896615484E-2</v>
      </c>
      <c r="O49" s="162">
        <v>1.1883115998881232E-3</v>
      </c>
      <c r="P49" s="225">
        <v>0</v>
      </c>
      <c r="Q49" s="58">
        <v>1.3</v>
      </c>
      <c r="R49" s="58">
        <v>4.05</v>
      </c>
      <c r="S49" s="53">
        <v>0.8</v>
      </c>
      <c r="T49" s="53">
        <v>1.4</v>
      </c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0"/>
      <c r="CG49" s="226">
        <v>202.06424784343292</v>
      </c>
      <c r="CH49" s="226">
        <v>28.214845784999799</v>
      </c>
      <c r="CI49" s="7">
        <v>6.3627085312704406</v>
      </c>
      <c r="CJ49" s="13">
        <v>212.16746023560458</v>
      </c>
      <c r="CK49" s="13">
        <v>17.775352844549875</v>
      </c>
      <c r="CL49" s="47">
        <v>9.9894523940945916</v>
      </c>
      <c r="CM49" s="47">
        <v>0.22109333133828948</v>
      </c>
      <c r="CN49" s="47">
        <v>5.4859253253606516E-3</v>
      </c>
      <c r="CO49" s="94">
        <v>0.23565767474350957</v>
      </c>
      <c r="CP49" s="101">
        <v>3.4561329549772108E-3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7">
        <v>3.2120551204520673</v>
      </c>
      <c r="G50" s="7">
        <v>3.2120551204520673</v>
      </c>
      <c r="H50" s="7">
        <v>0.509301</v>
      </c>
      <c r="I50" s="75">
        <v>3.4765719297824009E-2</v>
      </c>
      <c r="J50" s="305">
        <v>6.9304812834224605E-4</v>
      </c>
      <c r="K50" s="225">
        <v>1.6979577305057243E-2</v>
      </c>
      <c r="L50" s="319">
        <v>1.7786141992766766E-2</v>
      </c>
      <c r="M50" s="225">
        <v>0</v>
      </c>
      <c r="N50" s="17">
        <v>3.1167467350499224E-2</v>
      </c>
      <c r="O50" s="162">
        <v>3.5982519473247848E-3</v>
      </c>
      <c r="P50" s="225">
        <v>0</v>
      </c>
      <c r="Q50" s="53">
        <v>0.8</v>
      </c>
      <c r="R50" s="53">
        <v>3.3</v>
      </c>
      <c r="S50" s="53">
        <v>0.4</v>
      </c>
      <c r="T50" s="55">
        <v>1.1000000000000001</v>
      </c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0"/>
      <c r="CG50" s="60">
        <v>172.29113129507371</v>
      </c>
      <c r="CH50" s="7">
        <v>28.355218152089346</v>
      </c>
      <c r="CI50" s="7">
        <v>6.3627085312704406</v>
      </c>
      <c r="CJ50" s="13">
        <v>180.9056878598274</v>
      </c>
      <c r="CK50" s="13">
        <v>17.863787435816288</v>
      </c>
      <c r="CL50" s="47">
        <v>9.9894523940945916</v>
      </c>
      <c r="CM50" s="47">
        <v>0.57384598100263218</v>
      </c>
      <c r="CN50" s="47">
        <v>1.4441340960077258E-2</v>
      </c>
      <c r="CO50" s="47">
        <v>0.61316571272202569</v>
      </c>
      <c r="CP50" s="47">
        <v>9.0980448048486717E-3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7">
        <v>4.173688906513334</v>
      </c>
      <c r="G51" s="7">
        <v>4.173688906513334</v>
      </c>
      <c r="H51" s="7">
        <v>0.65004800000000007</v>
      </c>
      <c r="I51" s="75">
        <v>4.5173974766616991E-2</v>
      </c>
      <c r="J51" s="305">
        <v>9.0053475935828885E-4</v>
      </c>
      <c r="K51" s="225">
        <v>2.2062969276015736E-2</v>
      </c>
      <c r="L51" s="319">
        <v>2.3111005490601255E-2</v>
      </c>
      <c r="M51" s="225">
        <v>0</v>
      </c>
      <c r="N51" s="17">
        <v>4.0498468378272132E-2</v>
      </c>
      <c r="O51" s="162">
        <v>4.6755063883448583E-3</v>
      </c>
      <c r="P51" s="225">
        <v>0</v>
      </c>
      <c r="Q51" s="53">
        <v>0.7</v>
      </c>
      <c r="R51" s="53">
        <v>2.9</v>
      </c>
      <c r="S51" s="58">
        <v>0.3</v>
      </c>
      <c r="T51" s="55">
        <v>0.5</v>
      </c>
      <c r="U51" s="249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0"/>
      <c r="CG51" s="7">
        <v>182.11474843031917</v>
      </c>
      <c r="CH51" s="7">
        <v>23.818383247755055</v>
      </c>
      <c r="CI51" s="7">
        <v>6.3627085312704406</v>
      </c>
      <c r="CJ51" s="13">
        <v>191.22048585183512</v>
      </c>
      <c r="CK51" s="13">
        <v>15.005581446085685</v>
      </c>
      <c r="CL51" s="47">
        <v>9.9894523940945916</v>
      </c>
      <c r="CM51" s="47">
        <v>0.7866462712484309</v>
      </c>
      <c r="CN51" s="47">
        <v>1.5483092393436679E-2</v>
      </c>
      <c r="CO51" s="47">
        <v>0.83978768713726981</v>
      </c>
      <c r="CP51" s="47">
        <v>9.7543482078651083E-3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29">
        <v>3.9754138990780215</v>
      </c>
      <c r="G52" s="7">
        <v>3.9754138990780215</v>
      </c>
      <c r="H52" s="7">
        <v>0.62102800000000002</v>
      </c>
      <c r="I52" s="75">
        <v>4.3027942711195762E-2</v>
      </c>
      <c r="J52" s="305">
        <v>8.5775401069518721E-4</v>
      </c>
      <c r="K52" s="225">
        <v>2.1014847220148007E-2</v>
      </c>
      <c r="L52" s="319">
        <v>2.2013095491047754E-2</v>
      </c>
      <c r="M52" s="225">
        <v>0</v>
      </c>
      <c r="N52" s="17">
        <v>3.8574550640586999E-2</v>
      </c>
      <c r="O52" s="162">
        <v>4.4533920706087615E-3</v>
      </c>
      <c r="P52" s="225">
        <v>0</v>
      </c>
      <c r="Q52" s="58">
        <v>0.4</v>
      </c>
      <c r="R52" s="53">
        <v>2.2999999999999998</v>
      </c>
      <c r="S52" s="58">
        <v>0.2</v>
      </c>
      <c r="T52" s="55">
        <v>0.3</v>
      </c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0"/>
      <c r="CG52" s="226">
        <v>171.39189249577049</v>
      </c>
      <c r="CH52" s="7">
        <v>21.6747287554571</v>
      </c>
      <c r="CI52" s="7">
        <v>6.3627085312704406</v>
      </c>
      <c r="CJ52" s="13">
        <v>179.96148712055901</v>
      </c>
      <c r="CK52" s="13">
        <v>13.655079115937973</v>
      </c>
      <c r="CL52" s="47">
        <v>9.9894523940945916</v>
      </c>
      <c r="CM52" s="47">
        <v>0.70664811154796692</v>
      </c>
      <c r="CN52" s="47">
        <v>1.3460613449544011E-2</v>
      </c>
      <c r="CO52" s="47">
        <v>0.75513360508948246</v>
      </c>
      <c r="CP52" s="47">
        <v>8.4801864732127266E-3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7">
        <v>3.3012788737979579</v>
      </c>
      <c r="G53" s="17">
        <v>3.3012788737979579</v>
      </c>
      <c r="H53" s="7">
        <v>0.54432000000000003</v>
      </c>
      <c r="I53" s="75">
        <v>3.5731433722763564E-2</v>
      </c>
      <c r="J53" s="305">
        <v>7.1229946524064181E-4</v>
      </c>
      <c r="K53" s="225">
        <v>1.7451232230197723E-2</v>
      </c>
      <c r="L53" s="319">
        <v>1.8280201492565842E-2</v>
      </c>
      <c r="M53" s="225">
        <v>0</v>
      </c>
      <c r="N53" s="17">
        <v>3.2033230332457537E-2</v>
      </c>
      <c r="O53" s="162">
        <v>3.6982033903060285E-3</v>
      </c>
      <c r="P53" s="225">
        <v>0</v>
      </c>
      <c r="Q53" s="53">
        <v>0.1</v>
      </c>
      <c r="R53" s="53">
        <v>1.84</v>
      </c>
      <c r="S53" s="53">
        <v>0.1</v>
      </c>
      <c r="T53" s="52">
        <v>0.25</v>
      </c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0"/>
      <c r="CG53" s="71">
        <v>160.66903656122182</v>
      </c>
      <c r="CH53" s="58">
        <v>21.440562966943258</v>
      </c>
      <c r="CI53" s="53">
        <v>6.3627085312704406</v>
      </c>
      <c r="CJ53" s="13">
        <v>168.70248838928291</v>
      </c>
      <c r="CK53" s="13">
        <v>13.507554669174253</v>
      </c>
      <c r="CL53" s="47">
        <v>9.9894523940945916</v>
      </c>
      <c r="CM53" s="47">
        <v>0.55141837132745042</v>
      </c>
      <c r="CN53" s="47">
        <v>1.1670527234166554E-2</v>
      </c>
      <c r="CO53" s="47">
        <v>0.62991192902611992</v>
      </c>
      <c r="CP53" s="47">
        <v>7.3524321575249296E-3</v>
      </c>
    </row>
    <row r="54" spans="2:94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7"/>
      <c r="H54" s="14"/>
      <c r="I54" s="231">
        <v>0.17382859648912005</v>
      </c>
      <c r="J54" s="231">
        <v>1.4000000000000004E-2</v>
      </c>
      <c r="K54" s="231">
        <v>7.7353725437658422E-2</v>
      </c>
      <c r="L54" s="231">
        <v>9.6474871051461616E-2</v>
      </c>
      <c r="M54" s="231">
        <v>0</v>
      </c>
      <c r="N54" s="14"/>
      <c r="O54" s="14"/>
      <c r="P54" s="317"/>
      <c r="Q54" s="7"/>
      <c r="R54" s="7"/>
      <c r="S54" s="7"/>
      <c r="T54" s="7"/>
      <c r="U54" s="249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0"/>
      <c r="CG54" s="7"/>
      <c r="CH54" s="7"/>
      <c r="CI54" s="7"/>
      <c r="CJ54" s="7"/>
      <c r="CK54" s="7"/>
      <c r="CL54" s="7"/>
      <c r="CM54" s="7"/>
      <c r="CN54" s="47"/>
      <c r="CO54" s="7"/>
      <c r="CP54" s="7"/>
    </row>
    <row r="55" spans="2:94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141">
        <v>0.51551501933181332</v>
      </c>
      <c r="G55" s="7">
        <v>0.51551501933181332</v>
      </c>
      <c r="H55" s="7">
        <v>0.11462900000000001</v>
      </c>
      <c r="I55" s="75">
        <v>5.5796833440952117E-3</v>
      </c>
      <c r="J55" s="31">
        <v>4.4938271604938283E-4</v>
      </c>
      <c r="K55" s="319">
        <v>2.4829590881223691E-3</v>
      </c>
      <c r="L55" s="225">
        <v>3.0967242559728427E-3</v>
      </c>
      <c r="M55" s="318">
        <v>0</v>
      </c>
      <c r="N55" s="73">
        <v>5.161207093288071E-3</v>
      </c>
      <c r="O55" s="152">
        <v>4.1847625080714088E-4</v>
      </c>
      <c r="P55" s="225">
        <v>0</v>
      </c>
      <c r="Q55" s="53">
        <v>1.9</v>
      </c>
      <c r="R55" s="53">
        <v>4.8</v>
      </c>
      <c r="S55" s="53">
        <v>0.8</v>
      </c>
      <c r="T55" s="53">
        <v>2</v>
      </c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0"/>
      <c r="CG55" s="71">
        <v>307.38853679039511</v>
      </c>
      <c r="CH55" s="53">
        <v>51.53981482438283</v>
      </c>
      <c r="CI55" s="71">
        <v>7.5022981189606694</v>
      </c>
      <c r="CJ55" s="13">
        <v>322.75796362991485</v>
      </c>
      <c r="CK55" s="13">
        <v>32.470083339361182</v>
      </c>
      <c r="CL55" s="47">
        <v>11.778608046768252</v>
      </c>
      <c r="CM55" s="47">
        <v>0.16233095484570739</v>
      </c>
      <c r="CN55" s="47">
        <v>5.9079574335041797E-3</v>
      </c>
      <c r="CO55" s="94">
        <v>0.17245862721510383</v>
      </c>
      <c r="CP55" s="94">
        <v>3.7220131831076329E-3</v>
      </c>
    </row>
    <row r="56" spans="2:94" ht="21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60">
        <v>1.457321304649549</v>
      </c>
      <c r="G56" s="7">
        <v>1.457321304649549</v>
      </c>
      <c r="H56" s="7">
        <v>0.25247400000000003</v>
      </c>
      <c r="I56" s="75">
        <v>1.5773335607346076E-2</v>
      </c>
      <c r="J56" s="31">
        <v>1.2703703703703707E-3</v>
      </c>
      <c r="K56" s="319">
        <v>7.0191343452690041E-3</v>
      </c>
      <c r="L56" s="225">
        <v>8.7542012620770715E-3</v>
      </c>
      <c r="M56" s="318">
        <v>0</v>
      </c>
      <c r="N56" s="73">
        <v>1.459033543679512E-2</v>
      </c>
      <c r="O56" s="151">
        <v>1.1830001705509555E-3</v>
      </c>
      <c r="P56" s="225">
        <v>0</v>
      </c>
      <c r="Q56" s="53">
        <v>1.8</v>
      </c>
      <c r="R56" s="53">
        <v>4.8</v>
      </c>
      <c r="S56" s="53">
        <v>0.9</v>
      </c>
      <c r="T56" s="53">
        <v>1.7</v>
      </c>
      <c r="U56" s="249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0"/>
      <c r="CG56" s="226">
        <v>267.11926316445442</v>
      </c>
      <c r="CH56" s="13">
        <v>30.187605825709944</v>
      </c>
      <c r="CI56" s="7">
        <v>7.5022981189606694</v>
      </c>
      <c r="CJ56" s="13">
        <v>280.47522632267714</v>
      </c>
      <c r="CK56" s="13">
        <v>19.018191670197265</v>
      </c>
      <c r="CL56" s="47">
        <v>11.778608046768252</v>
      </c>
      <c r="CM56" s="47">
        <v>0.40021185197444259</v>
      </c>
      <c r="CN56" s="47">
        <v>7.6215855932402939E-3</v>
      </c>
      <c r="CO56" s="94">
        <v>0.42590773919211339</v>
      </c>
      <c r="CP56" s="94">
        <v>4.8015989237413853E-3</v>
      </c>
    </row>
    <row r="57" spans="2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1.1896500446118767</v>
      </c>
      <c r="G57" s="7">
        <v>1.1896500446118767</v>
      </c>
      <c r="H57" s="7">
        <v>0.21329700000000001</v>
      </c>
      <c r="I57" s="75">
        <v>1.287619233252741E-2</v>
      </c>
      <c r="J57" s="31">
        <v>1.0370370370370373E-3</v>
      </c>
      <c r="K57" s="320">
        <v>5.7299055879746971E-3</v>
      </c>
      <c r="L57" s="321">
        <v>7.1462867445527128E-3</v>
      </c>
      <c r="M57" s="225">
        <v>0</v>
      </c>
      <c r="N57" s="73">
        <v>1.1910477907587855E-2</v>
      </c>
      <c r="O57" s="151">
        <v>9.6571442493955566E-4</v>
      </c>
      <c r="P57" s="225">
        <v>0</v>
      </c>
      <c r="Q57" s="58">
        <v>1.3</v>
      </c>
      <c r="R57" s="58">
        <v>4.05</v>
      </c>
      <c r="S57" s="53">
        <v>0.8</v>
      </c>
      <c r="T57" s="53">
        <v>1.4</v>
      </c>
      <c r="U57" s="249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0"/>
      <c r="CG57" s="7">
        <v>226.84998953851371</v>
      </c>
      <c r="CH57" s="7">
        <v>30.489481883967049</v>
      </c>
      <c r="CI57" s="7">
        <v>7.5022981189606694</v>
      </c>
      <c r="CJ57" s="13">
        <v>238.19248901543941</v>
      </c>
      <c r="CK57" s="13">
        <v>19.208373586899242</v>
      </c>
      <c r="CL57" s="47">
        <v>11.778608046768252</v>
      </c>
      <c r="CM57" s="47">
        <v>0.27879720946660974</v>
      </c>
      <c r="CN57" s="47">
        <v>6.5033150174045205E-3</v>
      </c>
      <c r="CO57" s="94">
        <v>0.29737812677173509</v>
      </c>
      <c r="CP57" s="94">
        <v>4.0970884609648475E-3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3.5689501338356302</v>
      </c>
      <c r="G58" s="7">
        <v>3.5689501338356302</v>
      </c>
      <c r="H58" s="7">
        <v>0.56153700000000006</v>
      </c>
      <c r="I58" s="75">
        <v>3.862857699758223E-2</v>
      </c>
      <c r="J58" s="31">
        <v>3.1111111111111118E-3</v>
      </c>
      <c r="K58" s="319">
        <v>1.7189716763924091E-2</v>
      </c>
      <c r="L58" s="225">
        <v>2.1438860233658139E-2</v>
      </c>
      <c r="M58" s="225">
        <v>0</v>
      </c>
      <c r="N58" s="73">
        <v>3.5731433722763564E-2</v>
      </c>
      <c r="O58" s="151">
        <v>2.897143274818667E-3</v>
      </c>
      <c r="P58" s="225">
        <v>0</v>
      </c>
      <c r="Q58" s="53">
        <v>0.8</v>
      </c>
      <c r="R58" s="53">
        <v>3.3</v>
      </c>
      <c r="S58" s="53">
        <v>0.4</v>
      </c>
      <c r="T58" s="55">
        <v>1.1000000000000001</v>
      </c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0"/>
      <c r="CG58" s="7">
        <v>174.7092524360572</v>
      </c>
      <c r="CH58" s="226">
        <v>32.928640434684411</v>
      </c>
      <c r="CI58" s="7">
        <v>7.5022981189606694</v>
      </c>
      <c r="CJ58" s="13">
        <v>183.44471505786007</v>
      </c>
      <c r="CK58" s="13">
        <v>20.74504347385118</v>
      </c>
      <c r="CL58" s="47">
        <v>11.778608046768252</v>
      </c>
      <c r="CM58" s="47">
        <v>0.65030393773972872</v>
      </c>
      <c r="CN58" s="47">
        <v>1.8490649963771384E-2</v>
      </c>
      <c r="CO58" s="47">
        <v>0.69674230512209978</v>
      </c>
      <c r="CP58" s="47">
        <v>1.164910947717597E-2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4.6297214236145541</v>
      </c>
      <c r="G59" s="7">
        <v>4.6297214236145541</v>
      </c>
      <c r="H59" s="7">
        <v>0.71679400000000004</v>
      </c>
      <c r="I59" s="75">
        <v>5.010984849408584E-2</v>
      </c>
      <c r="J59" s="31">
        <v>4.0358024691358038E-3</v>
      </c>
      <c r="K59" s="319">
        <v>2.2298882579868198E-2</v>
      </c>
      <c r="L59" s="225">
        <v>2.7810965914217643E-2</v>
      </c>
      <c r="M59" s="225">
        <v>0</v>
      </c>
      <c r="N59" s="73">
        <v>4.6351609857029401E-2</v>
      </c>
      <c r="O59" s="151">
        <v>3.7582386370564377E-3</v>
      </c>
      <c r="P59" s="225">
        <v>0</v>
      </c>
      <c r="Q59" s="53">
        <v>0.7</v>
      </c>
      <c r="R59" s="53">
        <v>2.9</v>
      </c>
      <c r="S59" s="58">
        <v>0.3</v>
      </c>
      <c r="T59" s="55">
        <v>0.5</v>
      </c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0"/>
      <c r="CG59" s="7">
        <v>183.77720671474529</v>
      </c>
      <c r="CH59" s="7">
        <v>35.36779898540177</v>
      </c>
      <c r="CI59" s="7">
        <v>7.5022981189606694</v>
      </c>
      <c r="CJ59" s="13">
        <v>192.96606705048256</v>
      </c>
      <c r="CK59" s="13">
        <v>22.281713360803113</v>
      </c>
      <c r="CL59" s="47">
        <v>11.778608046768252</v>
      </c>
      <c r="CM59" s="47">
        <v>0.88557082142699217</v>
      </c>
      <c r="CN59" s="47">
        <v>2.5351426105942078E-2</v>
      </c>
      <c r="CO59" s="47">
        <v>0.94791080866874333</v>
      </c>
      <c r="CP59" s="47">
        <v>1.5971398446743508E-2</v>
      </c>
    </row>
    <row r="60" spans="2:94" ht="14.2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2.9741251115296921</v>
      </c>
      <c r="G60" s="7">
        <v>2.9741251115296921</v>
      </c>
      <c r="H60" s="7">
        <v>0.47447700000000004</v>
      </c>
      <c r="I60" s="75">
        <v>3.2190480831318528E-2</v>
      </c>
      <c r="J60" s="31">
        <v>2.5925925925925934E-3</v>
      </c>
      <c r="K60" s="319">
        <v>1.4324763969936745E-2</v>
      </c>
      <c r="L60" s="225">
        <v>1.7865716861381782E-2</v>
      </c>
      <c r="M60" s="225">
        <v>0</v>
      </c>
      <c r="N60" s="73">
        <v>2.977619476896964E-2</v>
      </c>
      <c r="O60" s="151">
        <v>2.4142860623488894E-3</v>
      </c>
      <c r="P60" s="225">
        <v>0</v>
      </c>
      <c r="Q60" s="58">
        <v>0.4</v>
      </c>
      <c r="R60" s="53">
        <v>2.2999999999999998</v>
      </c>
      <c r="S60" s="58">
        <v>0.2</v>
      </c>
      <c r="T60" s="55">
        <v>0.3</v>
      </c>
      <c r="U60" s="249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0"/>
      <c r="CG60" s="226">
        <v>174.94350792159</v>
      </c>
      <c r="CH60" s="7">
        <v>35.721476975255783</v>
      </c>
      <c r="CI60" s="7">
        <v>7.5022981189606694</v>
      </c>
      <c r="CJ60" s="13">
        <v>183.69068331766951</v>
      </c>
      <c r="CK60" s="13">
        <v>22.504530494411142</v>
      </c>
      <c r="CL60" s="47">
        <v>11.778608046768252</v>
      </c>
      <c r="CM60" s="47">
        <v>0.5426166532384773</v>
      </c>
      <c r="CN60" s="47">
        <v>1.694901923078844E-2</v>
      </c>
      <c r="CO60" s="47">
        <v>0.58135012797988828</v>
      </c>
      <c r="CP60" s="47">
        <v>1.0677882115396716E-2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7">
        <v>1.7249925646872213</v>
      </c>
      <c r="G61" s="17">
        <v>1.7249925646872213</v>
      </c>
      <c r="H61" s="7">
        <v>0.30391199999999996</v>
      </c>
      <c r="I61" s="75">
        <v>1.8670478882164745E-2</v>
      </c>
      <c r="J61" s="31">
        <v>1.5037037037037039E-3</v>
      </c>
      <c r="K61" s="322">
        <v>8.3083631025633112E-3</v>
      </c>
      <c r="L61" s="323">
        <v>1.0362115779601434E-2</v>
      </c>
      <c r="M61" s="225">
        <v>0</v>
      </c>
      <c r="N61" s="73">
        <v>1.7270192966002389E-2</v>
      </c>
      <c r="O61" s="151">
        <v>1.4002859161623559E-3</v>
      </c>
      <c r="P61" s="225">
        <v>0</v>
      </c>
      <c r="Q61" s="53">
        <v>0.1</v>
      </c>
      <c r="R61" s="53">
        <v>1.84</v>
      </c>
      <c r="S61" s="53">
        <v>0.1</v>
      </c>
      <c r="T61" s="52">
        <v>0.25</v>
      </c>
      <c r="U61" s="249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71">
        <v>166.10980912843468</v>
      </c>
      <c r="CH61" s="53">
        <v>30.187605825709944</v>
      </c>
      <c r="CI61" s="53">
        <v>7.5022981189606694</v>
      </c>
      <c r="CJ61" s="13">
        <v>174.41529958485643</v>
      </c>
      <c r="CK61" s="13">
        <v>19.018191670197265</v>
      </c>
      <c r="CL61" s="47">
        <v>11.778608046768252</v>
      </c>
      <c r="CM61" s="47">
        <v>0.29947959414143743</v>
      </c>
      <c r="CN61" s="47">
        <v>9.1743756617031595E-3</v>
      </c>
      <c r="CO61" s="47">
        <v>0.32118310625461183</v>
      </c>
      <c r="CP61" s="47">
        <v>5.7798566668729899E-3</v>
      </c>
    </row>
    <row r="62" spans="2:94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7"/>
      <c r="H62" s="14"/>
      <c r="I62" s="231">
        <v>8.0000000000000019E-3</v>
      </c>
      <c r="J62" s="231">
        <v>8.0000000000000019E-3</v>
      </c>
      <c r="K62" s="231">
        <v>8.0000000000000019E-3</v>
      </c>
      <c r="L62" s="231">
        <v>0</v>
      </c>
      <c r="M62" s="231">
        <v>0</v>
      </c>
      <c r="N62" s="14"/>
      <c r="O62" s="14"/>
      <c r="P62" s="317"/>
      <c r="Q62" s="7"/>
      <c r="R62" s="7"/>
      <c r="S62" s="7"/>
      <c r="T62" s="7"/>
      <c r="U62" s="249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0"/>
      <c r="CG62" s="7"/>
      <c r="CH62" s="7"/>
      <c r="CI62" s="7"/>
      <c r="CJ62" s="7"/>
      <c r="CK62" s="7"/>
      <c r="CL62" s="7"/>
      <c r="CM62" s="7"/>
      <c r="CN62" s="7"/>
      <c r="CO62" s="7"/>
      <c r="CP62" s="7"/>
    </row>
    <row r="63" spans="2:94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71">
        <v>0.69396252602359476</v>
      </c>
      <c r="G63" s="7">
        <v>0.69396252602359476</v>
      </c>
      <c r="H63" s="7">
        <v>0.14074700000000001</v>
      </c>
      <c r="I63" s="133">
        <v>4.9866429207479979E-4</v>
      </c>
      <c r="J63" s="31">
        <v>4.9866429207479979E-4</v>
      </c>
      <c r="K63" s="315">
        <v>4.9866429207479979E-4</v>
      </c>
      <c r="L63" s="191">
        <v>0</v>
      </c>
      <c r="M63" s="318">
        <v>0</v>
      </c>
      <c r="N63" s="151">
        <v>4.6126447016918979E-4</v>
      </c>
      <c r="O63" s="154">
        <v>3.7399821905609983E-5</v>
      </c>
      <c r="P63" s="225">
        <v>0</v>
      </c>
      <c r="Q63" s="53">
        <v>1.9</v>
      </c>
      <c r="R63" s="53">
        <v>4.8</v>
      </c>
      <c r="S63" s="53">
        <v>0.8</v>
      </c>
      <c r="T63" s="53">
        <v>2</v>
      </c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0"/>
      <c r="CG63" s="71">
        <v>211.91809149294068</v>
      </c>
      <c r="CH63" s="53">
        <v>51.53981482438283</v>
      </c>
      <c r="CI63" s="71">
        <v>2.7540081702513848</v>
      </c>
      <c r="CJ63" s="43">
        <v>222.51399606758773</v>
      </c>
      <c r="CK63" s="43">
        <v>32.470083339361182</v>
      </c>
      <c r="CL63" s="43">
        <v>4.3237928272946746</v>
      </c>
      <c r="CM63" s="43">
        <v>0.14897439254905764</v>
      </c>
      <c r="CN63" s="43">
        <v>7.2540743170874103E-3</v>
      </c>
      <c r="CO63" s="43">
        <v>0.15741692497909951</v>
      </c>
      <c r="CP63" s="43">
        <v>4.5700668197650686E-3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10">
        <v>0.99137503717656394</v>
      </c>
      <c r="G64" s="7">
        <v>0.99137503717656394</v>
      </c>
      <c r="H64" s="7">
        <v>0.18427700000000002</v>
      </c>
      <c r="I64" s="133">
        <v>7.1237756010685677E-4</v>
      </c>
      <c r="J64" s="31">
        <v>7.1237756010685677E-4</v>
      </c>
      <c r="K64" s="315">
        <v>7.1237756010685677E-4</v>
      </c>
      <c r="L64" s="191">
        <v>0</v>
      </c>
      <c r="M64" s="318">
        <v>0</v>
      </c>
      <c r="N64" s="151">
        <v>6.5894924309884252E-4</v>
      </c>
      <c r="O64" s="152">
        <v>5.3428317008014258E-5</v>
      </c>
      <c r="P64" s="225">
        <v>0</v>
      </c>
      <c r="Q64" s="53">
        <v>1.8</v>
      </c>
      <c r="R64" s="53">
        <v>4.8</v>
      </c>
      <c r="S64" s="53">
        <v>0.9</v>
      </c>
      <c r="T64" s="53">
        <v>1.7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0"/>
      <c r="CG64" s="226">
        <v>173.59087140835234</v>
      </c>
      <c r="CH64" s="13">
        <v>30.187605825709944</v>
      </c>
      <c r="CI64" s="7">
        <v>2.7540081702513848</v>
      </c>
      <c r="CJ64" s="13">
        <v>182.27041497876996</v>
      </c>
      <c r="CK64" s="13">
        <v>19.018191670197265</v>
      </c>
      <c r="CL64" s="47">
        <v>4.3237928272946746</v>
      </c>
      <c r="CM64" s="47">
        <v>0.17482391154813495</v>
      </c>
      <c r="CN64" s="47">
        <v>5.562881438744352E-3</v>
      </c>
      <c r="CO64" s="94">
        <v>0.18498483970066884</v>
      </c>
      <c r="CP64" s="101">
        <v>3.5046153064089416E-3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10">
        <v>0.79310002974125127</v>
      </c>
      <c r="G65" s="7">
        <v>0.79310002974125127</v>
      </c>
      <c r="H65" s="7">
        <v>0.15525700000000001</v>
      </c>
      <c r="I65" s="133">
        <v>5.6990204808548552E-4</v>
      </c>
      <c r="J65" s="31">
        <v>5.6990204808548552E-4</v>
      </c>
      <c r="K65" s="314">
        <v>5.6990204808548552E-4</v>
      </c>
      <c r="L65" s="191">
        <v>0</v>
      </c>
      <c r="M65" s="225">
        <v>0</v>
      </c>
      <c r="N65" s="151">
        <v>5.2715939447907411E-4</v>
      </c>
      <c r="O65" s="152">
        <v>4.274265360641141E-5</v>
      </c>
      <c r="P65" s="225">
        <v>0</v>
      </c>
      <c r="Q65" s="58">
        <v>1.3</v>
      </c>
      <c r="R65" s="58">
        <v>4.05</v>
      </c>
      <c r="S65" s="53">
        <v>0.8</v>
      </c>
      <c r="T65" s="53">
        <v>1.4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0"/>
      <c r="CG65" s="7">
        <v>135.26365132376404</v>
      </c>
      <c r="CH65" s="7">
        <v>32.904490350023842</v>
      </c>
      <c r="CI65" s="7">
        <v>2.7540081702513848</v>
      </c>
      <c r="CJ65" s="13">
        <v>142.02683388995226</v>
      </c>
      <c r="CK65" s="13">
        <v>20.729828920515022</v>
      </c>
      <c r="CL65" s="47">
        <v>4.3237928272946746</v>
      </c>
      <c r="CM65" s="47">
        <v>0.10946180984952153</v>
      </c>
      <c r="CN65" s="47">
        <v>5.1086524582736525E-3</v>
      </c>
      <c r="CO65" s="94">
        <v>0.11607068640209932</v>
      </c>
      <c r="CP65" s="101">
        <v>3.2184510487124006E-3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10">
        <v>2.5280063448002381</v>
      </c>
      <c r="G66" s="7">
        <v>2.5280063448002381</v>
      </c>
      <c r="H66" s="7">
        <v>0.40918199999999999</v>
      </c>
      <c r="I66" s="133">
        <v>1.8165627782724847E-3</v>
      </c>
      <c r="J66" s="31">
        <v>1.8165627782724847E-3</v>
      </c>
      <c r="K66" s="315">
        <v>1.8165627782724847E-3</v>
      </c>
      <c r="L66" s="191">
        <v>0</v>
      </c>
      <c r="M66" s="225">
        <v>0</v>
      </c>
      <c r="N66" s="151">
        <v>1.6803205699020484E-3</v>
      </c>
      <c r="O66" s="152">
        <v>1.3624220837043634E-4</v>
      </c>
      <c r="P66" s="225">
        <v>0</v>
      </c>
      <c r="Q66" s="53">
        <v>0.8</v>
      </c>
      <c r="R66" s="53">
        <v>3.3</v>
      </c>
      <c r="S66" s="53">
        <v>0.4</v>
      </c>
      <c r="T66" s="55">
        <v>1.1000000000000001</v>
      </c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0"/>
      <c r="CG66" s="7">
        <v>96.120315354093762</v>
      </c>
      <c r="CH66" s="7">
        <v>33.233535253524082</v>
      </c>
      <c r="CI66" s="7">
        <v>2.7540081702513848</v>
      </c>
      <c r="CJ66" s="13">
        <v>100.92633112179846</v>
      </c>
      <c r="CK66" s="13">
        <v>20.93712720972017</v>
      </c>
      <c r="CL66" s="47">
        <v>4.3237928272946746</v>
      </c>
      <c r="CM66" s="47">
        <v>0.24995491720737595</v>
      </c>
      <c r="CN66" s="47">
        <v>1.359856442210749E-2</v>
      </c>
      <c r="CO66" s="47">
        <v>0.26607298113431893</v>
      </c>
      <c r="CP66" s="47">
        <v>8.5670955859277181E-3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7">
        <v>3.192227619708536</v>
      </c>
      <c r="G67" s="7">
        <v>3.192227619708536</v>
      </c>
      <c r="H67" s="7">
        <v>0.52236000000000005</v>
      </c>
      <c r="I67" s="133">
        <v>2.2938557435440792E-3</v>
      </c>
      <c r="J67" s="31">
        <v>2.2938557435440792E-3</v>
      </c>
      <c r="K67" s="315">
        <v>2.2938557435440792E-3</v>
      </c>
      <c r="L67" s="191">
        <v>0</v>
      </c>
      <c r="M67" s="225">
        <v>0</v>
      </c>
      <c r="N67" s="151">
        <v>2.1218165627782731E-3</v>
      </c>
      <c r="O67" s="152">
        <v>1.7203918076580594E-4</v>
      </c>
      <c r="P67" s="225">
        <v>0</v>
      </c>
      <c r="Q67" s="53">
        <v>0.7</v>
      </c>
      <c r="R67" s="53">
        <v>2.9</v>
      </c>
      <c r="S67" s="58">
        <v>0.3</v>
      </c>
      <c r="T67" s="55">
        <v>0.5</v>
      </c>
      <c r="U67" s="249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0"/>
      <c r="CG67" s="7">
        <v>102.92128106310982</v>
      </c>
      <c r="CH67" s="226">
        <v>28.747007994298329</v>
      </c>
      <c r="CI67" s="7">
        <v>2.7540081702513848</v>
      </c>
      <c r="CJ67" s="13">
        <v>108.06734511626532</v>
      </c>
      <c r="CK67" s="13">
        <v>18.110615036407946</v>
      </c>
      <c r="CL67" s="47">
        <v>4.3237928272946746</v>
      </c>
      <c r="CM67" s="47">
        <v>0.33733957701142375</v>
      </c>
      <c r="CN67" s="47">
        <v>1.5016287095901677E-2</v>
      </c>
      <c r="CO67" s="47">
        <v>0.35877809475390421</v>
      </c>
      <c r="CP67" s="47">
        <v>9.4602608704180552E-3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10">
        <v>2.1017150788143155</v>
      </c>
      <c r="G68" s="7">
        <v>2.1017150788143155</v>
      </c>
      <c r="H68" s="7">
        <v>0.34678900000000001</v>
      </c>
      <c r="I68" s="133">
        <v>1.5102404274265362E-3</v>
      </c>
      <c r="J68" s="31">
        <v>1.5102404274265362E-3</v>
      </c>
      <c r="K68" s="315">
        <v>1.5102404274265362E-3</v>
      </c>
      <c r="L68" s="191">
        <v>0</v>
      </c>
      <c r="M68" s="225">
        <v>0</v>
      </c>
      <c r="N68" s="151">
        <v>1.3969723953695459E-3</v>
      </c>
      <c r="O68" s="152">
        <v>1.132680320569902E-4</v>
      </c>
      <c r="P68" s="225">
        <v>0</v>
      </c>
      <c r="Q68" s="58">
        <v>0.4</v>
      </c>
      <c r="R68" s="53">
        <v>2.2999999999999998</v>
      </c>
      <c r="S68" s="58">
        <v>0.2</v>
      </c>
      <c r="T68" s="55">
        <v>0.3</v>
      </c>
      <c r="U68" s="249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226">
        <v>96.384797353888843</v>
      </c>
      <c r="CH68" s="7">
        <v>24.26048073507258</v>
      </c>
      <c r="CI68" s="7">
        <v>2.7540081702513848</v>
      </c>
      <c r="CJ68" s="13">
        <v>101.20403722158329</v>
      </c>
      <c r="CK68" s="13">
        <v>15.284102863095725</v>
      </c>
      <c r="CL68" s="47">
        <v>4.3237928272946746</v>
      </c>
      <c r="CM68" s="47">
        <v>0.20836152246572551</v>
      </c>
      <c r="CN68" s="47">
        <v>8.4132678536350848E-3</v>
      </c>
      <c r="CO68" s="47">
        <v>0.22178943164828124</v>
      </c>
      <c r="CP68" s="47">
        <v>5.3003587477901039E-3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7">
        <v>0.83275503122831374</v>
      </c>
      <c r="G69" s="17">
        <v>0.83275503122831374</v>
      </c>
      <c r="H69" s="7">
        <v>0.16783200000000001</v>
      </c>
      <c r="I69" s="133">
        <v>5.9839715048975973E-4</v>
      </c>
      <c r="J69" s="31">
        <v>5.9839715048975973E-4</v>
      </c>
      <c r="K69" s="316">
        <v>5.9839715048975973E-4</v>
      </c>
      <c r="L69" s="191">
        <v>0</v>
      </c>
      <c r="M69" s="225">
        <v>0</v>
      </c>
      <c r="N69" s="151">
        <v>5.5351736420302777E-4</v>
      </c>
      <c r="O69" s="154">
        <v>4.4879786286731981E-5</v>
      </c>
      <c r="P69" s="225">
        <v>0</v>
      </c>
      <c r="Q69" s="53">
        <v>0.1</v>
      </c>
      <c r="R69" s="53">
        <v>1.84</v>
      </c>
      <c r="S69" s="53">
        <v>0.1</v>
      </c>
      <c r="T69" s="52">
        <v>0.25</v>
      </c>
      <c r="U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0"/>
      <c r="CG69" s="71">
        <v>89.84831364466784</v>
      </c>
      <c r="CH69" s="191">
        <v>22.095854898281843</v>
      </c>
      <c r="CI69" s="53">
        <v>2.7540081702513848</v>
      </c>
      <c r="CJ69" s="13">
        <v>94.34072932690124</v>
      </c>
      <c r="CK69" s="13">
        <v>13.920388585917561</v>
      </c>
      <c r="CL69" s="47">
        <v>4.3237928272946746</v>
      </c>
      <c r="CM69" s="47">
        <v>7.7115049394797422E-2</v>
      </c>
      <c r="CN69" s="47">
        <v>3.7083915192884383E-3</v>
      </c>
      <c r="CO69" s="47">
        <v>8.216337722764408E-2</v>
      </c>
      <c r="CP69" s="69">
        <v>2.3362866571517162E-3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15"/>
      <c r="H70" s="15"/>
      <c r="I70" s="515">
        <v>9.9999999999999985E-3</v>
      </c>
      <c r="J70" s="515">
        <v>9.9999999999999985E-3</v>
      </c>
      <c r="K70" s="515">
        <v>5.2419999999999993E-3</v>
      </c>
      <c r="L70" s="515">
        <v>4.7579999999999992E-3</v>
      </c>
      <c r="M70" s="515">
        <v>0</v>
      </c>
      <c r="N70" s="14"/>
      <c r="O70" s="14"/>
      <c r="P70" s="241"/>
      <c r="Q70" s="15"/>
      <c r="R70" s="15"/>
      <c r="S70" s="15"/>
      <c r="T70" s="15"/>
      <c r="U70" s="249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0"/>
      <c r="CG70" s="10"/>
      <c r="CH70" s="15"/>
      <c r="CI70" s="7"/>
      <c r="CJ70" s="15"/>
      <c r="CK70" s="15"/>
      <c r="CL70" s="15"/>
      <c r="CM70" s="15"/>
      <c r="CN70" s="47"/>
      <c r="CO70" s="15"/>
      <c r="CP70" s="15"/>
    </row>
    <row r="71" spans="2:94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141">
        <v>0.23793000892237534</v>
      </c>
      <c r="G71" s="7">
        <v>0.23793000892237534</v>
      </c>
      <c r="H71" s="7">
        <v>3.4824000000000001E-2</v>
      </c>
      <c r="I71" s="134">
        <v>7.8175895765472312E-4</v>
      </c>
      <c r="J71" s="31">
        <v>7.8175895765472312E-4</v>
      </c>
      <c r="K71" s="315">
        <v>4.0979804560260585E-4</v>
      </c>
      <c r="L71" s="315">
        <v>3.7196091205211727E-4</v>
      </c>
      <c r="M71" s="318">
        <v>0</v>
      </c>
      <c r="N71" s="151">
        <v>7.2312703583061891E-4</v>
      </c>
      <c r="O71" s="154">
        <v>5.8631921824104234E-5</v>
      </c>
      <c r="P71" s="225">
        <v>0</v>
      </c>
      <c r="Q71" s="53">
        <v>1.9</v>
      </c>
      <c r="R71" s="53">
        <v>4.8</v>
      </c>
      <c r="S71" s="53">
        <v>0.8</v>
      </c>
      <c r="T71" s="53">
        <v>2</v>
      </c>
      <c r="U71" s="249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0"/>
      <c r="CG71" s="71">
        <v>188.64367551097459</v>
      </c>
      <c r="CH71" s="53">
        <v>51.53981482438283</v>
      </c>
      <c r="CI71" s="71">
        <v>17.37874121227598</v>
      </c>
      <c r="CJ71" s="13">
        <v>198.07585928652333</v>
      </c>
      <c r="CK71" s="13">
        <v>32.470083339361182</v>
      </c>
      <c r="CL71" s="47">
        <v>27.28462370327329</v>
      </c>
      <c r="CM71" s="47">
        <v>11.38</v>
      </c>
      <c r="CN71" s="69">
        <v>1.7948225114443076E-3</v>
      </c>
      <c r="CO71" s="94">
        <v>5.3620021728513129E-2</v>
      </c>
      <c r="CP71" s="101">
        <v>1.1307381822099139E-3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10">
        <v>0.16853375632001588</v>
      </c>
      <c r="G72" s="7">
        <v>0.16853375632001588</v>
      </c>
      <c r="H72" s="7">
        <v>6.3843999999999998E-2</v>
      </c>
      <c r="I72" s="133">
        <v>5.5374592833876222E-4</v>
      </c>
      <c r="J72" s="31">
        <v>5.5374592833876222E-4</v>
      </c>
      <c r="K72" s="315">
        <v>2.9027361563517914E-4</v>
      </c>
      <c r="L72" s="315">
        <v>2.6347231270358308E-4</v>
      </c>
      <c r="M72" s="318">
        <v>0</v>
      </c>
      <c r="N72" s="151">
        <v>5.1221498371335501E-4</v>
      </c>
      <c r="O72" s="152">
        <v>4.1530944625407162E-5</v>
      </c>
      <c r="P72" s="225">
        <v>0</v>
      </c>
      <c r="Q72" s="53">
        <v>1.8</v>
      </c>
      <c r="R72" s="53">
        <v>4.8</v>
      </c>
      <c r="S72" s="53">
        <v>0.9</v>
      </c>
      <c r="T72" s="53">
        <v>1.7</v>
      </c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0"/>
      <c r="CG72" s="7">
        <v>152.19049931064848</v>
      </c>
      <c r="CH72" s="13">
        <v>30.187605825709944</v>
      </c>
      <c r="CI72" s="7">
        <v>17.37874121227598</v>
      </c>
      <c r="CJ72" s="13">
        <v>159.80002427618092</v>
      </c>
      <c r="CK72" s="13">
        <v>19.018191670197265</v>
      </c>
      <c r="CL72" s="47">
        <v>27.28462370327329</v>
      </c>
      <c r="CM72" s="47">
        <v>11.38</v>
      </c>
      <c r="CN72" s="69">
        <v>1.9272975063366255E-3</v>
      </c>
      <c r="CO72" s="94">
        <v>3.1530078473785285E-2</v>
      </c>
      <c r="CP72" s="101">
        <v>1.214197428992074E-3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10">
        <v>0.10905125408942204</v>
      </c>
      <c r="G73" s="7">
        <v>0.10905125408942204</v>
      </c>
      <c r="H73" s="7">
        <v>5.5138000000000006E-2</v>
      </c>
      <c r="I73" s="133">
        <v>3.5830618892508138E-4</v>
      </c>
      <c r="J73" s="31">
        <v>3.5830618892508138E-4</v>
      </c>
      <c r="K73" s="314">
        <v>1.8782410423452765E-4</v>
      </c>
      <c r="L73" s="314">
        <v>1.7048208469055374E-4</v>
      </c>
      <c r="M73" s="225">
        <v>0</v>
      </c>
      <c r="N73" s="151">
        <v>3.3143322475570028E-4</v>
      </c>
      <c r="O73" s="152">
        <v>2.6872964169381104E-5</v>
      </c>
      <c r="P73" s="225">
        <v>0</v>
      </c>
      <c r="Q73" s="58">
        <v>1.3</v>
      </c>
      <c r="R73" s="58">
        <v>4.05</v>
      </c>
      <c r="S73" s="53">
        <v>0.8</v>
      </c>
      <c r="T73" s="53">
        <v>1.4</v>
      </c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0"/>
      <c r="CG73" s="226">
        <v>143.57594274589479</v>
      </c>
      <c r="CH73" s="7">
        <v>28.074473417910244</v>
      </c>
      <c r="CI73" s="7">
        <v>17.37874121227598</v>
      </c>
      <c r="CJ73" s="13">
        <v>150.75473988318953</v>
      </c>
      <c r="CK73" s="13">
        <v>17.686918253283455</v>
      </c>
      <c r="CL73" s="47">
        <v>27.28462370327329</v>
      </c>
      <c r="CM73" s="47">
        <v>11.38</v>
      </c>
      <c r="CN73" s="69">
        <v>1.5479703153167353E-3</v>
      </c>
      <c r="CO73" s="94">
        <v>1.9415415876386351E-2</v>
      </c>
      <c r="CP73" s="101">
        <v>9.7522129864954321E-4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10">
        <v>0.73361752751065734</v>
      </c>
      <c r="G74" s="7">
        <v>0.73361752751065734</v>
      </c>
      <c r="H74" s="7">
        <v>0.14655100000000001</v>
      </c>
      <c r="I74" s="133">
        <v>2.4104234527687293E-3</v>
      </c>
      <c r="J74" s="31">
        <v>2.4104234527687293E-3</v>
      </c>
      <c r="K74" s="315">
        <v>1.2635439739413679E-3</v>
      </c>
      <c r="L74" s="315">
        <v>1.1468794788273614E-3</v>
      </c>
      <c r="M74" s="225">
        <v>0</v>
      </c>
      <c r="N74" s="151">
        <v>2.2296416938110747E-3</v>
      </c>
      <c r="O74" s="152">
        <v>1.807817589576547E-4</v>
      </c>
      <c r="P74" s="225">
        <v>0</v>
      </c>
      <c r="Q74" s="53">
        <v>0.8</v>
      </c>
      <c r="R74" s="53">
        <v>3.3</v>
      </c>
      <c r="S74" s="53">
        <v>0.4</v>
      </c>
      <c r="T74" s="55">
        <v>1.1000000000000001</v>
      </c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0"/>
      <c r="CG74" s="7">
        <v>134.96138618114108</v>
      </c>
      <c r="CH74" s="7">
        <v>28.355218152089346</v>
      </c>
      <c r="CI74" s="7">
        <v>17.37874121227598</v>
      </c>
      <c r="CJ74" s="13">
        <v>141.70945549019814</v>
      </c>
      <c r="CK74" s="13">
        <v>17.863787435816288</v>
      </c>
      <c r="CL74" s="47">
        <v>27.28462370327329</v>
      </c>
      <c r="CM74" s="47">
        <v>11.38</v>
      </c>
      <c r="CN74" s="69">
        <v>4.1554855754068459E-3</v>
      </c>
      <c r="CO74" s="47">
        <v>0.12397701854185474</v>
      </c>
      <c r="CP74" s="69">
        <v>2.6179559125063131E-3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10">
        <v>0.98146128680479827</v>
      </c>
      <c r="G75" s="7">
        <v>0.98146128680479827</v>
      </c>
      <c r="H75" s="7">
        <v>0.18282600000000002</v>
      </c>
      <c r="I75" s="133">
        <v>3.224755700325732E-3</v>
      </c>
      <c r="J75" s="31">
        <v>3.224755700325732E-3</v>
      </c>
      <c r="K75" s="315">
        <v>1.6904169381107487E-3</v>
      </c>
      <c r="L75" s="315">
        <v>1.5343387622149833E-3</v>
      </c>
      <c r="M75" s="225">
        <v>0</v>
      </c>
      <c r="N75" s="151">
        <v>2.9828990228013023E-3</v>
      </c>
      <c r="O75" s="152">
        <v>2.4185667752442988E-4</v>
      </c>
      <c r="P75" s="225">
        <v>0</v>
      </c>
      <c r="Q75" s="53">
        <v>0.7</v>
      </c>
      <c r="R75" s="53">
        <v>2.9</v>
      </c>
      <c r="S75" s="58">
        <v>0.3</v>
      </c>
      <c r="T75" s="55">
        <v>0.5</v>
      </c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0"/>
      <c r="CG75" s="7">
        <v>140.09989360573101</v>
      </c>
      <c r="CH75" s="226">
        <v>25.09436806459907</v>
      </c>
      <c r="CI75" s="7">
        <v>17.37874121227598</v>
      </c>
      <c r="CJ75" s="13">
        <v>147.10488828601757</v>
      </c>
      <c r="CK75" s="13">
        <v>15.809451880697415</v>
      </c>
      <c r="CL75" s="47">
        <v>27.28462370327329</v>
      </c>
      <c r="CM75" s="47">
        <v>0.15455918357274404</v>
      </c>
      <c r="CN75" s="69">
        <v>4.5879029357783901E-3</v>
      </c>
      <c r="CO75" s="47">
        <v>0.17115655484227019</v>
      </c>
      <c r="CP75" s="69">
        <v>2.8903788495403858E-3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10">
        <v>0.57499752156240702</v>
      </c>
      <c r="G76" s="7">
        <v>0.57499752156240702</v>
      </c>
      <c r="H76" s="7">
        <v>0.123335</v>
      </c>
      <c r="I76" s="133">
        <v>1.8892508143322471E-3</v>
      </c>
      <c r="J76" s="31">
        <v>1.8892508143322471E-3</v>
      </c>
      <c r="K76" s="315">
        <v>9.9034527687296391E-4</v>
      </c>
      <c r="L76" s="315">
        <v>8.9890553745928321E-4</v>
      </c>
      <c r="M76" s="225">
        <v>0</v>
      </c>
      <c r="N76" s="151">
        <v>1.7475570032573287E-3</v>
      </c>
      <c r="O76" s="152">
        <v>1.4169381107491852E-4</v>
      </c>
      <c r="P76" s="225">
        <v>0</v>
      </c>
      <c r="Q76" s="58">
        <v>0.4</v>
      </c>
      <c r="R76" s="53">
        <v>2.2999999999999998</v>
      </c>
      <c r="S76" s="58">
        <v>0.2</v>
      </c>
      <c r="T76" s="55">
        <v>0.3</v>
      </c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0"/>
      <c r="CG76" s="226">
        <v>137.44751697921473</v>
      </c>
      <c r="CH76" s="7">
        <v>21.833517977108798</v>
      </c>
      <c r="CI76" s="7">
        <v>17.37874121227598</v>
      </c>
      <c r="CJ76" s="13">
        <v>144.31989282817545</v>
      </c>
      <c r="CK76" s="13">
        <v>13.755116325578543</v>
      </c>
      <c r="CL76" s="47">
        <v>27.28462370327329</v>
      </c>
      <c r="CM76" s="47">
        <v>8.9024714732888477E-2</v>
      </c>
      <c r="CN76" s="69">
        <v>2.6928369397067136E-3</v>
      </c>
      <c r="CO76" s="47">
        <v>9.8672171694498129E-2</v>
      </c>
      <c r="CP76" s="69">
        <v>1.6964872720152296E-3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7">
        <v>0.23793000892237534</v>
      </c>
      <c r="G77" s="17">
        <v>0.23793000892237534</v>
      </c>
      <c r="H77" s="7">
        <v>3.6288000000000001E-2</v>
      </c>
      <c r="I77" s="133">
        <v>7.8175895765472312E-4</v>
      </c>
      <c r="J77" s="31">
        <v>7.8175895765472312E-4</v>
      </c>
      <c r="K77" s="316">
        <v>4.0979804560260585E-4</v>
      </c>
      <c r="L77" s="316">
        <v>3.7196091205211727E-4</v>
      </c>
      <c r="M77" s="225">
        <v>0</v>
      </c>
      <c r="N77" s="152">
        <v>7.2312703583061891E-4</v>
      </c>
      <c r="O77" s="154">
        <v>5.8631921824104234E-5</v>
      </c>
      <c r="P77" s="225">
        <v>0</v>
      </c>
      <c r="Q77" s="53">
        <v>0.1</v>
      </c>
      <c r="R77" s="53">
        <v>1.84</v>
      </c>
      <c r="S77" s="53">
        <v>0.1</v>
      </c>
      <c r="T77" s="52">
        <v>0.25</v>
      </c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0"/>
      <c r="CG77" s="71">
        <v>134.79514035269847</v>
      </c>
      <c r="CH77" s="53">
        <v>11.692175134445705</v>
      </c>
      <c r="CI77" s="53">
        <v>17.37874121227598</v>
      </c>
      <c r="CJ77" s="13">
        <v>141.5348973703334</v>
      </c>
      <c r="CK77" s="13">
        <v>7.3660703347007939</v>
      </c>
      <c r="CL77" s="47">
        <v>27.28462370327329</v>
      </c>
      <c r="CM77" s="47">
        <v>3.6206732998506866E-2</v>
      </c>
      <c r="CN77" s="69">
        <v>4.2428565127876577E-4</v>
      </c>
      <c r="CO77" s="47">
        <v>4.0167230155314371E-2</v>
      </c>
      <c r="CP77" s="69">
        <v>2.6729996030562243E-4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15"/>
      <c r="H78" s="15"/>
      <c r="I78" s="513">
        <v>0.01</v>
      </c>
      <c r="J78" s="513">
        <v>0.01</v>
      </c>
      <c r="K78" s="513">
        <v>4.7829999999999999E-3</v>
      </c>
      <c r="L78" s="513">
        <v>5.2169999999999994E-3</v>
      </c>
      <c r="M78" s="513">
        <v>0</v>
      </c>
      <c r="N78" s="14"/>
      <c r="O78" s="14"/>
      <c r="P78" s="241"/>
      <c r="Q78" s="15"/>
      <c r="R78" s="15"/>
      <c r="S78" s="15"/>
      <c r="T78" s="15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0"/>
      <c r="CG78" s="10"/>
      <c r="CH78" s="15"/>
      <c r="CI78" s="7"/>
      <c r="CJ78" s="15"/>
      <c r="CK78" s="15"/>
      <c r="CL78" s="15"/>
      <c r="CM78" s="15"/>
      <c r="CN78" s="47"/>
      <c r="CO78" s="15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71">
        <v>0.42629126598592249</v>
      </c>
      <c r="G79" s="7">
        <v>0.42629126598592249</v>
      </c>
      <c r="H79" s="7">
        <v>0.10156999999999999</v>
      </c>
      <c r="I79" s="133">
        <v>7.1428571428571429E-4</v>
      </c>
      <c r="J79" s="31">
        <v>7.1428571428571429E-4</v>
      </c>
      <c r="K79" s="320">
        <v>3.4164285714285715E-4</v>
      </c>
      <c r="L79" s="321">
        <v>3.7264285714285714E-4</v>
      </c>
      <c r="M79" s="318">
        <v>0</v>
      </c>
      <c r="N79" s="151">
        <v>6.6071428571428574E-4</v>
      </c>
      <c r="O79" s="152">
        <v>5.3571428571428569E-5</v>
      </c>
      <c r="P79" s="225">
        <v>0</v>
      </c>
      <c r="Q79" s="53">
        <v>1.9</v>
      </c>
      <c r="R79" s="53">
        <v>4.8</v>
      </c>
      <c r="S79" s="53">
        <v>0.8</v>
      </c>
      <c r="T79" s="53">
        <v>2</v>
      </c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0"/>
      <c r="CG79" s="58">
        <v>167.63624809868048</v>
      </c>
      <c r="CH79" s="53">
        <v>51.53981482438283</v>
      </c>
      <c r="CI79" s="58">
        <v>6.7017045157305732</v>
      </c>
      <c r="CJ79" s="13">
        <v>176.01806050361452</v>
      </c>
      <c r="CK79" s="13">
        <v>32.470083339361182</v>
      </c>
      <c r="CL79" s="47">
        <v>10.521676089697001</v>
      </c>
      <c r="CM79" s="47">
        <v>7.4318746529391064E-2</v>
      </c>
      <c r="CN79" s="47">
        <v>5.2348989917125636E-3</v>
      </c>
      <c r="CO79" s="94">
        <v>7.9520260469043286E-2</v>
      </c>
      <c r="CP79" s="101">
        <v>3.2979863647789151E-3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10">
        <v>0.50560126896004765</v>
      </c>
      <c r="G80" s="7">
        <v>0.50560126896004765</v>
      </c>
      <c r="H80" s="7">
        <v>0.11317800000000001</v>
      </c>
      <c r="I80" s="133">
        <v>8.4717607973421928E-4</v>
      </c>
      <c r="J80" s="31">
        <v>8.4717607973421928E-4</v>
      </c>
      <c r="K80" s="320">
        <v>4.0520431893687706E-4</v>
      </c>
      <c r="L80" s="321">
        <v>4.4197176079734221E-4</v>
      </c>
      <c r="M80" s="318">
        <v>0</v>
      </c>
      <c r="N80" s="152">
        <v>7.836378737541528E-4</v>
      </c>
      <c r="O80" s="154">
        <v>6.3538205980066446E-5</v>
      </c>
      <c r="P80" s="225">
        <v>0</v>
      </c>
      <c r="Q80" s="53">
        <v>1.8</v>
      </c>
      <c r="R80" s="53">
        <v>4.8</v>
      </c>
      <c r="S80" s="53">
        <v>0.9</v>
      </c>
      <c r="T80" s="53">
        <v>1.7</v>
      </c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0"/>
      <c r="CG80" s="7">
        <v>195.71667984835128</v>
      </c>
      <c r="CH80" s="13">
        <v>30.187605825709944</v>
      </c>
      <c r="CI80" s="7">
        <v>8.6418877066508966</v>
      </c>
      <c r="CJ80" s="13">
        <v>205.50251384076884</v>
      </c>
      <c r="CK80" s="13">
        <v>19.018191670197265</v>
      </c>
      <c r="CL80" s="47">
        <v>13.567763699441908</v>
      </c>
      <c r="CM80" s="47">
        <v>0.10332395107866672</v>
      </c>
      <c r="CN80" s="69">
        <v>3.4165728521422007E-3</v>
      </c>
      <c r="CO80" s="94">
        <v>0.11076221031576038</v>
      </c>
      <c r="CP80" s="101">
        <v>2.1524408968495866E-3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10">
        <v>0.38663626449885996</v>
      </c>
      <c r="G81" s="7">
        <v>0.38663626449885996</v>
      </c>
      <c r="H81" s="7">
        <v>9.5766000000000004E-2</v>
      </c>
      <c r="I81" s="133">
        <v>6.4784053156146174E-4</v>
      </c>
      <c r="J81" s="31">
        <v>6.4784053156146174E-4</v>
      </c>
      <c r="K81" s="320">
        <v>3.0986212624584716E-4</v>
      </c>
      <c r="L81" s="321">
        <v>3.3797840531561458E-4</v>
      </c>
      <c r="M81" s="225">
        <v>0</v>
      </c>
      <c r="N81" s="152">
        <v>5.9925249169435211E-4</v>
      </c>
      <c r="O81" s="154">
        <v>4.858803986710963E-5</v>
      </c>
      <c r="P81" s="225">
        <v>0</v>
      </c>
      <c r="Q81" s="58">
        <v>1.3</v>
      </c>
      <c r="R81" s="58">
        <v>4.05</v>
      </c>
      <c r="S81" s="53">
        <v>0.8</v>
      </c>
      <c r="T81" s="53">
        <v>1.4</v>
      </c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0"/>
      <c r="CG81" s="226">
        <v>170.62867301064759</v>
      </c>
      <c r="CH81" s="7">
        <v>29.281977650938643</v>
      </c>
      <c r="CI81" s="7">
        <v>8.6418877066508966</v>
      </c>
      <c r="CJ81" s="13">
        <v>179.16010666117998</v>
      </c>
      <c r="CK81" s="13">
        <v>18.447645920091347</v>
      </c>
      <c r="CL81" s="47">
        <v>13.567763699441908</v>
      </c>
      <c r="CM81" s="47">
        <v>6.9312499930352364E-2</v>
      </c>
      <c r="CN81" s="69">
        <v>2.80421787171979E-3</v>
      </c>
      <c r="CO81" s="94">
        <v>7.4515583861051393E-2</v>
      </c>
      <c r="CP81" s="101">
        <v>1.7666572591834679E-3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10">
        <v>1.4374938039060177</v>
      </c>
      <c r="G82" s="7">
        <v>1.4374938039060177</v>
      </c>
      <c r="H82" s="7">
        <v>0.24957200000000002</v>
      </c>
      <c r="I82" s="133">
        <v>2.4086378737541527E-3</v>
      </c>
      <c r="J82" s="31">
        <v>2.4086378737541527E-3</v>
      </c>
      <c r="K82" s="320">
        <v>1.1520514950166113E-3</v>
      </c>
      <c r="L82" s="321">
        <v>1.2565863787375414E-3</v>
      </c>
      <c r="M82" s="225">
        <v>0</v>
      </c>
      <c r="N82" s="152">
        <v>2.2279900332225913E-3</v>
      </c>
      <c r="O82" s="154">
        <v>1.8064784053156146E-4</v>
      </c>
      <c r="P82" s="225">
        <v>0</v>
      </c>
      <c r="Q82" s="53">
        <v>0.8</v>
      </c>
      <c r="R82" s="53">
        <v>3.3</v>
      </c>
      <c r="S82" s="53">
        <v>0.4</v>
      </c>
      <c r="T82" s="55">
        <v>1.1000000000000001</v>
      </c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0"/>
      <c r="CG82" s="7">
        <v>145.54066617294384</v>
      </c>
      <c r="CH82" s="226">
        <v>29.428387539193334</v>
      </c>
      <c r="CI82" s="7">
        <v>8.6418877066508966</v>
      </c>
      <c r="CJ82" s="13">
        <v>152.81769948159103</v>
      </c>
      <c r="CK82" s="13">
        <v>18.539884149691801</v>
      </c>
      <c r="CL82" s="47">
        <v>13.567763699441908</v>
      </c>
      <c r="CM82" s="47">
        <v>0.22163646587232316</v>
      </c>
      <c r="CN82" s="47">
        <v>7.3445015349315598E-3</v>
      </c>
      <c r="CO82" s="47">
        <v>0.23917807238276767</v>
      </c>
      <c r="CP82" s="47">
        <v>4.6270359670068824E-3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7">
        <v>1.9133538217507684</v>
      </c>
      <c r="G83" s="7">
        <v>1.9133538217507684</v>
      </c>
      <c r="H83" s="7">
        <v>0.31922000000000006</v>
      </c>
      <c r="I83" s="133">
        <v>3.2059800664451829E-3</v>
      </c>
      <c r="J83" s="31">
        <v>3.2059800664451829E-3</v>
      </c>
      <c r="K83" s="320">
        <v>1.5334202657807309E-3</v>
      </c>
      <c r="L83" s="321">
        <v>1.672559800664452E-3</v>
      </c>
      <c r="M83" s="225">
        <v>0</v>
      </c>
      <c r="N83" s="151">
        <v>2.9655315614617941E-3</v>
      </c>
      <c r="O83" s="154">
        <v>2.404485049833887E-4</v>
      </c>
      <c r="P83" s="225">
        <v>0</v>
      </c>
      <c r="Q83" s="53">
        <v>0.7</v>
      </c>
      <c r="R83" s="53">
        <v>2.9</v>
      </c>
      <c r="S83" s="58">
        <v>0.3</v>
      </c>
      <c r="T83" s="55">
        <v>0.5</v>
      </c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0"/>
      <c r="CG83" s="7">
        <v>156.11994616474661</v>
      </c>
      <c r="CH83" s="7">
        <v>29.574797427448029</v>
      </c>
      <c r="CI83" s="7">
        <v>8.6418877066508966</v>
      </c>
      <c r="CJ83" s="13">
        <v>163.92594347298393</v>
      </c>
      <c r="CK83" s="13">
        <v>18.632122379292259</v>
      </c>
      <c r="CL83" s="47">
        <v>13.567763699441908</v>
      </c>
      <c r="CM83" s="47">
        <v>0.31524768451650365</v>
      </c>
      <c r="CN83" s="47">
        <v>9.440866834789962E-3</v>
      </c>
      <c r="CO83" s="47">
        <v>0.33960826295507274</v>
      </c>
      <c r="CP83" s="47">
        <v>5.947746105917676E-3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10">
        <v>1.1797362942401111</v>
      </c>
      <c r="G84" s="7">
        <v>1.1797362942401111</v>
      </c>
      <c r="H84" s="7">
        <v>0.21184600000000001</v>
      </c>
      <c r="I84" s="133">
        <v>1.9767441860465114E-3</v>
      </c>
      <c r="J84" s="31">
        <v>1.9767441860465114E-3</v>
      </c>
      <c r="K84" s="320">
        <v>9.4547674418604644E-4</v>
      </c>
      <c r="L84" s="321">
        <v>1.0312674418604651E-3</v>
      </c>
      <c r="M84" s="225">
        <v>0</v>
      </c>
      <c r="N84" s="151">
        <v>1.8284883720930231E-3</v>
      </c>
      <c r="O84" s="154">
        <v>1.4825581395348835E-4</v>
      </c>
      <c r="P84" s="225">
        <v>0</v>
      </c>
      <c r="Q84" s="58">
        <v>0.4</v>
      </c>
      <c r="R84" s="53">
        <v>2.2999999999999998</v>
      </c>
      <c r="S84" s="58">
        <v>0.2</v>
      </c>
      <c r="T84" s="55">
        <v>0.3</v>
      </c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0"/>
      <c r="CG84" s="226">
        <v>147.20312445737002</v>
      </c>
      <c r="CH84" s="7">
        <v>22.772594019134985</v>
      </c>
      <c r="CI84" s="7">
        <v>8.6418877066508966</v>
      </c>
      <c r="CJ84" s="13">
        <v>154.56328068023853</v>
      </c>
      <c r="CK84" s="13">
        <v>14.34673423205504</v>
      </c>
      <c r="CL84" s="47">
        <v>13.567763699441908</v>
      </c>
      <c r="CM84" s="47">
        <v>0.18385601712618704</v>
      </c>
      <c r="CN84" s="47">
        <v>4.8242829525776704E-3</v>
      </c>
      <c r="CO84" s="47">
        <v>0.19835029524320388</v>
      </c>
      <c r="CP84" s="69">
        <v>3.0392982601239321E-3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7">
        <v>0.11896500446118767</v>
      </c>
      <c r="G85" s="17">
        <v>0.11896500446118767</v>
      </c>
      <c r="H85" s="7">
        <v>5.8968E-2</v>
      </c>
      <c r="I85" s="134">
        <v>1.9933554817275746E-4</v>
      </c>
      <c r="J85" s="79">
        <v>1.9933554817275746E-4</v>
      </c>
      <c r="K85" s="324">
        <v>9.534219269102989E-5</v>
      </c>
      <c r="L85" s="325">
        <v>1.0399335548172757E-4</v>
      </c>
      <c r="M85" s="225">
        <v>0</v>
      </c>
      <c r="N85" s="152">
        <v>1.8438538205980064E-4</v>
      </c>
      <c r="O85" s="154">
        <v>1.4950166112956809E-5</v>
      </c>
      <c r="P85" s="225">
        <v>0</v>
      </c>
      <c r="Q85" s="53">
        <v>0.1</v>
      </c>
      <c r="R85" s="53">
        <v>1.84</v>
      </c>
      <c r="S85" s="53">
        <v>0.1</v>
      </c>
      <c r="T85" s="52">
        <v>0.25</v>
      </c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0"/>
      <c r="CG85" s="71">
        <v>138.28630274999338</v>
      </c>
      <c r="CH85" s="191">
        <v>21.484739951078442</v>
      </c>
      <c r="CI85" s="53">
        <v>8.6418877066508966</v>
      </c>
      <c r="CJ85" s="13">
        <v>145.20061788749305</v>
      </c>
      <c r="CK85" s="13">
        <v>13.535386169179418</v>
      </c>
      <c r="CL85" s="47">
        <v>13.567763699441908</v>
      </c>
      <c r="CM85" s="69">
        <v>1.7479312833148918E-2</v>
      </c>
      <c r="CN85" s="69">
        <v>1.2669121454351934E-3</v>
      </c>
      <c r="CO85" s="47">
        <v>1.8887881223785263E-2</v>
      </c>
      <c r="CP85" s="69">
        <v>7.9815465162417186E-4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15"/>
      <c r="H86" s="15"/>
      <c r="I86" s="513">
        <v>2.3999999999999997E-2</v>
      </c>
      <c r="J86" s="513">
        <v>2.3999999999999997E-2</v>
      </c>
      <c r="K86" s="513">
        <v>9.5999999999999992E-3</v>
      </c>
      <c r="L86" s="513">
        <v>1.4399999999999998E-2</v>
      </c>
      <c r="M86" s="513">
        <v>0</v>
      </c>
      <c r="N86" s="14"/>
      <c r="O86" s="14"/>
      <c r="P86" s="241"/>
      <c r="Q86" s="15"/>
      <c r="R86" s="15"/>
      <c r="S86" s="15"/>
      <c r="T86" s="15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0"/>
      <c r="CG86" s="10"/>
      <c r="CH86" s="15"/>
      <c r="CI86" s="7"/>
      <c r="CJ86" s="15"/>
      <c r="CK86" s="15"/>
      <c r="CL86" s="15"/>
      <c r="CM86" s="15"/>
      <c r="CN86" s="47"/>
      <c r="CO86" s="15"/>
      <c r="CP86" s="15"/>
    </row>
    <row r="87" spans="2:94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71">
        <v>0.42629126598592249</v>
      </c>
      <c r="G87" s="7">
        <v>0.42629126598592249</v>
      </c>
      <c r="H87" s="7">
        <v>0.10156999999999999</v>
      </c>
      <c r="I87" s="133">
        <v>1.4393305439330541E-3</v>
      </c>
      <c r="J87" s="31">
        <v>1.4393305439330541E-3</v>
      </c>
      <c r="K87" s="320">
        <v>5.7573221757322172E-4</v>
      </c>
      <c r="L87" s="321">
        <v>8.6359832635983242E-4</v>
      </c>
      <c r="M87" s="318">
        <v>0</v>
      </c>
      <c r="N87" s="151">
        <v>1.3313807531380752E-3</v>
      </c>
      <c r="O87" s="152">
        <v>1.0794979079497905E-4</v>
      </c>
      <c r="P87" s="225">
        <v>0</v>
      </c>
      <c r="Q87" s="53">
        <v>1.9</v>
      </c>
      <c r="R87" s="53">
        <v>4.8</v>
      </c>
      <c r="S87" s="53">
        <v>0.8</v>
      </c>
      <c r="T87" s="53">
        <v>2</v>
      </c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0"/>
      <c r="CG87" s="58">
        <v>167.63624809868048</v>
      </c>
      <c r="CH87" s="53">
        <v>51.53981482438283</v>
      </c>
      <c r="CI87" s="58">
        <v>6.7017045157305732</v>
      </c>
      <c r="CJ87" s="13">
        <v>176.01806050361452</v>
      </c>
      <c r="CK87" s="13">
        <v>32.470083339361182</v>
      </c>
      <c r="CL87" s="47">
        <v>10.521676089697001</v>
      </c>
      <c r="CM87" s="47">
        <v>7.4318746529391064E-2</v>
      </c>
      <c r="CN87" s="69">
        <v>5.2348989917125636E-3</v>
      </c>
      <c r="CO87" s="94">
        <v>7.9520260469043286E-2</v>
      </c>
      <c r="CP87" s="101">
        <v>3.2979863647789151E-3</v>
      </c>
    </row>
    <row r="88" spans="2:94" ht="16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10">
        <v>0.54525627044711023</v>
      </c>
      <c r="G88" s="7">
        <v>0.54525627044711023</v>
      </c>
      <c r="H88" s="7">
        <v>0.118982</v>
      </c>
      <c r="I88" s="133">
        <v>1.8410041841004185E-3</v>
      </c>
      <c r="J88" s="31">
        <v>1.8410041841004185E-3</v>
      </c>
      <c r="K88" s="320">
        <v>7.3640167364016744E-4</v>
      </c>
      <c r="L88" s="321">
        <v>1.104602510460251E-3</v>
      </c>
      <c r="M88" s="318">
        <v>0</v>
      </c>
      <c r="N88" s="151">
        <v>1.7029288702928871E-3</v>
      </c>
      <c r="O88" s="152">
        <v>1.3807531380753137E-4</v>
      </c>
      <c r="P88" s="225">
        <v>0</v>
      </c>
      <c r="Q88" s="53">
        <v>1.8</v>
      </c>
      <c r="R88" s="53">
        <v>4.8</v>
      </c>
      <c r="S88" s="53">
        <v>0.9</v>
      </c>
      <c r="T88" s="53">
        <v>1.7</v>
      </c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0"/>
      <c r="CG88" s="226">
        <v>159.76224113335303</v>
      </c>
      <c r="CH88" s="226">
        <v>40.863710325046384</v>
      </c>
      <c r="CI88" s="7">
        <v>6.3627085312704406</v>
      </c>
      <c r="CJ88" s="13">
        <v>167.75035319002069</v>
      </c>
      <c r="CK88" s="13">
        <v>25.744137504779221</v>
      </c>
      <c r="CL88" s="47">
        <v>9.9894523940945916</v>
      </c>
      <c r="CM88" s="47">
        <v>9.0580670482346512E-2</v>
      </c>
      <c r="CN88" s="69">
        <v>4.8620459818946686E-3</v>
      </c>
      <c r="CO88" s="94">
        <v>9.6913743502789154E-2</v>
      </c>
      <c r="CP88" s="101">
        <v>3.0630889685936413E-3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10">
        <v>0.41637751561415687</v>
      </c>
      <c r="G89" s="7">
        <v>0.41637751561415687</v>
      </c>
      <c r="H89" s="7">
        <v>0.100119</v>
      </c>
      <c r="I89" s="133">
        <v>1.4058577405857739E-3</v>
      </c>
      <c r="J89" s="31">
        <v>1.4058577405857739E-3</v>
      </c>
      <c r="K89" s="322">
        <v>5.6234309623430956E-4</v>
      </c>
      <c r="L89" s="323">
        <v>8.4351464435146429E-4</v>
      </c>
      <c r="M89" s="225">
        <v>0</v>
      </c>
      <c r="N89" s="151">
        <v>1.3004184100418408E-3</v>
      </c>
      <c r="O89" s="152">
        <v>1.0543933054393304E-4</v>
      </c>
      <c r="P89" s="225">
        <v>0</v>
      </c>
      <c r="Q89" s="58">
        <v>1.3</v>
      </c>
      <c r="R89" s="58">
        <v>4.05</v>
      </c>
      <c r="S89" s="53">
        <v>0.8</v>
      </c>
      <c r="T89" s="53">
        <v>1.4</v>
      </c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0"/>
      <c r="CG89" s="10">
        <v>151.88823416802555</v>
      </c>
      <c r="CH89" s="7">
        <v>30.187605825709944</v>
      </c>
      <c r="CI89" s="7">
        <v>6.3627085312704406</v>
      </c>
      <c r="CJ89" s="13">
        <v>159.48264587642683</v>
      </c>
      <c r="CK89" s="13">
        <v>19.018191670197265</v>
      </c>
      <c r="CL89" s="47">
        <v>9.9894523940945916</v>
      </c>
      <c r="CM89" s="47">
        <v>6.5892134364731167E-2</v>
      </c>
      <c r="CN89" s="69">
        <v>3.0223529076642539E-3</v>
      </c>
      <c r="CO89" s="94">
        <v>7.0564371243797969E-2</v>
      </c>
      <c r="CP89" s="101">
        <v>1.9040823318284799E-3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10">
        <v>1.5366313076236742</v>
      </c>
      <c r="G90" s="7">
        <v>1.5366313076236742</v>
      </c>
      <c r="H90" s="7">
        <v>0.26408200000000004</v>
      </c>
      <c r="I90" s="133">
        <v>5.1882845188284512E-3</v>
      </c>
      <c r="J90" s="31">
        <v>5.1882845188284512E-3</v>
      </c>
      <c r="K90" s="320">
        <v>2.0753138075313804E-3</v>
      </c>
      <c r="L90" s="321">
        <v>3.1129707112970708E-3</v>
      </c>
      <c r="M90" s="225">
        <v>0</v>
      </c>
      <c r="N90" s="151">
        <v>4.7991631799163175E-3</v>
      </c>
      <c r="O90" s="152">
        <v>3.8912133891213385E-4</v>
      </c>
      <c r="P90" s="225">
        <v>0</v>
      </c>
      <c r="Q90" s="53">
        <v>0.8</v>
      </c>
      <c r="R90" s="53">
        <v>3.3</v>
      </c>
      <c r="S90" s="53">
        <v>0.4</v>
      </c>
      <c r="T90" s="55">
        <v>1.1000000000000001</v>
      </c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0"/>
      <c r="CG90" s="10">
        <v>119.54586390737133</v>
      </c>
      <c r="CH90" s="7">
        <v>34.715746699566438</v>
      </c>
      <c r="CI90" s="7">
        <v>6.3627085312704406</v>
      </c>
      <c r="CJ90" s="13">
        <v>125.5231571027399</v>
      </c>
      <c r="CK90" s="13">
        <v>21.870920420726858</v>
      </c>
      <c r="CL90" s="47">
        <v>9.9894523940945916</v>
      </c>
      <c r="CM90" s="47">
        <v>0.19347505430742018</v>
      </c>
      <c r="CN90" s="47">
        <v>9.1678038199149055E-3</v>
      </c>
      <c r="CO90" s="47">
        <v>0.20823291833061711</v>
      </c>
      <c r="CP90" s="47">
        <v>5.7757164065463914E-3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10">
        <v>2.0422325765837219</v>
      </c>
      <c r="G91" s="7">
        <v>2.0422325765837219</v>
      </c>
      <c r="H91" s="7">
        <v>0.33808300000000002</v>
      </c>
      <c r="I91" s="133">
        <v>6.8953974895397483E-3</v>
      </c>
      <c r="J91" s="31">
        <v>6.8953974895397483E-3</v>
      </c>
      <c r="K91" s="320">
        <v>2.7581589958158995E-3</v>
      </c>
      <c r="L91" s="321">
        <v>4.1372384937238488E-3</v>
      </c>
      <c r="M91" s="225">
        <v>0</v>
      </c>
      <c r="N91" s="151">
        <v>6.3782426778242673E-3</v>
      </c>
      <c r="O91" s="152">
        <v>5.171548117154811E-4</v>
      </c>
      <c r="P91" s="225">
        <v>0</v>
      </c>
      <c r="Q91" s="53">
        <v>0.7</v>
      </c>
      <c r="R91" s="53">
        <v>2.9</v>
      </c>
      <c r="S91" s="58">
        <v>0.3</v>
      </c>
      <c r="T91" s="55">
        <v>0.5</v>
      </c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0"/>
      <c r="CG91" s="10">
        <v>121.51058733442042</v>
      </c>
      <c r="CH91" s="7">
        <v>36.104376567549096</v>
      </c>
      <c r="CI91" s="7">
        <v>6.3627085312704406</v>
      </c>
      <c r="CJ91" s="13">
        <v>127.58611670114145</v>
      </c>
      <c r="CK91" s="13">
        <v>22.745757237555932</v>
      </c>
      <c r="CL91" s="47">
        <v>9.9894523940945916</v>
      </c>
      <c r="CM91" s="47">
        <v>0.26114701049204248</v>
      </c>
      <c r="CN91" s="47">
        <v>1.2206275943086702E-2</v>
      </c>
      <c r="CO91" s="47">
        <v>0.28096130894833576</v>
      </c>
      <c r="CP91" s="47">
        <v>7.6899538441446225E-3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10">
        <v>1.2590462972142362</v>
      </c>
      <c r="G92" s="7">
        <v>1.2590462972142362</v>
      </c>
      <c r="H92" s="7">
        <v>0.22345400000000001</v>
      </c>
      <c r="I92" s="133">
        <v>4.2510460251046021E-3</v>
      </c>
      <c r="J92" s="31">
        <v>4.2510460251046021E-3</v>
      </c>
      <c r="K92" s="320">
        <v>1.700418410041841E-3</v>
      </c>
      <c r="L92" s="321">
        <v>2.5506276150627609E-3</v>
      </c>
      <c r="M92" s="225">
        <v>0</v>
      </c>
      <c r="N92" s="151">
        <v>3.9322175732217565E-3</v>
      </c>
      <c r="O92" s="152">
        <v>3.1882845188284517E-4</v>
      </c>
      <c r="P92" s="225">
        <v>0</v>
      </c>
      <c r="Q92" s="58">
        <v>0.4</v>
      </c>
      <c r="R92" s="53">
        <v>2.2999999999999998</v>
      </c>
      <c r="S92" s="58">
        <v>0.2</v>
      </c>
      <c r="T92" s="55">
        <v>0.3</v>
      </c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0"/>
      <c r="CG92" s="226">
        <v>115.47284111052727</v>
      </c>
      <c r="CH92" s="226">
        <v>33.145991196629517</v>
      </c>
      <c r="CI92" s="7">
        <v>6.3627085312704406</v>
      </c>
      <c r="CJ92" s="13">
        <v>121.24648316605364</v>
      </c>
      <c r="CK92" s="13">
        <v>20.881974453876595</v>
      </c>
      <c r="CL92" s="47">
        <v>9.9894523940945916</v>
      </c>
      <c r="CM92" s="47">
        <v>0.15339659764556665</v>
      </c>
      <c r="CN92" s="47">
        <v>7.4066043168516523E-3</v>
      </c>
      <c r="CO92" s="47">
        <v>0.16523211872845073</v>
      </c>
      <c r="CP92" s="47">
        <v>4.6661607196165408E-3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141">
        <v>0.88232378308714199</v>
      </c>
      <c r="G93" s="7">
        <v>0.88232378308714199</v>
      </c>
      <c r="H93" s="7">
        <v>0.16831599999999999</v>
      </c>
      <c r="I93" s="133">
        <v>2.9790794979079496E-3</v>
      </c>
      <c r="J93" s="31">
        <v>2.9790794979079496E-3</v>
      </c>
      <c r="K93" s="322">
        <v>1.1916317991631799E-3</v>
      </c>
      <c r="L93" s="323">
        <v>1.7874476987447697E-3</v>
      </c>
      <c r="M93" s="225">
        <v>0</v>
      </c>
      <c r="N93" s="151">
        <v>2.7556485355648532E-3</v>
      </c>
      <c r="O93" s="152">
        <v>2.2343096234309621E-4</v>
      </c>
      <c r="P93" s="225">
        <v>2.1684043449710089E-19</v>
      </c>
      <c r="Q93" s="53">
        <v>0.1</v>
      </c>
      <c r="R93" s="53">
        <v>1.84</v>
      </c>
      <c r="S93" s="53">
        <v>0.1</v>
      </c>
      <c r="T93" s="52">
        <v>0.25</v>
      </c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1"/>
      <c r="CG93" s="71">
        <v>109.4350948866341</v>
      </c>
      <c r="CH93" s="58">
        <v>30.187605825709944</v>
      </c>
      <c r="CI93" s="53">
        <v>6.3627085312704406</v>
      </c>
      <c r="CJ93" s="13">
        <v>114.90684963096581</v>
      </c>
      <c r="CK93" s="13">
        <v>19.018191670197265</v>
      </c>
      <c r="CL93" s="7">
        <v>9.9894523940945916</v>
      </c>
      <c r="CM93" s="36">
        <v>0.10217115598486672</v>
      </c>
      <c r="CN93" s="31">
        <v>5.0810570621601945E-3</v>
      </c>
      <c r="CO93" s="7">
        <v>0.11019897769634557</v>
      </c>
      <c r="CP93" s="31">
        <v>3.2010659491609225E-3</v>
      </c>
    </row>
    <row r="94" spans="2:94" x14ac:dyDescent="0.2">
      <c r="B94" s="21"/>
      <c r="C94" s="21"/>
      <c r="D94" s="21"/>
      <c r="E94" s="21"/>
      <c r="F94" s="22"/>
      <c r="G94" s="23"/>
      <c r="H94" s="23"/>
      <c r="I94" s="23"/>
      <c r="J94" s="132">
        <f>SUM(J87:J93)</f>
        <v>2.3999999999999997E-2</v>
      </c>
      <c r="K94" s="23"/>
      <c r="L94" s="23"/>
      <c r="R94" s="23"/>
      <c r="S94" s="23"/>
      <c r="T94" s="23"/>
      <c r="CG94" s="22"/>
      <c r="CH94" s="23"/>
      <c r="CI94" s="24"/>
      <c r="CJ94" s="23"/>
      <c r="CK94" s="23"/>
      <c r="CL94" s="23"/>
      <c r="CM94" s="23"/>
      <c r="CN94" s="23"/>
      <c r="CO94" s="23"/>
      <c r="CP94" s="23"/>
    </row>
    <row r="95" spans="2:94" x14ac:dyDescent="0.2">
      <c r="F95" s="25"/>
      <c r="I95" s="25"/>
      <c r="J95" s="147">
        <f>J94/J38</f>
        <v>0.3428571428571428</v>
      </c>
      <c r="CG95" s="25"/>
      <c r="CI95" s="26"/>
    </row>
    <row r="96" spans="2:94" x14ac:dyDescent="0.2">
      <c r="B96" s="208"/>
      <c r="C96" s="18" t="s">
        <v>107</v>
      </c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R3:BR4"/>
    <mergeCell ref="BP3:BP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F3:J3"/>
    <mergeCell ref="K3:M3"/>
    <mergeCell ref="BT3:BT4"/>
    <mergeCell ref="BU3:BU4"/>
    <mergeCell ref="U4:U5"/>
    <mergeCell ref="V4:V5"/>
    <mergeCell ref="W4:W5"/>
    <mergeCell ref="X4:X5"/>
    <mergeCell ref="Y4:Z4"/>
    <mergeCell ref="AA4:AB4"/>
    <mergeCell ref="AC4:AD4"/>
    <mergeCell ref="AE4:AE5"/>
    <mergeCell ref="AF4:AF5"/>
    <mergeCell ref="AG4:AG5"/>
    <mergeCell ref="AH4:AH5"/>
    <mergeCell ref="Q3:T3"/>
    <mergeCell ref="CG3:CI3"/>
    <mergeCell ref="CJ3:CL3"/>
    <mergeCell ref="CM3:CN3"/>
    <mergeCell ref="CO3:CP3"/>
    <mergeCell ref="BV3:BV4"/>
    <mergeCell ref="BW3:BX3"/>
    <mergeCell ref="BY3:BY4"/>
    <mergeCell ref="BZ3:BZ4"/>
    <mergeCell ref="CA3:CA4"/>
    <mergeCell ref="AP4:AP5"/>
    <mergeCell ref="AI4:AI5"/>
    <mergeCell ref="AJ4:AK4"/>
    <mergeCell ref="AL4:AM4"/>
    <mergeCell ref="AN4:AN5"/>
    <mergeCell ref="AO4:AO5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2:DG96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9.33203125" customWidth="1"/>
    <col min="2" max="2" width="22.33203125" customWidth="1"/>
    <col min="3" max="3" width="29.6640625" customWidth="1"/>
    <col min="4" max="4" width="31.6640625" customWidth="1"/>
    <col min="5" max="7" width="11.33203125"/>
    <col min="8" max="8" width="12.33203125" customWidth="1"/>
    <col min="9" max="9" width="14" customWidth="1"/>
    <col min="10" max="10" width="11.6640625"/>
    <col min="11" max="12" width="14.6640625"/>
    <col min="13" max="13" width="15.6640625"/>
    <col min="14" max="14" width="10" customWidth="1"/>
    <col min="15" max="15" width="9.33203125" customWidth="1"/>
    <col min="16" max="16" width="10.33203125" customWidth="1"/>
    <col min="17" max="17" width="13.33203125" customWidth="1"/>
    <col min="18" max="18" width="17.33203125"/>
    <col min="19" max="20" width="14.5"/>
    <col min="21" max="55" width="34.6640625" style="136" customWidth="1"/>
    <col min="56" max="84" width="34.6640625" style="21" customWidth="1"/>
    <col min="85" max="85" width="14.6640625"/>
    <col min="86" max="87" width="13"/>
    <col min="88" max="88" width="13.6640625"/>
    <col min="89" max="89" width="13"/>
    <col min="90" max="91" width="15.33203125"/>
    <col min="92" max="93" width="17"/>
    <col min="94" max="94" width="18.6640625"/>
    <col min="95" max="95" width="11.33203125" customWidth="1"/>
    <col min="96" max="96" width="15.6640625" customWidth="1"/>
    <col min="97" max="97" width="7.5"/>
    <col min="98" max="99" width="14.33203125" customWidth="1"/>
    <col min="100" max="100" width="13.6640625"/>
    <col min="101" max="101" width="9" customWidth="1"/>
    <col min="102" max="102" width="8.5"/>
    <col min="103" max="103" width="8"/>
    <col min="104" max="104" width="12.6640625"/>
    <col min="105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109</v>
      </c>
      <c r="R4" s="4" t="s">
        <v>110</v>
      </c>
      <c r="S4" s="4" t="s">
        <v>50</v>
      </c>
      <c r="T4" s="4" t="s">
        <v>51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23.25" customHeight="1" x14ac:dyDescent="0.2">
      <c r="A5" s="2"/>
      <c r="B5" s="3"/>
      <c r="C5" s="3"/>
      <c r="D5" s="3"/>
      <c r="E5" s="3"/>
      <c r="F5" s="96">
        <f>F6/I6</f>
        <v>60.560622527745814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178"/>
      <c r="CR5" s="178"/>
      <c r="CS5" s="121"/>
      <c r="CT5" s="121"/>
      <c r="CU5" s="121"/>
      <c r="CV5" s="121"/>
      <c r="CW5" s="121"/>
      <c r="CX5" s="121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2546.9658052621712</v>
      </c>
      <c r="G6" s="7"/>
      <c r="H6" s="110"/>
      <c r="I6" s="115">
        <v>42.05646670978787</v>
      </c>
      <c r="J6" s="115">
        <v>11.41</v>
      </c>
      <c r="K6" s="115">
        <v>30.743277164854934</v>
      </c>
      <c r="L6" s="115">
        <v>6.014074739499665</v>
      </c>
      <c r="M6" s="115">
        <v>5.2991148054332715</v>
      </c>
      <c r="N6" s="522">
        <f>SUM(N7:N13)</f>
        <v>32.12992955702672</v>
      </c>
      <c r="O6" s="522">
        <f t="shared" ref="O6:P6" si="0">SUM(O7:O13)</f>
        <v>8.2904549073488862</v>
      </c>
      <c r="P6" s="522">
        <f t="shared" si="0"/>
        <v>1.6360822454122641</v>
      </c>
      <c r="Q6" s="111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  <c r="CQ6" s="121"/>
      <c r="CR6" s="121"/>
      <c r="CS6" s="121"/>
      <c r="CT6" s="121"/>
      <c r="CU6" s="121"/>
      <c r="CV6" s="121"/>
      <c r="CW6" s="121"/>
      <c r="CX6" s="121"/>
    </row>
    <row r="7" spans="1:108" ht="27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405.60589963127302</v>
      </c>
      <c r="G7" s="13">
        <v>260.9060540528717</v>
      </c>
      <c r="H7" s="13">
        <v>34.573659999999997</v>
      </c>
      <c r="I7" s="372">
        <v>7.6658775463096713</v>
      </c>
      <c r="J7" s="372">
        <v>2.41</v>
      </c>
      <c r="K7" s="372">
        <v>5.6037564863523697</v>
      </c>
      <c r="L7" s="372">
        <v>1.0962204891222829</v>
      </c>
      <c r="M7" s="372">
        <v>0.96590057083501857</v>
      </c>
      <c r="N7" s="13">
        <v>5.9673495365965064</v>
      </c>
      <c r="O7" s="225">
        <v>1.4046513745490854</v>
      </c>
      <c r="P7" s="190">
        <v>0.29387663516407875</v>
      </c>
      <c r="Q7" s="13">
        <v>1.2868844599210081</v>
      </c>
      <c r="R7" s="13">
        <v>4.9715017231372922</v>
      </c>
      <c r="S7" s="13">
        <v>1.5265836170988634</v>
      </c>
      <c r="T7" s="35">
        <v>1.3458517588326839</v>
      </c>
      <c r="U7" s="272">
        <v>0.81703286544121045</v>
      </c>
      <c r="V7" s="272"/>
      <c r="W7" s="272"/>
      <c r="X7" s="272">
        <v>0.18296713455878955</v>
      </c>
      <c r="Y7" s="272">
        <v>1</v>
      </c>
      <c r="Z7" s="272"/>
      <c r="AA7" s="272"/>
      <c r="AB7" s="272"/>
      <c r="AC7" s="272"/>
      <c r="AD7" s="272"/>
      <c r="AE7" s="272"/>
      <c r="AF7" s="272">
        <v>0.5</v>
      </c>
      <c r="AG7" s="272"/>
      <c r="AH7" s="272">
        <v>0.5</v>
      </c>
      <c r="AI7" s="272">
        <v>1</v>
      </c>
      <c r="AJ7" s="272"/>
      <c r="AK7" s="272"/>
      <c r="AL7" s="272"/>
      <c r="AM7" s="272"/>
      <c r="AN7" s="272">
        <v>0.73186853823515818</v>
      </c>
      <c r="AO7" s="272">
        <v>0.26813146176484187</v>
      </c>
      <c r="AP7" s="272"/>
      <c r="AQ7" s="272">
        <v>0.73186853823515818</v>
      </c>
      <c r="AR7" s="272"/>
      <c r="AS7" s="272">
        <v>0.26813146176484187</v>
      </c>
      <c r="AT7" s="272"/>
      <c r="AU7" s="272"/>
      <c r="AV7" s="272"/>
      <c r="AW7" s="272">
        <v>1</v>
      </c>
      <c r="AX7" s="272"/>
      <c r="AY7" s="272">
        <v>1</v>
      </c>
      <c r="AZ7" s="272"/>
      <c r="BA7" s="272"/>
      <c r="BB7" s="272"/>
      <c r="BC7" s="272"/>
      <c r="BD7" s="272"/>
      <c r="BE7" s="272" t="s">
        <v>85</v>
      </c>
      <c r="BF7" s="272"/>
      <c r="BG7" s="273" t="s">
        <v>96</v>
      </c>
      <c r="BH7" s="272"/>
      <c r="BI7" s="273" t="s">
        <v>96</v>
      </c>
      <c r="BJ7" s="272"/>
      <c r="BK7" s="272"/>
      <c r="BL7" s="272"/>
      <c r="BM7" s="272"/>
      <c r="BN7" s="272"/>
      <c r="BO7" s="272" t="s">
        <v>87</v>
      </c>
      <c r="BP7" s="272"/>
      <c r="BQ7" s="272"/>
      <c r="BR7" s="272" t="s">
        <v>85</v>
      </c>
      <c r="BS7" s="272"/>
      <c r="BT7" s="273" t="s">
        <v>96</v>
      </c>
      <c r="BU7" s="273" t="s">
        <v>96</v>
      </c>
      <c r="BV7" s="272"/>
      <c r="BW7" s="273" t="s">
        <v>96</v>
      </c>
      <c r="BX7" s="272"/>
      <c r="BY7" s="273" t="s">
        <v>96</v>
      </c>
      <c r="BZ7" s="272"/>
      <c r="CA7" s="272"/>
      <c r="CB7" s="272"/>
      <c r="CC7" s="272"/>
      <c r="CD7" s="272" t="s">
        <v>87</v>
      </c>
      <c r="CE7" s="272"/>
      <c r="CF7" s="272"/>
      <c r="CG7" s="159">
        <v>129.76517970730595</v>
      </c>
      <c r="CH7" s="32">
        <v>50.211752995204762</v>
      </c>
      <c r="CI7" s="32">
        <v>19.697200881184372</v>
      </c>
      <c r="CJ7" s="32">
        <v>140.69140783866112</v>
      </c>
      <c r="CK7" s="32">
        <v>47.821673552633015</v>
      </c>
      <c r="CL7" s="94">
        <v>24.621501101480465</v>
      </c>
      <c r="CM7" s="47">
        <v>41.855821874525667</v>
      </c>
      <c r="CN7" s="47">
        <v>1.7360040760601909</v>
      </c>
      <c r="CO7" s="94">
        <v>46.693866162866705</v>
      </c>
      <c r="CP7" s="94">
        <v>1.6533702820397258</v>
      </c>
      <c r="CQ7" s="236">
        <f t="shared" ref="CQ7:CQ13" si="1">F15+F23+F31</f>
        <v>405.60589963127302</v>
      </c>
      <c r="CR7" s="238">
        <f t="shared" ref="CR7:CR13" si="2">F15/CQ7</f>
        <v>0.27206052295033972</v>
      </c>
      <c r="CS7" s="238">
        <f t="shared" ref="CS7:CS13" si="3">F23/CQ7</f>
        <v>0.45980801528481846</v>
      </c>
      <c r="CT7" s="238">
        <f t="shared" ref="CT7:CT13" si="4">F31/CQ7</f>
        <v>0.26813146176484187</v>
      </c>
      <c r="CU7" s="238">
        <f>CR7+CS7+CT7</f>
        <v>1</v>
      </c>
      <c r="CV7" s="237"/>
      <c r="CW7" s="240">
        <f>CQ7/[1]EU28!F7</f>
        <v>8.0855935981225077E-2</v>
      </c>
      <c r="CX7" s="240">
        <f>F15/[1]EU28!F15</f>
        <v>3.5847913115802439E-2</v>
      </c>
      <c r="CY7" s="240">
        <f>F23/[1]EU28!F23</f>
        <v>0.14900353220868312</v>
      </c>
      <c r="CZ7" s="240">
        <f>F31/[1]EU28!F31</f>
        <v>0.1584242221600429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386.50084369726892</v>
      </c>
      <c r="G8" s="13">
        <v>248.61959258171365</v>
      </c>
      <c r="H8" s="13">
        <v>27.891644000000003</v>
      </c>
      <c r="I8" s="372">
        <v>6.8209464078772317</v>
      </c>
      <c r="J8" s="372">
        <v>1.8399999999999999</v>
      </c>
      <c r="K8" s="372">
        <v>4.9861118241582565</v>
      </c>
      <c r="L8" s="372">
        <v>0.97539533632644404</v>
      </c>
      <c r="M8" s="372">
        <v>0.85943924739253119</v>
      </c>
      <c r="N8" s="13">
        <v>5.2559310187391048</v>
      </c>
      <c r="O8" s="225">
        <v>1.301440621331778</v>
      </c>
      <c r="P8" s="190">
        <v>0.26357476780634836</v>
      </c>
      <c r="Q8" s="13">
        <v>1.3711839467046116</v>
      </c>
      <c r="R8" s="13">
        <v>4.4875266800336329</v>
      </c>
      <c r="S8" s="13">
        <v>1.359685660694651</v>
      </c>
      <c r="T8" s="35">
        <v>1.06512127288015</v>
      </c>
      <c r="U8" s="272">
        <v>1</v>
      </c>
      <c r="V8" s="272"/>
      <c r="W8" s="272"/>
      <c r="X8" s="272"/>
      <c r="Y8" s="272">
        <v>0.78471638315762249</v>
      </c>
      <c r="Z8" s="272"/>
      <c r="AA8" s="272"/>
      <c r="AB8" s="272"/>
      <c r="AC8" s="272">
        <v>0.21528361684237757</v>
      </c>
      <c r="AD8" s="272"/>
      <c r="AE8" s="272"/>
      <c r="AF8" s="272">
        <v>1</v>
      </c>
      <c r="AG8" s="272"/>
      <c r="AH8" s="272"/>
      <c r="AI8" s="272">
        <v>1</v>
      </c>
      <c r="AJ8" s="272"/>
      <c r="AK8" s="272"/>
      <c r="AL8" s="272"/>
      <c r="AM8" s="272"/>
      <c r="AN8" s="272"/>
      <c r="AO8" s="272">
        <v>0.21528361684237757</v>
      </c>
      <c r="AP8" s="272">
        <v>0.78471638315762249</v>
      </c>
      <c r="AQ8" s="272">
        <v>0.78471638315762249</v>
      </c>
      <c r="AR8" s="272"/>
      <c r="AS8" s="272">
        <v>0.21528361684237757</v>
      </c>
      <c r="AT8" s="272"/>
      <c r="AU8" s="272"/>
      <c r="AV8" s="272"/>
      <c r="AW8" s="272">
        <v>1</v>
      </c>
      <c r="AX8" s="272"/>
      <c r="AY8" s="272">
        <v>1</v>
      </c>
      <c r="AZ8" s="272"/>
      <c r="BA8" s="272"/>
      <c r="BB8" s="272"/>
      <c r="BC8" s="272"/>
      <c r="BD8" s="272"/>
      <c r="BE8" s="272" t="s">
        <v>85</v>
      </c>
      <c r="BF8" s="272"/>
      <c r="BG8" s="273" t="s">
        <v>90</v>
      </c>
      <c r="BH8" s="272"/>
      <c r="BI8" s="273" t="s">
        <v>85</v>
      </c>
      <c r="BJ8" s="272"/>
      <c r="BK8" s="272"/>
      <c r="BL8" s="272"/>
      <c r="BM8" s="272"/>
      <c r="BN8" s="272"/>
      <c r="BO8" s="272" t="s">
        <v>87</v>
      </c>
      <c r="BP8" s="272"/>
      <c r="BQ8" s="272"/>
      <c r="BR8" s="272" t="s">
        <v>85</v>
      </c>
      <c r="BS8" s="272"/>
      <c r="BT8" s="273" t="s">
        <v>96</v>
      </c>
      <c r="BU8" s="273" t="s">
        <v>96</v>
      </c>
      <c r="BV8" s="272"/>
      <c r="BW8" s="272" t="s">
        <v>85</v>
      </c>
      <c r="BX8" s="272"/>
      <c r="BY8" s="273" t="s">
        <v>96</v>
      </c>
      <c r="BZ8" s="272"/>
      <c r="CA8" s="272"/>
      <c r="CB8" s="272"/>
      <c r="CC8" s="272"/>
      <c r="CD8" s="272" t="s">
        <v>87</v>
      </c>
      <c r="CE8" s="272"/>
      <c r="CF8" s="272"/>
      <c r="CG8" s="159">
        <v>144.97470980094334</v>
      </c>
      <c r="CH8" s="32">
        <v>48.515134938147916</v>
      </c>
      <c r="CI8" s="32">
        <v>19.845368167323755</v>
      </c>
      <c r="CJ8" s="32">
        <v>157.18158036618277</v>
      </c>
      <c r="CK8" s="32">
        <v>46.205814515092079</v>
      </c>
      <c r="CL8" s="94">
        <v>24.806710209154694</v>
      </c>
      <c r="CM8" s="47">
        <v>43.713804825516256</v>
      </c>
      <c r="CN8" s="47">
        <v>1.353166872306784</v>
      </c>
      <c r="CO8" s="94">
        <v>48.666234897182186</v>
      </c>
      <c r="CP8" s="94">
        <v>1.2887561291849812</v>
      </c>
      <c r="CQ8" s="236">
        <f t="shared" si="1"/>
        <v>386.50084369726892</v>
      </c>
      <c r="CR8" s="238">
        <f t="shared" si="2"/>
        <v>0.23607787335877367</v>
      </c>
      <c r="CS8" s="238">
        <f t="shared" si="3"/>
        <v>0.54863850979884876</v>
      </c>
      <c r="CT8" s="238">
        <f t="shared" si="4"/>
        <v>0.21528361684237757</v>
      </c>
      <c r="CU8" s="238">
        <f t="shared" ref="CU8:CU13" si="5">CR8+CS8+CT8</f>
        <v>1</v>
      </c>
      <c r="CV8" s="237"/>
      <c r="CW8" s="240">
        <f>CQ8/[1]EU28!F8</f>
        <v>8.2287288610435577E-2</v>
      </c>
      <c r="CX8" s="240">
        <f>F16/[1]EU28!F16</f>
        <v>3.5828162197423755E-2</v>
      </c>
      <c r="CY8" s="240">
        <f>F23/[1]EU28!F23</f>
        <v>0.14900353220868312</v>
      </c>
      <c r="CZ8" s="240">
        <f>F32/[1]EU28!F32</f>
        <v>0.10335264403853332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394.74407849509407</v>
      </c>
      <c r="G9" s="13">
        <v>253.92081688019499</v>
      </c>
      <c r="H9" s="13">
        <v>28.486513000000002</v>
      </c>
      <c r="I9" s="372">
        <v>6.8881143974287724</v>
      </c>
      <c r="J9" s="372">
        <v>1.73</v>
      </c>
      <c r="K9" s="372">
        <v>5.0352116245204321</v>
      </c>
      <c r="L9" s="372">
        <v>0.9850003588323144</v>
      </c>
      <c r="M9" s="372">
        <v>0.86790241407602542</v>
      </c>
      <c r="N9" s="13">
        <v>5.3316905246242854</v>
      </c>
      <c r="O9" s="225">
        <v>1.2911069290562445</v>
      </c>
      <c r="P9" s="190">
        <v>0.26531694374824205</v>
      </c>
      <c r="Q9" s="13">
        <v>1.1673778952867977</v>
      </c>
      <c r="R9" s="13">
        <v>4.0530101483463419</v>
      </c>
      <c r="S9" s="13">
        <v>1.2024591137216407</v>
      </c>
      <c r="T9" s="35">
        <v>1.2924607760872662</v>
      </c>
      <c r="U9" s="272">
        <v>0.99999999999999989</v>
      </c>
      <c r="V9" s="272"/>
      <c r="W9" s="272"/>
      <c r="X9" s="272"/>
      <c r="Y9" s="272"/>
      <c r="Z9" s="272"/>
      <c r="AA9" s="272"/>
      <c r="AB9" s="272"/>
      <c r="AC9" s="272">
        <v>0.99999999999999989</v>
      </c>
      <c r="AD9" s="272"/>
      <c r="AE9" s="272"/>
      <c r="AF9" s="272">
        <v>0.99999999999999989</v>
      </c>
      <c r="AG9" s="272"/>
      <c r="AH9" s="272"/>
      <c r="AI9" s="272">
        <v>0.74796953912892039</v>
      </c>
      <c r="AJ9" s="272">
        <v>0.25203046087107955</v>
      </c>
      <c r="AK9" s="272"/>
      <c r="AL9" s="272"/>
      <c r="AM9" s="272"/>
      <c r="AN9" s="272"/>
      <c r="AO9" s="272">
        <v>0.20690910818042207</v>
      </c>
      <c r="AP9" s="272">
        <v>0.79309089181957781</v>
      </c>
      <c r="AQ9" s="272">
        <v>0.79309089181957781</v>
      </c>
      <c r="AR9" s="272"/>
      <c r="AS9" s="272">
        <v>0.20690910818042207</v>
      </c>
      <c r="AT9" s="272"/>
      <c r="AU9" s="272"/>
      <c r="AV9" s="272"/>
      <c r="AW9" s="272">
        <v>0.99999999999999989</v>
      </c>
      <c r="AX9" s="272"/>
      <c r="AY9" s="272">
        <v>0.99999999999999989</v>
      </c>
      <c r="AZ9" s="272"/>
      <c r="BA9" s="272"/>
      <c r="BB9" s="272"/>
      <c r="BC9" s="272"/>
      <c r="BD9" s="272"/>
      <c r="BE9" s="272" t="s">
        <v>85</v>
      </c>
      <c r="BF9" s="272"/>
      <c r="BG9" s="273" t="s">
        <v>90</v>
      </c>
      <c r="BH9" s="272"/>
      <c r="BI9" s="273" t="s">
        <v>85</v>
      </c>
      <c r="BJ9" s="272"/>
      <c r="BK9" s="272"/>
      <c r="BL9" s="272"/>
      <c r="BM9" s="272"/>
      <c r="BN9" s="272"/>
      <c r="BO9" s="272" t="s">
        <v>87</v>
      </c>
      <c r="BP9" s="272"/>
      <c r="BQ9" s="272"/>
      <c r="BR9" s="272" t="s">
        <v>85</v>
      </c>
      <c r="BS9" s="272"/>
      <c r="BT9" s="273" t="s">
        <v>96</v>
      </c>
      <c r="BU9" s="273" t="s">
        <v>96</v>
      </c>
      <c r="BV9" s="272"/>
      <c r="BW9" s="272" t="s">
        <v>85</v>
      </c>
      <c r="BX9" s="272"/>
      <c r="BY9" s="273" t="s">
        <v>96</v>
      </c>
      <c r="BZ9" s="272"/>
      <c r="CA9" s="272"/>
      <c r="CB9" s="272"/>
      <c r="CC9" s="272"/>
      <c r="CD9" s="272" t="s">
        <v>87</v>
      </c>
      <c r="CE9" s="272"/>
      <c r="CF9" s="272"/>
      <c r="CG9" s="159">
        <v>137.53401896589233</v>
      </c>
      <c r="CH9" s="32">
        <v>49.029959309062264</v>
      </c>
      <c r="CI9" s="32">
        <v>19.779679519449601</v>
      </c>
      <c r="CJ9" s="32">
        <v>149.11438336282046</v>
      </c>
      <c r="CK9" s="32">
        <v>46.696133245950904</v>
      </c>
      <c r="CL9" s="94">
        <v>24.724599399312002</v>
      </c>
      <c r="CM9" s="47">
        <v>42.730661809469026</v>
      </c>
      <c r="CN9" s="47">
        <v>1.3966925732470734</v>
      </c>
      <c r="CO9" s="94">
        <v>47.623135238115701</v>
      </c>
      <c r="CP9" s="94">
        <v>1.3302100067605127</v>
      </c>
      <c r="CQ9" s="236">
        <f t="shared" si="1"/>
        <v>394.74407849509407</v>
      </c>
      <c r="CR9" s="238">
        <f t="shared" si="2"/>
        <v>0.25203046087107955</v>
      </c>
      <c r="CS9" s="238">
        <f t="shared" si="3"/>
        <v>0.54106043094849832</v>
      </c>
      <c r="CT9" s="238">
        <f t="shared" si="4"/>
        <v>0.20690910818042207</v>
      </c>
      <c r="CU9" s="238">
        <f t="shared" si="5"/>
        <v>0.99999999999999989</v>
      </c>
      <c r="CV9" s="237"/>
      <c r="CW9" s="240">
        <f>CQ9/[1]EU28!F9</f>
        <v>0.11127124220176153</v>
      </c>
      <c r="CX9" s="240">
        <f>F17/[1]EU28!F17</f>
        <v>5.7089140244135812E-2</v>
      </c>
      <c r="CY9" s="240">
        <f>F24/[1]EU28!F24</f>
        <v>0.15763779874718897</v>
      </c>
      <c r="CZ9" s="240">
        <f>F33/[1]EU28!F33</f>
        <v>0.11860854025197899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369.05193425410909</v>
      </c>
      <c r="G10" s="13">
        <v>237.39819891881757</v>
      </c>
      <c r="H10" s="13">
        <v>26.632452000000001</v>
      </c>
      <c r="I10" s="372">
        <v>6.0277378190334296</v>
      </c>
      <c r="J10" s="372">
        <v>1.6500000000000001</v>
      </c>
      <c r="K10" s="372">
        <v>4.4062763457134366</v>
      </c>
      <c r="L10" s="372">
        <v>0.86196650812178033</v>
      </c>
      <c r="M10" s="372">
        <v>0.75949496519821214</v>
      </c>
      <c r="N10" s="13">
        <v>4.5998616455171648</v>
      </c>
      <c r="O10" s="225">
        <v>1.1931764215089582</v>
      </c>
      <c r="P10" s="190">
        <v>0.2346997520073065</v>
      </c>
      <c r="Q10" s="13">
        <v>0.78561064824222726</v>
      </c>
      <c r="R10" s="13">
        <v>3.5200365779313145</v>
      </c>
      <c r="S10" s="13">
        <v>0.90996748628327584</v>
      </c>
      <c r="T10" s="35">
        <v>0.90085856533224962</v>
      </c>
      <c r="U10" s="272">
        <v>0.92011278195488722</v>
      </c>
      <c r="V10" s="272">
        <v>7.9887218045112784E-2</v>
      </c>
      <c r="W10" s="272"/>
      <c r="X10" s="272"/>
      <c r="Y10" s="272">
        <v>7.9887218045112784E-2</v>
      </c>
      <c r="Z10" s="272">
        <v>0.15977443609022557</v>
      </c>
      <c r="AA10" s="272"/>
      <c r="AB10" s="272"/>
      <c r="AC10" s="272">
        <v>0.92011278195488722</v>
      </c>
      <c r="AD10" s="272">
        <v>1</v>
      </c>
      <c r="AE10" s="272"/>
      <c r="AF10" s="272">
        <v>0.19995935785409469</v>
      </c>
      <c r="AG10" s="272"/>
      <c r="AH10" s="272">
        <v>0.80004064214590531</v>
      </c>
      <c r="AI10" s="272"/>
      <c r="AJ10" s="272">
        <v>1</v>
      </c>
      <c r="AK10" s="272"/>
      <c r="AL10" s="272"/>
      <c r="AM10" s="272"/>
      <c r="AN10" s="272"/>
      <c r="AO10" s="272">
        <v>0.15977443609022557</v>
      </c>
      <c r="AP10" s="272">
        <v>0.84022556390977443</v>
      </c>
      <c r="AQ10" s="272">
        <v>0.84022556390977443</v>
      </c>
      <c r="AR10" s="272">
        <v>0.84022556390977443</v>
      </c>
      <c r="AS10" s="272">
        <v>0.15977443609022557</v>
      </c>
      <c r="AT10" s="272">
        <v>0.15977443609022557</v>
      </c>
      <c r="AU10" s="272"/>
      <c r="AV10" s="272"/>
      <c r="AW10" s="272">
        <v>1</v>
      </c>
      <c r="AX10" s="272"/>
      <c r="AY10" s="272">
        <v>1</v>
      </c>
      <c r="AZ10" s="272">
        <v>1</v>
      </c>
      <c r="BA10" s="272"/>
      <c r="BB10" s="272"/>
      <c r="BC10" s="272"/>
      <c r="BD10" s="272"/>
      <c r="BE10" s="272" t="s">
        <v>85</v>
      </c>
      <c r="BF10" s="272"/>
      <c r="BG10" s="273" t="s">
        <v>90</v>
      </c>
      <c r="BH10" s="272"/>
      <c r="BI10" s="273" t="s">
        <v>85</v>
      </c>
      <c r="BJ10" s="272"/>
      <c r="BK10" s="272"/>
      <c r="BL10" s="272"/>
      <c r="BM10" s="272"/>
      <c r="BN10" s="272"/>
      <c r="BO10" s="272" t="s">
        <v>87</v>
      </c>
      <c r="BP10" s="272"/>
      <c r="BQ10" s="272"/>
      <c r="BR10" s="272" t="s">
        <v>85</v>
      </c>
      <c r="BS10" s="272"/>
      <c r="BT10" s="273" t="s">
        <v>96</v>
      </c>
      <c r="BU10" s="273" t="s">
        <v>96</v>
      </c>
      <c r="BV10" s="272"/>
      <c r="BW10" s="272" t="s">
        <v>85</v>
      </c>
      <c r="BX10" s="272"/>
      <c r="BY10" s="273" t="s">
        <v>90</v>
      </c>
      <c r="BZ10" s="272"/>
      <c r="CA10" s="272"/>
      <c r="CB10" s="272"/>
      <c r="CC10" s="272"/>
      <c r="CD10" s="272" t="s">
        <v>87</v>
      </c>
      <c r="CE10" s="272"/>
      <c r="CF10" s="272"/>
      <c r="CG10" s="159">
        <v>128.26415806897984</v>
      </c>
      <c r="CH10" s="32">
        <v>50.504717467711821</v>
      </c>
      <c r="CI10" s="32">
        <v>19.994094914310331</v>
      </c>
      <c r="CJ10" s="32">
        <v>139.06400017838794</v>
      </c>
      <c r="CK10" s="32">
        <v>48.10069291624874</v>
      </c>
      <c r="CL10" s="94">
        <v>24.992618642887912</v>
      </c>
      <c r="CM10" s="47">
        <v>37.828539513200802</v>
      </c>
      <c r="CN10" s="47">
        <v>1.3450644637323967</v>
      </c>
      <c r="CO10" s="47">
        <v>42.237117429028515</v>
      </c>
      <c r="CP10" s="47">
        <v>1.2810393952587347</v>
      </c>
      <c r="CQ10" s="236">
        <f t="shared" si="1"/>
        <v>369.05193425410909</v>
      </c>
      <c r="CR10" s="238">
        <f t="shared" si="2"/>
        <v>0.19995935785409469</v>
      </c>
      <c r="CS10" s="238">
        <f t="shared" si="3"/>
        <v>0.64026620605567974</v>
      </c>
      <c r="CT10" s="238">
        <f t="shared" si="4"/>
        <v>0.15977443609022557</v>
      </c>
      <c r="CU10" s="238">
        <f t="shared" si="5"/>
        <v>1</v>
      </c>
      <c r="CV10" s="237"/>
      <c r="CW10" s="240">
        <f>CQ10/[1]EU28!F10</f>
        <v>0.11453951639286337</v>
      </c>
      <c r="CX10" s="240">
        <f>F18/[1]EU28!F18</f>
        <v>4.7834285836318227E-2</v>
      </c>
      <c r="CY10" s="240">
        <f>F25/[1]EU28!F25</f>
        <v>0.19132978582726234</v>
      </c>
      <c r="CZ10" s="240">
        <f>F34/[1]EU28!F34</f>
        <v>0.10898296532583927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344.48471970501839</v>
      </c>
      <c r="G11" s="13">
        <v>221.59902324229733</v>
      </c>
      <c r="H11" s="13">
        <v>24.859571000000003</v>
      </c>
      <c r="I11" s="372">
        <v>5.1185592899145878</v>
      </c>
      <c r="J11" s="372">
        <v>1.2799999999999998</v>
      </c>
      <c r="K11" s="372">
        <v>3.7416668409275644</v>
      </c>
      <c r="L11" s="372">
        <v>0.73195397845778609</v>
      </c>
      <c r="M11" s="372">
        <v>0.64493847052923814</v>
      </c>
      <c r="N11" s="13">
        <v>3.8458845108966564</v>
      </c>
      <c r="O11" s="225">
        <v>1.0710222830150407</v>
      </c>
      <c r="P11" s="190">
        <v>0.20165249600289137</v>
      </c>
      <c r="Q11" s="13">
        <v>0.59</v>
      </c>
      <c r="R11" s="13">
        <v>2.9295821919050815</v>
      </c>
      <c r="S11" s="13">
        <v>0.56999999999999995</v>
      </c>
      <c r="T11" s="35">
        <v>0.63</v>
      </c>
      <c r="U11" s="272">
        <v>0.95123455670252721</v>
      </c>
      <c r="V11" s="272">
        <v>4.876544329747283E-2</v>
      </c>
      <c r="W11" s="272"/>
      <c r="X11" s="272"/>
      <c r="Y11" s="272">
        <v>4.876544329747283E-2</v>
      </c>
      <c r="Z11" s="272">
        <v>9.7530886594945659E-2</v>
      </c>
      <c r="AA11" s="272"/>
      <c r="AB11" s="272"/>
      <c r="AC11" s="272">
        <v>0.95123455670252721</v>
      </c>
      <c r="AD11" s="272">
        <v>1</v>
      </c>
      <c r="AE11" s="272"/>
      <c r="AF11" s="272">
        <v>0.90246911340505442</v>
      </c>
      <c r="AG11" s="272"/>
      <c r="AH11" s="272">
        <v>9.7530886594945659E-2</v>
      </c>
      <c r="AI11" s="272"/>
      <c r="AJ11" s="272">
        <v>1</v>
      </c>
      <c r="AK11" s="272">
        <v>0.85709620652745788</v>
      </c>
      <c r="AL11" s="272"/>
      <c r="AM11" s="272"/>
      <c r="AN11" s="272"/>
      <c r="AO11" s="272">
        <v>9.7530886594945659E-2</v>
      </c>
      <c r="AP11" s="272">
        <v>0.90246911340505442</v>
      </c>
      <c r="AQ11" s="272">
        <v>0.90246911340505442</v>
      </c>
      <c r="AR11" s="272">
        <v>0.90246911340505442</v>
      </c>
      <c r="AS11" s="272">
        <v>9.7530886594945659E-2</v>
      </c>
      <c r="AT11" s="272">
        <v>9.7530886594945659E-2</v>
      </c>
      <c r="AU11" s="272"/>
      <c r="AV11" s="272"/>
      <c r="AW11" s="272">
        <v>1</v>
      </c>
      <c r="AX11" s="272"/>
      <c r="AY11" s="272">
        <v>1</v>
      </c>
      <c r="AZ11" s="272">
        <v>1</v>
      </c>
      <c r="BA11" s="272"/>
      <c r="BB11" s="272"/>
      <c r="BC11" s="272"/>
      <c r="BD11" s="272"/>
      <c r="BE11" s="272" t="s">
        <v>85</v>
      </c>
      <c r="BF11" s="272"/>
      <c r="BG11" s="273" t="s">
        <v>90</v>
      </c>
      <c r="BH11" s="272"/>
      <c r="BI11" s="273" t="s">
        <v>85</v>
      </c>
      <c r="BJ11" s="272"/>
      <c r="BK11" s="272"/>
      <c r="BL11" s="272"/>
      <c r="BM11" s="272"/>
      <c r="BN11" s="272"/>
      <c r="BO11" s="272" t="s">
        <v>87</v>
      </c>
      <c r="BP11" s="272"/>
      <c r="BQ11" s="272"/>
      <c r="BR11" s="272" t="s">
        <v>85</v>
      </c>
      <c r="BS11" s="272"/>
      <c r="BT11" s="273" t="s">
        <v>96</v>
      </c>
      <c r="BU11" s="273" t="s">
        <v>96</v>
      </c>
      <c r="BV11" s="272"/>
      <c r="BW11" s="272" t="s">
        <v>85</v>
      </c>
      <c r="BX11" s="272"/>
      <c r="BY11" s="273" t="s">
        <v>90</v>
      </c>
      <c r="BZ11" s="272"/>
      <c r="CA11" s="272"/>
      <c r="CB11" s="272"/>
      <c r="CC11" s="272"/>
      <c r="CD11" s="272" t="s">
        <v>87</v>
      </c>
      <c r="CE11" s="272"/>
      <c r="CF11" s="272"/>
      <c r="CG11" s="159">
        <v>98.815194141375471</v>
      </c>
      <c r="CH11" s="32">
        <v>48.679686616835909</v>
      </c>
      <c r="CI11" s="32">
        <v>20.229035037662094</v>
      </c>
      <c r="CJ11" s="32">
        <v>107.13543348807929</v>
      </c>
      <c r="CK11" s="32">
        <v>46.362533533874519</v>
      </c>
      <c r="CL11" s="94">
        <v>25.286293797077619</v>
      </c>
      <c r="CM11" s="47">
        <v>28.86594396807881</v>
      </c>
      <c r="CN11" s="47">
        <v>1.2101561257089823</v>
      </c>
      <c r="CO11" s="47">
        <v>32.451849246663514</v>
      </c>
      <c r="CP11" s="47">
        <v>1.1525526941252346</v>
      </c>
      <c r="CQ11" s="236">
        <f t="shared" si="1"/>
        <v>344.48471970501839</v>
      </c>
      <c r="CR11" s="238">
        <f t="shared" si="2"/>
        <v>0.14290379347254223</v>
      </c>
      <c r="CS11" s="238">
        <f t="shared" si="3"/>
        <v>0.7595653199325122</v>
      </c>
      <c r="CT11" s="238">
        <f t="shared" si="4"/>
        <v>9.7530886594945659E-2</v>
      </c>
      <c r="CU11" s="238">
        <f t="shared" si="5"/>
        <v>1</v>
      </c>
      <c r="CV11" s="237"/>
      <c r="CW11" s="240">
        <f>CQ11/[1]EU28!F11</f>
        <v>0.1189722824437536</v>
      </c>
      <c r="CX11" s="240">
        <f>F19/[1]EU28!F19</f>
        <v>3.8873451865704775E-2</v>
      </c>
      <c r="CY11" s="240">
        <f>F26/[1]EU28!F26</f>
        <v>0.2075881539733177</v>
      </c>
      <c r="CZ11" s="240">
        <f>F35/[1]EU28!F35</f>
        <v>8.0984470306256648E-2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338.99131304293479</v>
      </c>
      <c r="G12" s="13">
        <v>218.06621341791137</v>
      </c>
      <c r="H12" s="13">
        <v>24.463142000000005</v>
      </c>
      <c r="I12" s="372">
        <v>5.0081748010053939</v>
      </c>
      <c r="J12" s="372">
        <v>1.27</v>
      </c>
      <c r="K12" s="372">
        <v>3.6609757795349425</v>
      </c>
      <c r="L12" s="372">
        <v>0.71616899654377131</v>
      </c>
      <c r="M12" s="372">
        <v>0.63103002492667959</v>
      </c>
      <c r="N12" s="13">
        <v>3.747652382584417</v>
      </c>
      <c r="O12" s="225">
        <v>1.0626508195483675</v>
      </c>
      <c r="P12" s="190">
        <v>0.19787159887260949</v>
      </c>
      <c r="Q12" s="13">
        <v>0.46000000000000008</v>
      </c>
      <c r="R12" s="13">
        <v>2.5632251760628297</v>
      </c>
      <c r="S12" s="13">
        <v>0.42</v>
      </c>
      <c r="T12" s="35">
        <v>0.46258028833745074</v>
      </c>
      <c r="U12" s="272">
        <v>0.95302533092437614</v>
      </c>
      <c r="V12" s="272">
        <v>4.6974669075624052E-2</v>
      </c>
      <c r="W12" s="272"/>
      <c r="X12" s="272"/>
      <c r="Y12" s="272">
        <v>4.6974669075624052E-2</v>
      </c>
      <c r="Z12" s="272">
        <v>9.3949338151248105E-2</v>
      </c>
      <c r="AA12" s="272"/>
      <c r="AB12" s="272"/>
      <c r="AC12" s="272">
        <v>0.95302533092437614</v>
      </c>
      <c r="AD12" s="272">
        <v>1.0000000000000002</v>
      </c>
      <c r="AE12" s="272"/>
      <c r="AF12" s="272">
        <v>0.90605066184875205</v>
      </c>
      <c r="AG12" s="272"/>
      <c r="AH12" s="272">
        <v>9.3949338151248105E-2</v>
      </c>
      <c r="AI12" s="272"/>
      <c r="AJ12" s="272">
        <v>1.0000000000000002</v>
      </c>
      <c r="AK12" s="272">
        <v>0.87098558312746588</v>
      </c>
      <c r="AL12" s="272"/>
      <c r="AM12" s="272"/>
      <c r="AN12" s="272"/>
      <c r="AO12" s="272">
        <v>9.3949338151248105E-2</v>
      </c>
      <c r="AP12" s="272">
        <v>0.90605066184875205</v>
      </c>
      <c r="AQ12" s="272">
        <v>0.90605066184875205</v>
      </c>
      <c r="AR12" s="272">
        <v>0.90605066184875205</v>
      </c>
      <c r="AS12" s="272">
        <v>9.3949338151248105E-2</v>
      </c>
      <c r="AT12" s="272">
        <v>9.3949338151248105E-2</v>
      </c>
      <c r="AU12" s="272"/>
      <c r="AV12" s="272"/>
      <c r="AW12" s="272">
        <v>1.0000000000000002</v>
      </c>
      <c r="AX12" s="272"/>
      <c r="AY12" s="272">
        <v>1.0000000000000002</v>
      </c>
      <c r="AZ12" s="272">
        <v>1.0000000000000002</v>
      </c>
      <c r="BA12" s="272"/>
      <c r="BB12" s="272"/>
      <c r="BC12" s="272"/>
      <c r="BD12" s="272"/>
      <c r="BE12" s="272" t="s">
        <v>85</v>
      </c>
      <c r="BF12" s="272"/>
      <c r="BG12" s="273" t="s">
        <v>90</v>
      </c>
      <c r="BH12" s="272"/>
      <c r="BI12" s="273" t="s">
        <v>85</v>
      </c>
      <c r="BJ12" s="272"/>
      <c r="BK12" s="272"/>
      <c r="BL12" s="272"/>
      <c r="BM12" s="272"/>
      <c r="BN12" s="272"/>
      <c r="BO12" s="272" t="s">
        <v>87</v>
      </c>
      <c r="BP12" s="272"/>
      <c r="BQ12" s="272"/>
      <c r="BR12" s="272" t="s">
        <v>85</v>
      </c>
      <c r="BS12" s="272"/>
      <c r="BT12" s="273" t="s">
        <v>96</v>
      </c>
      <c r="BU12" s="273" t="s">
        <v>96</v>
      </c>
      <c r="BV12" s="272"/>
      <c r="BW12" s="272" t="s">
        <v>85</v>
      </c>
      <c r="BX12" s="273" t="s">
        <v>90</v>
      </c>
      <c r="BY12" s="273" t="s">
        <v>90</v>
      </c>
      <c r="BZ12" s="273" t="s">
        <v>90</v>
      </c>
      <c r="CA12" s="272"/>
      <c r="CB12" s="272"/>
      <c r="CC12" s="272"/>
      <c r="CD12" s="272" t="s">
        <v>87</v>
      </c>
      <c r="CE12" s="272"/>
      <c r="CF12" s="272"/>
      <c r="CG12" s="159">
        <v>83.895475937465648</v>
      </c>
      <c r="CH12" s="32">
        <v>41.840477599583906</v>
      </c>
      <c r="CI12" s="32">
        <v>20.286227914238737</v>
      </c>
      <c r="CJ12" s="32">
        <v>90.959475011400258</v>
      </c>
      <c r="CK12" s="32">
        <v>39.848870865843715</v>
      </c>
      <c r="CL12" s="94">
        <v>25.357784892798421</v>
      </c>
      <c r="CM12" s="47">
        <v>25.171623797912659</v>
      </c>
      <c r="CN12" s="47">
        <v>1.0235495448664405</v>
      </c>
      <c r="CO12" s="47">
        <v>28.431257086887218</v>
      </c>
      <c r="CP12" s="47">
        <v>0.97482858653079796</v>
      </c>
      <c r="CQ12" s="236">
        <f t="shared" si="1"/>
        <v>338.99131304293479</v>
      </c>
      <c r="CR12" s="238">
        <f t="shared" si="2"/>
        <v>0.1290144168725342</v>
      </c>
      <c r="CS12" s="238">
        <f t="shared" si="3"/>
        <v>0.77703624497621782</v>
      </c>
      <c r="CT12" s="238">
        <f t="shared" si="4"/>
        <v>9.3949338151248105E-2</v>
      </c>
      <c r="CU12" s="238">
        <f t="shared" si="5"/>
        <v>1.0000000000000002</v>
      </c>
      <c r="CV12" s="237"/>
      <c r="CW12" s="240">
        <f>CQ12/[1]EU28!F12</f>
        <v>0.10236587272640237</v>
      </c>
      <c r="CX12" s="240">
        <f>F20/[1]EU28!F20</f>
        <v>2.722922640635109E-2</v>
      </c>
      <c r="CY12" s="240">
        <f>F27/[1]EU28!F27</f>
        <v>0.21548716608169644</v>
      </c>
      <c r="CZ12" s="240">
        <f>F36/[1]EU28!F36</f>
        <v>6.7810278605407365E-2</v>
      </c>
      <c r="DA12" s="27"/>
      <c r="DB12" s="27"/>
      <c r="DC12" s="27"/>
      <c r="DD12" s="27"/>
    </row>
    <row r="13" spans="1:108" ht="22.5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307.58701643647277</v>
      </c>
      <c r="G13" s="13">
        <v>197.87011027029564</v>
      </c>
      <c r="H13" s="13">
        <v>23.132692000000002</v>
      </c>
      <c r="I13" s="372">
        <v>4.5270564482187812</v>
      </c>
      <c r="J13" s="372">
        <v>1.23</v>
      </c>
      <c r="K13" s="372">
        <v>3.3092782636479288</v>
      </c>
      <c r="L13" s="372">
        <v>0.6473690720952856</v>
      </c>
      <c r="M13" s="372">
        <v>0.57040911247556636</v>
      </c>
      <c r="N13" s="13">
        <v>3.3815599380685812</v>
      </c>
      <c r="O13" s="225">
        <v>0.96640645833941208</v>
      </c>
      <c r="P13" s="190">
        <v>0.17909005181078766</v>
      </c>
      <c r="Q13" s="13">
        <v>0.33999999999999991</v>
      </c>
      <c r="R13" s="13">
        <v>2.2000000000000002</v>
      </c>
      <c r="S13" s="13">
        <v>0.27999999999999997</v>
      </c>
      <c r="T13" s="35">
        <v>0.3036865311890159</v>
      </c>
      <c r="U13" s="272">
        <v>0.90840565988598421</v>
      </c>
      <c r="V13" s="272">
        <v>9.1594340114015668E-2</v>
      </c>
      <c r="W13" s="272"/>
      <c r="X13" s="272"/>
      <c r="Y13" s="272">
        <v>4.5797170057007834E-2</v>
      </c>
      <c r="Z13" s="272">
        <v>9.1594340114015668E-2</v>
      </c>
      <c r="AA13" s="272"/>
      <c r="AB13" s="272"/>
      <c r="AC13" s="272">
        <v>0.95420282994299199</v>
      </c>
      <c r="AD13" s="272">
        <v>0.99999999999999989</v>
      </c>
      <c r="AE13" s="272"/>
      <c r="AF13" s="272">
        <v>0.99999999999999989</v>
      </c>
      <c r="AG13" s="272"/>
      <c r="AH13" s="272"/>
      <c r="AI13" s="272"/>
      <c r="AJ13" s="272">
        <v>0.99999999999999989</v>
      </c>
      <c r="AK13" s="272">
        <v>0.99999999999999989</v>
      </c>
      <c r="AL13" s="272"/>
      <c r="AM13" s="272"/>
      <c r="AN13" s="272"/>
      <c r="AO13" s="272">
        <v>9.1594340114015668E-2</v>
      </c>
      <c r="AP13" s="272">
        <v>0.90840565988598421</v>
      </c>
      <c r="AQ13" s="272">
        <v>0.90840565988598421</v>
      </c>
      <c r="AR13" s="272">
        <v>0.90840565988598421</v>
      </c>
      <c r="AS13" s="272">
        <v>9.1594340114015668E-2</v>
      </c>
      <c r="AT13" s="272">
        <v>9.1594340114015668E-2</v>
      </c>
      <c r="AU13" s="272"/>
      <c r="AV13" s="272"/>
      <c r="AW13" s="272">
        <v>0.99999999999999989</v>
      </c>
      <c r="AX13" s="272"/>
      <c r="AY13" s="272">
        <v>0.99999999999999989</v>
      </c>
      <c r="AZ13" s="272">
        <v>0.99999999999999989</v>
      </c>
      <c r="BA13" s="272"/>
      <c r="BB13" s="272"/>
      <c r="BC13" s="272"/>
      <c r="BD13" s="272"/>
      <c r="BE13" s="272" t="s">
        <v>85</v>
      </c>
      <c r="BF13" s="272"/>
      <c r="BG13" s="273" t="s">
        <v>90</v>
      </c>
      <c r="BH13" s="272"/>
      <c r="BI13" s="273" t="s">
        <v>85</v>
      </c>
      <c r="BJ13" s="272"/>
      <c r="BK13" s="272"/>
      <c r="BL13" s="272"/>
      <c r="BM13" s="272"/>
      <c r="BN13" s="272"/>
      <c r="BO13" s="272" t="s">
        <v>87</v>
      </c>
      <c r="BP13" s="272"/>
      <c r="BQ13" s="272"/>
      <c r="BR13" s="272" t="s">
        <v>85</v>
      </c>
      <c r="BS13" s="272"/>
      <c r="BT13" s="273" t="s">
        <v>96</v>
      </c>
      <c r="BU13" s="273" t="s">
        <v>96</v>
      </c>
      <c r="BV13" s="272"/>
      <c r="BW13" s="272" t="s">
        <v>85</v>
      </c>
      <c r="BX13" s="273" t="s">
        <v>90</v>
      </c>
      <c r="BY13" s="273" t="s">
        <v>90</v>
      </c>
      <c r="BZ13" s="273" t="s">
        <v>90</v>
      </c>
      <c r="CA13" s="272"/>
      <c r="CB13" s="272"/>
      <c r="CC13" s="272"/>
      <c r="CD13" s="272" t="s">
        <v>87</v>
      </c>
      <c r="CE13" s="272"/>
      <c r="CF13" s="272"/>
      <c r="CG13" s="159">
        <v>79.348481999928779</v>
      </c>
      <c r="CH13" s="32">
        <v>39.925918179743036</v>
      </c>
      <c r="CI13" s="32">
        <v>20.311469856665948</v>
      </c>
      <c r="CJ13" s="32">
        <v>86.029624184322785</v>
      </c>
      <c r="CK13" s="32">
        <v>38.025444474387271</v>
      </c>
      <c r="CL13" s="94">
        <v>25.389337320832436</v>
      </c>
      <c r="CM13" s="47">
        <v>21.948237295757707</v>
      </c>
      <c r="CN13" s="47">
        <v>0.92359396806919647</v>
      </c>
      <c r="CO13" s="47">
        <v>24.822121739678078</v>
      </c>
      <c r="CP13" s="47">
        <v>0.87963089518910276</v>
      </c>
      <c r="CQ13" s="236">
        <f t="shared" si="1"/>
        <v>307.58701643647277</v>
      </c>
      <c r="CR13" s="238">
        <f t="shared" si="2"/>
        <v>0.12288437296719747</v>
      </c>
      <c r="CS13" s="238">
        <f t="shared" si="3"/>
        <v>0.78552128691878675</v>
      </c>
      <c r="CT13" s="238">
        <f t="shared" si="4"/>
        <v>9.1594340114015668E-2</v>
      </c>
      <c r="CU13" s="238">
        <f t="shared" si="5"/>
        <v>0.99999999999999989</v>
      </c>
      <c r="CV13" s="237"/>
      <c r="CW13" s="240">
        <f>CQ13/[1]EU28!F13</f>
        <v>0.13032576877516586</v>
      </c>
      <c r="CX13" s="240">
        <f>F21/[1]EU28!F21</f>
        <v>4.0775470239217036E-2</v>
      </c>
      <c r="CY13" s="240">
        <f>F28/[1]EU28!F28</f>
        <v>0.21315987920898016</v>
      </c>
      <c r="CZ13" s="240">
        <f>F37/[1]EU28!F37</f>
        <v>0.13325160499633501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13"/>
      <c r="H14" s="97"/>
      <c r="I14" s="97">
        <v>7.8395526217400073</v>
      </c>
      <c r="J14" s="97">
        <v>3.2900000000000005</v>
      </c>
      <c r="K14" s="97">
        <v>5.7307129664919447</v>
      </c>
      <c r="L14" s="97">
        <v>1.1210560249088208</v>
      </c>
      <c r="M14" s="97">
        <v>0.98778363033924077</v>
      </c>
      <c r="N14" s="96"/>
      <c r="O14" s="98"/>
      <c r="P14" s="114"/>
      <c r="Q14" s="97"/>
      <c r="R14" s="10"/>
      <c r="S14" s="15"/>
      <c r="T14" s="284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251"/>
      <c r="CH14" s="10"/>
      <c r="CI14" s="13"/>
      <c r="CJ14" s="63"/>
      <c r="CK14" s="63"/>
      <c r="CL14" s="63"/>
      <c r="CM14" s="15"/>
      <c r="CN14" s="15"/>
      <c r="CO14" s="15"/>
      <c r="CP14" s="6"/>
      <c r="CQ14" s="121"/>
      <c r="CR14" s="121"/>
      <c r="CS14" s="121"/>
      <c r="CT14" s="121"/>
      <c r="CU14" s="121"/>
      <c r="CV14" s="121"/>
      <c r="CW14" s="121"/>
      <c r="CX14" s="121"/>
    </row>
    <row r="15" spans="1:108" ht="24.75" customHeight="1" x14ac:dyDescent="0.2">
      <c r="A15" s="26"/>
      <c r="B15" s="37" t="s">
        <v>82</v>
      </c>
      <c r="C15" s="37" t="s">
        <v>97</v>
      </c>
      <c r="D15" s="37" t="s">
        <v>97</v>
      </c>
      <c r="E15" s="38" t="s">
        <v>84</v>
      </c>
      <c r="F15" s="53">
        <v>110.34935316542715</v>
      </c>
      <c r="G15" s="13">
        <v>70.985969020686198</v>
      </c>
      <c r="H15" s="13">
        <v>13.266616000000001</v>
      </c>
      <c r="I15" s="13">
        <v>1.891996680718415</v>
      </c>
      <c r="J15" s="13">
        <v>1.1000000000000001</v>
      </c>
      <c r="K15" s="225">
        <v>1.3830495736051613</v>
      </c>
      <c r="L15" s="13">
        <v>0.27055552534273331</v>
      </c>
      <c r="M15" s="13">
        <v>0.23839158177052028</v>
      </c>
      <c r="N15" s="13">
        <v>1.8126914306284219</v>
      </c>
      <c r="O15" s="13">
        <v>1.8919966807184149E-2</v>
      </c>
      <c r="P15" s="58">
        <v>6.0385283282808969E-2</v>
      </c>
      <c r="Q15" s="7">
        <v>1.655</v>
      </c>
      <c r="R15" s="7">
        <v>4.9000000000000004</v>
      </c>
      <c r="S15" s="7">
        <v>1.7366666666666666</v>
      </c>
      <c r="T15" s="36">
        <v>1.845</v>
      </c>
      <c r="U15" s="273">
        <v>0.75</v>
      </c>
      <c r="V15" s="274"/>
      <c r="W15" s="274"/>
      <c r="X15" s="274">
        <v>0.25</v>
      </c>
      <c r="Y15" s="273">
        <v>1</v>
      </c>
      <c r="Z15" s="273"/>
      <c r="AA15" s="274"/>
      <c r="AB15" s="274"/>
      <c r="AC15" s="273"/>
      <c r="AD15" s="273"/>
      <c r="AE15" s="274"/>
      <c r="AF15" s="274">
        <v>0.5</v>
      </c>
      <c r="AG15" s="274"/>
      <c r="AH15" s="274">
        <v>0.5</v>
      </c>
      <c r="AI15" s="274">
        <v>1</v>
      </c>
      <c r="AJ15" s="274"/>
      <c r="AK15" s="274"/>
      <c r="AL15" s="274"/>
      <c r="AM15" s="274"/>
      <c r="AN15" s="273">
        <v>1</v>
      </c>
      <c r="AO15" s="273"/>
      <c r="AP15" s="273"/>
      <c r="AQ15" s="273">
        <v>1</v>
      </c>
      <c r="AR15" s="273"/>
      <c r="AS15" s="273"/>
      <c r="AT15" s="273"/>
      <c r="AU15" s="274"/>
      <c r="AV15" s="273"/>
      <c r="AW15" s="274">
        <v>1</v>
      </c>
      <c r="AX15" s="274"/>
      <c r="AY15" s="273">
        <v>1</v>
      </c>
      <c r="AZ15" s="273"/>
      <c r="BA15" s="274"/>
      <c r="BB15" s="274"/>
      <c r="BC15" s="274"/>
      <c r="BD15" s="273"/>
      <c r="BE15" s="273" t="s">
        <v>85</v>
      </c>
      <c r="BF15" s="273"/>
      <c r="BG15" s="273"/>
      <c r="BH15" s="273"/>
      <c r="BI15" s="273" t="s">
        <v>85</v>
      </c>
      <c r="BJ15" s="273"/>
      <c r="BK15" s="273"/>
      <c r="BL15" s="273"/>
      <c r="BM15" s="273"/>
      <c r="BN15" s="273"/>
      <c r="BO15" s="273" t="s">
        <v>87</v>
      </c>
      <c r="BP15" s="273"/>
      <c r="BQ15" s="273"/>
      <c r="BR15" s="273" t="s">
        <v>85</v>
      </c>
      <c r="BS15" s="273"/>
      <c r="BT15" s="273"/>
      <c r="BU15" s="273" t="s">
        <v>85</v>
      </c>
      <c r="BV15" s="273"/>
      <c r="BW15" s="273"/>
      <c r="BX15" s="273"/>
      <c r="BY15" s="273" t="s">
        <v>85</v>
      </c>
      <c r="BZ15" s="273"/>
      <c r="CA15" s="273"/>
      <c r="CB15" s="273"/>
      <c r="CC15" s="273"/>
      <c r="CD15" s="273" t="s">
        <v>87</v>
      </c>
      <c r="CE15" s="273"/>
      <c r="CF15" s="273"/>
      <c r="CG15" s="247">
        <v>147.3489721183999</v>
      </c>
      <c r="CH15" s="58">
        <v>42.705827834878804</v>
      </c>
      <c r="CI15" s="13">
        <v>16.699733545886982</v>
      </c>
      <c r="CJ15" s="32">
        <v>159.75575557076917</v>
      </c>
      <c r="CK15" s="13">
        <v>40.673030429938571</v>
      </c>
      <c r="CL15" s="47">
        <v>20.874666932358728</v>
      </c>
      <c r="CM15" s="47">
        <v>12.312514364850303</v>
      </c>
      <c r="CN15" s="47">
        <v>0.5665618188474485</v>
      </c>
      <c r="CO15" s="94">
        <v>13.643923109352453</v>
      </c>
      <c r="CP15" s="94">
        <v>0.53959347627030996</v>
      </c>
    </row>
    <row r="16" spans="1:108" ht="21.75" customHeight="1" x14ac:dyDescent="0.2">
      <c r="A16" s="26"/>
      <c r="B16" s="5" t="s">
        <v>82</v>
      </c>
      <c r="C16" s="5" t="s">
        <v>97</v>
      </c>
      <c r="D16" s="5" t="s">
        <v>97</v>
      </c>
      <c r="E16" s="12" t="s">
        <v>89</v>
      </c>
      <c r="F16" s="7">
        <v>91.244297231423033</v>
      </c>
      <c r="G16" s="13">
        <v>58.69950754952815</v>
      </c>
      <c r="H16" s="13">
        <v>6.5846</v>
      </c>
      <c r="I16" s="13">
        <v>1.4590718111250331</v>
      </c>
      <c r="J16" s="13">
        <v>0.54</v>
      </c>
      <c r="K16" s="225">
        <v>1.0665814939323992</v>
      </c>
      <c r="L16" s="13">
        <v>0.20864726899087974</v>
      </c>
      <c r="M16" s="13">
        <v>0.18384304820175418</v>
      </c>
      <c r="N16" s="13">
        <v>1.3979131124551216</v>
      </c>
      <c r="O16" s="13">
        <v>1.4590718111250331E-2</v>
      </c>
      <c r="P16" s="58">
        <v>4.6567980558661196E-2</v>
      </c>
      <c r="Q16" s="13">
        <v>1.32</v>
      </c>
      <c r="R16" s="190">
        <v>3.85</v>
      </c>
      <c r="S16" s="13">
        <v>2.2000000000000002</v>
      </c>
      <c r="T16" s="35">
        <v>1.47</v>
      </c>
      <c r="U16" s="273">
        <v>1</v>
      </c>
      <c r="V16" s="274"/>
      <c r="W16" s="274"/>
      <c r="X16" s="274"/>
      <c r="Y16" s="273">
        <v>1</v>
      </c>
      <c r="Z16" s="273"/>
      <c r="AA16" s="274"/>
      <c r="AB16" s="274"/>
      <c r="AC16" s="273"/>
      <c r="AD16" s="273"/>
      <c r="AE16" s="274"/>
      <c r="AF16" s="274">
        <v>1</v>
      </c>
      <c r="AG16" s="274"/>
      <c r="AH16" s="274"/>
      <c r="AI16" s="274">
        <v>1</v>
      </c>
      <c r="AJ16" s="274"/>
      <c r="AK16" s="274"/>
      <c r="AL16" s="274"/>
      <c r="AM16" s="274"/>
      <c r="AN16" s="273"/>
      <c r="AO16" s="273"/>
      <c r="AP16" s="273">
        <v>1</v>
      </c>
      <c r="AQ16" s="273">
        <v>1</v>
      </c>
      <c r="AR16" s="273"/>
      <c r="AS16" s="273"/>
      <c r="AT16" s="273"/>
      <c r="AU16" s="274"/>
      <c r="AV16" s="273"/>
      <c r="AW16" s="274">
        <v>1</v>
      </c>
      <c r="AX16" s="274"/>
      <c r="AY16" s="273">
        <v>1</v>
      </c>
      <c r="AZ16" s="273"/>
      <c r="BA16" s="274"/>
      <c r="BB16" s="274"/>
      <c r="BC16" s="274"/>
      <c r="BD16" s="273"/>
      <c r="BE16" s="273" t="s">
        <v>85</v>
      </c>
      <c r="BF16" s="273"/>
      <c r="BG16" s="273"/>
      <c r="BH16" s="273"/>
      <c r="BI16" s="273" t="s">
        <v>85</v>
      </c>
      <c r="BJ16" s="273"/>
      <c r="BK16" s="273"/>
      <c r="BL16" s="273"/>
      <c r="BM16" s="273"/>
      <c r="BN16" s="273"/>
      <c r="BO16" s="273" t="s">
        <v>87</v>
      </c>
      <c r="BP16" s="273"/>
      <c r="BQ16" s="273"/>
      <c r="BR16" s="273" t="s">
        <v>85</v>
      </c>
      <c r="BS16" s="273"/>
      <c r="BT16" s="273"/>
      <c r="BU16" s="273" t="s">
        <v>85</v>
      </c>
      <c r="BV16" s="273"/>
      <c r="BW16" s="273"/>
      <c r="BX16" s="273"/>
      <c r="BY16" s="273" t="s">
        <v>85</v>
      </c>
      <c r="BZ16" s="273"/>
      <c r="CA16" s="273"/>
      <c r="CB16" s="273"/>
      <c r="CC16" s="273"/>
      <c r="CD16" s="273" t="s">
        <v>87</v>
      </c>
      <c r="CE16" s="273"/>
      <c r="CF16" s="273"/>
      <c r="CG16" s="30">
        <v>205.99869413536302</v>
      </c>
      <c r="CH16" s="13">
        <v>44.02316969181561</v>
      </c>
      <c r="CI16" s="32">
        <v>16.699733545886982</v>
      </c>
      <c r="CJ16" s="32">
        <v>223.34378418156061</v>
      </c>
      <c r="CK16" s="13">
        <v>41.927666814485185</v>
      </c>
      <c r="CL16" s="47">
        <v>20.874666932358728</v>
      </c>
      <c r="CM16" s="47">
        <v>13.615777352938162</v>
      </c>
      <c r="CN16" s="47">
        <v>0.28987496315272909</v>
      </c>
      <c r="CO16" s="94">
        <v>15.0148644598888</v>
      </c>
      <c r="CP16" s="94">
        <v>0.27607691490665914</v>
      </c>
    </row>
    <row r="17" spans="1:94" ht="21.75" customHeight="1" x14ac:dyDescent="0.2">
      <c r="A17" s="26"/>
      <c r="B17" s="5" t="s">
        <v>82</v>
      </c>
      <c r="C17" s="5" t="s">
        <v>97</v>
      </c>
      <c r="D17" s="5" t="s">
        <v>97</v>
      </c>
      <c r="E17" s="12" t="s">
        <v>91</v>
      </c>
      <c r="F17" s="7">
        <v>99.487532029248172</v>
      </c>
      <c r="G17" s="13">
        <v>64.000731848009508</v>
      </c>
      <c r="H17" s="13">
        <v>7.1794690000000001</v>
      </c>
      <c r="I17" s="13">
        <v>1.5740892448985251</v>
      </c>
      <c r="J17" s="13">
        <v>0.57999999999999996</v>
      </c>
      <c r="K17" s="225">
        <v>1.1506592380208218</v>
      </c>
      <c r="L17" s="13">
        <v>0.22509476202048906</v>
      </c>
      <c r="M17" s="13">
        <v>0.19833524485721415</v>
      </c>
      <c r="N17" s="13">
        <v>1.508109456190204</v>
      </c>
      <c r="O17" s="13">
        <v>1.5740892448985251E-2</v>
      </c>
      <c r="P17" s="58">
        <v>5.0238896259335857E-2</v>
      </c>
      <c r="Q17" s="13">
        <v>1.26</v>
      </c>
      <c r="R17" s="190">
        <v>3.32</v>
      </c>
      <c r="S17" s="13">
        <v>2.0299999999999998</v>
      </c>
      <c r="T17" s="35">
        <v>2</v>
      </c>
      <c r="U17" s="273">
        <v>1</v>
      </c>
      <c r="V17" s="274"/>
      <c r="W17" s="274"/>
      <c r="X17" s="274"/>
      <c r="Y17" s="273"/>
      <c r="Z17" s="273"/>
      <c r="AA17" s="274"/>
      <c r="AB17" s="274"/>
      <c r="AC17" s="273">
        <v>1</v>
      </c>
      <c r="AD17" s="273"/>
      <c r="AE17" s="274"/>
      <c r="AF17" s="274">
        <v>1</v>
      </c>
      <c r="AG17" s="274"/>
      <c r="AH17" s="274"/>
      <c r="AI17" s="274"/>
      <c r="AJ17" s="274">
        <v>1</v>
      </c>
      <c r="AK17" s="274"/>
      <c r="AL17" s="274"/>
      <c r="AM17" s="274"/>
      <c r="AN17" s="273"/>
      <c r="AO17" s="273"/>
      <c r="AP17" s="273">
        <v>1</v>
      </c>
      <c r="AQ17" s="273">
        <v>1</v>
      </c>
      <c r="AR17" s="273"/>
      <c r="AS17" s="273"/>
      <c r="AT17" s="273"/>
      <c r="AU17" s="274"/>
      <c r="AV17" s="273"/>
      <c r="AW17" s="274">
        <v>1</v>
      </c>
      <c r="AX17" s="274"/>
      <c r="AY17" s="273">
        <v>1</v>
      </c>
      <c r="AZ17" s="273"/>
      <c r="BA17" s="274"/>
      <c r="BB17" s="274"/>
      <c r="BC17" s="274"/>
      <c r="BD17" s="273"/>
      <c r="BE17" s="273" t="s">
        <v>85</v>
      </c>
      <c r="BF17" s="273"/>
      <c r="BG17" s="273"/>
      <c r="BH17" s="273"/>
      <c r="BI17" s="273" t="s">
        <v>85</v>
      </c>
      <c r="BJ17" s="273"/>
      <c r="BK17" s="273"/>
      <c r="BL17" s="273"/>
      <c r="BM17" s="273"/>
      <c r="BN17" s="273"/>
      <c r="BO17" s="273" t="s">
        <v>87</v>
      </c>
      <c r="BP17" s="273"/>
      <c r="BQ17" s="273"/>
      <c r="BR17" s="273" t="s">
        <v>85</v>
      </c>
      <c r="BS17" s="273"/>
      <c r="BT17" s="273"/>
      <c r="BU17" s="273" t="s">
        <v>85</v>
      </c>
      <c r="BV17" s="273"/>
      <c r="BW17" s="273"/>
      <c r="BX17" s="273"/>
      <c r="BY17" s="273" t="s">
        <v>85</v>
      </c>
      <c r="BZ17" s="273"/>
      <c r="CA17" s="273"/>
      <c r="CB17" s="273"/>
      <c r="CC17" s="273"/>
      <c r="CD17" s="273" t="s">
        <v>87</v>
      </c>
      <c r="CE17" s="273"/>
      <c r="CF17" s="273"/>
      <c r="CG17" s="30">
        <v>185.82879385358206</v>
      </c>
      <c r="CH17" s="13">
        <v>43.843532165869682</v>
      </c>
      <c r="CI17" s="32">
        <v>16.699733545886982</v>
      </c>
      <c r="CJ17" s="32">
        <v>201.47557829605367</v>
      </c>
      <c r="CK17" s="13">
        <v>41.756580034774288</v>
      </c>
      <c r="CL17" s="47">
        <v>20.874666932358728</v>
      </c>
      <c r="CM17" s="47">
        <v>13.554594081088482</v>
      </c>
      <c r="CN17" s="47">
        <v>0.3147732800353642</v>
      </c>
      <c r="CO17" s="94">
        <v>14.971353555481302</v>
      </c>
      <c r="CP17" s="94">
        <v>0.29979007190568091</v>
      </c>
    </row>
    <row r="18" spans="1:94" ht="21.75" customHeight="1" x14ac:dyDescent="0.2">
      <c r="A18" s="26"/>
      <c r="B18" s="5" t="s">
        <v>82</v>
      </c>
      <c r="C18" s="5" t="s">
        <v>97</v>
      </c>
      <c r="D18" s="5" t="s">
        <v>97</v>
      </c>
      <c r="E18" s="12" t="s">
        <v>92</v>
      </c>
      <c r="F18" s="7">
        <v>73.795387788263227</v>
      </c>
      <c r="G18" s="13">
        <v>47.47811388663208</v>
      </c>
      <c r="H18" s="13">
        <v>5.3254080000000004</v>
      </c>
      <c r="I18" s="13">
        <v>1.1020898046046299</v>
      </c>
      <c r="J18" s="13">
        <v>0.41</v>
      </c>
      <c r="K18" s="225">
        <v>0.80562764716598445</v>
      </c>
      <c r="L18" s="13">
        <v>0.15759884205846206</v>
      </c>
      <c r="M18" s="13">
        <v>0.13886331538018337</v>
      </c>
      <c r="N18" s="13">
        <v>1.0558944235732983</v>
      </c>
      <c r="O18" s="13">
        <v>1.10208980460463E-2</v>
      </c>
      <c r="P18" s="58">
        <v>3.5174482985285284E-2</v>
      </c>
      <c r="Q18" s="13">
        <v>0.76</v>
      </c>
      <c r="R18" s="13">
        <v>2.8</v>
      </c>
      <c r="S18" s="13">
        <v>1.55</v>
      </c>
      <c r="T18" s="35">
        <v>0.76</v>
      </c>
      <c r="U18" s="273">
        <v>1</v>
      </c>
      <c r="V18" s="274"/>
      <c r="W18" s="274"/>
      <c r="X18" s="274"/>
      <c r="Y18" s="273"/>
      <c r="Z18" s="273"/>
      <c r="AA18" s="274"/>
      <c r="AB18" s="274"/>
      <c r="AC18" s="273">
        <v>1</v>
      </c>
      <c r="AD18" s="273">
        <v>1</v>
      </c>
      <c r="AE18" s="274"/>
      <c r="AF18" s="274">
        <v>1</v>
      </c>
      <c r="AG18" s="274"/>
      <c r="AH18" s="274"/>
      <c r="AI18" s="274"/>
      <c r="AJ18" s="274">
        <v>1</v>
      </c>
      <c r="AK18" s="274"/>
      <c r="AL18" s="274"/>
      <c r="AM18" s="274"/>
      <c r="AN18" s="273"/>
      <c r="AO18" s="273"/>
      <c r="AP18" s="273">
        <v>1</v>
      </c>
      <c r="AQ18" s="273">
        <v>1</v>
      </c>
      <c r="AR18" s="273">
        <v>1</v>
      </c>
      <c r="AS18" s="273"/>
      <c r="AT18" s="273"/>
      <c r="AU18" s="274"/>
      <c r="AV18" s="273"/>
      <c r="AW18" s="274">
        <v>1</v>
      </c>
      <c r="AX18" s="274"/>
      <c r="AY18" s="273">
        <v>1</v>
      </c>
      <c r="AZ18" s="273">
        <v>1</v>
      </c>
      <c r="BA18" s="274"/>
      <c r="BB18" s="274"/>
      <c r="BC18" s="274"/>
      <c r="BD18" s="273"/>
      <c r="BE18" s="273" t="s">
        <v>85</v>
      </c>
      <c r="BF18" s="273"/>
      <c r="BG18" s="273"/>
      <c r="BH18" s="273"/>
      <c r="BI18" s="273" t="s">
        <v>85</v>
      </c>
      <c r="BJ18" s="273"/>
      <c r="BK18" s="273"/>
      <c r="BL18" s="273"/>
      <c r="BM18" s="273"/>
      <c r="BN18" s="273"/>
      <c r="BO18" s="273" t="s">
        <v>87</v>
      </c>
      <c r="BP18" s="273"/>
      <c r="BQ18" s="273"/>
      <c r="BR18" s="273" t="s">
        <v>85</v>
      </c>
      <c r="BS18" s="273"/>
      <c r="BT18" s="273"/>
      <c r="BU18" s="273" t="s">
        <v>85</v>
      </c>
      <c r="BV18" s="273"/>
      <c r="BW18" s="273"/>
      <c r="BX18" s="273"/>
      <c r="BY18" s="273" t="s">
        <v>85</v>
      </c>
      <c r="BZ18" s="273"/>
      <c r="CA18" s="273"/>
      <c r="CB18" s="273"/>
      <c r="CC18" s="273"/>
      <c r="CD18" s="273" t="s">
        <v>87</v>
      </c>
      <c r="CE18" s="273"/>
      <c r="CF18" s="273"/>
      <c r="CG18" s="30">
        <v>165.94876040219791</v>
      </c>
      <c r="CH18" s="13">
        <v>46.059061652536137</v>
      </c>
      <c r="CI18" s="32">
        <v>16.699733545886982</v>
      </c>
      <c r="CJ18" s="32">
        <v>179.92164602806298</v>
      </c>
      <c r="CK18" s="13">
        <v>43.866650317875418</v>
      </c>
      <c r="CL18" s="47">
        <v>20.874666932358728</v>
      </c>
      <c r="CM18" s="47">
        <v>9.1112974587003706</v>
      </c>
      <c r="CN18" s="47">
        <v>0.24528329539690918</v>
      </c>
      <c r="CO18" s="47">
        <v>10.082794542014927</v>
      </c>
      <c r="CP18" s="47">
        <v>0.23360781053601631</v>
      </c>
    </row>
    <row r="19" spans="1:94" ht="21.75" customHeight="1" x14ac:dyDescent="0.2">
      <c r="A19" s="26"/>
      <c r="B19" s="5" t="s">
        <v>82</v>
      </c>
      <c r="C19" s="5" t="s">
        <v>97</v>
      </c>
      <c r="D19" s="5" t="s">
        <v>97</v>
      </c>
      <c r="E19" s="12" t="s">
        <v>93</v>
      </c>
      <c r="F19" s="7">
        <v>49.228173239172548</v>
      </c>
      <c r="G19" s="13">
        <v>31.678938210111866</v>
      </c>
      <c r="H19" s="13">
        <v>3.552527</v>
      </c>
      <c r="I19" s="13">
        <v>0.68448672419330669</v>
      </c>
      <c r="J19" s="13">
        <v>0.25</v>
      </c>
      <c r="K19" s="225">
        <v>0.50035979538530717</v>
      </c>
      <c r="L19" s="13">
        <v>9.7881601559642845E-2</v>
      </c>
      <c r="M19" s="13">
        <v>8.6245327248356637E-2</v>
      </c>
      <c r="N19" s="13">
        <v>0.65579566389777888</v>
      </c>
      <c r="O19" s="13">
        <v>6.8448672419330675E-3</v>
      </c>
      <c r="P19" s="58">
        <v>2.1846193053594747E-2</v>
      </c>
      <c r="Q19" s="13">
        <v>0.59</v>
      </c>
      <c r="R19" s="190">
        <v>2.5</v>
      </c>
      <c r="S19" s="13">
        <v>0.56999999999999995</v>
      </c>
      <c r="T19" s="35">
        <v>0.63</v>
      </c>
      <c r="U19" s="273">
        <v>1</v>
      </c>
      <c r="V19" s="274"/>
      <c r="W19" s="274"/>
      <c r="X19" s="274"/>
      <c r="Y19" s="273"/>
      <c r="Z19" s="273"/>
      <c r="AA19" s="274"/>
      <c r="AB19" s="274"/>
      <c r="AC19" s="273">
        <v>1</v>
      </c>
      <c r="AD19" s="273">
        <v>1</v>
      </c>
      <c r="AE19" s="274"/>
      <c r="AF19" s="274">
        <v>1</v>
      </c>
      <c r="AG19" s="274"/>
      <c r="AH19" s="274"/>
      <c r="AI19" s="274"/>
      <c r="AJ19" s="274">
        <v>1</v>
      </c>
      <c r="AK19" s="274"/>
      <c r="AL19" s="274"/>
      <c r="AM19" s="274"/>
      <c r="AN19" s="273"/>
      <c r="AO19" s="273"/>
      <c r="AP19" s="273">
        <v>1</v>
      </c>
      <c r="AQ19" s="273">
        <v>1</v>
      </c>
      <c r="AR19" s="273">
        <v>1</v>
      </c>
      <c r="AS19" s="273"/>
      <c r="AT19" s="273"/>
      <c r="AU19" s="274"/>
      <c r="AV19" s="273"/>
      <c r="AW19" s="274">
        <v>1</v>
      </c>
      <c r="AX19" s="274"/>
      <c r="AY19" s="273">
        <v>1</v>
      </c>
      <c r="AZ19" s="273">
        <v>1</v>
      </c>
      <c r="BA19" s="274"/>
      <c r="BB19" s="274"/>
      <c r="BC19" s="274"/>
      <c r="BD19" s="273"/>
      <c r="BE19" s="273" t="s">
        <v>85</v>
      </c>
      <c r="BF19" s="273"/>
      <c r="BG19" s="273"/>
      <c r="BH19" s="273"/>
      <c r="BI19" s="273" t="s">
        <v>85</v>
      </c>
      <c r="BJ19" s="273"/>
      <c r="BK19" s="273"/>
      <c r="BL19" s="273"/>
      <c r="BM19" s="273"/>
      <c r="BN19" s="273"/>
      <c r="BO19" s="273" t="s">
        <v>87</v>
      </c>
      <c r="BP19" s="273"/>
      <c r="BQ19" s="273"/>
      <c r="BR19" s="273" t="s">
        <v>85</v>
      </c>
      <c r="BS19" s="273"/>
      <c r="BT19" s="273"/>
      <c r="BU19" s="273" t="s">
        <v>85</v>
      </c>
      <c r="BV19" s="273"/>
      <c r="BW19" s="273"/>
      <c r="BX19" s="273"/>
      <c r="BY19" s="273" t="s">
        <v>85</v>
      </c>
      <c r="BZ19" s="273"/>
      <c r="CA19" s="273"/>
      <c r="CB19" s="273"/>
      <c r="CC19" s="273"/>
      <c r="CD19" s="273" t="s">
        <v>87</v>
      </c>
      <c r="CE19" s="273"/>
      <c r="CF19" s="273"/>
      <c r="CG19" s="30">
        <v>129.35307306459529</v>
      </c>
      <c r="CH19" s="13">
        <v>41.843567710338341</v>
      </c>
      <c r="CI19" s="32">
        <v>16.699733545886982</v>
      </c>
      <c r="CJ19" s="13">
        <v>140.24460181663423</v>
      </c>
      <c r="CK19" s="13">
        <v>39.851813887326237</v>
      </c>
      <c r="CL19" s="47">
        <v>20.874666932358728</v>
      </c>
      <c r="CM19" s="47">
        <v>4.9198653849463465</v>
      </c>
      <c r="CN19" s="47">
        <v>0.14865040406730515</v>
      </c>
      <c r="CO19" s="47">
        <v>5.4704217953070806</v>
      </c>
      <c r="CP19" s="47">
        <v>0.14157464483370144</v>
      </c>
    </row>
    <row r="20" spans="1:94" ht="21.75" customHeight="1" x14ac:dyDescent="0.2">
      <c r="A20" s="26"/>
      <c r="B20" s="5" t="s">
        <v>82</v>
      </c>
      <c r="C20" s="5" t="s">
        <v>97</v>
      </c>
      <c r="D20" s="5" t="s">
        <v>97</v>
      </c>
      <c r="E20" s="12" t="s">
        <v>94</v>
      </c>
      <c r="F20" s="7">
        <v>43.734766577088934</v>
      </c>
      <c r="G20" s="13">
        <v>28.146128385725891</v>
      </c>
      <c r="H20" s="13">
        <v>3.1560980000000001</v>
      </c>
      <c r="I20" s="13">
        <v>0.60570057692576929</v>
      </c>
      <c r="J20" s="13">
        <v>0.22</v>
      </c>
      <c r="K20" s="225">
        <v>0.44276712173273736</v>
      </c>
      <c r="L20" s="13">
        <v>8.6615182500384996E-2</v>
      </c>
      <c r="M20" s="13">
        <v>7.6318272692646932E-2</v>
      </c>
      <c r="N20" s="13">
        <v>0.58031192998876102</v>
      </c>
      <c r="O20" s="13">
        <v>6.057005769257693E-3</v>
      </c>
      <c r="P20" s="58">
        <v>1.933164116775057E-2</v>
      </c>
      <c r="Q20" s="190">
        <v>0.46</v>
      </c>
      <c r="R20" s="190">
        <v>2.35</v>
      </c>
      <c r="S20" s="190">
        <v>0.42</v>
      </c>
      <c r="T20" s="190">
        <v>0.48</v>
      </c>
      <c r="U20" s="273">
        <v>1</v>
      </c>
      <c r="V20" s="274"/>
      <c r="W20" s="274"/>
      <c r="X20" s="274"/>
      <c r="Y20" s="273"/>
      <c r="Z20" s="273"/>
      <c r="AA20" s="274"/>
      <c r="AB20" s="274"/>
      <c r="AC20" s="273">
        <v>1</v>
      </c>
      <c r="AD20" s="273">
        <v>1</v>
      </c>
      <c r="AE20" s="274"/>
      <c r="AF20" s="274">
        <v>1</v>
      </c>
      <c r="AG20" s="274"/>
      <c r="AH20" s="274"/>
      <c r="AI20" s="274"/>
      <c r="AJ20" s="274">
        <v>1</v>
      </c>
      <c r="AK20" s="274"/>
      <c r="AL20" s="274"/>
      <c r="AM20" s="274"/>
      <c r="AN20" s="273"/>
      <c r="AO20" s="273"/>
      <c r="AP20" s="273">
        <v>1</v>
      </c>
      <c r="AQ20" s="273">
        <v>1</v>
      </c>
      <c r="AR20" s="273">
        <v>1</v>
      </c>
      <c r="AS20" s="273"/>
      <c r="AT20" s="273"/>
      <c r="AU20" s="274"/>
      <c r="AV20" s="273"/>
      <c r="AW20" s="274">
        <v>1</v>
      </c>
      <c r="AX20" s="274"/>
      <c r="AY20" s="273">
        <v>1</v>
      </c>
      <c r="AZ20" s="273">
        <v>1</v>
      </c>
      <c r="BA20" s="274"/>
      <c r="BB20" s="274"/>
      <c r="BC20" s="274"/>
      <c r="BD20" s="273"/>
      <c r="BE20" s="273" t="s">
        <v>85</v>
      </c>
      <c r="BF20" s="273"/>
      <c r="BG20" s="273"/>
      <c r="BH20" s="273"/>
      <c r="BI20" s="273" t="s">
        <v>85</v>
      </c>
      <c r="BJ20" s="273"/>
      <c r="BK20" s="273"/>
      <c r="BL20" s="273"/>
      <c r="BM20" s="273"/>
      <c r="BN20" s="273"/>
      <c r="BO20" s="273" t="s">
        <v>87</v>
      </c>
      <c r="BP20" s="273"/>
      <c r="BQ20" s="273"/>
      <c r="BR20" s="273" t="s">
        <v>85</v>
      </c>
      <c r="BS20" s="273"/>
      <c r="BT20" s="273"/>
      <c r="BU20" s="273" t="s">
        <v>85</v>
      </c>
      <c r="BV20" s="273"/>
      <c r="BW20" s="273"/>
      <c r="BX20" s="273"/>
      <c r="BY20" s="273" t="s">
        <v>85</v>
      </c>
      <c r="BZ20" s="273"/>
      <c r="CA20" s="273"/>
      <c r="CB20" s="273"/>
      <c r="CC20" s="273"/>
      <c r="CD20" s="273" t="s">
        <v>87</v>
      </c>
      <c r="CE20" s="273"/>
      <c r="CF20" s="273"/>
      <c r="CG20" s="226">
        <v>118.65215590911153</v>
      </c>
      <c r="CH20" s="226">
        <v>41.819616040212225</v>
      </c>
      <c r="CI20" s="32">
        <v>16.699733545886982</v>
      </c>
      <c r="CJ20" s="13">
        <v>128.64266743665871</v>
      </c>
      <c r="CK20" s="13">
        <v>39.829002316698123</v>
      </c>
      <c r="CL20" s="47">
        <v>20.874666932358728</v>
      </c>
      <c r="CM20" s="47">
        <v>4.0699577619899667</v>
      </c>
      <c r="CN20" s="47">
        <v>0.13198680654528172</v>
      </c>
      <c r="CO20" s="47">
        <v>4.5337417192156213</v>
      </c>
      <c r="CP20" s="47">
        <v>0.12570423455372631</v>
      </c>
    </row>
    <row r="21" spans="1:94" ht="30" customHeight="1" x14ac:dyDescent="0.2">
      <c r="A21" s="26"/>
      <c r="B21" s="5" t="s">
        <v>82</v>
      </c>
      <c r="C21" s="5" t="s">
        <v>97</v>
      </c>
      <c r="D21" s="5" t="s">
        <v>97</v>
      </c>
      <c r="E21" s="10" t="s">
        <v>95</v>
      </c>
      <c r="F21" s="53">
        <v>37.797637647647015</v>
      </c>
      <c r="G21" s="13">
        <v>24.327960771201795</v>
      </c>
      <c r="H21" s="13">
        <v>2.7276479999999999</v>
      </c>
      <c r="I21" s="13">
        <v>0.52211777927432745</v>
      </c>
      <c r="J21" s="13">
        <v>0.19</v>
      </c>
      <c r="K21" s="225">
        <v>0.38166809664953338</v>
      </c>
      <c r="L21" s="13">
        <v>7.4662842436228824E-2</v>
      </c>
      <c r="M21" s="13">
        <v>6.578684018856526E-2</v>
      </c>
      <c r="N21" s="13">
        <v>0.50023260289755933</v>
      </c>
      <c r="O21" s="13">
        <v>5.2211777927432743E-3</v>
      </c>
      <c r="P21" s="58">
        <v>1.6663998584024849E-2</v>
      </c>
      <c r="Q21" s="13">
        <v>0.34</v>
      </c>
      <c r="R21" s="13">
        <v>2.2000000000000002</v>
      </c>
      <c r="S21" s="13">
        <v>0.28000000000000003</v>
      </c>
      <c r="T21" s="35">
        <v>0.33</v>
      </c>
      <c r="U21" s="273">
        <v>1</v>
      </c>
      <c r="V21" s="274"/>
      <c r="W21" s="274"/>
      <c r="X21" s="274"/>
      <c r="Y21" s="273"/>
      <c r="Z21" s="273"/>
      <c r="AA21" s="274"/>
      <c r="AB21" s="274"/>
      <c r="AC21" s="273">
        <v>1</v>
      </c>
      <c r="AD21" s="273">
        <v>1</v>
      </c>
      <c r="AE21" s="274"/>
      <c r="AF21" s="274">
        <v>1</v>
      </c>
      <c r="AG21" s="274"/>
      <c r="AH21" s="274"/>
      <c r="AI21" s="274"/>
      <c r="AJ21" s="274">
        <v>1</v>
      </c>
      <c r="AK21" s="274">
        <v>1</v>
      </c>
      <c r="AL21" s="274"/>
      <c r="AM21" s="274"/>
      <c r="AN21" s="273"/>
      <c r="AO21" s="273"/>
      <c r="AP21" s="273">
        <v>1</v>
      </c>
      <c r="AQ21" s="273">
        <v>1</v>
      </c>
      <c r="AR21" s="273">
        <v>1</v>
      </c>
      <c r="AS21" s="273"/>
      <c r="AT21" s="273"/>
      <c r="AU21" s="274"/>
      <c r="AV21" s="273"/>
      <c r="AW21" s="274">
        <v>1</v>
      </c>
      <c r="AX21" s="274"/>
      <c r="AY21" s="273">
        <v>1</v>
      </c>
      <c r="AZ21" s="273">
        <v>1</v>
      </c>
      <c r="BA21" s="274"/>
      <c r="BB21" s="274"/>
      <c r="BC21" s="274"/>
      <c r="BD21" s="273"/>
      <c r="BE21" s="273" t="s">
        <v>85</v>
      </c>
      <c r="BF21" s="273"/>
      <c r="BG21" s="273"/>
      <c r="BH21" s="273"/>
      <c r="BI21" s="273" t="s">
        <v>85</v>
      </c>
      <c r="BJ21" s="273"/>
      <c r="BK21" s="273"/>
      <c r="BL21" s="273"/>
      <c r="BM21" s="273"/>
      <c r="BN21" s="273"/>
      <c r="BO21" s="273" t="s">
        <v>87</v>
      </c>
      <c r="BP21" s="273"/>
      <c r="BQ21" s="273"/>
      <c r="BR21" s="273" t="s">
        <v>85</v>
      </c>
      <c r="BS21" s="273"/>
      <c r="BT21" s="273"/>
      <c r="BU21" s="273" t="s">
        <v>85</v>
      </c>
      <c r="BV21" s="273"/>
      <c r="BW21" s="273"/>
      <c r="BX21" s="273"/>
      <c r="BY21" s="273" t="s">
        <v>96</v>
      </c>
      <c r="BZ21" s="273" t="s">
        <v>96</v>
      </c>
      <c r="CA21" s="273"/>
      <c r="CB21" s="273"/>
      <c r="CC21" s="273"/>
      <c r="CD21" s="273" t="s">
        <v>87</v>
      </c>
      <c r="CE21" s="273"/>
      <c r="CF21" s="273"/>
      <c r="CG21" s="263">
        <v>107.95123875362772</v>
      </c>
      <c r="CH21" s="53">
        <v>41.795664370086094</v>
      </c>
      <c r="CI21" s="58">
        <v>16.699733545886982</v>
      </c>
      <c r="CJ21" s="13">
        <v>117.04073305668318</v>
      </c>
      <c r="CK21" s="13">
        <v>39.806190746069994</v>
      </c>
      <c r="CL21" s="47">
        <v>20.874666932358728</v>
      </c>
      <c r="CM21" s="47">
        <v>3.2574439789805858</v>
      </c>
      <c r="CN21" s="47">
        <v>0.11400386032773659</v>
      </c>
      <c r="CO21" s="47">
        <v>3.6263754591603043</v>
      </c>
      <c r="CP21" s="47">
        <v>0.10857727657613633</v>
      </c>
    </row>
    <row r="22" spans="1:94" ht="31.5" customHeight="1" x14ac:dyDescent="0.2">
      <c r="A22" s="26"/>
      <c r="B22" s="5" t="s">
        <v>82</v>
      </c>
      <c r="C22" s="10" t="s">
        <v>98</v>
      </c>
      <c r="D22" s="10" t="s">
        <v>98</v>
      </c>
      <c r="E22" s="15"/>
      <c r="F22" s="6"/>
      <c r="G22" s="7"/>
      <c r="H22" s="117"/>
      <c r="I22" s="96">
        <v>24.120447378259993</v>
      </c>
      <c r="J22" s="96">
        <v>6.13</v>
      </c>
      <c r="K22" s="96">
        <v>17.632047033508055</v>
      </c>
      <c r="L22" s="96">
        <v>3.4492239750911784</v>
      </c>
      <c r="M22" s="96">
        <v>3.0391763696607588</v>
      </c>
      <c r="N22" s="97">
        <v>10.922634493670888</v>
      </c>
      <c r="O22" s="98"/>
      <c r="P22" s="116"/>
      <c r="Q22" s="96"/>
      <c r="R22" s="7"/>
      <c r="S22" s="7"/>
      <c r="T22" s="36"/>
      <c r="U22" s="273"/>
      <c r="V22" s="274"/>
      <c r="W22" s="274"/>
      <c r="X22" s="274"/>
      <c r="Y22" s="274"/>
      <c r="Z22" s="274"/>
      <c r="AA22" s="274"/>
      <c r="AB22" s="274"/>
      <c r="AC22" s="274"/>
      <c r="AD22" s="274"/>
      <c r="AE22" s="274"/>
      <c r="AF22" s="274"/>
      <c r="AG22" s="274"/>
      <c r="AH22" s="274"/>
      <c r="AI22" s="274"/>
      <c r="AJ22" s="274"/>
      <c r="AK22" s="274"/>
      <c r="AL22" s="274"/>
      <c r="AM22" s="274"/>
      <c r="AN22" s="274"/>
      <c r="AO22" s="274"/>
      <c r="AP22" s="274"/>
      <c r="AQ22" s="274"/>
      <c r="AR22" s="274"/>
      <c r="AS22" s="274"/>
      <c r="AT22" s="274"/>
      <c r="AU22" s="274"/>
      <c r="AV22" s="274"/>
      <c r="AW22" s="274"/>
      <c r="AX22" s="274"/>
      <c r="AY22" s="274"/>
      <c r="AZ22" s="274"/>
      <c r="BA22" s="274"/>
      <c r="BB22" s="274"/>
      <c r="BC22" s="274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34"/>
      <c r="CH22" s="7"/>
      <c r="CI22" s="7"/>
      <c r="CJ22" s="7"/>
      <c r="CK22" s="7"/>
      <c r="CL22" s="7"/>
      <c r="CM22" s="7"/>
      <c r="CN22" s="7"/>
      <c r="CO22" s="7"/>
      <c r="CP22" s="7"/>
    </row>
    <row r="23" spans="1:94" ht="30" customHeight="1" x14ac:dyDescent="0.2">
      <c r="A23" s="26"/>
      <c r="B23" s="37" t="s">
        <v>82</v>
      </c>
      <c r="C23" s="38" t="s">
        <v>98</v>
      </c>
      <c r="D23" s="38" t="s">
        <v>98</v>
      </c>
      <c r="E23" s="38" t="s">
        <v>84</v>
      </c>
      <c r="F23" s="58">
        <v>186.50084369726892</v>
      </c>
      <c r="G23" s="13">
        <v>119.95899258171364</v>
      </c>
      <c r="H23" s="13">
        <v>13.458741999999999</v>
      </c>
      <c r="I23" s="13">
        <v>3.1976533355609074</v>
      </c>
      <c r="J23" s="13">
        <v>0.8</v>
      </c>
      <c r="K23" s="225">
        <v>2.3374845882950233</v>
      </c>
      <c r="L23" s="13">
        <v>0.45726442698520969</v>
      </c>
      <c r="M23" s="13">
        <v>0.40290432028067436</v>
      </c>
      <c r="N23" s="13">
        <v>2.3003077053425005</v>
      </c>
      <c r="O23" s="13">
        <v>0.76743680053461771</v>
      </c>
      <c r="P23" s="58">
        <v>0.12990882968378914</v>
      </c>
      <c r="Q23" s="7">
        <v>1.18</v>
      </c>
      <c r="R23" s="7">
        <v>4.9000000000000004</v>
      </c>
      <c r="S23" s="7">
        <v>1.4333333333333336</v>
      </c>
      <c r="T23" s="36">
        <v>1.1666666666666667</v>
      </c>
      <c r="U23" s="273">
        <v>0.75</v>
      </c>
      <c r="V23" s="274"/>
      <c r="W23" s="274"/>
      <c r="X23" s="274">
        <v>0.25</v>
      </c>
      <c r="Y23" s="273">
        <v>1</v>
      </c>
      <c r="Z23" s="273"/>
      <c r="AA23" s="274"/>
      <c r="AB23" s="274"/>
      <c r="AC23" s="273"/>
      <c r="AD23" s="273"/>
      <c r="AE23" s="274"/>
      <c r="AF23" s="274">
        <v>0.5</v>
      </c>
      <c r="AG23" s="274"/>
      <c r="AH23" s="274">
        <v>0.5</v>
      </c>
      <c r="AI23" s="274">
        <v>1</v>
      </c>
      <c r="AJ23" s="273"/>
      <c r="AK23" s="273"/>
      <c r="AL23" s="274"/>
      <c r="AM23" s="274"/>
      <c r="AN23" s="273">
        <v>1</v>
      </c>
      <c r="AO23" s="273"/>
      <c r="AP23" s="273"/>
      <c r="AQ23" s="273">
        <v>1</v>
      </c>
      <c r="AR23" s="273"/>
      <c r="AS23" s="273"/>
      <c r="AT23" s="273"/>
      <c r="AU23" s="274"/>
      <c r="AV23" s="273"/>
      <c r="AW23" s="274">
        <v>1</v>
      </c>
      <c r="AX23" s="274"/>
      <c r="AY23" s="273">
        <v>1</v>
      </c>
      <c r="AZ23" s="273"/>
      <c r="BA23" s="274"/>
      <c r="BB23" s="274"/>
      <c r="BC23" s="274"/>
      <c r="BD23" s="273"/>
      <c r="BE23" s="273" t="s">
        <v>85</v>
      </c>
      <c r="BF23" s="273"/>
      <c r="BG23" s="273"/>
      <c r="BH23" s="273"/>
      <c r="BI23" s="273" t="s">
        <v>85</v>
      </c>
      <c r="BJ23" s="273"/>
      <c r="BK23" s="273"/>
      <c r="BL23" s="273"/>
      <c r="BM23" s="273"/>
      <c r="BN23" s="273"/>
      <c r="BO23" s="273" t="s">
        <v>87</v>
      </c>
      <c r="BP23" s="273"/>
      <c r="BQ23" s="273"/>
      <c r="BR23" s="273" t="s">
        <v>85</v>
      </c>
      <c r="BS23" s="273"/>
      <c r="BT23" s="273" t="s">
        <v>96</v>
      </c>
      <c r="BU23" s="273" t="s">
        <v>96</v>
      </c>
      <c r="BV23" s="273"/>
      <c r="BW23" s="273" t="s">
        <v>85</v>
      </c>
      <c r="BX23" s="273"/>
      <c r="BY23" s="273"/>
      <c r="BZ23" s="273"/>
      <c r="CA23" s="273"/>
      <c r="CB23" s="273"/>
      <c r="CC23" s="273"/>
      <c r="CD23" s="273" t="s">
        <v>87</v>
      </c>
      <c r="CE23" s="273"/>
      <c r="CF23" s="273"/>
      <c r="CG23" s="245">
        <v>123.1934029186622</v>
      </c>
      <c r="CH23" s="58">
        <v>53.017021824175117</v>
      </c>
      <c r="CI23" s="13">
        <v>20.81747606405089</v>
      </c>
      <c r="CJ23" s="13">
        <v>133.56628744441358</v>
      </c>
      <c r="CK23" s="13">
        <v>50.493411585344383</v>
      </c>
      <c r="CL23" s="47">
        <v>26.021845080063613</v>
      </c>
      <c r="CM23" s="47">
        <v>18.660633356429052</v>
      </c>
      <c r="CN23" s="47">
        <v>0.71354241833994214</v>
      </c>
      <c r="CO23" s="94">
        <v>20.875573346702932</v>
      </c>
      <c r="CP23" s="94">
        <v>0.67957779922696104</v>
      </c>
    </row>
    <row r="24" spans="1:94" ht="23.25" customHeight="1" x14ac:dyDescent="0.2">
      <c r="A24" s="26"/>
      <c r="B24" s="5" t="s">
        <v>82</v>
      </c>
      <c r="C24" s="10" t="s">
        <v>98</v>
      </c>
      <c r="D24" s="10" t="s">
        <v>98</v>
      </c>
      <c r="E24" s="12" t="s">
        <v>89</v>
      </c>
      <c r="F24" s="32">
        <v>212.04924692206737</v>
      </c>
      <c r="G24" s="13">
        <v>136.38917069558153</v>
      </c>
      <c r="H24" s="13">
        <v>15.302430000000001</v>
      </c>
      <c r="I24" s="13">
        <v>3.3908429144844097</v>
      </c>
      <c r="J24" s="13">
        <v>0.9</v>
      </c>
      <c r="K24" s="225">
        <v>2.4787061704881035</v>
      </c>
      <c r="L24" s="13">
        <v>0.48489053677127053</v>
      </c>
      <c r="M24" s="13">
        <v>0.42724620722503565</v>
      </c>
      <c r="N24" s="13">
        <v>2.4392832071730179</v>
      </c>
      <c r="O24" s="13">
        <v>0.81380229947625826</v>
      </c>
      <c r="P24" s="58">
        <v>0.13775740783513346</v>
      </c>
      <c r="Q24" s="7">
        <v>1.48</v>
      </c>
      <c r="R24" s="190">
        <v>4.5999999999999996</v>
      </c>
      <c r="S24" s="7">
        <v>1.1000000000000001</v>
      </c>
      <c r="T24" s="36">
        <v>0.94</v>
      </c>
      <c r="U24" s="273">
        <v>1</v>
      </c>
      <c r="V24" s="274"/>
      <c r="W24" s="274"/>
      <c r="X24" s="274"/>
      <c r="Y24" s="273">
        <v>1</v>
      </c>
      <c r="Z24" s="273"/>
      <c r="AA24" s="274"/>
      <c r="AB24" s="274"/>
      <c r="AC24" s="273"/>
      <c r="AD24" s="273"/>
      <c r="AE24" s="274"/>
      <c r="AF24" s="274">
        <v>1</v>
      </c>
      <c r="AG24" s="274"/>
      <c r="AH24" s="274"/>
      <c r="AI24" s="274">
        <v>1</v>
      </c>
      <c r="AJ24" s="273"/>
      <c r="AK24" s="273"/>
      <c r="AL24" s="274"/>
      <c r="AM24" s="274"/>
      <c r="AN24" s="273"/>
      <c r="AO24" s="273"/>
      <c r="AP24" s="273">
        <v>1</v>
      </c>
      <c r="AQ24" s="273">
        <v>1</v>
      </c>
      <c r="AR24" s="273"/>
      <c r="AS24" s="273"/>
      <c r="AT24" s="273"/>
      <c r="AU24" s="274"/>
      <c r="AV24" s="273"/>
      <c r="AW24" s="274">
        <v>1</v>
      </c>
      <c r="AX24" s="274"/>
      <c r="AY24" s="273">
        <v>1</v>
      </c>
      <c r="AZ24" s="273"/>
      <c r="BA24" s="274"/>
      <c r="BB24" s="274"/>
      <c r="BC24" s="274"/>
      <c r="BD24" s="273"/>
      <c r="BE24" s="273" t="s">
        <v>85</v>
      </c>
      <c r="BF24" s="273"/>
      <c r="BG24" s="273"/>
      <c r="BH24" s="273"/>
      <c r="BI24" s="273" t="s">
        <v>85</v>
      </c>
      <c r="BJ24" s="273"/>
      <c r="BK24" s="273"/>
      <c r="BL24" s="273"/>
      <c r="BM24" s="273"/>
      <c r="BN24" s="273"/>
      <c r="BO24" s="273" t="s">
        <v>87</v>
      </c>
      <c r="BP24" s="273"/>
      <c r="BQ24" s="273"/>
      <c r="BR24" s="273" t="s">
        <v>85</v>
      </c>
      <c r="BS24" s="273"/>
      <c r="BT24" s="273" t="s">
        <v>96</v>
      </c>
      <c r="BU24" s="273" t="s">
        <v>96</v>
      </c>
      <c r="BV24" s="273"/>
      <c r="BW24" s="273" t="s">
        <v>85</v>
      </c>
      <c r="BX24" s="273"/>
      <c r="BY24" s="273"/>
      <c r="BZ24" s="273"/>
      <c r="CA24" s="273"/>
      <c r="CB24" s="273"/>
      <c r="CC24" s="273"/>
      <c r="CD24" s="273" t="s">
        <v>87</v>
      </c>
      <c r="CE24" s="273"/>
      <c r="CF24" s="273"/>
      <c r="CG24" s="34">
        <v>126.11622679183047</v>
      </c>
      <c r="CH24" s="7">
        <v>49.903304707779014</v>
      </c>
      <c r="CI24" s="60">
        <v>20.81747606405089</v>
      </c>
      <c r="CJ24" s="13">
        <v>136.73521308770259</v>
      </c>
      <c r="CK24" s="13">
        <v>47.527907403688737</v>
      </c>
      <c r="CL24" s="47">
        <v>26.021845080063613</v>
      </c>
      <c r="CM24" s="47">
        <v>21.615217705593793</v>
      </c>
      <c r="CN24" s="47">
        <v>0.76364182705945893</v>
      </c>
      <c r="CO24" s="94">
        <v>24.167114970665573</v>
      </c>
      <c r="CP24" s="94">
        <v>0.72729247609142877</v>
      </c>
    </row>
    <row r="25" spans="1:94" ht="21" customHeight="1" x14ac:dyDescent="0.2">
      <c r="A25" s="26"/>
      <c r="B25" s="5" t="s">
        <v>82</v>
      </c>
      <c r="C25" s="10" t="s">
        <v>98</v>
      </c>
      <c r="D25" s="10" t="s">
        <v>98</v>
      </c>
      <c r="E25" s="12" t="s">
        <v>91</v>
      </c>
      <c r="F25" s="32">
        <v>213.58040122492343</v>
      </c>
      <c r="G25" s="13">
        <v>137.37385602774825</v>
      </c>
      <c r="H25" s="13">
        <v>15.412925</v>
      </c>
      <c r="I25" s="13">
        <v>3.3792637693578174</v>
      </c>
      <c r="J25" s="13">
        <v>0.82</v>
      </c>
      <c r="K25" s="225">
        <v>2.4702418154005645</v>
      </c>
      <c r="L25" s="13">
        <v>0.48323471901816784</v>
      </c>
      <c r="M25" s="13">
        <v>0.42578723493908499</v>
      </c>
      <c r="N25" s="13">
        <v>2.4309534747221084</v>
      </c>
      <c r="O25" s="13">
        <v>0.81102330464587613</v>
      </c>
      <c r="P25" s="58">
        <v>0.1372869899898328</v>
      </c>
      <c r="Q25" s="7">
        <v>1.1499999999999999</v>
      </c>
      <c r="R25" s="190">
        <v>4.3</v>
      </c>
      <c r="S25" s="190">
        <v>0.92500000000000004</v>
      </c>
      <c r="T25" s="190">
        <v>0.96</v>
      </c>
      <c r="U25" s="273">
        <v>1</v>
      </c>
      <c r="V25" s="274"/>
      <c r="W25" s="274"/>
      <c r="X25" s="274"/>
      <c r="Y25" s="273"/>
      <c r="Z25" s="273"/>
      <c r="AA25" s="274"/>
      <c r="AB25" s="274"/>
      <c r="AC25" s="273">
        <v>1</v>
      </c>
      <c r="AD25" s="273"/>
      <c r="AE25" s="274"/>
      <c r="AF25" s="273">
        <v>1</v>
      </c>
      <c r="AG25" s="273"/>
      <c r="AH25" s="273"/>
      <c r="AI25" s="273">
        <v>1</v>
      </c>
      <c r="AJ25" s="273"/>
      <c r="AK25" s="273"/>
      <c r="AL25" s="274"/>
      <c r="AM25" s="274"/>
      <c r="AN25" s="273"/>
      <c r="AO25" s="273"/>
      <c r="AP25" s="273">
        <v>1</v>
      </c>
      <c r="AQ25" s="273">
        <v>1</v>
      </c>
      <c r="AR25" s="273"/>
      <c r="AS25" s="273"/>
      <c r="AT25" s="273"/>
      <c r="AU25" s="274"/>
      <c r="AV25" s="273"/>
      <c r="AW25" s="274">
        <v>1</v>
      </c>
      <c r="AX25" s="274"/>
      <c r="AY25" s="273">
        <v>1</v>
      </c>
      <c r="AZ25" s="273"/>
      <c r="BA25" s="274"/>
      <c r="BB25" s="274"/>
      <c r="BC25" s="274"/>
      <c r="BD25" s="273"/>
      <c r="BE25" s="273" t="s">
        <v>85</v>
      </c>
      <c r="BF25" s="273"/>
      <c r="BG25" s="273"/>
      <c r="BH25" s="273"/>
      <c r="BI25" s="273" t="s">
        <v>85</v>
      </c>
      <c r="BJ25" s="273"/>
      <c r="BK25" s="273"/>
      <c r="BL25" s="273"/>
      <c r="BM25" s="273"/>
      <c r="BN25" s="273"/>
      <c r="BO25" s="273" t="s">
        <v>87</v>
      </c>
      <c r="BP25" s="273"/>
      <c r="BQ25" s="273"/>
      <c r="BR25" s="273" t="s">
        <v>85</v>
      </c>
      <c r="BS25" s="273"/>
      <c r="BT25" s="273" t="s">
        <v>96</v>
      </c>
      <c r="BU25" s="273" t="s">
        <v>96</v>
      </c>
      <c r="BV25" s="273"/>
      <c r="BW25" s="273" t="s">
        <v>85</v>
      </c>
      <c r="BX25" s="273"/>
      <c r="BY25" s="273"/>
      <c r="BZ25" s="273"/>
      <c r="CA25" s="273"/>
      <c r="CB25" s="273"/>
      <c r="CC25" s="273"/>
      <c r="CD25" s="273" t="s">
        <v>87</v>
      </c>
      <c r="CE25" s="273"/>
      <c r="CF25" s="273"/>
      <c r="CG25" s="34">
        <v>121.2609573826832</v>
      </c>
      <c r="CH25" s="7">
        <v>50.777540667382539</v>
      </c>
      <c r="CI25" s="60">
        <v>20.81747606405089</v>
      </c>
      <c r="CJ25" s="13">
        <v>131.47112999430513</v>
      </c>
      <c r="CK25" s="13">
        <v>48.360529731615131</v>
      </c>
      <c r="CL25" s="47">
        <v>26.021845080063613</v>
      </c>
      <c r="CM25" s="47">
        <v>21.104290191525866</v>
      </c>
      <c r="CN25" s="47">
        <v>0.782630425990817</v>
      </c>
      <c r="CO25" s="94">
        <v>23.618452196455834</v>
      </c>
      <c r="CP25" s="94">
        <v>0.74537721771365406</v>
      </c>
    </row>
    <row r="26" spans="1:94" ht="22.5" customHeight="1" x14ac:dyDescent="0.2">
      <c r="A26" s="26"/>
      <c r="B26" s="5" t="s">
        <v>82</v>
      </c>
      <c r="C26" s="10" t="s">
        <v>98</v>
      </c>
      <c r="D26" s="10" t="s">
        <v>98</v>
      </c>
      <c r="E26" s="12" t="s">
        <v>92</v>
      </c>
      <c r="F26" s="32">
        <v>236.29148178238859</v>
      </c>
      <c r="G26" s="13">
        <v>151.97935193425408</v>
      </c>
      <c r="H26" s="13">
        <v>17.051859</v>
      </c>
      <c r="I26" s="13">
        <v>3.5288713941646725</v>
      </c>
      <c r="J26" s="13">
        <v>0.9</v>
      </c>
      <c r="K26" s="225">
        <v>2.5796049891343755</v>
      </c>
      <c r="L26" s="13">
        <v>0.5046286093655481</v>
      </c>
      <c r="M26" s="13">
        <v>0.44463779566474876</v>
      </c>
      <c r="N26" s="13">
        <v>2.5385772650479703</v>
      </c>
      <c r="O26" s="13">
        <v>0.84692913459952135</v>
      </c>
      <c r="P26" s="58">
        <v>0.14336499451718088</v>
      </c>
      <c r="Q26" s="7">
        <v>0.8</v>
      </c>
      <c r="R26" s="7">
        <v>3.7</v>
      </c>
      <c r="S26" s="7">
        <v>0.75</v>
      </c>
      <c r="T26" s="36">
        <v>0.98</v>
      </c>
      <c r="U26" s="273">
        <v>1</v>
      </c>
      <c r="V26" s="274"/>
      <c r="W26" s="274"/>
      <c r="X26" s="274"/>
      <c r="Y26" s="273"/>
      <c r="Z26" s="273"/>
      <c r="AA26" s="274"/>
      <c r="AB26" s="274"/>
      <c r="AC26" s="273">
        <v>1</v>
      </c>
      <c r="AD26" s="273">
        <v>1</v>
      </c>
      <c r="AE26" s="274"/>
      <c r="AF26" s="273"/>
      <c r="AG26" s="273"/>
      <c r="AH26" s="273">
        <v>1</v>
      </c>
      <c r="AI26" s="273"/>
      <c r="AJ26" s="273">
        <v>1</v>
      </c>
      <c r="AK26" s="273"/>
      <c r="AL26" s="274"/>
      <c r="AM26" s="274"/>
      <c r="AN26" s="273"/>
      <c r="AO26" s="273"/>
      <c r="AP26" s="273">
        <v>1</v>
      </c>
      <c r="AQ26" s="273">
        <v>1</v>
      </c>
      <c r="AR26" s="273">
        <v>1</v>
      </c>
      <c r="AS26" s="273"/>
      <c r="AT26" s="273"/>
      <c r="AU26" s="274"/>
      <c r="AV26" s="273"/>
      <c r="AW26" s="274">
        <v>1</v>
      </c>
      <c r="AX26" s="274"/>
      <c r="AY26" s="273">
        <v>1</v>
      </c>
      <c r="AZ26" s="273">
        <v>1</v>
      </c>
      <c r="BA26" s="274"/>
      <c r="BB26" s="274"/>
      <c r="BC26" s="274"/>
      <c r="BD26" s="273"/>
      <c r="BE26" s="273" t="s">
        <v>85</v>
      </c>
      <c r="BF26" s="273"/>
      <c r="BG26" s="273"/>
      <c r="BH26" s="273"/>
      <c r="BI26" s="273" t="s">
        <v>85</v>
      </c>
      <c r="BJ26" s="273"/>
      <c r="BK26" s="273"/>
      <c r="BL26" s="273"/>
      <c r="BM26" s="273"/>
      <c r="BN26" s="273"/>
      <c r="BO26" s="273" t="s">
        <v>87</v>
      </c>
      <c r="BP26" s="273"/>
      <c r="BQ26" s="273"/>
      <c r="BR26" s="273" t="s">
        <v>85</v>
      </c>
      <c r="BS26" s="273"/>
      <c r="BT26" s="273" t="s">
        <v>96</v>
      </c>
      <c r="BU26" s="273" t="s">
        <v>96</v>
      </c>
      <c r="BV26" s="273"/>
      <c r="BW26" s="273" t="s">
        <v>85</v>
      </c>
      <c r="BX26" s="273"/>
      <c r="BY26" s="273"/>
      <c r="BZ26" s="273"/>
      <c r="CA26" s="273"/>
      <c r="CB26" s="273"/>
      <c r="CC26" s="273"/>
      <c r="CD26" s="273" t="s">
        <v>87</v>
      </c>
      <c r="CE26" s="273"/>
      <c r="CF26" s="273"/>
      <c r="CG26" s="34">
        <v>118.84540046270943</v>
      </c>
      <c r="CH26" s="7">
        <v>51.61584912179687</v>
      </c>
      <c r="CI26" s="60">
        <v>20.81747606405089</v>
      </c>
      <c r="CJ26" s="13">
        <v>128.85218318166957</v>
      </c>
      <c r="CK26" s="13">
        <v>49.158934703599343</v>
      </c>
      <c r="CL26" s="47">
        <v>26.021845080063613</v>
      </c>
      <c r="CM26" s="47">
        <v>22.981039208833472</v>
      </c>
      <c r="CN26" s="47">
        <v>0.8801461813901541</v>
      </c>
      <c r="CO26" s="47">
        <v>25.731611627943927</v>
      </c>
      <c r="CP26" s="47">
        <v>0.83825122315598277</v>
      </c>
    </row>
    <row r="27" spans="1:94" ht="23.25" customHeight="1" x14ac:dyDescent="0.2">
      <c r="A27" s="26"/>
      <c r="B27" s="5" t="s">
        <v>82</v>
      </c>
      <c r="C27" s="10" t="s">
        <v>98</v>
      </c>
      <c r="D27" s="10" t="s">
        <v>98</v>
      </c>
      <c r="E27" s="12" t="s">
        <v>93</v>
      </c>
      <c r="F27" s="32">
        <v>261.6586463346041</v>
      </c>
      <c r="G27" s="13">
        <v>168.29297545778388</v>
      </c>
      <c r="H27" s="13">
        <v>18.882467999999999</v>
      </c>
      <c r="I27" s="13">
        <v>3.6381985741431211</v>
      </c>
      <c r="J27" s="13">
        <v>0.88</v>
      </c>
      <c r="K27" s="225">
        <v>2.6595231576986214</v>
      </c>
      <c r="L27" s="13">
        <v>0.52026239610246627</v>
      </c>
      <c r="M27" s="13">
        <v>0.45841302034203324</v>
      </c>
      <c r="N27" s="13">
        <v>2.61722436281527</v>
      </c>
      <c r="O27" s="13">
        <v>0.87316765779434902</v>
      </c>
      <c r="P27" s="58">
        <v>0.14780655353350203</v>
      </c>
      <c r="Q27" s="7">
        <v>0.59</v>
      </c>
      <c r="R27" s="190">
        <v>2.95</v>
      </c>
      <c r="S27" s="7">
        <v>0.56999999999999995</v>
      </c>
      <c r="T27" s="36">
        <v>0.63</v>
      </c>
      <c r="U27" s="273">
        <v>1</v>
      </c>
      <c r="V27" s="274"/>
      <c r="W27" s="274"/>
      <c r="X27" s="274"/>
      <c r="Y27" s="273"/>
      <c r="Z27" s="273"/>
      <c r="AA27" s="274"/>
      <c r="AB27" s="274"/>
      <c r="AC27" s="273">
        <v>1</v>
      </c>
      <c r="AD27" s="273">
        <v>1</v>
      </c>
      <c r="AE27" s="274"/>
      <c r="AF27" s="273">
        <v>1</v>
      </c>
      <c r="AG27" s="273"/>
      <c r="AH27" s="273"/>
      <c r="AI27" s="273"/>
      <c r="AJ27" s="273">
        <v>1</v>
      </c>
      <c r="AK27" s="273">
        <v>1</v>
      </c>
      <c r="AL27" s="274"/>
      <c r="AM27" s="274"/>
      <c r="AN27" s="273"/>
      <c r="AO27" s="273"/>
      <c r="AP27" s="273">
        <v>1</v>
      </c>
      <c r="AQ27" s="273">
        <v>1</v>
      </c>
      <c r="AR27" s="273">
        <v>1</v>
      </c>
      <c r="AS27" s="273"/>
      <c r="AT27" s="273"/>
      <c r="AU27" s="274"/>
      <c r="AV27" s="273"/>
      <c r="AW27" s="274">
        <v>1</v>
      </c>
      <c r="AX27" s="274"/>
      <c r="AY27" s="273">
        <v>1</v>
      </c>
      <c r="AZ27" s="273">
        <v>1</v>
      </c>
      <c r="BA27" s="274"/>
      <c r="BB27" s="274"/>
      <c r="BC27" s="274"/>
      <c r="BD27" s="273"/>
      <c r="BE27" s="273" t="s">
        <v>85</v>
      </c>
      <c r="BF27" s="273"/>
      <c r="BG27" s="273"/>
      <c r="BH27" s="273"/>
      <c r="BI27" s="273" t="s">
        <v>85</v>
      </c>
      <c r="BJ27" s="273"/>
      <c r="BK27" s="273"/>
      <c r="BL27" s="273"/>
      <c r="BM27" s="273"/>
      <c r="BN27" s="273"/>
      <c r="BO27" s="273" t="s">
        <v>87</v>
      </c>
      <c r="BP27" s="273"/>
      <c r="BQ27" s="273"/>
      <c r="BR27" s="273" t="s">
        <v>85</v>
      </c>
      <c r="BS27" s="273"/>
      <c r="BT27" s="273" t="s">
        <v>96</v>
      </c>
      <c r="BU27" s="273" t="s">
        <v>96</v>
      </c>
      <c r="BV27" s="273"/>
      <c r="BW27" s="273" t="s">
        <v>85</v>
      </c>
      <c r="BX27" s="273"/>
      <c r="BY27" s="273"/>
      <c r="BZ27" s="273"/>
      <c r="CA27" s="273"/>
      <c r="CB27" s="273"/>
      <c r="CC27" s="273"/>
      <c r="CD27" s="273" t="s">
        <v>87</v>
      </c>
      <c r="CE27" s="273"/>
      <c r="CF27" s="273"/>
      <c r="CG27" s="34">
        <v>93.72360849498223</v>
      </c>
      <c r="CH27" s="7">
        <v>49.819473862337588</v>
      </c>
      <c r="CI27" s="60">
        <v>20.81747606405089</v>
      </c>
      <c r="CJ27" s="13">
        <v>101.61513633025974</v>
      </c>
      <c r="CK27" s="13">
        <v>47.448066906490318</v>
      </c>
      <c r="CL27" s="47">
        <v>26.021845080063613</v>
      </c>
      <c r="CM27" s="47">
        <v>21.220097551283569</v>
      </c>
      <c r="CN27" s="47">
        <v>0.94071462098242586</v>
      </c>
      <c r="CO27" s="47">
        <v>23.909954403345989</v>
      </c>
      <c r="CP27" s="47">
        <v>0.89593660502366246</v>
      </c>
    </row>
    <row r="28" spans="1:94" ht="22.5" customHeight="1" x14ac:dyDescent="0.2">
      <c r="A28" s="26"/>
      <c r="B28" s="5" t="s">
        <v>82</v>
      </c>
      <c r="C28" s="10" t="s">
        <v>98</v>
      </c>
      <c r="D28" s="10" t="s">
        <v>98</v>
      </c>
      <c r="E28" s="12" t="s">
        <v>94</v>
      </c>
      <c r="F28" s="32">
        <v>263.40853696643961</v>
      </c>
      <c r="G28" s="13">
        <v>169.4183301231173</v>
      </c>
      <c r="H28" s="13">
        <v>19.008748000000001</v>
      </c>
      <c r="I28" s="13">
        <v>3.6480520028961596</v>
      </c>
      <c r="J28" s="13">
        <v>0.91</v>
      </c>
      <c r="K28" s="225">
        <v>2.6667260141170925</v>
      </c>
      <c r="L28" s="13">
        <v>0.52167143641415081</v>
      </c>
      <c r="M28" s="13">
        <v>0.45965455236491609</v>
      </c>
      <c r="N28" s="13">
        <v>2.6243126602966109</v>
      </c>
      <c r="O28" s="13">
        <v>0.87553248069507827</v>
      </c>
      <c r="P28" s="58">
        <v>0.14820686190447041</v>
      </c>
      <c r="Q28" s="190">
        <v>0.46</v>
      </c>
      <c r="R28" s="190">
        <v>2.57</v>
      </c>
      <c r="S28" s="190">
        <v>0.42</v>
      </c>
      <c r="T28" s="190">
        <v>0.46</v>
      </c>
      <c r="U28" s="273">
        <v>1</v>
      </c>
      <c r="V28" s="274"/>
      <c r="W28" s="274"/>
      <c r="X28" s="274"/>
      <c r="Y28" s="273"/>
      <c r="Z28" s="273"/>
      <c r="AA28" s="274"/>
      <c r="AB28" s="274"/>
      <c r="AC28" s="273">
        <v>1</v>
      </c>
      <c r="AD28" s="273">
        <v>1</v>
      </c>
      <c r="AE28" s="274"/>
      <c r="AF28" s="273">
        <v>1</v>
      </c>
      <c r="AG28" s="273"/>
      <c r="AH28" s="273"/>
      <c r="AI28" s="273"/>
      <c r="AJ28" s="273">
        <v>1</v>
      </c>
      <c r="AK28" s="273">
        <v>1</v>
      </c>
      <c r="AL28" s="274"/>
      <c r="AM28" s="274"/>
      <c r="AN28" s="273"/>
      <c r="AO28" s="273"/>
      <c r="AP28" s="273">
        <v>1</v>
      </c>
      <c r="AQ28" s="273">
        <v>1</v>
      </c>
      <c r="AR28" s="273">
        <v>1</v>
      </c>
      <c r="AS28" s="273"/>
      <c r="AT28" s="273"/>
      <c r="AU28" s="274"/>
      <c r="AV28" s="273"/>
      <c r="AW28" s="274">
        <v>1</v>
      </c>
      <c r="AX28" s="274"/>
      <c r="AY28" s="273">
        <v>1</v>
      </c>
      <c r="AZ28" s="273">
        <v>1</v>
      </c>
      <c r="BA28" s="274"/>
      <c r="BB28" s="274"/>
      <c r="BC28" s="274"/>
      <c r="BD28" s="273"/>
      <c r="BE28" s="273" t="s">
        <v>85</v>
      </c>
      <c r="BF28" s="273"/>
      <c r="BG28" s="273"/>
      <c r="BH28" s="273"/>
      <c r="BI28" s="273" t="s">
        <v>85</v>
      </c>
      <c r="BJ28" s="273"/>
      <c r="BK28" s="273"/>
      <c r="BL28" s="273"/>
      <c r="BM28" s="273"/>
      <c r="BN28" s="273"/>
      <c r="BO28" s="273" t="s">
        <v>87</v>
      </c>
      <c r="BP28" s="273"/>
      <c r="BQ28" s="273"/>
      <c r="BR28" s="273" t="s">
        <v>85</v>
      </c>
      <c r="BS28" s="273"/>
      <c r="BT28" s="273" t="s">
        <v>96</v>
      </c>
      <c r="BU28" s="273" t="s">
        <v>96</v>
      </c>
      <c r="BV28" s="273"/>
      <c r="BW28" s="273" t="s">
        <v>85</v>
      </c>
      <c r="BX28" s="273"/>
      <c r="BY28" s="273"/>
      <c r="BZ28" s="273"/>
      <c r="CA28" s="273"/>
      <c r="CB28" s="273"/>
      <c r="CC28" s="273"/>
      <c r="CD28" s="273" t="s">
        <v>87</v>
      </c>
      <c r="CE28" s="273"/>
      <c r="CF28" s="273"/>
      <c r="CG28" s="34">
        <v>78.747155591144875</v>
      </c>
      <c r="CH28" s="13">
        <v>41.843567710338341</v>
      </c>
      <c r="CI28" s="60">
        <v>20.81747606405089</v>
      </c>
      <c r="CJ28" s="13">
        <v>85.377666091919281</v>
      </c>
      <c r="CK28" s="13">
        <v>39.851813887326237</v>
      </c>
      <c r="CL28" s="47">
        <v>26.021845080063613</v>
      </c>
      <c r="CM28" s="47">
        <v>18.824712515562585</v>
      </c>
      <c r="CN28" s="47">
        <v>0.79539383402675856</v>
      </c>
      <c r="CO28" s="47">
        <v>21.318917760808958</v>
      </c>
      <c r="CP28" s="47">
        <v>0.75753308752708481</v>
      </c>
    </row>
    <row r="29" spans="1:94" ht="25.5" customHeight="1" x14ac:dyDescent="0.2">
      <c r="A29" s="26"/>
      <c r="B29" s="5" t="s">
        <v>82</v>
      </c>
      <c r="C29" s="10" t="s">
        <v>98</v>
      </c>
      <c r="D29" s="10" t="s">
        <v>98</v>
      </c>
      <c r="E29" s="10" t="s">
        <v>95</v>
      </c>
      <c r="F29" s="58">
        <v>241.61614899068809</v>
      </c>
      <c r="G29" s="13">
        <v>155.40364541591151</v>
      </c>
      <c r="H29" s="13">
        <v>18.361112000000002</v>
      </c>
      <c r="I29" s="13">
        <v>3.3375653876529059</v>
      </c>
      <c r="J29" s="13">
        <v>0.92</v>
      </c>
      <c r="K29" s="225">
        <v>2.4397602983742743</v>
      </c>
      <c r="L29" s="13">
        <v>0.47727185043436549</v>
      </c>
      <c r="M29" s="13">
        <v>0.42053323884426613</v>
      </c>
      <c r="N29" s="13">
        <v>2.4009567556689801</v>
      </c>
      <c r="O29" s="13">
        <v>0.8010156930366974</v>
      </c>
      <c r="P29" s="149">
        <v>0.13559293894722835</v>
      </c>
      <c r="Q29" s="7">
        <v>0.34</v>
      </c>
      <c r="R29" s="7">
        <v>2.2000000000000002</v>
      </c>
      <c r="S29" s="7">
        <v>0.28000000000000003</v>
      </c>
      <c r="T29" s="36">
        <v>0.3</v>
      </c>
      <c r="U29" s="273">
        <v>1</v>
      </c>
      <c r="V29" s="274"/>
      <c r="W29" s="274"/>
      <c r="X29" s="274"/>
      <c r="Y29" s="273"/>
      <c r="Z29" s="273"/>
      <c r="AA29" s="274"/>
      <c r="AB29" s="274"/>
      <c r="AC29" s="273">
        <v>1</v>
      </c>
      <c r="AD29" s="273">
        <v>1</v>
      </c>
      <c r="AE29" s="274"/>
      <c r="AF29" s="273">
        <v>1</v>
      </c>
      <c r="AG29" s="273"/>
      <c r="AH29" s="273"/>
      <c r="AI29" s="273"/>
      <c r="AJ29" s="273">
        <v>1</v>
      </c>
      <c r="AK29" s="273">
        <v>1</v>
      </c>
      <c r="AL29" s="274"/>
      <c r="AM29" s="274"/>
      <c r="AN29" s="273"/>
      <c r="AO29" s="273"/>
      <c r="AP29" s="273">
        <v>1</v>
      </c>
      <c r="AQ29" s="273">
        <v>1</v>
      </c>
      <c r="AR29" s="273">
        <v>1</v>
      </c>
      <c r="AS29" s="273"/>
      <c r="AT29" s="273"/>
      <c r="AU29" s="274"/>
      <c r="AV29" s="273"/>
      <c r="AW29" s="274">
        <v>1</v>
      </c>
      <c r="AX29" s="274"/>
      <c r="AY29" s="273">
        <v>1</v>
      </c>
      <c r="AZ29" s="273">
        <v>1</v>
      </c>
      <c r="BA29" s="274"/>
      <c r="BB29" s="274"/>
      <c r="BC29" s="274"/>
      <c r="BD29" s="273"/>
      <c r="BE29" s="273" t="s">
        <v>85</v>
      </c>
      <c r="BF29" s="273"/>
      <c r="BG29" s="273"/>
      <c r="BH29" s="273"/>
      <c r="BI29" s="273" t="s">
        <v>85</v>
      </c>
      <c r="BJ29" s="273"/>
      <c r="BK29" s="273"/>
      <c r="BL29" s="273"/>
      <c r="BM29" s="273"/>
      <c r="BN29" s="273"/>
      <c r="BO29" s="273" t="s">
        <v>87</v>
      </c>
      <c r="BP29" s="273"/>
      <c r="BQ29" s="273"/>
      <c r="BR29" s="273" t="s">
        <v>85</v>
      </c>
      <c r="BS29" s="273"/>
      <c r="BT29" s="273" t="s">
        <v>96</v>
      </c>
      <c r="BU29" s="273" t="s">
        <v>96</v>
      </c>
      <c r="BV29" s="273"/>
      <c r="BW29" s="273" t="s">
        <v>85</v>
      </c>
      <c r="BX29" s="273"/>
      <c r="BY29" s="273"/>
      <c r="BZ29" s="273"/>
      <c r="CA29" s="273"/>
      <c r="CB29" s="273"/>
      <c r="CC29" s="273"/>
      <c r="CD29" s="273" t="s">
        <v>87</v>
      </c>
      <c r="CE29" s="273"/>
      <c r="CF29" s="273"/>
      <c r="CG29" s="61">
        <v>75.341220333981838</v>
      </c>
      <c r="CH29" s="191">
        <v>39.663965728861072</v>
      </c>
      <c r="CI29" s="53">
        <v>20.81747606405089</v>
      </c>
      <c r="CJ29" s="13">
        <v>81.684951086103112</v>
      </c>
      <c r="CK29" s="13">
        <v>37.775960960167289</v>
      </c>
      <c r="CL29" s="47">
        <v>26.021845080063613</v>
      </c>
      <c r="CM29" s="47">
        <v>16.738138688285982</v>
      </c>
      <c r="CN29" s="47">
        <v>0.72827451711177993</v>
      </c>
      <c r="CO29" s="47">
        <v>18.981437172278095</v>
      </c>
      <c r="CP29" s="47">
        <v>0.69360865009725925</v>
      </c>
    </row>
    <row r="30" spans="1:94" ht="25.5" customHeight="1" x14ac:dyDescent="0.2">
      <c r="A30" s="26"/>
      <c r="B30" s="5" t="s">
        <v>82</v>
      </c>
      <c r="C30" s="10" t="s">
        <v>99</v>
      </c>
      <c r="D30" s="10" t="s">
        <v>99</v>
      </c>
      <c r="E30" s="15"/>
      <c r="F30" s="115">
        <v>-140.89000000000007</v>
      </c>
      <c r="G30" s="115"/>
      <c r="H30" s="118"/>
      <c r="I30" s="115">
        <v>10.096466709787867</v>
      </c>
      <c r="J30" s="115">
        <v>1.9900000000000002</v>
      </c>
      <c r="K30" s="115">
        <v>7.3805171648549317</v>
      </c>
      <c r="L30" s="115">
        <v>1.4437947394996651</v>
      </c>
      <c r="M30" s="115">
        <v>1.2721548054332714</v>
      </c>
      <c r="N30" s="113">
        <v>7.2673655063291136</v>
      </c>
      <c r="O30" s="14"/>
      <c r="P30" s="113"/>
      <c r="Q30" s="7"/>
      <c r="R30" s="7"/>
      <c r="S30" s="7"/>
      <c r="T30" s="36"/>
      <c r="U30" s="273"/>
      <c r="V30" s="273"/>
      <c r="W30" s="274"/>
      <c r="X30" s="274"/>
      <c r="Y30" s="273"/>
      <c r="Z30" s="273"/>
      <c r="AA30" s="274"/>
      <c r="AB30" s="274"/>
      <c r="AC30" s="273"/>
      <c r="AD30" s="273"/>
      <c r="AE30" s="273"/>
      <c r="AF30" s="273"/>
      <c r="AG30" s="273"/>
      <c r="AH30" s="273"/>
      <c r="AI30" s="273"/>
      <c r="AJ30" s="273"/>
      <c r="AK30" s="273"/>
      <c r="AL30" s="274"/>
      <c r="AM30" s="274"/>
      <c r="AN30" s="273"/>
      <c r="AO30" s="273"/>
      <c r="AP30" s="273"/>
      <c r="AQ30" s="273"/>
      <c r="AR30" s="273"/>
      <c r="AS30" s="273"/>
      <c r="AT30" s="273"/>
      <c r="AU30" s="274"/>
      <c r="AV30" s="274"/>
      <c r="AW30" s="274"/>
      <c r="AX30" s="274"/>
      <c r="AY30" s="274"/>
      <c r="AZ30" s="274"/>
      <c r="BA30" s="274"/>
      <c r="BB30" s="274"/>
      <c r="BC30" s="274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3"/>
      <c r="CA30" s="273"/>
      <c r="CB30" s="273"/>
      <c r="CC30" s="273"/>
      <c r="CD30" s="273"/>
      <c r="CE30" s="273"/>
      <c r="CF30" s="273"/>
      <c r="CG30" s="34"/>
      <c r="CH30" s="7"/>
      <c r="CI30" s="7"/>
      <c r="CJ30" s="7"/>
      <c r="CK30" s="7"/>
      <c r="CL30" s="7"/>
      <c r="CM30" s="7"/>
      <c r="CN30" s="47"/>
      <c r="CO30" s="7"/>
      <c r="CP30" s="7"/>
    </row>
    <row r="31" spans="1:94" ht="25.5" customHeight="1" x14ac:dyDescent="0.2">
      <c r="A31" s="26"/>
      <c r="B31" s="37" t="s">
        <v>82</v>
      </c>
      <c r="C31" s="10" t="s">
        <v>99</v>
      </c>
      <c r="D31" s="10" t="s">
        <v>99</v>
      </c>
      <c r="E31" s="38" t="s">
        <v>84</v>
      </c>
      <c r="F31" s="39">
        <v>108.75570276857697</v>
      </c>
      <c r="G31" s="13">
        <v>69.961092450471853</v>
      </c>
      <c r="H31" s="13">
        <v>7.8483020000000003</v>
      </c>
      <c r="I31" s="13">
        <v>2.5762275300303488</v>
      </c>
      <c r="J31" s="13">
        <v>0.51</v>
      </c>
      <c r="K31" s="225">
        <v>1.8832223244521848</v>
      </c>
      <c r="L31" s="13">
        <v>0.36840053679433982</v>
      </c>
      <c r="M31" s="13">
        <v>0.32460466878382394</v>
      </c>
      <c r="N31" s="13">
        <v>1.8543504006255844</v>
      </c>
      <c r="O31" s="13">
        <v>0.61829460720728369</v>
      </c>
      <c r="P31" s="58">
        <v>0.10358252219748065</v>
      </c>
      <c r="Q31" s="7">
        <v>1.0966666666666667</v>
      </c>
      <c r="R31" s="7">
        <v>5.166666666666667</v>
      </c>
      <c r="S31" s="7">
        <v>1.4733333333333334</v>
      </c>
      <c r="T31" s="36">
        <v>1.1466666666666667</v>
      </c>
      <c r="U31" s="273">
        <v>1</v>
      </c>
      <c r="V31" s="273"/>
      <c r="W31" s="274"/>
      <c r="X31" s="274"/>
      <c r="Y31" s="273">
        <v>1</v>
      </c>
      <c r="Z31" s="273"/>
      <c r="AA31" s="274"/>
      <c r="AB31" s="274"/>
      <c r="AC31" s="273"/>
      <c r="AD31" s="273"/>
      <c r="AE31" s="273"/>
      <c r="AF31" s="274">
        <v>0.5</v>
      </c>
      <c r="AG31" s="274"/>
      <c r="AH31" s="274">
        <v>0.5</v>
      </c>
      <c r="AI31" s="274">
        <v>1</v>
      </c>
      <c r="AJ31" s="273"/>
      <c r="AK31" s="273"/>
      <c r="AL31" s="274"/>
      <c r="AM31" s="274"/>
      <c r="AN31" s="273"/>
      <c r="AO31" s="273">
        <v>1</v>
      </c>
      <c r="AP31" s="273"/>
      <c r="AQ31" s="273"/>
      <c r="AR31" s="273"/>
      <c r="AS31" s="273">
        <v>1</v>
      </c>
      <c r="AT31" s="273"/>
      <c r="AU31" s="274"/>
      <c r="AV31" s="273"/>
      <c r="AW31" s="274">
        <v>1</v>
      </c>
      <c r="AX31" s="274"/>
      <c r="AY31" s="273">
        <v>1</v>
      </c>
      <c r="AZ31" s="273"/>
      <c r="BA31" s="274"/>
      <c r="BB31" s="274"/>
      <c r="BC31" s="274"/>
      <c r="BD31" s="273"/>
      <c r="BE31" s="273" t="s">
        <v>85</v>
      </c>
      <c r="BF31" s="273"/>
      <c r="BG31" s="273" t="s">
        <v>85</v>
      </c>
      <c r="BH31" s="273"/>
      <c r="BI31" s="273"/>
      <c r="BJ31" s="273"/>
      <c r="BK31" s="273"/>
      <c r="BL31" s="273"/>
      <c r="BM31" s="273"/>
      <c r="BN31" s="273"/>
      <c r="BO31" s="273" t="s">
        <v>87</v>
      </c>
      <c r="BP31" s="273"/>
      <c r="BQ31" s="273"/>
      <c r="BR31" s="273" t="s">
        <v>85</v>
      </c>
      <c r="BS31" s="273"/>
      <c r="BT31" s="273" t="s">
        <v>85</v>
      </c>
      <c r="BU31" s="273"/>
      <c r="BV31" s="273"/>
      <c r="BW31" s="273" t="s">
        <v>85</v>
      </c>
      <c r="BX31" s="273"/>
      <c r="BY31" s="273"/>
      <c r="BZ31" s="273"/>
      <c r="CA31" s="273"/>
      <c r="CB31" s="273"/>
      <c r="CC31" s="273"/>
      <c r="CD31" s="273" t="s">
        <v>87</v>
      </c>
      <c r="CE31" s="273"/>
      <c r="CF31" s="273"/>
      <c r="CG31" s="276">
        <v>123.1934029186622</v>
      </c>
      <c r="CH31" s="71">
        <v>53.017021824175117</v>
      </c>
      <c r="CI31" s="73">
        <v>20.81747606405089</v>
      </c>
      <c r="CJ31" s="13">
        <v>133.56628744441358</v>
      </c>
      <c r="CK31" s="13">
        <v>50.493411585344383</v>
      </c>
      <c r="CL31" s="47">
        <v>26.021845080063613</v>
      </c>
      <c r="CM31" s="47">
        <v>10.882764290094642</v>
      </c>
      <c r="CN31" s="47">
        <v>0.41609359841671723</v>
      </c>
      <c r="CO31" s="94">
        <v>12.17446743318227</v>
      </c>
      <c r="CP31" s="94">
        <v>0.39628754313208153</v>
      </c>
    </row>
    <row r="32" spans="1:94" ht="28.5" customHeight="1" x14ac:dyDescent="0.2">
      <c r="A32" s="26"/>
      <c r="B32" s="5" t="s">
        <v>82</v>
      </c>
      <c r="C32" s="10" t="s">
        <v>99</v>
      </c>
      <c r="D32" s="10" t="s">
        <v>99</v>
      </c>
      <c r="E32" s="12" t="s">
        <v>89</v>
      </c>
      <c r="F32" s="39">
        <v>83.207299543778504</v>
      </c>
      <c r="G32" s="13">
        <v>53.530914336603956</v>
      </c>
      <c r="H32" s="13">
        <v>6.0046139999999992</v>
      </c>
      <c r="I32" s="13">
        <v>1.9710316822677887</v>
      </c>
      <c r="J32" s="13">
        <v>0.4</v>
      </c>
      <c r="K32" s="225">
        <v>1.4408241597377536</v>
      </c>
      <c r="L32" s="13">
        <v>0.28185753056429375</v>
      </c>
      <c r="M32" s="13">
        <v>0.24834999196574137</v>
      </c>
      <c r="N32" s="13">
        <v>1.4187346991109657</v>
      </c>
      <c r="O32" s="13">
        <v>0.47304760374426924</v>
      </c>
      <c r="P32" s="58">
        <v>7.9249379412553722E-2</v>
      </c>
      <c r="Q32" s="7">
        <v>1.1499999999999999</v>
      </c>
      <c r="R32" s="7">
        <v>4.9000000000000004</v>
      </c>
      <c r="S32" s="7">
        <v>1.1000000000000001</v>
      </c>
      <c r="T32" s="36">
        <v>0.94</v>
      </c>
      <c r="U32" s="273">
        <v>1</v>
      </c>
      <c r="V32" s="273"/>
      <c r="W32" s="274"/>
      <c r="X32" s="274"/>
      <c r="Y32" s="273"/>
      <c r="Z32" s="273"/>
      <c r="AA32" s="274"/>
      <c r="AB32" s="274"/>
      <c r="AC32" s="273">
        <v>1</v>
      </c>
      <c r="AD32" s="273"/>
      <c r="AE32" s="273"/>
      <c r="AF32" s="274">
        <v>1</v>
      </c>
      <c r="AG32" s="274"/>
      <c r="AH32" s="274"/>
      <c r="AI32" s="274">
        <v>1</v>
      </c>
      <c r="AJ32" s="273"/>
      <c r="AK32" s="273"/>
      <c r="AL32" s="274"/>
      <c r="AM32" s="274"/>
      <c r="AN32" s="273"/>
      <c r="AO32" s="273">
        <v>1</v>
      </c>
      <c r="AP32" s="273"/>
      <c r="AQ32" s="273"/>
      <c r="AR32" s="273"/>
      <c r="AS32" s="273">
        <v>1</v>
      </c>
      <c r="AT32" s="273"/>
      <c r="AU32" s="274"/>
      <c r="AV32" s="273"/>
      <c r="AW32" s="274">
        <v>1</v>
      </c>
      <c r="AX32" s="274"/>
      <c r="AY32" s="273">
        <v>1</v>
      </c>
      <c r="AZ32" s="273"/>
      <c r="BA32" s="274"/>
      <c r="BB32" s="274"/>
      <c r="BC32" s="274"/>
      <c r="BD32" s="273"/>
      <c r="BE32" s="273" t="s">
        <v>85</v>
      </c>
      <c r="BF32" s="273"/>
      <c r="BG32" s="273" t="s">
        <v>85</v>
      </c>
      <c r="BH32" s="273"/>
      <c r="BI32" s="273"/>
      <c r="BJ32" s="273"/>
      <c r="BK32" s="273"/>
      <c r="BL32" s="273"/>
      <c r="BM32" s="273"/>
      <c r="BN32" s="273"/>
      <c r="BO32" s="273" t="s">
        <v>87</v>
      </c>
      <c r="BP32" s="273"/>
      <c r="BQ32" s="273"/>
      <c r="BR32" s="273" t="s">
        <v>85</v>
      </c>
      <c r="BS32" s="273"/>
      <c r="BT32" s="273" t="s">
        <v>85</v>
      </c>
      <c r="BU32" s="273"/>
      <c r="BV32" s="273"/>
      <c r="BW32" s="273" t="s">
        <v>85</v>
      </c>
      <c r="BX32" s="273"/>
      <c r="BY32" s="273"/>
      <c r="BZ32" s="273"/>
      <c r="CA32" s="273"/>
      <c r="CB32" s="273"/>
      <c r="CC32" s="273"/>
      <c r="CD32" s="273" t="s">
        <v>87</v>
      </c>
      <c r="CE32" s="273"/>
      <c r="CF32" s="273"/>
      <c r="CG32" s="276">
        <v>126.11622679183047</v>
      </c>
      <c r="CH32" s="71">
        <v>49.903304707779014</v>
      </c>
      <c r="CI32" s="73">
        <v>20.81747606405089</v>
      </c>
      <c r="CJ32" s="13">
        <v>136.73521308770259</v>
      </c>
      <c r="CK32" s="13">
        <v>47.527907403688737</v>
      </c>
      <c r="CL32" s="47">
        <v>26.021845080063613</v>
      </c>
      <c r="CM32" s="47">
        <v>8.4832828994561158</v>
      </c>
      <c r="CN32" s="47">
        <v>0.29965008209459576</v>
      </c>
      <c r="CO32" s="94">
        <v>9.4847684368537486</v>
      </c>
      <c r="CP32" s="94">
        <v>0.28538673818689303</v>
      </c>
    </row>
    <row r="33" spans="1:111" ht="25.5" customHeight="1" x14ac:dyDescent="0.2">
      <c r="A33" s="26"/>
      <c r="B33" s="5" t="s">
        <v>82</v>
      </c>
      <c r="C33" s="10" t="s">
        <v>99</v>
      </c>
      <c r="D33" s="10" t="s">
        <v>99</v>
      </c>
      <c r="E33" s="12" t="s">
        <v>91</v>
      </c>
      <c r="F33" s="39">
        <v>81.676145240922438</v>
      </c>
      <c r="G33" s="13">
        <v>52.546229004437215</v>
      </c>
      <c r="H33" s="13">
        <v>5.8941189999999999</v>
      </c>
      <c r="I33" s="13">
        <v>1.93476138317243</v>
      </c>
      <c r="J33" s="13">
        <v>0.33</v>
      </c>
      <c r="K33" s="225">
        <v>1.4143105710990462</v>
      </c>
      <c r="L33" s="13">
        <v>0.27667087779365745</v>
      </c>
      <c r="M33" s="13">
        <v>0.24377993427972619</v>
      </c>
      <c r="N33" s="13">
        <v>1.3926275937119734</v>
      </c>
      <c r="O33" s="13">
        <v>0.46434273196138315</v>
      </c>
      <c r="P33" s="58">
        <v>7.7791057499073391E-2</v>
      </c>
      <c r="Q33" s="7">
        <v>1.1000000000000001</v>
      </c>
      <c r="R33" s="190">
        <v>4.3</v>
      </c>
      <c r="S33" s="190">
        <v>0.92</v>
      </c>
      <c r="T33" s="36">
        <v>1.3</v>
      </c>
      <c r="U33" s="273">
        <v>1</v>
      </c>
      <c r="V33" s="273"/>
      <c r="W33" s="274"/>
      <c r="X33" s="274"/>
      <c r="Y33" s="273"/>
      <c r="Z33" s="273"/>
      <c r="AA33" s="274"/>
      <c r="AB33" s="274"/>
      <c r="AC33" s="273">
        <v>1</v>
      </c>
      <c r="AD33" s="273"/>
      <c r="AE33" s="273"/>
      <c r="AF33" s="273">
        <v>1</v>
      </c>
      <c r="AG33" s="273"/>
      <c r="AH33" s="273"/>
      <c r="AI33" s="273">
        <v>1</v>
      </c>
      <c r="AJ33" s="273"/>
      <c r="AK33" s="273"/>
      <c r="AL33" s="274"/>
      <c r="AM33" s="274"/>
      <c r="AN33" s="273"/>
      <c r="AO33" s="273">
        <v>1</v>
      </c>
      <c r="AP33" s="273"/>
      <c r="AQ33" s="273"/>
      <c r="AR33" s="273"/>
      <c r="AS33" s="273">
        <v>1</v>
      </c>
      <c r="AT33" s="273"/>
      <c r="AU33" s="274"/>
      <c r="AV33" s="273"/>
      <c r="AW33" s="274">
        <v>1</v>
      </c>
      <c r="AX33" s="274"/>
      <c r="AY33" s="273">
        <v>1</v>
      </c>
      <c r="AZ33" s="273"/>
      <c r="BA33" s="274"/>
      <c r="BB33" s="274"/>
      <c r="BC33" s="274"/>
      <c r="BD33" s="273"/>
      <c r="BE33" s="273" t="s">
        <v>85</v>
      </c>
      <c r="BF33" s="273"/>
      <c r="BG33" s="273" t="s">
        <v>85</v>
      </c>
      <c r="BH33" s="273"/>
      <c r="BI33" s="273"/>
      <c r="BJ33" s="273"/>
      <c r="BK33" s="273"/>
      <c r="BL33" s="273"/>
      <c r="BM33" s="273"/>
      <c r="BN33" s="273"/>
      <c r="BO33" s="273" t="s">
        <v>87</v>
      </c>
      <c r="BP33" s="273"/>
      <c r="BQ33" s="273"/>
      <c r="BR33" s="273" t="s">
        <v>85</v>
      </c>
      <c r="BS33" s="273"/>
      <c r="BT33" s="273" t="s">
        <v>85</v>
      </c>
      <c r="BU33" s="273"/>
      <c r="BV33" s="273"/>
      <c r="BW33" s="273" t="s">
        <v>85</v>
      </c>
      <c r="BX33" s="273"/>
      <c r="BY33" s="273"/>
      <c r="BZ33" s="273"/>
      <c r="CA33" s="273"/>
      <c r="CB33" s="273"/>
      <c r="CC33" s="273"/>
      <c r="CD33" s="273" t="s">
        <v>87</v>
      </c>
      <c r="CE33" s="273"/>
      <c r="CF33" s="273"/>
      <c r="CG33" s="276">
        <v>121.2609573826832</v>
      </c>
      <c r="CH33" s="71">
        <v>50.777540667382539</v>
      </c>
      <c r="CI33" s="73">
        <v>20.81747606405089</v>
      </c>
      <c r="CJ33" s="13">
        <v>131.47112999430513</v>
      </c>
      <c r="CK33" s="13">
        <v>48.360529731615131</v>
      </c>
      <c r="CL33" s="47">
        <v>26.021845080063613</v>
      </c>
      <c r="CM33" s="47">
        <v>8.0720972344846196</v>
      </c>
      <c r="CN33" s="47">
        <v>0.2992888672208921</v>
      </c>
      <c r="CO33" s="94">
        <v>9.0336761023489505</v>
      </c>
      <c r="CP33" s="94">
        <v>0.28504271714117768</v>
      </c>
    </row>
    <row r="34" spans="1:111" ht="25.5" customHeight="1" x14ac:dyDescent="0.2">
      <c r="A34" s="26"/>
      <c r="B34" s="5" t="s">
        <v>82</v>
      </c>
      <c r="C34" s="10" t="s">
        <v>99</v>
      </c>
      <c r="D34" s="10" t="s">
        <v>99</v>
      </c>
      <c r="E34" s="12" t="s">
        <v>92</v>
      </c>
      <c r="F34" s="39">
        <v>58.965064683457278</v>
      </c>
      <c r="G34" s="13">
        <v>37.940733097931371</v>
      </c>
      <c r="H34" s="13">
        <v>4.255185</v>
      </c>
      <c r="I34" s="13">
        <v>1.396776620264127</v>
      </c>
      <c r="J34" s="13">
        <v>0.34</v>
      </c>
      <c r="K34" s="225">
        <v>1.0210437094130769</v>
      </c>
      <c r="L34" s="13">
        <v>0.19973905669777015</v>
      </c>
      <c r="M34" s="13">
        <v>0.17599385415328</v>
      </c>
      <c r="N34" s="13">
        <v>1.0053899568958962</v>
      </c>
      <c r="O34" s="13">
        <v>0.33522638886339046</v>
      </c>
      <c r="P34" s="58">
        <v>5.6160274504840346E-2</v>
      </c>
      <c r="Q34" s="7">
        <v>0.76</v>
      </c>
      <c r="R34" s="7">
        <v>3.7</v>
      </c>
      <c r="S34" s="7">
        <v>0.75</v>
      </c>
      <c r="T34" s="36">
        <v>0.76</v>
      </c>
      <c r="U34" s="273">
        <v>0.5</v>
      </c>
      <c r="V34" s="273">
        <v>0.5</v>
      </c>
      <c r="W34" s="274"/>
      <c r="X34" s="274"/>
      <c r="Y34" s="273">
        <v>0.5</v>
      </c>
      <c r="Z34" s="273">
        <v>1</v>
      </c>
      <c r="AA34" s="274"/>
      <c r="AB34" s="274"/>
      <c r="AC34" s="273">
        <v>0.5</v>
      </c>
      <c r="AD34" s="273">
        <v>1</v>
      </c>
      <c r="AE34" s="273"/>
      <c r="AF34" s="273"/>
      <c r="AG34" s="273"/>
      <c r="AH34" s="273">
        <v>1</v>
      </c>
      <c r="AI34" s="273"/>
      <c r="AJ34" s="273">
        <v>1</v>
      </c>
      <c r="AK34" s="273"/>
      <c r="AL34" s="274"/>
      <c r="AM34" s="274"/>
      <c r="AN34" s="273"/>
      <c r="AO34" s="273">
        <v>1</v>
      </c>
      <c r="AP34" s="273"/>
      <c r="AQ34" s="273"/>
      <c r="AR34" s="273"/>
      <c r="AS34" s="273">
        <v>1</v>
      </c>
      <c r="AT34" s="273">
        <v>1</v>
      </c>
      <c r="AU34" s="274"/>
      <c r="AV34" s="273"/>
      <c r="AW34" s="274">
        <v>1</v>
      </c>
      <c r="AX34" s="274"/>
      <c r="AY34" s="273">
        <v>1</v>
      </c>
      <c r="AZ34" s="273">
        <v>1</v>
      </c>
      <c r="BA34" s="274"/>
      <c r="BB34" s="274"/>
      <c r="BC34" s="274"/>
      <c r="BD34" s="273"/>
      <c r="BE34" s="273" t="s">
        <v>85</v>
      </c>
      <c r="BF34" s="273"/>
      <c r="BG34" s="273" t="s">
        <v>85</v>
      </c>
      <c r="BH34" s="273"/>
      <c r="BI34" s="273"/>
      <c r="BJ34" s="273"/>
      <c r="BK34" s="273"/>
      <c r="BL34" s="273"/>
      <c r="BM34" s="273"/>
      <c r="BN34" s="273"/>
      <c r="BO34" s="273" t="s">
        <v>87</v>
      </c>
      <c r="BP34" s="273"/>
      <c r="BQ34" s="273"/>
      <c r="BR34" s="273" t="s">
        <v>85</v>
      </c>
      <c r="BS34" s="273"/>
      <c r="BT34" s="273" t="s">
        <v>85</v>
      </c>
      <c r="BU34" s="273"/>
      <c r="BV34" s="273"/>
      <c r="BW34" s="273" t="s">
        <v>85</v>
      </c>
      <c r="BX34" s="273"/>
      <c r="BY34" s="273"/>
      <c r="BZ34" s="273"/>
      <c r="CA34" s="273"/>
      <c r="CB34" s="273"/>
      <c r="CC34" s="273"/>
      <c r="CD34" s="273" t="s">
        <v>87</v>
      </c>
      <c r="CE34" s="273"/>
      <c r="CF34" s="273"/>
      <c r="CG34" s="276">
        <v>118.84540046270943</v>
      </c>
      <c r="CH34" s="71">
        <v>51.61584912179687</v>
      </c>
      <c r="CI34" s="73">
        <v>20.81747606405089</v>
      </c>
      <c r="CJ34" s="13">
        <v>128.85218318166957</v>
      </c>
      <c r="CK34" s="13">
        <v>49.158934703599343</v>
      </c>
      <c r="CL34" s="47">
        <v>26.021845080063613</v>
      </c>
      <c r="CM34" s="47">
        <v>5.7365854415355129</v>
      </c>
      <c r="CN34" s="47">
        <v>0.21963498694533323</v>
      </c>
      <c r="CO34" s="47">
        <v>6.4231260695103423</v>
      </c>
      <c r="CP34" s="47">
        <v>0.20918036156673536</v>
      </c>
    </row>
    <row r="35" spans="1:111" ht="25.5" customHeight="1" x14ac:dyDescent="0.2">
      <c r="A35" s="26"/>
      <c r="B35" s="5" t="s">
        <v>82</v>
      </c>
      <c r="C35" s="10" t="s">
        <v>99</v>
      </c>
      <c r="D35" s="10" t="s">
        <v>99</v>
      </c>
      <c r="E35" s="12" t="s">
        <v>93</v>
      </c>
      <c r="F35" s="39">
        <v>33.597900131241794</v>
      </c>
      <c r="G35" s="13">
        <v>21.627109574401597</v>
      </c>
      <c r="H35" s="13">
        <v>2.4245760000000001</v>
      </c>
      <c r="I35" s="13">
        <v>0.79587399157816074</v>
      </c>
      <c r="J35" s="13">
        <v>0.15</v>
      </c>
      <c r="K35" s="225">
        <v>0.58178388784363544</v>
      </c>
      <c r="L35" s="13">
        <v>0.11380998079567697</v>
      </c>
      <c r="M35" s="13">
        <v>0.10028012293884825</v>
      </c>
      <c r="N35" s="13">
        <v>0.57286448418360758</v>
      </c>
      <c r="O35" s="13">
        <v>0.19100975797875858</v>
      </c>
      <c r="P35" s="58">
        <v>3.1999749415794587E-2</v>
      </c>
      <c r="Q35" s="7">
        <v>0.59</v>
      </c>
      <c r="R35" s="7">
        <v>3.4</v>
      </c>
      <c r="S35" s="7">
        <v>0.56999999999999995</v>
      </c>
      <c r="T35" s="36">
        <v>0.63</v>
      </c>
      <c r="U35" s="273">
        <v>0.5</v>
      </c>
      <c r="V35" s="273">
        <v>0.5</v>
      </c>
      <c r="W35" s="274"/>
      <c r="X35" s="274"/>
      <c r="Y35" s="273">
        <v>0.5</v>
      </c>
      <c r="Z35" s="273">
        <v>1</v>
      </c>
      <c r="AA35" s="274"/>
      <c r="AB35" s="274"/>
      <c r="AC35" s="273">
        <v>0.5</v>
      </c>
      <c r="AD35" s="273">
        <v>1</v>
      </c>
      <c r="AE35" s="273"/>
      <c r="AF35" s="273"/>
      <c r="AG35" s="273"/>
      <c r="AH35" s="273">
        <v>1</v>
      </c>
      <c r="AI35" s="273"/>
      <c r="AJ35" s="273">
        <v>1</v>
      </c>
      <c r="AK35" s="273">
        <v>1</v>
      </c>
      <c r="AL35" s="274"/>
      <c r="AM35" s="274"/>
      <c r="AN35" s="273"/>
      <c r="AO35" s="273">
        <v>1</v>
      </c>
      <c r="AP35" s="273"/>
      <c r="AQ35" s="273"/>
      <c r="AR35" s="273"/>
      <c r="AS35" s="273">
        <v>1</v>
      </c>
      <c r="AT35" s="273">
        <v>1</v>
      </c>
      <c r="AU35" s="274"/>
      <c r="AV35" s="273"/>
      <c r="AW35" s="274">
        <v>1</v>
      </c>
      <c r="AX35" s="274"/>
      <c r="AY35" s="273">
        <v>1</v>
      </c>
      <c r="AZ35" s="273">
        <v>1</v>
      </c>
      <c r="BA35" s="274"/>
      <c r="BB35" s="274"/>
      <c r="BC35" s="274"/>
      <c r="BD35" s="273"/>
      <c r="BE35" s="273" t="s">
        <v>85</v>
      </c>
      <c r="BF35" s="273"/>
      <c r="BG35" s="273" t="s">
        <v>85</v>
      </c>
      <c r="BH35" s="273"/>
      <c r="BI35" s="273"/>
      <c r="BJ35" s="273"/>
      <c r="BK35" s="273"/>
      <c r="BL35" s="273"/>
      <c r="BM35" s="273"/>
      <c r="BN35" s="273"/>
      <c r="BO35" s="273" t="s">
        <v>87</v>
      </c>
      <c r="BP35" s="273"/>
      <c r="BQ35" s="273"/>
      <c r="BR35" s="273" t="s">
        <v>85</v>
      </c>
      <c r="BS35" s="273"/>
      <c r="BT35" s="273" t="s">
        <v>85</v>
      </c>
      <c r="BU35" s="273"/>
      <c r="BV35" s="273"/>
      <c r="BW35" s="273" t="s">
        <v>85</v>
      </c>
      <c r="BX35" s="273"/>
      <c r="BY35" s="273"/>
      <c r="BZ35" s="273"/>
      <c r="CA35" s="273"/>
      <c r="CB35" s="273"/>
      <c r="CC35" s="273"/>
      <c r="CD35" s="273" t="s">
        <v>87</v>
      </c>
      <c r="CE35" s="273"/>
      <c r="CF35" s="273"/>
      <c r="CG35" s="276">
        <v>93.72360849498223</v>
      </c>
      <c r="CH35" s="71">
        <v>49.819473862337588</v>
      </c>
      <c r="CI35" s="73">
        <v>20.81747606405089</v>
      </c>
      <c r="CJ35" s="13">
        <v>101.61513633025974</v>
      </c>
      <c r="CK35" s="13">
        <v>47.448066906490318</v>
      </c>
      <c r="CL35" s="47">
        <v>26.021845080063613</v>
      </c>
      <c r="CM35" s="47">
        <v>2.7263942324137953</v>
      </c>
      <c r="CN35" s="47">
        <v>0.12079110065925103</v>
      </c>
      <c r="CO35" s="47">
        <v>3.0719210400629073</v>
      </c>
      <c r="CP35" s="47">
        <v>0.11504144426787068</v>
      </c>
    </row>
    <row r="36" spans="1:111" ht="25.5" customHeight="1" x14ac:dyDescent="0.2">
      <c r="A36" s="26"/>
      <c r="B36" s="5" t="s">
        <v>82</v>
      </c>
      <c r="C36" s="10" t="s">
        <v>99</v>
      </c>
      <c r="D36" s="10" t="s">
        <v>99</v>
      </c>
      <c r="E36" s="12" t="s">
        <v>94</v>
      </c>
      <c r="F36" s="39">
        <v>31.848009499406285</v>
      </c>
      <c r="G36" s="13">
        <v>20.501754909068179</v>
      </c>
      <c r="H36" s="13">
        <v>2.2982960000000001</v>
      </c>
      <c r="I36" s="13">
        <v>0.7544222211834648</v>
      </c>
      <c r="J36" s="13">
        <v>0.14000000000000001</v>
      </c>
      <c r="K36" s="225">
        <v>0.55148264368511279</v>
      </c>
      <c r="L36" s="13">
        <v>0.10788237762923546</v>
      </c>
      <c r="M36" s="13">
        <v>9.5057199869116565E-2</v>
      </c>
      <c r="N36" s="13">
        <v>0.54302779229904474</v>
      </c>
      <c r="O36" s="13">
        <v>0.18106133308403155</v>
      </c>
      <c r="P36" s="58">
        <v>3.033309580038851E-2</v>
      </c>
      <c r="Q36" s="190">
        <v>0.46</v>
      </c>
      <c r="R36" s="190">
        <v>2.8</v>
      </c>
      <c r="S36" s="190">
        <v>0.42</v>
      </c>
      <c r="T36" s="190">
        <v>0.46</v>
      </c>
      <c r="U36" s="273">
        <v>0.5</v>
      </c>
      <c r="V36" s="273">
        <v>0.5</v>
      </c>
      <c r="W36" s="274"/>
      <c r="X36" s="274"/>
      <c r="Y36" s="273">
        <v>0.5</v>
      </c>
      <c r="Z36" s="273">
        <v>1</v>
      </c>
      <c r="AA36" s="274"/>
      <c r="AB36" s="274"/>
      <c r="AC36" s="273">
        <v>0.5</v>
      </c>
      <c r="AD36" s="273">
        <v>1</v>
      </c>
      <c r="AE36" s="273"/>
      <c r="AF36" s="273"/>
      <c r="AG36" s="273"/>
      <c r="AH36" s="273">
        <v>1</v>
      </c>
      <c r="AI36" s="273"/>
      <c r="AJ36" s="273">
        <v>1</v>
      </c>
      <c r="AK36" s="273">
        <v>1</v>
      </c>
      <c r="AL36" s="274"/>
      <c r="AM36" s="274"/>
      <c r="AN36" s="273"/>
      <c r="AO36" s="273">
        <v>1</v>
      </c>
      <c r="AP36" s="273"/>
      <c r="AQ36" s="273"/>
      <c r="AR36" s="273"/>
      <c r="AS36" s="273">
        <v>1</v>
      </c>
      <c r="AT36" s="273">
        <v>1</v>
      </c>
      <c r="AU36" s="274"/>
      <c r="AV36" s="273"/>
      <c r="AW36" s="274">
        <v>1</v>
      </c>
      <c r="AX36" s="274"/>
      <c r="AY36" s="273">
        <v>1</v>
      </c>
      <c r="AZ36" s="273">
        <v>1</v>
      </c>
      <c r="BA36" s="274"/>
      <c r="BB36" s="274"/>
      <c r="BC36" s="274"/>
      <c r="BD36" s="273"/>
      <c r="BE36" s="273" t="s">
        <v>85</v>
      </c>
      <c r="BF36" s="273"/>
      <c r="BG36" s="273" t="s">
        <v>85</v>
      </c>
      <c r="BH36" s="273"/>
      <c r="BI36" s="273"/>
      <c r="BJ36" s="273"/>
      <c r="BK36" s="273"/>
      <c r="BL36" s="273"/>
      <c r="BM36" s="273"/>
      <c r="BN36" s="273"/>
      <c r="BO36" s="273" t="s">
        <v>87</v>
      </c>
      <c r="BP36" s="273"/>
      <c r="BQ36" s="273"/>
      <c r="BR36" s="273" t="s">
        <v>85</v>
      </c>
      <c r="BS36" s="273"/>
      <c r="BT36" s="273" t="s">
        <v>85</v>
      </c>
      <c r="BU36" s="273"/>
      <c r="BV36" s="273"/>
      <c r="BW36" s="273"/>
      <c r="BX36" s="273" t="s">
        <v>96</v>
      </c>
      <c r="BY36" s="273"/>
      <c r="BZ36" s="273" t="s">
        <v>96</v>
      </c>
      <c r="CA36" s="273"/>
      <c r="CB36" s="273"/>
      <c r="CC36" s="273"/>
      <c r="CD36" s="273" t="s">
        <v>87</v>
      </c>
      <c r="CE36" s="273"/>
      <c r="CF36" s="273"/>
      <c r="CG36" s="276">
        <v>78.747155591144875</v>
      </c>
      <c r="CH36" s="71">
        <v>41.843567710338341</v>
      </c>
      <c r="CI36" s="73">
        <v>20.81747606405089</v>
      </c>
      <c r="CJ36" s="13">
        <v>85.377666091919281</v>
      </c>
      <c r="CK36" s="13">
        <v>39.851813887326237</v>
      </c>
      <c r="CL36" s="47">
        <v>26.021845080063613</v>
      </c>
      <c r="CM36" s="47">
        <v>2.277450059157466</v>
      </c>
      <c r="CN36" s="47">
        <v>9.6168904294399768E-2</v>
      </c>
      <c r="CO36" s="47">
        <v>2.5791359542267345</v>
      </c>
      <c r="CP36" s="47">
        <v>9.1591264449986345E-2</v>
      </c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</row>
    <row r="37" spans="1:111" ht="25.5" customHeight="1" x14ac:dyDescent="0.2">
      <c r="A37" s="26"/>
      <c r="B37" s="5" t="s">
        <v>82</v>
      </c>
      <c r="C37" s="10" t="s">
        <v>99</v>
      </c>
      <c r="D37" s="10" t="s">
        <v>99</v>
      </c>
      <c r="E37" s="10" t="s">
        <v>95</v>
      </c>
      <c r="F37" s="39">
        <v>28.173229798137616</v>
      </c>
      <c r="G37" s="13">
        <v>18.138504083182301</v>
      </c>
      <c r="H37" s="13">
        <v>2.0439319999999999</v>
      </c>
      <c r="I37" s="13">
        <v>0.66737328129154783</v>
      </c>
      <c r="J37" s="13">
        <v>0.12</v>
      </c>
      <c r="K37" s="225">
        <v>0.48784986862412144</v>
      </c>
      <c r="L37" s="13">
        <v>9.5434379224691335E-2</v>
      </c>
      <c r="M37" s="13">
        <v>8.4089033442735023E-2</v>
      </c>
      <c r="N37" s="13">
        <v>0.48037057950204187</v>
      </c>
      <c r="O37" s="13">
        <v>0.16016958750997148</v>
      </c>
      <c r="P37" s="149">
        <v>2.683311427953447E-2</v>
      </c>
      <c r="Q37" s="7">
        <v>0.34</v>
      </c>
      <c r="R37" s="7">
        <v>2.2000000000000002</v>
      </c>
      <c r="S37" s="7">
        <v>0.28000000000000003</v>
      </c>
      <c r="T37" s="36">
        <v>0.3</v>
      </c>
      <c r="U37" s="273"/>
      <c r="V37" s="273">
        <v>1</v>
      </c>
      <c r="W37" s="274"/>
      <c r="X37" s="274"/>
      <c r="Y37" s="273">
        <v>0.5</v>
      </c>
      <c r="Z37" s="273">
        <v>1</v>
      </c>
      <c r="AA37" s="274"/>
      <c r="AB37" s="274"/>
      <c r="AC37" s="273">
        <v>0.5</v>
      </c>
      <c r="AD37" s="273">
        <v>1</v>
      </c>
      <c r="AE37" s="273"/>
      <c r="AF37" s="273">
        <v>1</v>
      </c>
      <c r="AG37" s="273"/>
      <c r="AH37" s="273"/>
      <c r="AI37" s="273"/>
      <c r="AJ37" s="273">
        <v>1</v>
      </c>
      <c r="AK37" s="273">
        <v>1</v>
      </c>
      <c r="AL37" s="274"/>
      <c r="AM37" s="274"/>
      <c r="AN37" s="273"/>
      <c r="AO37" s="273">
        <v>1</v>
      </c>
      <c r="AP37" s="273"/>
      <c r="AQ37" s="273"/>
      <c r="AR37" s="273"/>
      <c r="AS37" s="273">
        <v>1</v>
      </c>
      <c r="AT37" s="273">
        <v>1</v>
      </c>
      <c r="AU37" s="274"/>
      <c r="AV37" s="273"/>
      <c r="AW37" s="274">
        <v>1</v>
      </c>
      <c r="AX37" s="274"/>
      <c r="AY37" s="273">
        <v>1</v>
      </c>
      <c r="AZ37" s="273">
        <v>1</v>
      </c>
      <c r="BA37" s="274"/>
      <c r="BB37" s="274"/>
      <c r="BC37" s="274"/>
      <c r="BD37" s="273"/>
      <c r="BE37" s="273" t="s">
        <v>85</v>
      </c>
      <c r="BF37" s="273"/>
      <c r="BG37" s="273" t="s">
        <v>85</v>
      </c>
      <c r="BH37" s="273"/>
      <c r="BI37" s="273"/>
      <c r="BJ37" s="273"/>
      <c r="BK37" s="273"/>
      <c r="BL37" s="273"/>
      <c r="BM37" s="273"/>
      <c r="BN37" s="273"/>
      <c r="BO37" s="273" t="s">
        <v>87</v>
      </c>
      <c r="BP37" s="273"/>
      <c r="BQ37" s="273"/>
      <c r="BR37" s="273" t="s">
        <v>85</v>
      </c>
      <c r="BS37" s="273"/>
      <c r="BT37" s="273" t="s">
        <v>85</v>
      </c>
      <c r="BU37" s="273"/>
      <c r="BV37" s="273"/>
      <c r="BW37" s="273"/>
      <c r="BX37" s="273" t="s">
        <v>96</v>
      </c>
      <c r="BY37" s="273"/>
      <c r="BZ37" s="273" t="s">
        <v>96</v>
      </c>
      <c r="CA37" s="273"/>
      <c r="CB37" s="273"/>
      <c r="CC37" s="273"/>
      <c r="CD37" s="273" t="s">
        <v>87</v>
      </c>
      <c r="CE37" s="273"/>
      <c r="CF37" s="273"/>
      <c r="CG37" s="61">
        <v>75.341220333981838</v>
      </c>
      <c r="CH37" s="191">
        <v>39.663965728861072</v>
      </c>
      <c r="CI37" s="73">
        <v>20.81747606405089</v>
      </c>
      <c r="CJ37" s="13">
        <v>81.684951086103112</v>
      </c>
      <c r="CK37" s="13">
        <v>37.775960960167289</v>
      </c>
      <c r="CL37" s="47">
        <v>26.021845080063613</v>
      </c>
      <c r="CM37" s="47">
        <v>1.9530725696296023</v>
      </c>
      <c r="CN37" s="47">
        <v>8.1070448800122458E-2</v>
      </c>
      <c r="CO37" s="47">
        <v>2.2147622400219964</v>
      </c>
      <c r="CP37" s="47">
        <v>7.7211495437236641E-2</v>
      </c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</row>
    <row r="38" spans="1:111" ht="25.5" customHeight="1" x14ac:dyDescent="0.2">
      <c r="A38" s="19"/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0">
        <v>2.9900544207159583</v>
      </c>
      <c r="J38" s="500">
        <v>1.8909999999999996</v>
      </c>
      <c r="K38" s="500">
        <v>1.3789499315206106</v>
      </c>
      <c r="L38" s="500">
        <v>1.5963912891953476</v>
      </c>
      <c r="M38" s="500">
        <v>0</v>
      </c>
      <c r="N38" s="14"/>
      <c r="O38" s="14"/>
      <c r="P38" s="14"/>
      <c r="Q38" s="7"/>
      <c r="R38" s="7"/>
      <c r="S38" s="7"/>
      <c r="T38" s="36"/>
      <c r="U38" s="254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255"/>
      <c r="AN38" s="255"/>
      <c r="AO38" s="255"/>
      <c r="AP38" s="255"/>
      <c r="AQ38" s="255"/>
      <c r="AR38" s="255"/>
      <c r="AS38" s="255"/>
      <c r="AT38" s="255"/>
      <c r="AU38" s="255"/>
      <c r="AV38" s="255"/>
      <c r="AW38" s="255"/>
      <c r="AX38" s="255"/>
      <c r="AY38" s="255"/>
      <c r="AZ38" s="255"/>
      <c r="BA38" s="255"/>
      <c r="BB38" s="255"/>
      <c r="BC38" s="255"/>
      <c r="BD38" s="268"/>
      <c r="BE38" s="256"/>
      <c r="BF38" s="256"/>
      <c r="BG38" s="256"/>
      <c r="BH38" s="256"/>
      <c r="BI38" s="256"/>
      <c r="BJ38" s="256"/>
      <c r="BK38" s="256"/>
      <c r="BL38" s="256"/>
      <c r="BM38" s="256"/>
      <c r="BN38" s="256"/>
      <c r="BO38" s="256"/>
      <c r="BP38" s="256"/>
      <c r="BQ38" s="256"/>
      <c r="BR38" s="256"/>
      <c r="BS38" s="256"/>
      <c r="BT38" s="256"/>
      <c r="BU38" s="256"/>
      <c r="BV38" s="256"/>
      <c r="BW38" s="256"/>
      <c r="BX38" s="256"/>
      <c r="BY38" s="256"/>
      <c r="BZ38" s="256"/>
      <c r="CA38" s="256"/>
      <c r="CB38" s="256"/>
      <c r="CC38" s="256"/>
      <c r="CD38" s="256"/>
      <c r="CE38" s="256"/>
      <c r="CF38" s="257"/>
      <c r="CG38" s="34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</row>
    <row r="39" spans="1:111" ht="29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53">
        <v>123.93</v>
      </c>
      <c r="G39" s="7">
        <v>123.93</v>
      </c>
      <c r="H39" s="191">
        <v>79.976388</v>
      </c>
      <c r="I39" s="60">
        <v>0.88389623217686708</v>
      </c>
      <c r="J39" s="60">
        <v>0.14509396723896076</v>
      </c>
      <c r="K39" s="60">
        <v>0.4088297635160506</v>
      </c>
      <c r="L39" s="60">
        <v>0.47070436980964159</v>
      </c>
      <c r="M39" s="60">
        <v>0</v>
      </c>
      <c r="N39" s="13">
        <v>0.80570983381147654</v>
      </c>
      <c r="O39" s="13">
        <v>7.8186398365390541E-2</v>
      </c>
      <c r="P39" s="225">
        <v>0</v>
      </c>
      <c r="Q39" s="60">
        <v>1.1999999999999997</v>
      </c>
      <c r="R39" s="60">
        <v>5.5</v>
      </c>
      <c r="S39" s="60">
        <v>1.3</v>
      </c>
      <c r="T39" s="165">
        <v>0.8</v>
      </c>
      <c r="U39" s="253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8"/>
      <c r="CG39" s="159">
        <v>152.32377393695003</v>
      </c>
      <c r="CH39" s="32">
        <v>103.27669605630966</v>
      </c>
      <c r="CI39" s="32">
        <v>4.962509514512103</v>
      </c>
      <c r="CJ39" s="32">
        <v>159.93996263379753</v>
      </c>
      <c r="CK39" s="32">
        <v>42.343445383086959</v>
      </c>
      <c r="CL39" s="94">
        <v>5.3098851805279503</v>
      </c>
      <c r="CM39" s="47">
        <v>19.492489108139704</v>
      </c>
      <c r="CN39" s="47">
        <v>8.2596971151574916</v>
      </c>
      <c r="CO39" s="94">
        <v>23.393613639629358</v>
      </c>
      <c r="CP39" s="94">
        <v>3.386475817214571</v>
      </c>
      <c r="CQ39" s="236">
        <f t="shared" ref="CQ39:CQ45" si="6">F47+F55+F63+F71+F79+F87</f>
        <v>123.93</v>
      </c>
      <c r="CR39" s="238">
        <f t="shared" ref="CR39:CR45" si="7">F47/CQ39</f>
        <v>0.13491487129831359</v>
      </c>
      <c r="CS39" s="238">
        <f t="shared" ref="CS39:CS45" si="8">F55/CQ39</f>
        <v>0.39167271847010404</v>
      </c>
      <c r="CT39" s="238">
        <f t="shared" ref="CT39:CT45" si="9">F63/CQ39</f>
        <v>0.1832486080852094</v>
      </c>
      <c r="CU39" s="238">
        <f t="shared" ref="CU39:CU45" si="10">F71/CQ39</f>
        <v>4.1636407649479547E-2</v>
      </c>
      <c r="CV39" s="238">
        <f t="shared" ref="CV39:CV45" si="11">F79/CQ39</f>
        <v>6.487533284918906E-2</v>
      </c>
      <c r="CW39" s="238">
        <f t="shared" ref="CW39:CW45" si="12">F87/CQ39</f>
        <v>0.18365206164770434</v>
      </c>
      <c r="CX39" s="238">
        <f t="shared" ref="CX39:CX45" si="13">SUM(CR39:CW39)</f>
        <v>0.99999999999999989</v>
      </c>
      <c r="CY39" s="237"/>
      <c r="CZ39" s="240">
        <f>F47/[1]EU28!F47</f>
        <v>3.9744898604393078E-2</v>
      </c>
      <c r="DA39" s="240">
        <f>F55/[1]EU28!F55</f>
        <v>0.12028976004051489</v>
      </c>
      <c r="DB39" s="240">
        <f>H63/[1]EU28!F63</f>
        <v>4.7087511380050233E-2</v>
      </c>
      <c r="DC39" s="240">
        <f>F71/[1]EU28!F71</f>
        <v>4.6153501606238878E-2</v>
      </c>
      <c r="DD39" s="240">
        <f>F79/[1]EU28!F79</f>
        <v>5.242084550129391E-2</v>
      </c>
      <c r="DE39" s="240">
        <f>F87/[1]EU28!F87</f>
        <v>8.8878475476413615E-2</v>
      </c>
      <c r="DF39" s="237"/>
      <c r="DG39" s="27"/>
    </row>
    <row r="40" spans="1:111" ht="24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69.7</v>
      </c>
      <c r="G40" s="7">
        <v>69.7</v>
      </c>
      <c r="H40" s="17">
        <v>45.464415999999993</v>
      </c>
      <c r="I40" s="60">
        <v>0.41067540120488111</v>
      </c>
      <c r="J40" s="60">
        <v>6.7629099281341046E-2</v>
      </c>
      <c r="K40" s="60">
        <v>0.19113405073235196</v>
      </c>
      <c r="L40" s="60">
        <v>0.21642007762657617</v>
      </c>
      <c r="M40" s="60">
        <v>0</v>
      </c>
      <c r="N40" s="13">
        <v>0.37453536427843453</v>
      </c>
      <c r="O40" s="13">
        <v>3.6140036926446628E-2</v>
      </c>
      <c r="P40" s="225">
        <v>-5.5511151231257827E-17</v>
      </c>
      <c r="Q40" s="60">
        <v>0.78</v>
      </c>
      <c r="R40" s="60">
        <v>5.2000000000000011</v>
      </c>
      <c r="S40" s="60">
        <v>1.05</v>
      </c>
      <c r="T40" s="165">
        <v>0.65000000000000013</v>
      </c>
      <c r="U40" s="253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8"/>
      <c r="CG40" s="159">
        <v>159.01864476488691</v>
      </c>
      <c r="CH40" s="32">
        <v>113.35339736359722</v>
      </c>
      <c r="CI40" s="32">
        <v>5.3629294200883386</v>
      </c>
      <c r="CJ40" s="32">
        <v>166.96957700313126</v>
      </c>
      <c r="CK40" s="32">
        <v>46.474892919074861</v>
      </c>
      <c r="CL40" s="94">
        <v>5.7383344794945224</v>
      </c>
      <c r="CM40" s="47">
        <v>11.457395720692775</v>
      </c>
      <c r="CN40" s="47">
        <v>5.1535460127518862</v>
      </c>
      <c r="CO40" s="94">
        <v>14.951941430339019</v>
      </c>
      <c r="CP40" s="94">
        <v>2.1129538652282736</v>
      </c>
      <c r="CQ40" s="236">
        <f t="shared" si="6"/>
        <v>69.7</v>
      </c>
      <c r="CR40" s="238">
        <f t="shared" si="7"/>
        <v>0.1199426111908178</v>
      </c>
      <c r="CS40" s="238">
        <f t="shared" si="8"/>
        <v>0.32008608321377335</v>
      </c>
      <c r="CT40" s="238">
        <f t="shared" si="9"/>
        <v>0.23314203730272595</v>
      </c>
      <c r="CU40" s="238">
        <f t="shared" si="10"/>
        <v>5.7675753228120505E-2</v>
      </c>
      <c r="CV40" s="238">
        <f t="shared" si="11"/>
        <v>1.6212338593974172E-2</v>
      </c>
      <c r="CW40" s="238">
        <f t="shared" si="12"/>
        <v>0.25294117647058828</v>
      </c>
      <c r="CX40" s="238">
        <f t="shared" si="13"/>
        <v>1</v>
      </c>
      <c r="CY40" s="237"/>
      <c r="CZ40" s="240">
        <f>F48/[1]EU28!F48</f>
        <v>1.9882985301812303E-2</v>
      </c>
      <c r="DA40" s="240">
        <f>F56/[1]EU28!F56</f>
        <v>0.10320103617355911</v>
      </c>
      <c r="DB40" s="240">
        <f>H64/[1]EU28!F64</f>
        <v>4.339389042338293E-2</v>
      </c>
      <c r="DC40" s="240">
        <f>F72/[1]EU28!F72</f>
        <v>5.8008658008657996E-2</v>
      </c>
      <c r="DD40" s="240">
        <f>F80/[1]EU28!F80</f>
        <v>9.4119606863235054E-3</v>
      </c>
      <c r="DE40" s="240">
        <f>F88/[1]EU28!F88</f>
        <v>0.10316577915618236</v>
      </c>
      <c r="DF40" s="237"/>
      <c r="DG40" s="27"/>
    </row>
    <row r="41" spans="1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50.150000000000006</v>
      </c>
      <c r="G41" s="7">
        <v>50.150000000000006</v>
      </c>
      <c r="H41" s="17">
        <v>33.022796</v>
      </c>
      <c r="I41" s="60">
        <v>0.30309934069543287</v>
      </c>
      <c r="J41" s="60">
        <v>5.7377604596824956E-2</v>
      </c>
      <c r="K41" s="60">
        <v>0.14054069824581258</v>
      </c>
      <c r="L41" s="60">
        <v>0.16063209680993357</v>
      </c>
      <c r="M41" s="60">
        <v>0</v>
      </c>
      <c r="N41" s="13">
        <v>0.27439070251786996</v>
      </c>
      <c r="O41" s="13">
        <v>2.8708638177562928E-2</v>
      </c>
      <c r="P41" s="225">
        <v>0</v>
      </c>
      <c r="Q41" s="60">
        <v>0.56999999999999995</v>
      </c>
      <c r="R41" s="60">
        <v>4.9000000000000004</v>
      </c>
      <c r="S41" s="60">
        <v>0.91999999999999993</v>
      </c>
      <c r="T41" s="165">
        <v>0.56999999999999995</v>
      </c>
      <c r="U41" s="253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8"/>
      <c r="CG41" s="159">
        <v>124.09810421379629</v>
      </c>
      <c r="CH41" s="32">
        <v>114.35743811821796</v>
      </c>
      <c r="CI41" s="32">
        <v>5.3045280639836996</v>
      </c>
      <c r="CJ41" s="32">
        <v>130.30300942448611</v>
      </c>
      <c r="CK41" s="32">
        <v>46.886549628469361</v>
      </c>
      <c r="CL41" s="94">
        <v>5.6758450284625592</v>
      </c>
      <c r="CM41" s="47">
        <v>6.4895420087306679</v>
      </c>
      <c r="CN41" s="47">
        <v>3.7764023500605353</v>
      </c>
      <c r="CO41" s="94">
        <v>9.7335395508153759</v>
      </c>
      <c r="CP41" s="94">
        <v>1.5483249635248193</v>
      </c>
      <c r="CQ41" s="236">
        <f t="shared" si="6"/>
        <v>50.150000000000006</v>
      </c>
      <c r="CR41" s="238">
        <f t="shared" si="7"/>
        <v>7.6969092721834498E-2</v>
      </c>
      <c r="CS41" s="238">
        <f t="shared" si="8"/>
        <v>0.32442671984047849</v>
      </c>
      <c r="CT41" s="238">
        <f t="shared" si="9"/>
        <v>0.2</v>
      </c>
      <c r="CU41" s="238">
        <f t="shared" si="10"/>
        <v>4.4466600199401789E-2</v>
      </c>
      <c r="CV41" s="238">
        <f t="shared" si="11"/>
        <v>0.16570289132602192</v>
      </c>
      <c r="CW41" s="238">
        <f t="shared" si="12"/>
        <v>0.18843469591226322</v>
      </c>
      <c r="CX41" s="238">
        <f t="shared" si="13"/>
        <v>0.99999999999999989</v>
      </c>
      <c r="CY41" s="237"/>
      <c r="CZ41" s="240">
        <f>F49/[1]EU28!F49</f>
        <v>1.9452703724235239E-2</v>
      </c>
      <c r="DA41" s="240">
        <f>F57/[1]EU28!F57</f>
        <v>0.12967243165696979</v>
      </c>
      <c r="DB41" s="240">
        <f>H65/[1]EU28!F65</f>
        <v>5.5397477963814265E-2</v>
      </c>
      <c r="DC41" s="240">
        <f>F73/[1]EU28!F73</f>
        <v>6.1542707327169877E-2</v>
      </c>
      <c r="DD41" s="240">
        <f>F81/[1]EU28!F81</f>
        <v>0.1321039662983865</v>
      </c>
      <c r="DE41" s="240">
        <f>F89/[1]EU28!F89</f>
        <v>9.1758263098613443E-2</v>
      </c>
      <c r="DF41" s="237"/>
      <c r="DG41" s="27"/>
    </row>
    <row r="42" spans="1:111" ht="25.5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55.870000000000012</v>
      </c>
      <c r="G42" s="7">
        <v>55.870000000000012</v>
      </c>
      <c r="H42" s="17">
        <v>36.663004000000001</v>
      </c>
      <c r="I42" s="60">
        <v>0.33799325486165654</v>
      </c>
      <c r="J42" s="60">
        <v>5.4939711939968799E-2</v>
      </c>
      <c r="K42" s="60">
        <v>0.15663320611602893</v>
      </c>
      <c r="L42" s="60">
        <v>0.17925487025998801</v>
      </c>
      <c r="M42" s="60">
        <v>0</v>
      </c>
      <c r="N42" s="13">
        <v>0.30570172530439593</v>
      </c>
      <c r="O42" s="13">
        <v>3.2291529557260681E-2</v>
      </c>
      <c r="P42" s="225">
        <v>-6.9388939039072284E-17</v>
      </c>
      <c r="Q42" s="60">
        <v>0.47</v>
      </c>
      <c r="R42" s="60">
        <v>4.1999999999999993</v>
      </c>
      <c r="S42" s="60">
        <v>0.85999999999999988</v>
      </c>
      <c r="T42" s="165">
        <v>0.52999999999999992</v>
      </c>
      <c r="U42" s="253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8"/>
      <c r="CG42" s="159">
        <v>114.91472654829032</v>
      </c>
      <c r="CH42" s="32">
        <v>116.58335488813995</v>
      </c>
      <c r="CI42" s="32">
        <v>5.3077281224705786</v>
      </c>
      <c r="CJ42" s="32">
        <v>120.66046287570484</v>
      </c>
      <c r="CK42" s="32">
        <v>47.799175504137374</v>
      </c>
      <c r="CL42" s="94">
        <v>5.6792690910435191</v>
      </c>
      <c r="CM42" s="47">
        <v>6.7168285424554135</v>
      </c>
      <c r="CN42" s="47">
        <v>4.2742960065972948</v>
      </c>
      <c r="CO42" s="47">
        <v>9.9728008249822331</v>
      </c>
      <c r="CP42" s="47">
        <v>1.7524613627048906</v>
      </c>
      <c r="CQ42" s="236">
        <f t="shared" si="6"/>
        <v>55.870000000000012</v>
      </c>
      <c r="CR42" s="238">
        <f t="shared" si="7"/>
        <v>7.052085197780561E-2</v>
      </c>
      <c r="CS42" s="238">
        <f t="shared" si="8"/>
        <v>0.32486128512618578</v>
      </c>
      <c r="CT42" s="238">
        <f t="shared" si="9"/>
        <v>0.19616967961338819</v>
      </c>
      <c r="CU42" s="238">
        <f t="shared" si="10"/>
        <v>4.3314838016824758E-2</v>
      </c>
      <c r="CV42" s="238">
        <f t="shared" si="11"/>
        <v>0.1845355289063898</v>
      </c>
      <c r="CW42" s="238">
        <f t="shared" si="12"/>
        <v>0.18059781635940575</v>
      </c>
      <c r="CX42" s="238">
        <f t="shared" si="13"/>
        <v>0.99999999999999989</v>
      </c>
      <c r="CY42" s="237"/>
      <c r="CZ42" s="240">
        <f>F50/[1]EU28!F50</f>
        <v>1.5326564748901083E-2</v>
      </c>
      <c r="DA42" s="240">
        <f>F58/[1]EU28!F58</f>
        <v>7.5276844593753889E-2</v>
      </c>
      <c r="DB42" s="240">
        <f>H66/[1]EU28!F66</f>
        <v>4.5164647993943978E-2</v>
      </c>
      <c r="DC42" s="240">
        <f>F74/[1]EU28!F74</f>
        <v>4.0799123324622773E-2</v>
      </c>
      <c r="DD42" s="240">
        <f>F82/[1]EU28!F82</f>
        <v>0.1052846566249681</v>
      </c>
      <c r="DE42" s="240">
        <f>F90/[1]EU28!F90</f>
        <v>6.8803460766343735E-2</v>
      </c>
      <c r="DF42" s="237"/>
      <c r="DG42" s="27"/>
    </row>
    <row r="43" spans="1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42.18</v>
      </c>
      <c r="G43" s="7">
        <v>42.18</v>
      </c>
      <c r="H43" s="17">
        <v>27.950688</v>
      </c>
      <c r="I43" s="60">
        <v>0.29558405027811241</v>
      </c>
      <c r="J43" s="60">
        <v>5.3174612330005276E-2</v>
      </c>
      <c r="K43" s="60">
        <v>0.13498326243987038</v>
      </c>
      <c r="L43" s="60">
        <v>0.15974219770769368</v>
      </c>
      <c r="M43" s="60">
        <v>0</v>
      </c>
      <c r="N43" s="13">
        <v>0.26838075439916242</v>
      </c>
      <c r="O43" s="13">
        <v>2.7203295878949974E-2</v>
      </c>
      <c r="P43" s="225">
        <v>0</v>
      </c>
      <c r="Q43" s="60">
        <v>0.42000000000000004</v>
      </c>
      <c r="R43" s="60">
        <v>3.6000000000000005</v>
      </c>
      <c r="S43" s="60">
        <v>0.83000000000000007</v>
      </c>
      <c r="T43" s="165">
        <v>0.5</v>
      </c>
      <c r="U43" s="253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8"/>
      <c r="CG43" s="159">
        <v>116.08308431476053</v>
      </c>
      <c r="CH43" s="32">
        <v>112.34498188900272</v>
      </c>
      <c r="CI43" s="32">
        <v>7.452346547566199</v>
      </c>
      <c r="CJ43" s="32">
        <v>121.88723853049856</v>
      </c>
      <c r="CK43" s="32">
        <v>46.061442574491117</v>
      </c>
      <c r="CL43" s="94">
        <v>7.9740108058958334</v>
      </c>
      <c r="CM43" s="47">
        <v>5.2107244737729417</v>
      </c>
      <c r="CN43" s="47">
        <v>3.140119537145166</v>
      </c>
      <c r="CO43" s="47">
        <v>8.3917474970091153</v>
      </c>
      <c r="CP43" s="47">
        <v>1.2874490102295177</v>
      </c>
      <c r="CQ43" s="236">
        <f t="shared" si="6"/>
        <v>42.18</v>
      </c>
      <c r="CR43" s="238">
        <f t="shared" si="7"/>
        <v>8.6533902323376002E-2</v>
      </c>
      <c r="CS43" s="238">
        <f t="shared" si="8"/>
        <v>0.39449976292081557</v>
      </c>
      <c r="CT43" s="238">
        <f t="shared" si="9"/>
        <v>0.10597439544807966</v>
      </c>
      <c r="CU43" s="238">
        <f t="shared" si="10"/>
        <v>0.16002844950213371</v>
      </c>
      <c r="CV43" s="238">
        <f t="shared" si="11"/>
        <v>0.13963963963963963</v>
      </c>
      <c r="CW43" s="238">
        <f t="shared" si="12"/>
        <v>0.11332385016595543</v>
      </c>
      <c r="CX43" s="238">
        <f t="shared" si="13"/>
        <v>1</v>
      </c>
      <c r="CY43" s="237"/>
      <c r="CZ43" s="240">
        <f>F51/[1]EU28!F51</f>
        <v>1.4292986646826173E-2</v>
      </c>
      <c r="DA43" s="240">
        <f>F59/[1]EU28!F59</f>
        <v>7.010448264239974E-2</v>
      </c>
      <c r="DB43" s="240">
        <f>H67/[1]EU28!F67</f>
        <v>2.0504159362118326E-2</v>
      </c>
      <c r="DC43" s="240">
        <f>F75/[1]EU28!F75</f>
        <v>0.1061320754716981</v>
      </c>
      <c r="DD43" s="240">
        <f>F83/[1]EU28!F83</f>
        <v>5.7966735557523852E-2</v>
      </c>
      <c r="DE43" s="240">
        <f>F91/[1]EU28!F91</f>
        <v>3.2097339546876894E-2</v>
      </c>
      <c r="DF43" s="237"/>
      <c r="DG43" s="27"/>
    </row>
    <row r="44" spans="1:111" ht="24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56.17</v>
      </c>
      <c r="G44" s="7">
        <v>56.17</v>
      </c>
      <c r="H44" s="17">
        <v>36.853923999999999</v>
      </c>
      <c r="I44" s="60">
        <v>0.42235309866478921</v>
      </c>
      <c r="J44" s="60">
        <v>6.8994859642207446E-2</v>
      </c>
      <c r="K44" s="60">
        <v>0.19251895774614747</v>
      </c>
      <c r="L44" s="60">
        <v>0.22871048269409869</v>
      </c>
      <c r="M44" s="60">
        <v>0</v>
      </c>
      <c r="N44" s="13">
        <v>0.3847101769539798</v>
      </c>
      <c r="O44" s="13">
        <v>3.7642921710809393E-2</v>
      </c>
      <c r="P44" s="225">
        <v>0</v>
      </c>
      <c r="Q44" s="60">
        <v>0.39</v>
      </c>
      <c r="R44" s="60">
        <v>2.9799999999999995</v>
      </c>
      <c r="S44" s="60">
        <v>0.80000000000000016</v>
      </c>
      <c r="T44" s="165">
        <v>1.4</v>
      </c>
      <c r="U44" s="253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8"/>
      <c r="CG44" s="159">
        <v>113.03555985557939</v>
      </c>
      <c r="CH44" s="32">
        <v>118.41198291481707</v>
      </c>
      <c r="CI44" s="32">
        <v>7.0488474990366035</v>
      </c>
      <c r="CJ44" s="32">
        <v>118.68733784835837</v>
      </c>
      <c r="CK44" s="32">
        <v>48.548912995075</v>
      </c>
      <c r="CL44" s="94">
        <v>7.5422668239691664</v>
      </c>
      <c r="CM44" s="47">
        <v>6.7451411611087808</v>
      </c>
      <c r="CN44" s="47">
        <v>4.3639462190319662</v>
      </c>
      <c r="CO44" s="47">
        <v>10.004516894444638</v>
      </c>
      <c r="CP44" s="47">
        <v>1.7892179498031064</v>
      </c>
      <c r="CQ44" s="236">
        <f t="shared" si="6"/>
        <v>56.17</v>
      </c>
      <c r="CR44" s="238">
        <f t="shared" si="7"/>
        <v>9.4178387039344849E-2</v>
      </c>
      <c r="CS44" s="238">
        <f t="shared" si="8"/>
        <v>0.44151682392736336</v>
      </c>
      <c r="CT44" s="238">
        <f t="shared" si="9"/>
        <v>0.10414812177318852</v>
      </c>
      <c r="CU44" s="238">
        <f t="shared" si="10"/>
        <v>0.14723161830158449</v>
      </c>
      <c r="CV44" s="238">
        <f t="shared" si="11"/>
        <v>0.10628449350186932</v>
      </c>
      <c r="CW44" s="238">
        <f t="shared" si="12"/>
        <v>0.10664055545664945</v>
      </c>
      <c r="CX44" s="238">
        <f t="shared" si="13"/>
        <v>1</v>
      </c>
      <c r="CY44" s="237"/>
      <c r="CZ44" s="240">
        <f>F52/[1]EU28!F52</f>
        <v>2.227931266846361E-2</v>
      </c>
      <c r="DA44" s="240">
        <f>F60/[1]EU28!F60</f>
        <v>9.1936978683966636E-2</v>
      </c>
      <c r="DB44" s="240">
        <f>H68/[1]EU28!F68</f>
        <v>2.9233501664609276E-2</v>
      </c>
      <c r="DC44" s="240">
        <f>F76/[1]EU28!F76</f>
        <v>0.13320447773214142</v>
      </c>
      <c r="DD44" s="240">
        <f>F84/[1]EU28!F84</f>
        <v>5.8034412365121024E-2</v>
      </c>
      <c r="DE44" s="240">
        <f>F92/[1]EU28!F92</f>
        <v>3.9397267842226767E-2</v>
      </c>
      <c r="DF44" s="237"/>
      <c r="DG44" s="27"/>
    </row>
    <row r="45" spans="1:111" ht="24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42.160000000000004</v>
      </c>
      <c r="G45" s="7">
        <v>42.160000000000004</v>
      </c>
      <c r="H45" s="17">
        <v>28.020691999999993</v>
      </c>
      <c r="I45" s="60">
        <v>0.33645304283421912</v>
      </c>
      <c r="J45" s="60">
        <v>4.8704512258110358E-2</v>
      </c>
      <c r="K45" s="60">
        <v>0.15430999272434878</v>
      </c>
      <c r="L45" s="60">
        <v>0.18092719428741599</v>
      </c>
      <c r="M45" s="60">
        <v>0</v>
      </c>
      <c r="N45" s="13">
        <v>0.3073196019981575</v>
      </c>
      <c r="O45" s="13">
        <v>2.9133440836061536E-2</v>
      </c>
      <c r="P45" s="225">
        <v>8.3266726846886741E-17</v>
      </c>
      <c r="Q45" s="60">
        <v>0.36999999999999994</v>
      </c>
      <c r="R45" s="60">
        <v>2.37</v>
      </c>
      <c r="S45" s="60">
        <v>0.32999999999999996</v>
      </c>
      <c r="T45" s="165">
        <v>0.36999999999999994</v>
      </c>
      <c r="U45" s="253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8"/>
      <c r="CG45" s="159">
        <v>103.64043557452129</v>
      </c>
      <c r="CH45" s="32">
        <v>91.538360670455006</v>
      </c>
      <c r="CI45" s="32">
        <v>5.0299008842010489</v>
      </c>
      <c r="CJ45" s="32">
        <v>108.82245735324736</v>
      </c>
      <c r="CK45" s="32">
        <v>37.530727874886551</v>
      </c>
      <c r="CL45" s="94">
        <v>5.3819939460951227</v>
      </c>
      <c r="CM45" s="47">
        <v>4.5815413850997349</v>
      </c>
      <c r="CN45" s="47">
        <v>2.5649682105317324</v>
      </c>
      <c r="CO45" s="47">
        <v>7.7290596667802793</v>
      </c>
      <c r="CP45" s="47">
        <v>1.0916369663180103</v>
      </c>
      <c r="CQ45" s="236">
        <f t="shared" si="6"/>
        <v>42.160000000000004</v>
      </c>
      <c r="CR45" s="238">
        <f t="shared" si="7"/>
        <v>0.11907020872865273</v>
      </c>
      <c r="CS45" s="238">
        <f t="shared" si="8"/>
        <v>0.47319734345351044</v>
      </c>
      <c r="CT45" s="238">
        <f t="shared" si="9"/>
        <v>0.15014231499051231</v>
      </c>
      <c r="CU45" s="238">
        <f t="shared" si="10"/>
        <v>5.2656546489563555E-2</v>
      </c>
      <c r="CV45" s="238">
        <f t="shared" si="11"/>
        <v>7.3529411764705885E-2</v>
      </c>
      <c r="CW45" s="238">
        <f t="shared" si="12"/>
        <v>0.131404174573055</v>
      </c>
      <c r="CX45" s="238">
        <f t="shared" si="13"/>
        <v>0.99999999999999989</v>
      </c>
      <c r="CY45" s="237"/>
      <c r="CZ45" s="240">
        <f>F53/[1]EU28!F53</f>
        <v>3.6224563429066242E-2</v>
      </c>
      <c r="DA45" s="240">
        <f>F61/[1]EU28!F61</f>
        <v>0.14460713250217455</v>
      </c>
      <c r="DB45" s="240">
        <f>H69/[1]EU28!F69</f>
        <v>6.6115848778267747E-2</v>
      </c>
      <c r="DC45" s="240">
        <f>F77/[1]EU28!F77</f>
        <v>0.10078082440530234</v>
      </c>
      <c r="DD45" s="240">
        <f>F85/[1]EU28!F85</f>
        <v>7.6268267480194857E-2</v>
      </c>
      <c r="DE45" s="240">
        <f>F93/[1]EU28!F93</f>
        <v>7.4145453572097758E-2</v>
      </c>
      <c r="DF45" s="237"/>
      <c r="DG45" s="27"/>
    </row>
    <row r="46" spans="1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17"/>
      <c r="I46" s="505">
        <v>0.58776069820297661</v>
      </c>
      <c r="J46" s="505">
        <v>0.04</v>
      </c>
      <c r="K46" s="505">
        <v>0.2870623250023337</v>
      </c>
      <c r="L46" s="505">
        <v>0.3006983732006428</v>
      </c>
      <c r="M46" s="505">
        <v>0</v>
      </c>
      <c r="N46" s="14"/>
      <c r="O46" s="14"/>
      <c r="P46" s="317"/>
      <c r="Q46" s="7"/>
      <c r="R46" s="7"/>
      <c r="S46" s="7"/>
      <c r="T46" s="36"/>
      <c r="U46" s="253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8"/>
      <c r="CG46" s="34"/>
      <c r="CH46" s="7"/>
      <c r="CI46" s="60"/>
      <c r="CJ46" s="60"/>
      <c r="CK46" s="60"/>
      <c r="CL46" s="60"/>
      <c r="CM46" s="7"/>
      <c r="CN46" s="47"/>
      <c r="CO46" s="7"/>
      <c r="CP46" s="7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</row>
    <row r="47" spans="1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60">
        <v>16.720000000000002</v>
      </c>
      <c r="G47" s="7">
        <v>16.720000000000002</v>
      </c>
      <c r="H47" s="36">
        <v>10.825164000000001</v>
      </c>
      <c r="I47" s="75">
        <v>0.20980697852164321</v>
      </c>
      <c r="J47" s="531">
        <v>4.7594648448619332E-2</v>
      </c>
      <c r="K47" s="532">
        <v>0.10246972830997053</v>
      </c>
      <c r="L47" s="533">
        <v>0.10733725021167267</v>
      </c>
      <c r="M47" s="534">
        <v>0</v>
      </c>
      <c r="N47" s="17">
        <v>0.18809195624465314</v>
      </c>
      <c r="O47" s="103">
        <v>2.171502227699007E-2</v>
      </c>
      <c r="P47" s="225">
        <v>0</v>
      </c>
      <c r="Q47" s="7">
        <v>1.2</v>
      </c>
      <c r="R47" s="7">
        <v>5.5</v>
      </c>
      <c r="S47" s="7">
        <v>1.3</v>
      </c>
      <c r="T47" s="36">
        <v>0.8</v>
      </c>
      <c r="U47" s="253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8"/>
      <c r="CG47" s="245">
        <v>189.61890327589742</v>
      </c>
      <c r="CH47" s="7">
        <v>103.27669605630966</v>
      </c>
      <c r="CI47" s="60">
        <v>4.8955292880868626</v>
      </c>
      <c r="CJ47" s="32">
        <v>199.09984843969229</v>
      </c>
      <c r="CK47" s="32">
        <v>42.343445383086959</v>
      </c>
      <c r="CL47" s="94">
        <v>5.2382163382529434</v>
      </c>
      <c r="CM47" s="47">
        <v>3.2522813124698176</v>
      </c>
      <c r="CN47" s="47">
        <v>1.1279871721877055</v>
      </c>
      <c r="CO47" s="94">
        <v>6.3307324430872454</v>
      </c>
      <c r="CP47" s="94">
        <v>0.45837474059695921</v>
      </c>
    </row>
    <row r="48" spans="1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7">
        <v>8.3600000000000012</v>
      </c>
      <c r="G48" s="7">
        <v>8.3600000000000012</v>
      </c>
      <c r="H48" s="7">
        <v>5.5048599999999999</v>
      </c>
      <c r="I48" s="75">
        <v>0.1049034892608216</v>
      </c>
      <c r="J48" s="13">
        <v>2.3797324224309701E-2</v>
      </c>
      <c r="K48" s="225">
        <v>5.1234864154985266E-2</v>
      </c>
      <c r="L48" s="319">
        <v>5.3668625105836337E-2</v>
      </c>
      <c r="M48" s="318">
        <v>0</v>
      </c>
      <c r="N48" s="17">
        <v>9.4045978122326568E-2</v>
      </c>
      <c r="O48" s="103">
        <v>1.0857511138495035E-2</v>
      </c>
      <c r="P48" s="225">
        <v>0</v>
      </c>
      <c r="Q48" s="190">
        <v>0.78</v>
      </c>
      <c r="R48" s="190">
        <v>5.2</v>
      </c>
      <c r="S48" s="190">
        <v>1.05</v>
      </c>
      <c r="T48" s="190">
        <v>0.65</v>
      </c>
      <c r="U48" s="253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8"/>
      <c r="CG48" s="34">
        <v>399.2552621615377</v>
      </c>
      <c r="CH48" s="191">
        <v>96.047327332367985</v>
      </c>
      <c r="CI48" s="60">
        <v>4.8955292880868626</v>
      </c>
      <c r="CJ48" s="32">
        <v>419.2180252696146</v>
      </c>
      <c r="CK48" s="32">
        <v>39.37940420627087</v>
      </c>
      <c r="CL48" s="94">
        <v>5.2382163382529434</v>
      </c>
      <c r="CM48" s="47">
        <v>3.3787006165188624</v>
      </c>
      <c r="CN48" s="47">
        <v>0.52872709033885912</v>
      </c>
      <c r="CO48" s="94">
        <v>6.4626541798417731</v>
      </c>
      <c r="CP48" s="94">
        <v>0.21677810703893227</v>
      </c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7">
        <v>3.8600000000000003</v>
      </c>
      <c r="G49" s="7">
        <v>3.8600000000000003</v>
      </c>
      <c r="H49" s="7">
        <v>2.64106</v>
      </c>
      <c r="I49" s="75">
        <v>4.8436300065403275E-2</v>
      </c>
      <c r="J49" s="13">
        <v>1.0987759749501868E-2</v>
      </c>
      <c r="K49" s="225">
        <v>2.3656288951942956E-2</v>
      </c>
      <c r="L49" s="319">
        <v>2.4780011113460319E-2</v>
      </c>
      <c r="M49" s="225">
        <v>0</v>
      </c>
      <c r="N49" s="17">
        <v>4.3423143008634035E-2</v>
      </c>
      <c r="O49" s="162">
        <v>5.0131570567692385E-3</v>
      </c>
      <c r="P49" s="225">
        <v>0</v>
      </c>
      <c r="Q49" s="190">
        <v>0.56999999999999995</v>
      </c>
      <c r="R49" s="7">
        <v>4.9000000000000004</v>
      </c>
      <c r="S49" s="190">
        <v>0.92</v>
      </c>
      <c r="T49" s="190">
        <v>0.56999999999999995</v>
      </c>
      <c r="U49" s="253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8"/>
      <c r="CG49" s="34">
        <v>366.43976116195927</v>
      </c>
      <c r="CH49" s="226">
        <v>96.527563969029828</v>
      </c>
      <c r="CI49" s="7">
        <v>4.8955292880868626</v>
      </c>
      <c r="CJ49" s="13">
        <v>384.76174922005725</v>
      </c>
      <c r="CK49" s="13">
        <v>39.576301227302224</v>
      </c>
      <c r="CL49" s="94">
        <v>5.2382163382529434</v>
      </c>
      <c r="CM49" s="47">
        <v>1.4333542211371781</v>
      </c>
      <c r="CN49" s="47">
        <v>0.25493508809604593</v>
      </c>
      <c r="CO49" s="94">
        <v>4.4195998670550773</v>
      </c>
      <c r="CP49" s="94">
        <v>0.10452338611937881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7">
        <v>3.9400000000000004</v>
      </c>
      <c r="G50" s="7">
        <v>3.9400000000000004</v>
      </c>
      <c r="H50" s="7">
        <v>2.6919720000000003</v>
      </c>
      <c r="I50" s="75">
        <v>4.9440161206655155E-2</v>
      </c>
      <c r="J50" s="13">
        <v>1.12154853401651E-3</v>
      </c>
      <c r="K50" s="225">
        <v>2.4146574733330376E-2</v>
      </c>
      <c r="L50" s="319">
        <v>2.5293586473324779E-2</v>
      </c>
      <c r="M50" s="225">
        <v>0</v>
      </c>
      <c r="N50" s="17">
        <v>4.4323104521766347E-2</v>
      </c>
      <c r="O50" s="162">
        <v>5.117056684888808E-3</v>
      </c>
      <c r="P50" s="225">
        <v>0</v>
      </c>
      <c r="Q50" s="190">
        <v>0.47</v>
      </c>
      <c r="R50" s="7">
        <v>4.2</v>
      </c>
      <c r="S50" s="190">
        <v>0.86</v>
      </c>
      <c r="T50" s="190">
        <v>0.53</v>
      </c>
      <c r="U50" s="253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8"/>
      <c r="CG50" s="34">
        <v>317.21650966259159</v>
      </c>
      <c r="CH50" s="7">
        <v>97.007800605691656</v>
      </c>
      <c r="CI50" s="7">
        <v>4.8955292880868626</v>
      </c>
      <c r="CJ50" s="13">
        <v>333.07733514572118</v>
      </c>
      <c r="CK50" s="13">
        <v>39.773198248333578</v>
      </c>
      <c r="CL50" s="94">
        <v>5.2382163382529434</v>
      </c>
      <c r="CM50" s="47">
        <v>1.2691214334656733</v>
      </c>
      <c r="CN50" s="47">
        <v>0.26114228301210501</v>
      </c>
      <c r="CO50" s="47">
        <v>4.2471632728468585</v>
      </c>
      <c r="CP50" s="47">
        <v>0.10706833603496305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7">
        <v>3.65</v>
      </c>
      <c r="G51" s="7">
        <v>3.65</v>
      </c>
      <c r="H51" s="7">
        <v>2.5074159999999996</v>
      </c>
      <c r="I51" s="75">
        <v>4.5801164569617081E-2</v>
      </c>
      <c r="J51" s="13">
        <v>1.0389980074010799E-2</v>
      </c>
      <c r="K51" s="225">
        <v>2.236928877580098E-2</v>
      </c>
      <c r="L51" s="319">
        <v>2.3431875793816101E-2</v>
      </c>
      <c r="M51" s="225">
        <v>0</v>
      </c>
      <c r="N51" s="17">
        <v>4.1060744036661712E-2</v>
      </c>
      <c r="O51" s="162">
        <v>4.7404205329553677E-3</v>
      </c>
      <c r="P51" s="225">
        <v>0</v>
      </c>
      <c r="Q51" s="190">
        <v>0.42</v>
      </c>
      <c r="R51" s="7">
        <v>3.6</v>
      </c>
      <c r="S51" s="190">
        <v>0.83</v>
      </c>
      <c r="T51" s="36">
        <v>0.5</v>
      </c>
      <c r="U51" s="253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8"/>
      <c r="CG51" s="34">
        <v>292.60488391290778</v>
      </c>
      <c r="CH51" s="7">
        <v>81.486552508780989</v>
      </c>
      <c r="CI51" s="7">
        <v>4.8955292880868626</v>
      </c>
      <c r="CJ51" s="13">
        <v>307.23512810855317</v>
      </c>
      <c r="CK51" s="13">
        <v>33.409486528600205</v>
      </c>
      <c r="CL51" s="94">
        <v>5.2382163382529434</v>
      </c>
      <c r="CM51" s="47">
        <v>1.0858765081836304</v>
      </c>
      <c r="CN51" s="47">
        <v>0.20432068554535754</v>
      </c>
      <c r="CO51" s="47">
        <v>4.0547277072308425</v>
      </c>
      <c r="CP51" s="47">
        <v>8.377148107359661E-2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7">
        <v>5.29</v>
      </c>
      <c r="G52" s="60">
        <v>5.29</v>
      </c>
      <c r="H52" s="60">
        <v>3.5511119999999998</v>
      </c>
      <c r="I52" s="75">
        <v>6.6380317965280655E-2</v>
      </c>
      <c r="J52" s="13">
        <v>1.5058354682607467E-2</v>
      </c>
      <c r="K52" s="225">
        <v>3.2420147294243071E-2</v>
      </c>
      <c r="L52" s="319">
        <v>3.3960170671037584E-2</v>
      </c>
      <c r="M52" s="225">
        <v>0</v>
      </c>
      <c r="N52" s="17">
        <v>5.9509955055874107E-2</v>
      </c>
      <c r="O52" s="162">
        <v>6.8703629094065471E-3</v>
      </c>
      <c r="P52" s="225">
        <v>0</v>
      </c>
      <c r="Q52" s="190">
        <v>0.39</v>
      </c>
      <c r="R52" s="190">
        <v>2.98</v>
      </c>
      <c r="S52" s="7">
        <v>0.8</v>
      </c>
      <c r="T52" s="165">
        <v>1.4</v>
      </c>
      <c r="U52" s="253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8"/>
      <c r="CG52" s="34">
        <v>276.19713341311854</v>
      </c>
      <c r="CH52" s="60">
        <v>74.152762782990706</v>
      </c>
      <c r="CI52" s="60">
        <v>4.8955292880868626</v>
      </c>
      <c r="CJ52" s="32">
        <v>290.0069900837745</v>
      </c>
      <c r="CK52" s="32">
        <v>30.402632741026189</v>
      </c>
      <c r="CL52" s="94">
        <v>5.2382163382529434</v>
      </c>
      <c r="CM52" s="47">
        <v>1.4869801856893767</v>
      </c>
      <c r="CN52" s="47">
        <v>0.26332476575183172</v>
      </c>
      <c r="CO52" s="47">
        <v>4.4760471419725256</v>
      </c>
      <c r="CP52" s="47">
        <v>0.10796315395825098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52">
        <v>5.0199999999999996</v>
      </c>
      <c r="G53" s="32">
        <v>5.0199999999999996</v>
      </c>
      <c r="H53" s="32">
        <v>3.3792839999999997</v>
      </c>
      <c r="I53" s="75">
        <v>6.2992286613555548E-2</v>
      </c>
      <c r="J53" s="13">
        <v>1.4289780814119002E-2</v>
      </c>
      <c r="K53" s="225">
        <v>3.076543278206053E-2</v>
      </c>
      <c r="L53" s="319">
        <v>3.2226853831495018E-2</v>
      </c>
      <c r="M53" s="225">
        <v>0</v>
      </c>
      <c r="N53" s="17">
        <v>5.6472584949052551E-2</v>
      </c>
      <c r="O53" s="162">
        <v>6.5197016645029988E-3</v>
      </c>
      <c r="P53" s="225">
        <v>0</v>
      </c>
      <c r="Q53" s="58">
        <v>0.37</v>
      </c>
      <c r="R53" s="52">
        <v>2.37</v>
      </c>
      <c r="S53" s="52">
        <v>0.33</v>
      </c>
      <c r="T53" s="252">
        <v>0.37</v>
      </c>
      <c r="U53" s="253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8"/>
      <c r="CG53" s="61">
        <v>243.3542861627071</v>
      </c>
      <c r="CH53" s="226">
        <v>24.39207785039023</v>
      </c>
      <c r="CI53" s="60">
        <v>4.8955292880868626</v>
      </c>
      <c r="CJ53" s="32">
        <v>255.52200047084247</v>
      </c>
      <c r="CK53" s="32">
        <v>10.000751918659994</v>
      </c>
      <c r="CL53" s="94">
        <v>5.2382163382529434</v>
      </c>
      <c r="CM53" s="47">
        <v>1.2462140735629854</v>
      </c>
      <c r="CN53" s="47">
        <v>8.2427758406578094E-2</v>
      </c>
      <c r="CO53" s="47">
        <v>4.2232162883816589</v>
      </c>
      <c r="CP53" s="47">
        <v>7.379538094669702E-2</v>
      </c>
    </row>
    <row r="54" spans="2:94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118"/>
      <c r="I54" s="327">
        <v>2.0912937225129817</v>
      </c>
      <c r="J54" s="327">
        <v>1.5399999999999998</v>
      </c>
      <c r="K54" s="327">
        <v>0.93062570651827681</v>
      </c>
      <c r="L54" s="327">
        <v>1.1606680159947049</v>
      </c>
      <c r="M54" s="327">
        <v>0</v>
      </c>
      <c r="N54" s="14"/>
      <c r="O54" s="14"/>
      <c r="P54" s="317"/>
      <c r="Q54" s="7"/>
      <c r="R54" s="7"/>
      <c r="S54" s="7"/>
      <c r="T54" s="36"/>
      <c r="U54" s="253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8"/>
      <c r="CG54" s="34"/>
      <c r="CH54" s="60"/>
      <c r="CI54" s="60"/>
      <c r="CJ54" s="60"/>
      <c r="CK54" s="60"/>
      <c r="CL54" s="60"/>
      <c r="CM54" s="7"/>
      <c r="CN54" s="47"/>
      <c r="CO54" s="7"/>
      <c r="CP54" s="7"/>
    </row>
    <row r="55" spans="2:94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53">
        <v>48.54</v>
      </c>
      <c r="G55" s="60">
        <v>48.54</v>
      </c>
      <c r="H55" s="60">
        <v>31.075411999999996</v>
      </c>
      <c r="I55" s="75">
        <v>0.60909274745457898</v>
      </c>
      <c r="J55" s="13">
        <v>4.48527541101644E-2</v>
      </c>
      <c r="K55" s="319">
        <v>0.27104627261728764</v>
      </c>
      <c r="L55" s="225">
        <v>0.33804647483729133</v>
      </c>
      <c r="M55" s="318">
        <v>0</v>
      </c>
      <c r="N55" s="73">
        <v>0.56341079139548556</v>
      </c>
      <c r="O55" s="73">
        <v>4.568195605909342E-2</v>
      </c>
      <c r="P55" s="225">
        <v>0</v>
      </c>
      <c r="Q55" s="226">
        <v>1.2</v>
      </c>
      <c r="R55" s="226">
        <v>5.5</v>
      </c>
      <c r="S55" s="226">
        <v>1.3</v>
      </c>
      <c r="T55" s="339">
        <v>0.8</v>
      </c>
      <c r="U55" s="253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8"/>
      <c r="CG55" s="245">
        <v>162.51876870041224</v>
      </c>
      <c r="CH55" s="60">
        <v>103.27669605630966</v>
      </c>
      <c r="CI55" s="32">
        <v>2.7414964013286429</v>
      </c>
      <c r="CJ55" s="32">
        <v>170.64470713543287</v>
      </c>
      <c r="CK55" s="32">
        <v>42.343445383086959</v>
      </c>
      <c r="CL55" s="94">
        <v>2.9334011494216483</v>
      </c>
      <c r="CM55" s="47">
        <v>8.021733268038501</v>
      </c>
      <c r="CN55" s="47">
        <v>3.2093658799485976</v>
      </c>
      <c r="CO55" s="94">
        <v>8.4254813761468395</v>
      </c>
      <c r="CP55" s="94">
        <v>1.315840010778925</v>
      </c>
    </row>
    <row r="56" spans="2:94" ht="21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22.310000000000002</v>
      </c>
      <c r="G56" s="60">
        <v>22.310000000000002</v>
      </c>
      <c r="H56" s="60">
        <v>14.38264</v>
      </c>
      <c r="I56" s="75">
        <v>0.27995177576661839</v>
      </c>
      <c r="J56" s="13">
        <v>2.06152646105844E-2</v>
      </c>
      <c r="K56" s="319">
        <v>0.12457854021614519</v>
      </c>
      <c r="L56" s="225">
        <v>0.15537323555047322</v>
      </c>
      <c r="M56" s="318">
        <v>0</v>
      </c>
      <c r="N56" s="73">
        <v>0.25895539258412203</v>
      </c>
      <c r="O56" s="73">
        <v>2.099638318249638E-2</v>
      </c>
      <c r="P56" s="225">
        <v>0</v>
      </c>
      <c r="Q56" s="190">
        <v>0.78</v>
      </c>
      <c r="R56" s="190">
        <v>5.2</v>
      </c>
      <c r="S56" s="190">
        <v>1.05</v>
      </c>
      <c r="T56" s="190">
        <v>0.65</v>
      </c>
      <c r="U56" s="253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8"/>
      <c r="CG56" s="34">
        <v>153.1390046646994</v>
      </c>
      <c r="CH56" s="60">
        <v>129.09587007038709</v>
      </c>
      <c r="CI56" s="60">
        <v>2.7414964013286429</v>
      </c>
      <c r="CJ56" s="32">
        <v>160.79595489793437</v>
      </c>
      <c r="CK56" s="32">
        <v>52.929306728858705</v>
      </c>
      <c r="CL56" s="94">
        <v>2.9334011494216483</v>
      </c>
      <c r="CM56" s="47">
        <v>3.4776939787830861</v>
      </c>
      <c r="CN56" s="47">
        <v>1.8567394247091522</v>
      </c>
      <c r="CO56" s="94">
        <v>3.6528019334165132</v>
      </c>
      <c r="CP56" s="94">
        <v>0.76126316413075246</v>
      </c>
    </row>
    <row r="57" spans="2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16.27</v>
      </c>
      <c r="G57" s="60">
        <v>16.27</v>
      </c>
      <c r="H57" s="60">
        <v>10.538783999999998</v>
      </c>
      <c r="I57" s="75">
        <v>0.20416025960210135</v>
      </c>
      <c r="J57" s="13">
        <v>1.5034081363254501E-2</v>
      </c>
      <c r="K57" s="320">
        <v>9.08513155229351E-2</v>
      </c>
      <c r="L57" s="321">
        <v>0.11330894407916625</v>
      </c>
      <c r="M57" s="225">
        <v>0</v>
      </c>
      <c r="N57" s="73">
        <v>0.18884824013194376</v>
      </c>
      <c r="O57" s="73">
        <v>1.53120194701576E-2</v>
      </c>
      <c r="P57" s="225">
        <v>0</v>
      </c>
      <c r="Q57" s="190">
        <v>0.56999999999999995</v>
      </c>
      <c r="R57" s="226">
        <v>4.9000000000000004</v>
      </c>
      <c r="S57" s="190">
        <v>0.92</v>
      </c>
      <c r="T57" s="190">
        <v>0.56999999999999995</v>
      </c>
      <c r="U57" s="253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8"/>
      <c r="CG57" s="34">
        <v>118.68272861514203</v>
      </c>
      <c r="CH57" s="60">
        <v>130.38682877109096</v>
      </c>
      <c r="CI57" s="60">
        <v>2.7414964013286429</v>
      </c>
      <c r="CJ57" s="32">
        <v>124.61686504589913</v>
      </c>
      <c r="CK57" s="32">
        <v>53.45859979614729</v>
      </c>
      <c r="CL57" s="94">
        <v>2.9334011494216483</v>
      </c>
      <c r="CM57" s="47">
        <v>1.9755721410179776</v>
      </c>
      <c r="CN57" s="47">
        <v>1.3741186248635129</v>
      </c>
      <c r="CO57" s="94">
        <v>2.075242830997869</v>
      </c>
      <c r="CP57" s="94">
        <v>0.56338863619404023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18.150000000000002</v>
      </c>
      <c r="G58" s="60">
        <v>18.150000000000002</v>
      </c>
      <c r="H58" s="60">
        <v>11.735215999999999</v>
      </c>
      <c r="I58" s="75">
        <v>0.22775099642152058</v>
      </c>
      <c r="J58" s="13">
        <v>1.6771270850833998E-2</v>
      </c>
      <c r="K58" s="319">
        <v>0.10134919340757666</v>
      </c>
      <c r="L58" s="225">
        <v>0.12640180301394394</v>
      </c>
      <c r="M58" s="225">
        <v>0</v>
      </c>
      <c r="N58" s="73">
        <v>0.21066967168990652</v>
      </c>
      <c r="O58" s="73">
        <v>1.7081324731614042E-2</v>
      </c>
      <c r="P58" s="225">
        <v>0</v>
      </c>
      <c r="Q58" s="190">
        <v>0.47</v>
      </c>
      <c r="R58" s="226">
        <v>4.2</v>
      </c>
      <c r="S58" s="190">
        <v>0.86</v>
      </c>
      <c r="T58" s="190">
        <v>0.53</v>
      </c>
      <c r="U58" s="253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8"/>
      <c r="CG58" s="34">
        <v>118.68272861514203</v>
      </c>
      <c r="CH58" s="226">
        <v>140.81777507277823</v>
      </c>
      <c r="CI58" s="60">
        <v>2.7414964013286429</v>
      </c>
      <c r="CJ58" s="32">
        <v>124.61686504589913</v>
      </c>
      <c r="CK58" s="32">
        <v>57.735287779839069</v>
      </c>
      <c r="CL58" s="94">
        <v>2.9334011494216483</v>
      </c>
      <c r="CM58" s="47">
        <v>2.2038496840489428</v>
      </c>
      <c r="CN58" s="47">
        <v>1.6525270071184681</v>
      </c>
      <c r="CO58" s="47">
        <v>2.3150373314450721</v>
      </c>
      <c r="CP58" s="47">
        <v>0.67753607291857187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16.64</v>
      </c>
      <c r="G59" s="60">
        <v>16.64</v>
      </c>
      <c r="H59" s="60">
        <v>10.774251999999999</v>
      </c>
      <c r="I59" s="75">
        <v>0.20880311738039131</v>
      </c>
      <c r="J59" s="13">
        <v>1.5375975039001599E-2</v>
      </c>
      <c r="K59" s="319">
        <v>9.2917387234274132E-2</v>
      </c>
      <c r="L59" s="225">
        <v>0.11588573014611718</v>
      </c>
      <c r="M59" s="225">
        <v>0</v>
      </c>
      <c r="N59" s="73">
        <v>0.19314288357686196</v>
      </c>
      <c r="O59" s="73">
        <v>1.5660233803529346E-2</v>
      </c>
      <c r="P59" s="225">
        <v>0</v>
      </c>
      <c r="Q59" s="190">
        <v>0.42</v>
      </c>
      <c r="R59" s="226">
        <v>3.6</v>
      </c>
      <c r="S59" s="190">
        <v>0.83</v>
      </c>
      <c r="T59" s="339">
        <v>0.5</v>
      </c>
      <c r="U59" s="253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8"/>
      <c r="CG59" s="34">
        <v>115.674641023514</v>
      </c>
      <c r="CH59" s="60">
        <v>151.2487213744655</v>
      </c>
      <c r="CI59" s="60">
        <v>2.7414964013286429</v>
      </c>
      <c r="CJ59" s="32">
        <v>121.4583730746897</v>
      </c>
      <c r="CK59" s="32">
        <v>62.011975763530856</v>
      </c>
      <c r="CL59" s="94">
        <v>2.9334011494216483</v>
      </c>
      <c r="CM59" s="47">
        <v>1.9704445267493815</v>
      </c>
      <c r="CN59" s="47">
        <v>1.6295918387662776</v>
      </c>
      <c r="CO59" s="47">
        <v>2.0698791230892128</v>
      </c>
      <c r="CP59" s="47">
        <v>0.66813265389417387</v>
      </c>
    </row>
    <row r="60" spans="2:94" ht="14.2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203">
        <v>24.8</v>
      </c>
      <c r="G60" s="60">
        <v>24.8</v>
      </c>
      <c r="H60" s="60">
        <v>15.967275999999998</v>
      </c>
      <c r="I60" s="75">
        <v>0.31119695378808321</v>
      </c>
      <c r="J60" s="13">
        <v>2.29161166446658E-2</v>
      </c>
      <c r="K60" s="319">
        <v>0.13848264443569702</v>
      </c>
      <c r="L60" s="225">
        <v>0.17271430935238619</v>
      </c>
      <c r="M60" s="225">
        <v>0</v>
      </c>
      <c r="N60" s="73">
        <v>0.28785718225397694</v>
      </c>
      <c r="O60" s="73">
        <v>2.3339771534106241E-2</v>
      </c>
      <c r="P60" s="225">
        <v>2.7755575615628914E-17</v>
      </c>
      <c r="Q60" s="190">
        <v>0.39</v>
      </c>
      <c r="R60" s="190">
        <v>2.98</v>
      </c>
      <c r="S60" s="226">
        <v>0.8</v>
      </c>
      <c r="T60" s="339">
        <v>1.4</v>
      </c>
      <c r="U60" s="253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8"/>
      <c r="CG60" s="34">
        <v>110.83435462607619</v>
      </c>
      <c r="CH60" s="60">
        <v>152.76120858821017</v>
      </c>
      <c r="CI60" s="60">
        <v>2.7414964013286429</v>
      </c>
      <c r="CJ60" s="32">
        <v>116.37607235738001</v>
      </c>
      <c r="CK60" s="32">
        <v>62.632095521166164</v>
      </c>
      <c r="CL60" s="94">
        <v>2.9334011494216483</v>
      </c>
      <c r="CM60" s="47">
        <v>2.8166811054796397</v>
      </c>
      <c r="CN60" s="47">
        <v>2.4391803796215217</v>
      </c>
      <c r="CO60" s="47">
        <v>2.9588749429686811</v>
      </c>
      <c r="CP60" s="47">
        <v>1.0000639556448239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2">
        <v>19.950000000000003</v>
      </c>
      <c r="G61" s="32">
        <v>19.950000000000003</v>
      </c>
      <c r="H61" s="32">
        <v>12.963468000000001</v>
      </c>
      <c r="I61" s="75">
        <v>0.25033787209968794</v>
      </c>
      <c r="J61" s="13">
        <v>1.8434537381495301E-2</v>
      </c>
      <c r="K61" s="322">
        <v>0.11140035308436114</v>
      </c>
      <c r="L61" s="323">
        <v>0.1389375190153268</v>
      </c>
      <c r="M61" s="225">
        <v>0</v>
      </c>
      <c r="N61" s="73">
        <v>0.23156253169221136</v>
      </c>
      <c r="O61" s="73">
        <v>1.8775340407476596E-2</v>
      </c>
      <c r="P61" s="225">
        <v>0</v>
      </c>
      <c r="Q61" s="190">
        <v>0.37</v>
      </c>
      <c r="R61" s="205">
        <v>2.37</v>
      </c>
      <c r="S61" s="205">
        <v>0.33</v>
      </c>
      <c r="T61" s="341">
        <v>0.37</v>
      </c>
      <c r="U61" s="253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8"/>
      <c r="CG61" s="61">
        <v>100.52481806204194</v>
      </c>
      <c r="CH61" s="60">
        <v>103.27669605630966</v>
      </c>
      <c r="CI61" s="60">
        <v>2.7414964013286429</v>
      </c>
      <c r="CJ61" s="32">
        <v>105.55105896514405</v>
      </c>
      <c r="CK61" s="32">
        <v>42.343445383086959</v>
      </c>
      <c r="CL61" s="94">
        <v>2.9334011494216483</v>
      </c>
      <c r="CM61" s="47">
        <v>2.0601629735442435</v>
      </c>
      <c r="CN61" s="47">
        <v>1.3388241444716966</v>
      </c>
      <c r="CO61" s="47">
        <v>2.1642649792855861</v>
      </c>
      <c r="CP61" s="47">
        <v>0.54891789923339562</v>
      </c>
    </row>
    <row r="62" spans="2:94" ht="16" x14ac:dyDescent="0.2">
      <c r="B62" s="5" t="s">
        <v>100</v>
      </c>
      <c r="C62" s="5" t="s">
        <v>103</v>
      </c>
      <c r="D62" s="5" t="s">
        <v>103</v>
      </c>
      <c r="E62" s="5"/>
      <c r="F62" s="96"/>
      <c r="G62" s="115"/>
      <c r="H62" s="118"/>
      <c r="I62" s="231">
        <v>6.1000000000000006E-2</v>
      </c>
      <c r="J62" s="231">
        <v>6.1000000000000006E-2</v>
      </c>
      <c r="K62" s="231">
        <v>4.628680000000001E-2</v>
      </c>
      <c r="L62" s="231">
        <v>0</v>
      </c>
      <c r="M62" s="231">
        <v>0</v>
      </c>
      <c r="N62" s="14"/>
      <c r="O62" s="14"/>
      <c r="P62" s="317"/>
      <c r="Q62" s="7"/>
      <c r="R62" s="7"/>
      <c r="S62" s="7"/>
      <c r="T62" s="36"/>
      <c r="U62" s="253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8"/>
      <c r="CG62" s="34"/>
      <c r="CH62" s="60"/>
      <c r="CI62" s="60"/>
      <c r="CJ62" s="60"/>
      <c r="CK62" s="60"/>
      <c r="CL62" s="60"/>
      <c r="CM62" s="7"/>
      <c r="CN62" s="7"/>
      <c r="CO62" s="7"/>
      <c r="CP62" s="7"/>
    </row>
    <row r="63" spans="2:94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53">
        <v>22.71</v>
      </c>
      <c r="G63" s="60">
        <v>22.71</v>
      </c>
      <c r="H63" s="60">
        <v>14.6372</v>
      </c>
      <c r="I63" s="53">
        <v>1.8084986945169714E-2</v>
      </c>
      <c r="J63" s="13">
        <v>1.8084986945169714E-2</v>
      </c>
      <c r="K63" s="315">
        <v>1.372288809399478E-2</v>
      </c>
      <c r="L63" s="191">
        <v>0</v>
      </c>
      <c r="M63" s="318">
        <v>0</v>
      </c>
      <c r="N63" s="53">
        <v>1.5082879112271541E-2</v>
      </c>
      <c r="O63" s="133">
        <v>3.0021078328981727E-3</v>
      </c>
      <c r="P63" s="225">
        <v>0</v>
      </c>
      <c r="Q63" s="226">
        <v>1.2</v>
      </c>
      <c r="R63" s="226">
        <v>5.5</v>
      </c>
      <c r="S63" s="226">
        <v>1.3</v>
      </c>
      <c r="T63" s="339">
        <v>0.8</v>
      </c>
      <c r="U63" s="253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8"/>
      <c r="CG63" s="245">
        <v>134.73497785410251</v>
      </c>
      <c r="CH63" s="60">
        <v>103.27669605630966</v>
      </c>
      <c r="CI63" s="32">
        <v>5.0913504596103367</v>
      </c>
      <c r="CJ63" s="32">
        <v>141.47172674680763</v>
      </c>
      <c r="CK63" s="32">
        <v>42.343445383086959</v>
      </c>
      <c r="CL63" s="94">
        <v>5.4477449917830603</v>
      </c>
      <c r="CM63" s="47">
        <v>3.1754559160044185</v>
      </c>
      <c r="CN63" s="47">
        <v>1.5116816555154158</v>
      </c>
      <c r="CO63" s="94">
        <v>3.336541203183395</v>
      </c>
      <c r="CP63" s="94">
        <v>0.6197894787613204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10">
        <v>16.25</v>
      </c>
      <c r="G64" s="60">
        <v>16.25</v>
      </c>
      <c r="H64" s="60">
        <v>10.526055999999999</v>
      </c>
      <c r="I64" s="53">
        <v>1.2940600522193212E-2</v>
      </c>
      <c r="J64" s="13">
        <v>1.2940600522193212E-2</v>
      </c>
      <c r="K64" s="315">
        <v>9.8193276762402106E-3</v>
      </c>
      <c r="L64" s="191">
        <v>0</v>
      </c>
      <c r="M64" s="318">
        <v>0</v>
      </c>
      <c r="N64" s="53">
        <v>1.079246083550914E-2</v>
      </c>
      <c r="O64" s="133">
        <v>2.1481396866840732E-3</v>
      </c>
      <c r="P64" s="225">
        <v>0</v>
      </c>
      <c r="Q64" s="190">
        <v>0.78</v>
      </c>
      <c r="R64" s="190">
        <v>5.2</v>
      </c>
      <c r="S64" s="190">
        <v>1.05</v>
      </c>
      <c r="T64" s="190">
        <v>0.65</v>
      </c>
      <c r="U64" s="253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8"/>
      <c r="CG64" s="34">
        <v>126.06621634004718</v>
      </c>
      <c r="CH64" s="60">
        <v>112.57159870137754</v>
      </c>
      <c r="CI64" s="60">
        <v>5.0913504596103376</v>
      </c>
      <c r="CJ64" s="32">
        <v>132.36952715704953</v>
      </c>
      <c r="CK64" s="32">
        <v>46.154355467564791</v>
      </c>
      <c r="CL64" s="94">
        <v>5.4477449917830612</v>
      </c>
      <c r="CM64" s="47">
        <v>2.1313104604944346</v>
      </c>
      <c r="CN64" s="47">
        <v>1.1849349519402272</v>
      </c>
      <c r="CO64" s="94">
        <v>2.2395306724185291</v>
      </c>
      <c r="CP64" s="94">
        <v>0.48582333029549313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10">
        <v>10.030000000000001</v>
      </c>
      <c r="G65" s="60">
        <v>10.030000000000001</v>
      </c>
      <c r="H65" s="60">
        <v>6.5676480000000002</v>
      </c>
      <c r="I65" s="53">
        <v>7.9873368146214114E-3</v>
      </c>
      <c r="J65" s="13">
        <v>7.9873368146214114E-3</v>
      </c>
      <c r="K65" s="314">
        <v>6.0607911749347276E-3</v>
      </c>
      <c r="L65" s="191">
        <v>0</v>
      </c>
      <c r="M65" s="225">
        <v>0</v>
      </c>
      <c r="N65" s="53">
        <v>6.6614389033942574E-3</v>
      </c>
      <c r="O65" s="133">
        <v>1.3258979112271544E-3</v>
      </c>
      <c r="P65" s="225">
        <v>0</v>
      </c>
      <c r="Q65" s="190">
        <v>0.56999999999999995</v>
      </c>
      <c r="R65" s="226">
        <v>4.9000000000000004</v>
      </c>
      <c r="S65" s="190">
        <v>0.92</v>
      </c>
      <c r="T65" s="190">
        <v>0.56999999999999995</v>
      </c>
      <c r="U65" s="253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8"/>
      <c r="CG65" s="34">
        <v>96.258802932096771</v>
      </c>
      <c r="CH65" s="226">
        <v>113.13445669488445</v>
      </c>
      <c r="CI65" s="60">
        <v>5.0913504596103376</v>
      </c>
      <c r="CJ65" s="32">
        <v>101.07174307870162</v>
      </c>
      <c r="CK65" s="32">
        <v>46.38512724490262</v>
      </c>
      <c r="CL65" s="94">
        <v>5.4477449917830612</v>
      </c>
      <c r="CM65" s="47">
        <v>1.0165420385188224</v>
      </c>
      <c r="CN65" s="47">
        <v>0.74302728824324449</v>
      </c>
      <c r="CO65" s="94">
        <v>1.0683904653469616</v>
      </c>
      <c r="CP65" s="94">
        <v>0.30464118817973018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10">
        <v>10.96</v>
      </c>
      <c r="G66" s="60">
        <v>10.96</v>
      </c>
      <c r="H66" s="60">
        <v>7.1594999999999995</v>
      </c>
      <c r="I66" s="53">
        <v>8.7279373368146229E-3</v>
      </c>
      <c r="J66" s="13">
        <v>8.7279373368146229E-3</v>
      </c>
      <c r="K66" s="315">
        <v>6.6227588511749364E-3</v>
      </c>
      <c r="L66" s="191">
        <v>0</v>
      </c>
      <c r="M66" s="225">
        <v>0</v>
      </c>
      <c r="N66" s="53">
        <v>7.2790997389033957E-3</v>
      </c>
      <c r="O66" s="133">
        <v>1.4488375979112274E-3</v>
      </c>
      <c r="P66" s="225">
        <v>0</v>
      </c>
      <c r="Q66" s="190">
        <v>0.47</v>
      </c>
      <c r="R66" s="226">
        <v>4.2</v>
      </c>
      <c r="S66" s="190">
        <v>0.86</v>
      </c>
      <c r="T66" s="190">
        <v>0.53</v>
      </c>
      <c r="U66" s="253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8"/>
      <c r="CG66" s="226">
        <v>88.054927682202148</v>
      </c>
      <c r="CH66" s="60">
        <v>113.69731468839132</v>
      </c>
      <c r="CI66" s="60">
        <v>5.0913504596103376</v>
      </c>
      <c r="CJ66" s="32">
        <v>92.457674066312265</v>
      </c>
      <c r="CK66" s="32">
        <v>46.615899022240434</v>
      </c>
      <c r="CL66" s="94">
        <v>5.4477449917830612</v>
      </c>
      <c r="CM66" s="47">
        <v>1.0208832084342649</v>
      </c>
      <c r="CN66" s="47">
        <v>0.81401592451153759</v>
      </c>
      <c r="CO66" s="47">
        <v>1.0730433928767247</v>
      </c>
      <c r="CP66" s="47">
        <v>0.3337465290497304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10">
        <v>4.47</v>
      </c>
      <c r="G67" s="60">
        <v>4.47</v>
      </c>
      <c r="H67" s="60">
        <v>3.0292639999999995</v>
      </c>
      <c r="I67" s="133">
        <v>3.5596605744125328E-3</v>
      </c>
      <c r="J67" s="28">
        <v>3.5596605744125328E-3</v>
      </c>
      <c r="K67" s="315">
        <v>2.70107044386423E-3</v>
      </c>
      <c r="L67" s="191">
        <v>0</v>
      </c>
      <c r="M67" s="225">
        <v>0</v>
      </c>
      <c r="N67" s="133">
        <v>2.9687569190600524E-3</v>
      </c>
      <c r="O67" s="133">
        <v>5.9090365535248044E-4</v>
      </c>
      <c r="P67" s="225">
        <v>0</v>
      </c>
      <c r="Q67" s="190">
        <v>0.42</v>
      </c>
      <c r="R67" s="226">
        <v>3.6</v>
      </c>
      <c r="S67" s="190">
        <v>0.83</v>
      </c>
      <c r="T67" s="339">
        <v>0.5</v>
      </c>
      <c r="U67" s="253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8"/>
      <c r="CG67" s="34">
        <v>79.85105243230754</v>
      </c>
      <c r="CH67" s="60">
        <v>82.999039722525652</v>
      </c>
      <c r="CI67" s="60">
        <v>5.0913504596103376</v>
      </c>
      <c r="CJ67" s="32">
        <v>83.843605053922914</v>
      </c>
      <c r="CK67" s="32">
        <v>34.029606286235513</v>
      </c>
      <c r="CL67" s="94">
        <v>5.4477449917830612</v>
      </c>
      <c r="CM67" s="47">
        <v>0.37969254092687288</v>
      </c>
      <c r="CN67" s="47">
        <v>0.25142600306601692</v>
      </c>
      <c r="CO67" s="47">
        <v>0.3991323347043057</v>
      </c>
      <c r="CP67" s="47">
        <v>0.10308466125706692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10">
        <v>5.85</v>
      </c>
      <c r="G68" s="60">
        <v>5.85</v>
      </c>
      <c r="H68" s="60">
        <v>3.9074959999999996</v>
      </c>
      <c r="I68" s="133">
        <v>4.6586161879895562E-3</v>
      </c>
      <c r="J68" s="28">
        <v>4.6586161879895562E-3</v>
      </c>
      <c r="K68" s="315">
        <v>3.5349579634464754E-3</v>
      </c>
      <c r="L68" s="191">
        <v>0</v>
      </c>
      <c r="M68" s="225">
        <v>0</v>
      </c>
      <c r="N68" s="133">
        <v>3.8852859007832896E-3</v>
      </c>
      <c r="O68" s="133">
        <v>7.7333028720626639E-4</v>
      </c>
      <c r="P68" s="225">
        <v>0</v>
      </c>
      <c r="Q68" s="190">
        <v>0.39</v>
      </c>
      <c r="R68" s="190">
        <v>2.98</v>
      </c>
      <c r="S68" s="226">
        <v>0.8</v>
      </c>
      <c r="T68" s="339">
        <v>1.4</v>
      </c>
      <c r="U68" s="253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8"/>
      <c r="CG68" s="34">
        <v>75.284228543199546</v>
      </c>
      <c r="CH68" s="60">
        <v>94.618905283679254</v>
      </c>
      <c r="CI68" s="60">
        <v>5.0913504596103376</v>
      </c>
      <c r="CJ68" s="32">
        <v>79.048439970359524</v>
      </c>
      <c r="CK68" s="32">
        <v>38.793751166308489</v>
      </c>
      <c r="CL68" s="94">
        <v>5.4477449917830612</v>
      </c>
      <c r="CM68" s="47">
        <v>0.4701971371664378</v>
      </c>
      <c r="CN68" s="47">
        <v>0.36972299392035551</v>
      </c>
      <c r="CO68" s="47">
        <v>0.49430268202853411</v>
      </c>
      <c r="CP68" s="47">
        <v>0.15158642750734574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2">
        <v>6.33</v>
      </c>
      <c r="G69" s="32">
        <v>6.33</v>
      </c>
      <c r="H69" s="32">
        <v>4.212968</v>
      </c>
      <c r="I69" s="133">
        <v>5.0408616187989563E-3</v>
      </c>
      <c r="J69" s="13">
        <v>5.0408616187989563E-3</v>
      </c>
      <c r="K69" s="316">
        <v>3.825005796344648E-3</v>
      </c>
      <c r="L69" s="191">
        <v>0</v>
      </c>
      <c r="M69" s="225">
        <v>0</v>
      </c>
      <c r="N69" s="133">
        <v>4.2040785900783299E-3</v>
      </c>
      <c r="O69" s="133">
        <v>8.367830287206268E-4</v>
      </c>
      <c r="P69" s="225">
        <v>0</v>
      </c>
      <c r="Q69" s="190">
        <v>0.37</v>
      </c>
      <c r="R69" s="205">
        <v>2.37</v>
      </c>
      <c r="S69" s="205">
        <v>0.33</v>
      </c>
      <c r="T69" s="341">
        <v>0.37</v>
      </c>
      <c r="U69" s="253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8"/>
      <c r="CG69" s="61">
        <v>63.716764440848145</v>
      </c>
      <c r="CH69" s="60">
        <v>103.27669605630966</v>
      </c>
      <c r="CI69" s="60">
        <v>5.0913504596103376</v>
      </c>
      <c r="CJ69" s="32">
        <v>66.902602662890558</v>
      </c>
      <c r="CK69" s="32">
        <v>42.343445383086959</v>
      </c>
      <c r="CL69" s="94">
        <v>5.4477449917830612</v>
      </c>
      <c r="CM69" s="47">
        <v>0.43555536731990219</v>
      </c>
      <c r="CN69" s="47">
        <v>0.43510141563095878</v>
      </c>
      <c r="CO69" s="47">
        <v>0.457977700654084</v>
      </c>
      <c r="CP69" s="47">
        <v>0.1783915804086931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63"/>
      <c r="H70" s="63"/>
      <c r="I70" s="513">
        <v>4.4999999999999998E-2</v>
      </c>
      <c r="J70" s="513">
        <v>4.4999999999999998E-2</v>
      </c>
      <c r="K70" s="513">
        <v>1.7550000000000003E-2</v>
      </c>
      <c r="L70" s="513">
        <v>2.7450000000000002E-2</v>
      </c>
      <c r="M70" s="513">
        <v>0</v>
      </c>
      <c r="N70" s="166"/>
      <c r="O70" s="166"/>
      <c r="P70" s="241"/>
      <c r="Q70" s="15"/>
      <c r="R70" s="15"/>
      <c r="S70" s="15"/>
      <c r="T70" s="171"/>
      <c r="U70" s="253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8"/>
      <c r="CG70" s="251"/>
      <c r="CH70" s="63"/>
      <c r="CI70" s="60"/>
      <c r="CJ70" s="63"/>
      <c r="CK70" s="63"/>
      <c r="CL70" s="63"/>
      <c r="CM70" s="15"/>
      <c r="CN70" s="47"/>
      <c r="CO70" s="15"/>
      <c r="CP70" s="15"/>
    </row>
    <row r="71" spans="2:94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53">
        <v>5.16</v>
      </c>
      <c r="G71" s="7">
        <v>5.16</v>
      </c>
      <c r="H71" s="7">
        <v>3.4683799999999998</v>
      </c>
      <c r="I71" s="133">
        <v>7.4734470550370134E-3</v>
      </c>
      <c r="J71" s="13">
        <v>7.4734470550370134E-3</v>
      </c>
      <c r="K71" s="315">
        <v>2.9146443514644349E-3</v>
      </c>
      <c r="L71" s="315">
        <v>4.5588027035725785E-3</v>
      </c>
      <c r="M71" s="318">
        <v>0</v>
      </c>
      <c r="N71" s="133">
        <v>6.2328548439008688E-3</v>
      </c>
      <c r="O71" s="133">
        <v>1.2405922111361444E-3</v>
      </c>
      <c r="P71" s="225">
        <v>0</v>
      </c>
      <c r="Q71" s="226">
        <v>1.2</v>
      </c>
      <c r="R71" s="226">
        <v>5.5</v>
      </c>
      <c r="S71" s="226">
        <v>1.3</v>
      </c>
      <c r="T71" s="339">
        <v>0.8</v>
      </c>
      <c r="U71" s="253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8"/>
      <c r="CG71" s="245">
        <v>163.99546624539326</v>
      </c>
      <c r="CH71" s="60">
        <v>103.27669605630966</v>
      </c>
      <c r="CI71" s="32">
        <v>25.06510995500474</v>
      </c>
      <c r="CJ71" s="32">
        <v>172.19523955766294</v>
      </c>
      <c r="CK71" s="32">
        <v>42.343445383086959</v>
      </c>
      <c r="CL71" s="94">
        <v>26.819667651855074</v>
      </c>
      <c r="CM71" s="47">
        <v>0.97555257319405375</v>
      </c>
      <c r="CN71" s="47">
        <v>0.35820282706778328</v>
      </c>
      <c r="CO71" s="94">
        <v>1.0269169212011129</v>
      </c>
      <c r="CP71" s="94">
        <v>0.14686315909779113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10">
        <v>4.0199999999999996</v>
      </c>
      <c r="G72" s="7">
        <v>4.0199999999999996</v>
      </c>
      <c r="H72" s="7">
        <v>2.7428839999999997</v>
      </c>
      <c r="I72" s="133">
        <v>5.8223366591567422E-3</v>
      </c>
      <c r="J72" s="13">
        <v>5.8223366591567422E-3</v>
      </c>
      <c r="K72" s="315">
        <v>2.2707112970711293E-3</v>
      </c>
      <c r="L72" s="315">
        <v>3.5516253620856129E-3</v>
      </c>
      <c r="M72" s="318">
        <v>0</v>
      </c>
      <c r="N72" s="133">
        <v>4.8558287737367227E-3</v>
      </c>
      <c r="O72" s="133">
        <v>9.6650788542001923E-4</v>
      </c>
      <c r="P72" s="225">
        <v>0</v>
      </c>
      <c r="Q72" s="190">
        <v>0.78</v>
      </c>
      <c r="R72" s="190">
        <v>5.2</v>
      </c>
      <c r="S72" s="190">
        <v>1.05</v>
      </c>
      <c r="T72" s="190">
        <v>0.65</v>
      </c>
      <c r="U72" s="253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8"/>
      <c r="CG72" s="34">
        <v>128.25391640668573</v>
      </c>
      <c r="CH72" s="60">
        <v>96.047327332367985</v>
      </c>
      <c r="CI72" s="60">
        <v>25.06510995500474</v>
      </c>
      <c r="CJ72" s="32">
        <v>134.66661222702004</v>
      </c>
      <c r="CK72" s="32">
        <v>39.37940420627087</v>
      </c>
      <c r="CL72" s="94">
        <v>26.819667651855074</v>
      </c>
      <c r="CM72" s="47">
        <v>0.61634248597399566</v>
      </c>
      <c r="CN72" s="47">
        <v>0.26344667738271477</v>
      </c>
      <c r="CO72" s="94">
        <v>0.64917484511307777</v>
      </c>
      <c r="CP72" s="94">
        <v>0.10801313772691305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10">
        <v>2.23</v>
      </c>
      <c r="G73" s="7">
        <v>2.23</v>
      </c>
      <c r="H73" s="7">
        <v>1.6037279999999998</v>
      </c>
      <c r="I73" s="133">
        <v>3.2298036691342132E-3</v>
      </c>
      <c r="J73" s="28">
        <v>3.2298036691342132E-3</v>
      </c>
      <c r="K73" s="314">
        <v>1.2596234309623431E-3</v>
      </c>
      <c r="L73" s="314">
        <v>1.97018023817187E-3</v>
      </c>
      <c r="M73" s="225">
        <v>0</v>
      </c>
      <c r="N73" s="133">
        <v>2.6936562600579335E-3</v>
      </c>
      <c r="O73" s="133">
        <v>5.3614740907627942E-4</v>
      </c>
      <c r="P73" s="225">
        <v>0</v>
      </c>
      <c r="Q73" s="190">
        <v>0.56999999999999995</v>
      </c>
      <c r="R73" s="226">
        <v>4.9000000000000004</v>
      </c>
      <c r="S73" s="190">
        <v>0.92</v>
      </c>
      <c r="T73" s="190">
        <v>0.56999999999999995</v>
      </c>
      <c r="U73" s="253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8"/>
      <c r="CG73" s="226">
        <v>113.21347844854562</v>
      </c>
      <c r="CH73" s="60">
        <v>97.007800605691656</v>
      </c>
      <c r="CI73" s="60">
        <v>25.06510995500474</v>
      </c>
      <c r="CJ73" s="32">
        <v>118.87415237097291</v>
      </c>
      <c r="CK73" s="32">
        <v>39.773198248333578</v>
      </c>
      <c r="CL73" s="94">
        <v>26.819667651855074</v>
      </c>
      <c r="CM73" s="47">
        <v>0.30836125213991727</v>
      </c>
      <c r="CN73" s="47">
        <v>0.15557412604976467</v>
      </c>
      <c r="CO73" s="94">
        <v>0.32489721865090637</v>
      </c>
      <c r="CP73" s="94">
        <v>6.3785391680403508E-2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10">
        <v>2.42</v>
      </c>
      <c r="G74" s="7">
        <v>2.42</v>
      </c>
      <c r="H74" s="7">
        <v>1.7246439999999998</v>
      </c>
      <c r="I74" s="133">
        <v>3.5049887351142578E-3</v>
      </c>
      <c r="J74" s="28">
        <v>3.5049887351142578E-3</v>
      </c>
      <c r="K74" s="315">
        <v>1.3669456066945605E-3</v>
      </c>
      <c r="L74" s="315">
        <v>2.1380431284196972E-3</v>
      </c>
      <c r="M74" s="225">
        <v>0</v>
      </c>
      <c r="N74" s="133">
        <v>2.9231606050852911E-3</v>
      </c>
      <c r="O74" s="133">
        <v>5.8182813002896681E-4</v>
      </c>
      <c r="P74" s="225">
        <v>0</v>
      </c>
      <c r="Q74" s="190">
        <v>0.47</v>
      </c>
      <c r="R74" s="226">
        <v>4.2</v>
      </c>
      <c r="S74" s="190">
        <v>0.86</v>
      </c>
      <c r="T74" s="190">
        <v>0.53</v>
      </c>
      <c r="U74" s="253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8"/>
      <c r="CG74" s="34">
        <v>98.173040490405498</v>
      </c>
      <c r="CH74" s="226">
        <v>85.851903536037142</v>
      </c>
      <c r="CI74" s="60">
        <v>25.06510995500474</v>
      </c>
      <c r="CJ74" s="32">
        <v>103.08169251492578</v>
      </c>
      <c r="CK74" s="32">
        <v>35.199280449775223</v>
      </c>
      <c r="CL74" s="94">
        <v>26.819667651855074</v>
      </c>
      <c r="CM74" s="47">
        <v>0.29823632407789274</v>
      </c>
      <c r="CN74" s="47">
        <v>0.14806397032200522</v>
      </c>
      <c r="CO74" s="47">
        <v>0.31436129160360965</v>
      </c>
      <c r="CP74" s="47">
        <v>6.0706227832022133E-2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10">
        <v>6.75</v>
      </c>
      <c r="G75" s="60">
        <v>6.75</v>
      </c>
      <c r="H75" s="60">
        <v>4.4802559999999998</v>
      </c>
      <c r="I75" s="53">
        <v>9.7763115545542317E-3</v>
      </c>
      <c r="J75" s="13">
        <v>9.7763115545542317E-3</v>
      </c>
      <c r="K75" s="315">
        <v>3.8127615062761508E-3</v>
      </c>
      <c r="L75" s="315">
        <v>5.9635500482780809E-3</v>
      </c>
      <c r="M75" s="225">
        <v>0</v>
      </c>
      <c r="N75" s="133">
        <v>8.1534438364982299E-3</v>
      </c>
      <c r="O75" s="133">
        <v>1.6228677180560025E-3</v>
      </c>
      <c r="P75" s="225">
        <v>0</v>
      </c>
      <c r="Q75" s="190">
        <v>0.42</v>
      </c>
      <c r="R75" s="226">
        <v>3.6</v>
      </c>
      <c r="S75" s="190">
        <v>0.83</v>
      </c>
      <c r="T75" s="339">
        <v>0.5</v>
      </c>
      <c r="U75" s="253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8"/>
      <c r="CG75" s="34">
        <v>94.071102865458201</v>
      </c>
      <c r="CH75" s="60">
        <v>74.696006466382585</v>
      </c>
      <c r="CI75" s="60">
        <v>25.06510995500474</v>
      </c>
      <c r="CJ75" s="32">
        <v>98.774658008731109</v>
      </c>
      <c r="CK75" s="32">
        <v>30.625362651216857</v>
      </c>
      <c r="CL75" s="94">
        <v>26.819667651855074</v>
      </c>
      <c r="CM75" s="47">
        <v>0.80416943653812489</v>
      </c>
      <c r="CN75" s="47">
        <v>0.33465723114704937</v>
      </c>
      <c r="CO75" s="47">
        <v>0.84776169820895664</v>
      </c>
      <c r="CP75" s="47">
        <v>0.13720946477029022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10">
        <v>8.2700000000000014</v>
      </c>
      <c r="G76" s="60">
        <v>8.2700000000000014</v>
      </c>
      <c r="H76" s="60">
        <v>5.447584</v>
      </c>
      <c r="I76" s="53">
        <v>1.1977792082394596E-2</v>
      </c>
      <c r="J76" s="13">
        <v>1.1977792082394596E-2</v>
      </c>
      <c r="K76" s="315">
        <v>4.6713389121338924E-3</v>
      </c>
      <c r="L76" s="315">
        <v>7.3064531702607032E-3</v>
      </c>
      <c r="M76" s="225">
        <v>0</v>
      </c>
      <c r="N76" s="53">
        <v>9.989478596717092E-3</v>
      </c>
      <c r="O76" s="133">
        <v>1.9883134856775028E-3</v>
      </c>
      <c r="P76" s="225">
        <v>0</v>
      </c>
      <c r="Q76" s="190">
        <v>0.39</v>
      </c>
      <c r="R76" s="190">
        <v>2.98</v>
      </c>
      <c r="S76" s="226">
        <v>0.8</v>
      </c>
      <c r="T76" s="339">
        <v>1.4</v>
      </c>
      <c r="U76" s="253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8"/>
      <c r="CG76" s="34">
        <v>89.422240223851261</v>
      </c>
      <c r="CH76" s="60">
        <v>84.406487307012299</v>
      </c>
      <c r="CI76" s="60">
        <v>25.06510995500474</v>
      </c>
      <c r="CJ76" s="32">
        <v>93.893352235043835</v>
      </c>
      <c r="CK76" s="32">
        <v>34.606659795875039</v>
      </c>
      <c r="CL76" s="94">
        <v>26.819667651855074</v>
      </c>
      <c r="CM76" s="47">
        <v>0.94681038597913925</v>
      </c>
      <c r="CN76" s="47">
        <v>0.45981142974988332</v>
      </c>
      <c r="CO76" s="47">
        <v>0.9982966744646542</v>
      </c>
      <c r="CP76" s="47">
        <v>0.18852268619745211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2">
        <v>2.2199999999999998</v>
      </c>
      <c r="G77" s="32">
        <v>2.2199999999999998</v>
      </c>
      <c r="H77" s="32">
        <v>1.5973639999999998</v>
      </c>
      <c r="I77" s="133">
        <v>3.2153202446089471E-3</v>
      </c>
      <c r="J77" s="28">
        <v>3.2153202446089471E-3</v>
      </c>
      <c r="K77" s="316">
        <v>1.2539748953974894E-3</v>
      </c>
      <c r="L77" s="316">
        <v>1.9613453492114577E-3</v>
      </c>
      <c r="M77" s="225">
        <v>0</v>
      </c>
      <c r="N77" s="133">
        <v>2.6815770840038617E-3</v>
      </c>
      <c r="O77" s="133">
        <v>5.3374316060508526E-4</v>
      </c>
      <c r="P77" s="225">
        <v>0</v>
      </c>
      <c r="Q77" s="190">
        <v>0.37</v>
      </c>
      <c r="R77" s="205">
        <v>2.37</v>
      </c>
      <c r="S77" s="205">
        <v>0.33</v>
      </c>
      <c r="T77" s="341">
        <v>0.37</v>
      </c>
      <c r="U77" s="253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8"/>
      <c r="CG77" s="61">
        <v>80.562054953965074</v>
      </c>
      <c r="CH77" s="226">
        <v>77.880017617008079</v>
      </c>
      <c r="CI77" s="60">
        <v>25.06510995500474</v>
      </c>
      <c r="CJ77" s="32">
        <v>84.59015770166333</v>
      </c>
      <c r="CK77" s="32">
        <v>31.930807222973311</v>
      </c>
      <c r="CL77" s="94">
        <v>26.819667651855074</v>
      </c>
      <c r="CM77" s="47">
        <v>0.23449230609791297</v>
      </c>
      <c r="CN77" s="47">
        <v>0.12440273646077447</v>
      </c>
      <c r="CO77" s="47">
        <v>0.24732981228481082</v>
      </c>
      <c r="CP77" s="47">
        <v>5.1005121948917535E-2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63"/>
      <c r="H78" s="63"/>
      <c r="I78" s="514">
        <v>0.19699999999999998</v>
      </c>
      <c r="J78" s="514">
        <v>0.19699999999999998</v>
      </c>
      <c r="K78" s="514">
        <v>9.4225099999999992E-2</v>
      </c>
      <c r="L78" s="514">
        <v>0.10277489999999999</v>
      </c>
      <c r="M78" s="514">
        <v>0</v>
      </c>
      <c r="N78" s="166"/>
      <c r="O78" s="166"/>
      <c r="P78" s="241"/>
      <c r="Q78" s="15"/>
      <c r="R78" s="15"/>
      <c r="S78" s="15"/>
      <c r="T78" s="171"/>
      <c r="U78" s="253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8"/>
      <c r="CG78" s="34"/>
      <c r="CH78" s="63"/>
      <c r="CI78" s="60"/>
      <c r="CJ78" s="63"/>
      <c r="CK78" s="63"/>
      <c r="CL78" s="63"/>
      <c r="CM78" s="15"/>
      <c r="CN78" s="47"/>
      <c r="CO78" s="15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53">
        <v>8.0400000000000009</v>
      </c>
      <c r="G79" s="60">
        <v>8.0400000000000009</v>
      </c>
      <c r="H79" s="60">
        <v>5.3012119999999996</v>
      </c>
      <c r="I79" s="53">
        <v>3.7049824561403509E-2</v>
      </c>
      <c r="J79" s="13">
        <v>2.4699883040935667E-2</v>
      </c>
      <c r="K79" s="320">
        <v>1.7720931087719299E-2</v>
      </c>
      <c r="L79" s="321">
        <v>1.932889347368421E-2</v>
      </c>
      <c r="M79" s="318">
        <v>0</v>
      </c>
      <c r="N79" s="53">
        <v>3.0899553684210525E-2</v>
      </c>
      <c r="O79" s="133">
        <v>6.1502708771929825E-3</v>
      </c>
      <c r="P79" s="225">
        <v>0</v>
      </c>
      <c r="Q79" s="226">
        <v>1.2</v>
      </c>
      <c r="R79" s="226">
        <v>5.5</v>
      </c>
      <c r="S79" s="226">
        <v>1.3</v>
      </c>
      <c r="T79" s="339">
        <v>0.8</v>
      </c>
      <c r="U79" s="253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8"/>
      <c r="CG79" s="245">
        <v>193.44737839251491</v>
      </c>
      <c r="CH79" s="60">
        <v>103.27669605630966</v>
      </c>
      <c r="CI79" s="32">
        <v>6.266277488751185</v>
      </c>
      <c r="CJ79" s="32">
        <v>203.11974731214067</v>
      </c>
      <c r="CK79" s="32">
        <v>42.343445383086959</v>
      </c>
      <c r="CL79" s="94">
        <v>6.7049169129637685</v>
      </c>
      <c r="CM79" s="47">
        <v>1.6056977932853795</v>
      </c>
      <c r="CN79" s="47">
        <v>0.54749166045406139</v>
      </c>
      <c r="CO79" s="94">
        <v>1.6869903003698399</v>
      </c>
      <c r="CP79" s="94">
        <v>0.22447158078616516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10">
        <v>1.1299999999999999</v>
      </c>
      <c r="G80" s="60">
        <v>1.1299999999999999</v>
      </c>
      <c r="H80" s="60">
        <v>0.90368799999999994</v>
      </c>
      <c r="I80" s="53">
        <v>5.2072514619883031E-3</v>
      </c>
      <c r="J80" s="13">
        <v>2.6036257309941498E-3</v>
      </c>
      <c r="K80" s="320">
        <v>2.4906283742690055E-3</v>
      </c>
      <c r="L80" s="321">
        <v>2.7166230877192976E-3</v>
      </c>
      <c r="M80" s="318">
        <v>0</v>
      </c>
      <c r="N80" s="53">
        <v>4.3428477192982446E-3</v>
      </c>
      <c r="O80" s="133">
        <v>8.6440374269005835E-4</v>
      </c>
      <c r="P80" s="225">
        <v>0</v>
      </c>
      <c r="Q80" s="190">
        <v>0.78</v>
      </c>
      <c r="R80" s="190">
        <v>5.2</v>
      </c>
      <c r="S80" s="190">
        <v>1.05</v>
      </c>
      <c r="T80" s="190">
        <v>0.65</v>
      </c>
      <c r="U80" s="253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8"/>
      <c r="CG80" s="34">
        <v>149.85745456474154</v>
      </c>
      <c r="CH80" s="60">
        <v>100.17839517462038</v>
      </c>
      <c r="CI80" s="60">
        <v>6.266277488751185</v>
      </c>
      <c r="CJ80" s="32">
        <v>157.35032729297862</v>
      </c>
      <c r="CK80" s="32">
        <v>41.07314202159435</v>
      </c>
      <c r="CL80" s="94">
        <v>6.7049169129637685</v>
      </c>
      <c r="CM80" s="47">
        <v>0.17641981722044678</v>
      </c>
      <c r="CN80" s="47">
        <v>9.0530013578562329E-2</v>
      </c>
      <c r="CO80" s="94">
        <v>0.1853824259527149</v>
      </c>
      <c r="CP80" s="94">
        <v>3.7117305567210553E-2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7">
        <v>8.31</v>
      </c>
      <c r="G81" s="60">
        <v>8.31</v>
      </c>
      <c r="H81" s="60">
        <v>5.4730399999999992</v>
      </c>
      <c r="I81" s="53">
        <v>3.8294035087719294E-2</v>
      </c>
      <c r="J81" s="13">
        <v>1.9147017543859651E-2</v>
      </c>
      <c r="K81" s="320">
        <v>1.8316036982456138E-2</v>
      </c>
      <c r="L81" s="321">
        <v>1.9977998105263156E-2</v>
      </c>
      <c r="M81" s="225">
        <v>0</v>
      </c>
      <c r="N81" s="53">
        <v>3.1937225263157891E-2</v>
      </c>
      <c r="O81" s="133">
        <v>6.3568098245614033E-3</v>
      </c>
      <c r="P81" s="225">
        <v>0</v>
      </c>
      <c r="Q81" s="190">
        <v>0.56999999999999995</v>
      </c>
      <c r="R81" s="226">
        <v>4.9000000000000004</v>
      </c>
      <c r="S81" s="190">
        <v>0.92</v>
      </c>
      <c r="T81" s="190">
        <v>0.56999999999999995</v>
      </c>
      <c r="U81" s="253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8"/>
      <c r="CG81" s="34">
        <v>112.39309092355616</v>
      </c>
      <c r="CH81" s="60">
        <v>101.1801791263666</v>
      </c>
      <c r="CI81" s="60">
        <v>6.266277488751185</v>
      </c>
      <c r="CJ81" s="32">
        <v>118.01274546973397</v>
      </c>
      <c r="CK81" s="32">
        <v>41.483873441810303</v>
      </c>
      <c r="CL81" s="94">
        <v>6.7049169129637685</v>
      </c>
      <c r="CM81" s="47">
        <v>0.98605935150627411</v>
      </c>
      <c r="CN81" s="47">
        <v>0.55376316756576938</v>
      </c>
      <c r="CO81" s="94">
        <v>1.0364037744002184</v>
      </c>
      <c r="CP81" s="94">
        <v>0.22704289870196545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7">
        <v>10.31</v>
      </c>
      <c r="G82" s="60">
        <v>10.31</v>
      </c>
      <c r="H82" s="60">
        <v>6.7458399999999994</v>
      </c>
      <c r="I82" s="53">
        <v>4.7510409356725139E-2</v>
      </c>
      <c r="J82" s="13">
        <v>2.3755204678362549E-2</v>
      </c>
      <c r="K82" s="320">
        <v>2.2724228795321634E-2</v>
      </c>
      <c r="L82" s="321">
        <v>2.4786180561403505E-2</v>
      </c>
      <c r="M82" s="225">
        <v>0</v>
      </c>
      <c r="N82" s="53">
        <v>3.9623681403508762E-2</v>
      </c>
      <c r="O82" s="133">
        <v>7.8867279532163735E-3</v>
      </c>
      <c r="P82" s="225">
        <v>0</v>
      </c>
      <c r="Q82" s="190">
        <v>0.47</v>
      </c>
      <c r="R82" s="226">
        <v>4.2</v>
      </c>
      <c r="S82" s="190">
        <v>0.86</v>
      </c>
      <c r="T82" s="190">
        <v>0.53</v>
      </c>
      <c r="U82" s="253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8"/>
      <c r="CG82" s="226">
        <v>110.61558461941235</v>
      </c>
      <c r="CH82" s="226">
        <v>89.544458526834433</v>
      </c>
      <c r="CI82" s="60">
        <v>6.266277488751185</v>
      </c>
      <c r="CJ82" s="32">
        <v>116.14636385038297</v>
      </c>
      <c r="CK82" s="32">
        <v>36.713227996002118</v>
      </c>
      <c r="CL82" s="94">
        <v>6.7049169129637685</v>
      </c>
      <c r="CM82" s="47">
        <v>1.205051998335166</v>
      </c>
      <c r="CN82" s="47">
        <v>0.60405259010866075</v>
      </c>
      <c r="CO82" s="47">
        <v>1.266596704670105</v>
      </c>
      <c r="CP82" s="47">
        <v>0.24766156194455088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10">
        <v>5.89</v>
      </c>
      <c r="G83" s="60">
        <v>5.89</v>
      </c>
      <c r="H83" s="60">
        <v>3.9329519999999998</v>
      </c>
      <c r="I83" s="53">
        <v>2.7142222222222217E-2</v>
      </c>
      <c r="J83" s="13">
        <v>1.35711111111111E-2</v>
      </c>
      <c r="K83" s="320">
        <v>1.2982124888888887E-2</v>
      </c>
      <c r="L83" s="321">
        <v>1.416009733333333E-2</v>
      </c>
      <c r="M83" s="225">
        <v>0</v>
      </c>
      <c r="N83" s="53">
        <v>2.263661333333333E-2</v>
      </c>
      <c r="O83" s="133">
        <v>4.5056088888888882E-3</v>
      </c>
      <c r="P83" s="225">
        <v>0</v>
      </c>
      <c r="Q83" s="190">
        <v>0.42</v>
      </c>
      <c r="R83" s="226">
        <v>3.6</v>
      </c>
      <c r="S83" s="190">
        <v>0.83</v>
      </c>
      <c r="T83" s="339">
        <v>0.5</v>
      </c>
      <c r="U83" s="253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8"/>
      <c r="CG83" s="34">
        <v>108.8380783152685</v>
      </c>
      <c r="CH83" s="60">
        <v>77.908737927302269</v>
      </c>
      <c r="CI83" s="60">
        <v>6.266277488751185</v>
      </c>
      <c r="CJ83" s="32">
        <v>114.27998223103194</v>
      </c>
      <c r="CK83" s="32">
        <v>31.942582550193929</v>
      </c>
      <c r="CL83" s="94">
        <v>6.7049169129637685</v>
      </c>
      <c r="CM83" s="47">
        <v>0.67796465568567599</v>
      </c>
      <c r="CN83" s="47">
        <v>0.30641132664865928</v>
      </c>
      <c r="CO83" s="47">
        <v>0.71260105595813461</v>
      </c>
      <c r="CP83" s="47">
        <v>0.1256286439259503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10">
        <v>5.97</v>
      </c>
      <c r="G84" s="60">
        <v>5.97</v>
      </c>
      <c r="H84" s="60">
        <v>3.9838639999999996</v>
      </c>
      <c r="I84" s="53">
        <v>2.7510877192982452E-2</v>
      </c>
      <c r="J84" s="13">
        <v>1.3755438596491251E-2</v>
      </c>
      <c r="K84" s="320">
        <v>1.3158452561403506E-2</v>
      </c>
      <c r="L84" s="321">
        <v>1.4352424631578946E-2</v>
      </c>
      <c r="M84" s="225">
        <v>0</v>
      </c>
      <c r="N84" s="53">
        <v>2.2944071578947366E-2</v>
      </c>
      <c r="O84" s="133">
        <v>4.5668056140350877E-3</v>
      </c>
      <c r="P84" s="225">
        <v>0</v>
      </c>
      <c r="Q84" s="190">
        <v>0.39</v>
      </c>
      <c r="R84" s="190">
        <v>2.98</v>
      </c>
      <c r="S84" s="226">
        <v>0.8</v>
      </c>
      <c r="T84" s="339">
        <v>1.4</v>
      </c>
      <c r="U84" s="253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8"/>
      <c r="CG84" s="34">
        <v>101.59132184452825</v>
      </c>
      <c r="CH84" s="60">
        <v>88.03687385785156</v>
      </c>
      <c r="CI84" s="60">
        <v>6.266277488751185</v>
      </c>
      <c r="CJ84" s="32">
        <v>106.67088793675467</v>
      </c>
      <c r="CK84" s="32">
        <v>36.095118281719138</v>
      </c>
      <c r="CL84" s="94">
        <v>6.7049169129637685</v>
      </c>
      <c r="CM84" s="47">
        <v>0.6439098680196782</v>
      </c>
      <c r="CN84" s="47">
        <v>0.35072693243483594</v>
      </c>
      <c r="CO84" s="47">
        <v>0.67685355495281907</v>
      </c>
      <c r="CP84" s="47">
        <v>0.14379804229828272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2">
        <v>3.1</v>
      </c>
      <c r="G85" s="32">
        <v>3.1</v>
      </c>
      <c r="H85" s="32">
        <v>2.1573959999999999</v>
      </c>
      <c r="I85" s="53">
        <v>1.4285380116959063E-2</v>
      </c>
      <c r="J85" s="13">
        <v>7.1426900584795503E-3</v>
      </c>
      <c r="K85" s="320">
        <v>6.8326973099415199E-3</v>
      </c>
      <c r="L85" s="325">
        <v>7.4526828070175426E-3</v>
      </c>
      <c r="M85" s="225">
        <v>0</v>
      </c>
      <c r="N85" s="53">
        <v>1.1914007017543858E-2</v>
      </c>
      <c r="O85" s="133">
        <v>2.3713730994152043E-3</v>
      </c>
      <c r="P85" s="225">
        <v>0</v>
      </c>
      <c r="Q85" s="190">
        <v>0.37</v>
      </c>
      <c r="R85" s="205">
        <v>2.37</v>
      </c>
      <c r="S85" s="205">
        <v>0.33</v>
      </c>
      <c r="T85" s="341">
        <v>0.37</v>
      </c>
      <c r="U85" s="253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8"/>
      <c r="CG85" s="61">
        <v>91.22709277882808</v>
      </c>
      <c r="CH85" s="226">
        <v>81.175483100259399</v>
      </c>
      <c r="CI85" s="60">
        <v>6.266277488751185</v>
      </c>
      <c r="CJ85" s="32">
        <v>95.78844741776949</v>
      </c>
      <c r="CK85" s="32">
        <v>33.281948071106349</v>
      </c>
      <c r="CL85" s="94">
        <v>6.7049169129637685</v>
      </c>
      <c r="CM85" s="47">
        <v>0.30222944782949573</v>
      </c>
      <c r="CN85" s="47">
        <v>0.17512766253856721</v>
      </c>
      <c r="CO85" s="47">
        <v>0.3177294294252731</v>
      </c>
      <c r="CP85" s="47">
        <v>7.1802341640812548E-2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63"/>
      <c r="H86" s="63"/>
      <c r="I86" s="517">
        <v>8.0000000000000002E-3</v>
      </c>
      <c r="J86" s="517">
        <v>8.0000000000000002E-3</v>
      </c>
      <c r="K86" s="517">
        <v>3.1999999999999997E-3</v>
      </c>
      <c r="L86" s="517">
        <v>4.7999999999999996E-3</v>
      </c>
      <c r="M86" s="517">
        <v>0</v>
      </c>
      <c r="N86" s="166"/>
      <c r="O86" s="166"/>
      <c r="P86" s="241"/>
      <c r="Q86" s="15"/>
      <c r="R86" s="15"/>
      <c r="S86" s="15"/>
      <c r="T86" s="171"/>
      <c r="U86" s="253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8"/>
      <c r="CG86" s="251"/>
      <c r="CH86" s="63"/>
      <c r="CI86" s="60"/>
      <c r="CJ86" s="63"/>
      <c r="CK86" s="63"/>
      <c r="CL86" s="63"/>
      <c r="CM86" s="15"/>
      <c r="CN86" s="47"/>
      <c r="CO86" s="15"/>
      <c r="CP86" s="15"/>
    </row>
    <row r="87" spans="2:94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53">
        <v>22.76</v>
      </c>
      <c r="G87" s="7">
        <v>22.76</v>
      </c>
      <c r="H87" s="7">
        <v>14.66902</v>
      </c>
      <c r="I87" s="133">
        <v>2.3882476390346273E-3</v>
      </c>
      <c r="J87" s="28">
        <v>2.3882476390346273E-3</v>
      </c>
      <c r="K87" s="320">
        <v>9.5529905561385093E-4</v>
      </c>
      <c r="L87" s="321">
        <v>1.4329485834207764E-3</v>
      </c>
      <c r="M87" s="318">
        <v>0</v>
      </c>
      <c r="N87" s="133">
        <v>1.9917985309548794E-3</v>
      </c>
      <c r="O87" s="134">
        <v>3.9644910807974817E-4</v>
      </c>
      <c r="P87" s="225">
        <v>0</v>
      </c>
      <c r="Q87" s="226">
        <v>1.2</v>
      </c>
      <c r="R87" s="226">
        <v>5.5</v>
      </c>
      <c r="S87" s="226">
        <v>1.3</v>
      </c>
      <c r="T87" s="339">
        <v>0.8</v>
      </c>
      <c r="U87" s="253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8"/>
      <c r="CG87" s="245">
        <v>103.56025190450296</v>
      </c>
      <c r="CH87" s="60">
        <v>103.27669605630966</v>
      </c>
      <c r="CI87" s="32">
        <v>4.6017975308016519</v>
      </c>
      <c r="CJ87" s="32">
        <v>108.73826449972812</v>
      </c>
      <c r="CK87" s="32">
        <v>42.343445383086959</v>
      </c>
      <c r="CL87" s="94">
        <v>4.9239233579577677</v>
      </c>
      <c r="CM87" s="47">
        <v>2.4617682451475331</v>
      </c>
      <c r="CN87" s="47">
        <v>1.5149679199839274</v>
      </c>
      <c r="CO87" s="94">
        <v>2.5869513956409311</v>
      </c>
      <c r="CP87" s="94">
        <v>0.62113684719341034</v>
      </c>
    </row>
    <row r="88" spans="2:94" ht="16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10">
        <v>17.630000000000003</v>
      </c>
      <c r="G88" s="7">
        <v>17.630000000000003</v>
      </c>
      <c r="H88" s="7">
        <v>11.404288000000001</v>
      </c>
      <c r="I88" s="133">
        <v>1.8499475341028334E-3</v>
      </c>
      <c r="J88" s="28">
        <v>1.8499475341028334E-3</v>
      </c>
      <c r="K88" s="320">
        <v>7.3997901364113335E-4</v>
      </c>
      <c r="L88" s="321">
        <v>1.1099685204617E-3</v>
      </c>
      <c r="M88" s="318">
        <v>0</v>
      </c>
      <c r="N88" s="133">
        <v>1.5428562434417631E-3</v>
      </c>
      <c r="O88" s="134">
        <v>3.0709129066107036E-4</v>
      </c>
      <c r="P88" s="225">
        <v>0</v>
      </c>
      <c r="Q88" s="190">
        <v>0.78</v>
      </c>
      <c r="R88" s="190">
        <v>5.2</v>
      </c>
      <c r="S88" s="190">
        <v>1.05</v>
      </c>
      <c r="T88" s="190">
        <v>0.65</v>
      </c>
      <c r="U88" s="253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8"/>
      <c r="CG88" s="34">
        <v>90.516090257170532</v>
      </c>
      <c r="CH88" s="226">
        <v>107.14957215842129</v>
      </c>
      <c r="CI88" s="60">
        <v>4.6017975308016519</v>
      </c>
      <c r="CJ88" s="32">
        <v>95.04189477002906</v>
      </c>
      <c r="CK88" s="32">
        <v>43.931324584952726</v>
      </c>
      <c r="CL88" s="94">
        <v>4.9239233579577677</v>
      </c>
      <c r="CM88" s="47">
        <v>1.6769283617019501</v>
      </c>
      <c r="CN88" s="47">
        <v>1.2219645799714181</v>
      </c>
      <c r="CO88" s="94">
        <v>1.762397373596408</v>
      </c>
      <c r="CP88" s="94">
        <v>0.50100547778828142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10">
        <v>9.4500000000000011</v>
      </c>
      <c r="G89" s="7">
        <v>9.4500000000000011</v>
      </c>
      <c r="H89" s="7">
        <v>6.1985359999999998</v>
      </c>
      <c r="I89" s="133">
        <v>9.9160545645330528E-4</v>
      </c>
      <c r="J89" s="28">
        <v>9.9160545645330528E-4</v>
      </c>
      <c r="K89" s="322">
        <v>3.9664218258132213E-4</v>
      </c>
      <c r="L89" s="323">
        <v>5.9496327387198315E-4</v>
      </c>
      <c r="M89" s="225">
        <v>0</v>
      </c>
      <c r="N89" s="133">
        <v>8.2699895068205653E-4</v>
      </c>
      <c r="O89" s="134">
        <v>1.646065057712487E-4</v>
      </c>
      <c r="P89" s="225">
        <v>0</v>
      </c>
      <c r="Q89" s="190">
        <v>0.56999999999999995</v>
      </c>
      <c r="R89" s="226">
        <v>4.9000000000000004</v>
      </c>
      <c r="S89" s="190">
        <v>0.92</v>
      </c>
      <c r="T89" s="190">
        <v>0.56999999999999995</v>
      </c>
      <c r="U89" s="253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8"/>
      <c r="CG89" s="34">
        <v>76.842964840679528</v>
      </c>
      <c r="CH89" s="226">
        <v>111.0224482605329</v>
      </c>
      <c r="CI89" s="60">
        <v>4.6017975308016519</v>
      </c>
      <c r="CJ89" s="32">
        <v>80.685113082713514</v>
      </c>
      <c r="CK89" s="32">
        <v>45.519203786818487</v>
      </c>
      <c r="CL89" s="94">
        <v>4.9239233579577677</v>
      </c>
      <c r="CM89" s="47">
        <v>0.76965300441049722</v>
      </c>
      <c r="CN89" s="47">
        <v>0.68817664235105058</v>
      </c>
      <c r="CO89" s="94">
        <v>0.8090053943643436</v>
      </c>
      <c r="CP89" s="94">
        <v>0.2821524233639307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10">
        <v>10.090000000000002</v>
      </c>
      <c r="G90" s="7">
        <v>10.090000000000002</v>
      </c>
      <c r="H90" s="7">
        <v>6.6058320000000004</v>
      </c>
      <c r="I90" s="133">
        <v>1.0587618048268626E-3</v>
      </c>
      <c r="J90" s="28">
        <v>1.0587618048268626E-3</v>
      </c>
      <c r="K90" s="320">
        <v>4.2350472193074506E-4</v>
      </c>
      <c r="L90" s="321">
        <v>6.3525708289611745E-4</v>
      </c>
      <c r="M90" s="225">
        <v>0</v>
      </c>
      <c r="N90" s="133">
        <v>8.8300734522560342E-4</v>
      </c>
      <c r="O90" s="134">
        <v>1.757544596012592E-4</v>
      </c>
      <c r="P90" s="225">
        <v>0</v>
      </c>
      <c r="Q90" s="190">
        <v>0.47</v>
      </c>
      <c r="R90" s="226">
        <v>4.2</v>
      </c>
      <c r="S90" s="190">
        <v>0.86</v>
      </c>
      <c r="T90" s="190">
        <v>0.53</v>
      </c>
      <c r="U90" s="253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8"/>
      <c r="CG90" s="226">
        <v>66.724852032476164</v>
      </c>
      <c r="CH90" s="60">
        <v>118.76820046475611</v>
      </c>
      <c r="CI90" s="60">
        <v>4.6017975308016519</v>
      </c>
      <c r="CJ90" s="32">
        <v>70.061094634099973</v>
      </c>
      <c r="CK90" s="32">
        <v>48.694962190550001</v>
      </c>
      <c r="CL90" s="94">
        <v>4.9239233579577677</v>
      </c>
      <c r="CM90" s="47">
        <v>0.71968589409347328</v>
      </c>
      <c r="CN90" s="47">
        <v>0.78456277921250084</v>
      </c>
      <c r="CO90" s="47">
        <v>0.75659883153986274</v>
      </c>
      <c r="CP90" s="47">
        <v>0.32167073947712532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10">
        <v>4.78</v>
      </c>
      <c r="G91" s="7">
        <v>4.78</v>
      </c>
      <c r="H91" s="7">
        <v>3.2265480000000002</v>
      </c>
      <c r="I91" s="133">
        <v>5.0157397691500522E-4</v>
      </c>
      <c r="J91" s="28">
        <v>5.0157397691500522E-4</v>
      </c>
      <c r="K91" s="320">
        <v>2.0062959076600211E-4</v>
      </c>
      <c r="L91" s="321">
        <v>3.0094438614900311E-4</v>
      </c>
      <c r="M91" s="225">
        <v>0</v>
      </c>
      <c r="N91" s="134">
        <v>4.1831269674711432E-4</v>
      </c>
      <c r="O91" s="135">
        <v>8.3261280167890869E-5</v>
      </c>
      <c r="P91" s="225">
        <v>0</v>
      </c>
      <c r="Q91" s="190">
        <v>0.42</v>
      </c>
      <c r="R91" s="226">
        <v>3.6</v>
      </c>
      <c r="S91" s="190">
        <v>0.83</v>
      </c>
      <c r="T91" s="339">
        <v>0.5</v>
      </c>
      <c r="U91" s="253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8"/>
      <c r="CG91" s="34">
        <v>56.606739224272808</v>
      </c>
      <c r="CH91" s="60">
        <v>123.51892848334637</v>
      </c>
      <c r="CI91" s="60">
        <v>4.6017975308016519</v>
      </c>
      <c r="CJ91" s="32">
        <v>59.437076185486454</v>
      </c>
      <c r="CK91" s="32">
        <v>50.64276067817201</v>
      </c>
      <c r="CL91" s="94">
        <v>4.9239233579577677</v>
      </c>
      <c r="CM91" s="47">
        <v>0.29257680568925593</v>
      </c>
      <c r="CN91" s="47">
        <v>0.39853975166008426</v>
      </c>
      <c r="CO91" s="47">
        <v>0.30764557781766344</v>
      </c>
      <c r="CP91" s="47">
        <v>0.16340129818063454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10">
        <v>5.99</v>
      </c>
      <c r="G92" s="60">
        <v>5.99</v>
      </c>
      <c r="H92" s="60">
        <v>3.9965920000000001</v>
      </c>
      <c r="I92" s="133">
        <v>6.2854144805876179E-4</v>
      </c>
      <c r="J92" s="28">
        <v>6.2854144805876179E-4</v>
      </c>
      <c r="K92" s="320">
        <v>2.5141657922350474E-4</v>
      </c>
      <c r="L92" s="321">
        <v>3.7712486883525705E-4</v>
      </c>
      <c r="M92" s="225">
        <v>0</v>
      </c>
      <c r="N92" s="133">
        <v>5.2420356768100734E-4</v>
      </c>
      <c r="O92" s="134">
        <v>1.0433788037775446E-4</v>
      </c>
      <c r="P92" s="225">
        <v>0</v>
      </c>
      <c r="Q92" s="190">
        <v>0.39</v>
      </c>
      <c r="R92" s="190">
        <v>2.98</v>
      </c>
      <c r="S92" s="226">
        <v>0.8</v>
      </c>
      <c r="T92" s="339">
        <v>1.4</v>
      </c>
      <c r="U92" s="253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8"/>
      <c r="CG92" s="251">
        <v>58.931170545076284</v>
      </c>
      <c r="CH92" s="226">
        <v>115.74500990747141</v>
      </c>
      <c r="CI92" s="60">
        <v>4.6017975308016519</v>
      </c>
      <c r="CJ92" s="32">
        <v>61.877729072330098</v>
      </c>
      <c r="CK92" s="32">
        <v>47.455454062063275</v>
      </c>
      <c r="CL92" s="94">
        <v>4.9239233579577677</v>
      </c>
      <c r="CM92" s="47">
        <v>0.38056247877450888</v>
      </c>
      <c r="CN92" s="47">
        <v>0.46258558063612099</v>
      </c>
      <c r="CO92" s="47">
        <v>0.40014189805742434</v>
      </c>
      <c r="CP92" s="47">
        <v>0.18966008806080958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2">
        <v>5.54</v>
      </c>
      <c r="G93" s="32">
        <v>5.54</v>
      </c>
      <c r="H93" s="32">
        <v>3.7102119999999998</v>
      </c>
      <c r="I93" s="133">
        <v>5.813221406086043E-4</v>
      </c>
      <c r="J93" s="28">
        <v>5.813221406086043E-4</v>
      </c>
      <c r="K93" s="322">
        <v>2.3252885624344173E-4</v>
      </c>
      <c r="L93" s="323">
        <v>3.4879328436516257E-4</v>
      </c>
      <c r="M93" s="225">
        <v>0</v>
      </c>
      <c r="N93" s="134">
        <v>4.8482266526757599E-4</v>
      </c>
      <c r="O93" s="134">
        <v>9.6499475341028324E-5</v>
      </c>
      <c r="P93" s="225">
        <v>0</v>
      </c>
      <c r="Q93" s="190">
        <v>0.37</v>
      </c>
      <c r="R93" s="205">
        <v>2.37</v>
      </c>
      <c r="S93" s="205">
        <v>0.33</v>
      </c>
      <c r="T93" s="341">
        <v>0.37</v>
      </c>
      <c r="U93" s="259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2"/>
      <c r="CG93" s="61">
        <v>50.070985275190104</v>
      </c>
      <c r="CH93" s="226">
        <v>107.97109133159648</v>
      </c>
      <c r="CI93" s="60">
        <v>4.6017975308016519</v>
      </c>
      <c r="CJ93" s="32">
        <v>52.574534538949614</v>
      </c>
      <c r="CK93" s="172">
        <v>44.268147445954554</v>
      </c>
      <c r="CL93" s="60">
        <v>4.9239233579577677</v>
      </c>
      <c r="CM93" s="34">
        <v>0.30288721674519425</v>
      </c>
      <c r="CN93" s="36">
        <v>0.40059563871158527</v>
      </c>
      <c r="CO93" s="7">
        <v>0.31854145674886691</v>
      </c>
      <c r="CP93" s="7">
        <v>0.16424421187174995</v>
      </c>
    </row>
    <row r="94" spans="2:94" x14ac:dyDescent="0.2">
      <c r="B94" s="21"/>
      <c r="C94" s="21"/>
      <c r="D94" s="21"/>
      <c r="E94" s="21"/>
      <c r="F94" s="22"/>
      <c r="G94" s="23"/>
      <c r="H94" s="23"/>
      <c r="I94" s="23"/>
      <c r="J94" s="132"/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2"/>
      <c r="CN94" s="23"/>
      <c r="CO94" s="23"/>
      <c r="CP94" s="23"/>
    </row>
    <row r="95" spans="2:94" x14ac:dyDescent="0.2">
      <c r="F95" s="25"/>
      <c r="I95" s="25"/>
      <c r="J95" s="147">
        <f>J94/J38</f>
        <v>0</v>
      </c>
      <c r="CG95" s="25"/>
    </row>
    <row r="96" spans="2:94" x14ac:dyDescent="0.2">
      <c r="B96" s="208"/>
      <c r="C96" s="18" t="s">
        <v>107</v>
      </c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R3:BR4"/>
    <mergeCell ref="BP3:BP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F3:J3"/>
    <mergeCell ref="K3:M3"/>
    <mergeCell ref="BT3:BT4"/>
    <mergeCell ref="BU3:BU4"/>
    <mergeCell ref="U4:U5"/>
    <mergeCell ref="V4:V5"/>
    <mergeCell ref="W4:W5"/>
    <mergeCell ref="X4:X5"/>
    <mergeCell ref="Y4:Z4"/>
    <mergeCell ref="AA4:AB4"/>
    <mergeCell ref="AC4:AD4"/>
    <mergeCell ref="AE4:AE5"/>
    <mergeCell ref="AF4:AF5"/>
    <mergeCell ref="AG4:AG5"/>
    <mergeCell ref="AH4:AH5"/>
    <mergeCell ref="Q3:T3"/>
    <mergeCell ref="CG3:CI3"/>
    <mergeCell ref="CJ3:CL3"/>
    <mergeCell ref="CM3:CN3"/>
    <mergeCell ref="CO3:CP3"/>
    <mergeCell ref="BV3:BV4"/>
    <mergeCell ref="BW3:BX3"/>
    <mergeCell ref="BY3:BY4"/>
    <mergeCell ref="BZ3:BZ4"/>
    <mergeCell ref="CA3:CA4"/>
    <mergeCell ref="AP4:AP5"/>
    <mergeCell ref="AI4:AI5"/>
    <mergeCell ref="AJ4:AK4"/>
    <mergeCell ref="AL4:AM4"/>
    <mergeCell ref="AN4:AN5"/>
    <mergeCell ref="AO4:AO5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2:DG96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7.5" customWidth="1"/>
    <col min="2" max="2" width="20.33203125" customWidth="1"/>
    <col min="3" max="3" width="25.6640625" customWidth="1"/>
    <col min="4" max="4" width="26" customWidth="1"/>
    <col min="5" max="7" width="11.33203125"/>
    <col min="8" max="8" width="12.5" customWidth="1"/>
    <col min="9" max="9" width="14" customWidth="1"/>
    <col min="10" max="10" width="11.6640625"/>
    <col min="11" max="12" width="14.6640625"/>
    <col min="13" max="13" width="15.6640625"/>
    <col min="14" max="15" width="9" customWidth="1"/>
    <col min="16" max="16" width="10.33203125" customWidth="1"/>
    <col min="17" max="17" width="13" customWidth="1"/>
    <col min="18" max="18" width="17.33203125"/>
    <col min="19" max="20" width="14.5"/>
    <col min="21" max="55" width="34.6640625" style="136" customWidth="1"/>
    <col min="56" max="84" width="34.6640625" style="21" customWidth="1"/>
    <col min="85" max="85" width="14.6640625"/>
    <col min="86" max="87" width="13"/>
    <col min="88" max="88" width="13.6640625"/>
    <col min="89" max="89" width="13"/>
    <col min="90" max="91" width="15.33203125"/>
    <col min="92" max="93" width="17"/>
    <col min="94" max="94" width="18.6640625"/>
    <col min="95" max="95" width="8" customWidth="1"/>
    <col min="96" max="96" width="9.6640625" customWidth="1"/>
    <col min="97" max="97" width="7.5"/>
    <col min="98" max="98" width="10.5" customWidth="1"/>
    <col min="99" max="99" width="12.5" customWidth="1"/>
    <col min="100" max="100" width="13.6640625"/>
    <col min="101" max="101" width="7"/>
    <col min="102" max="102" width="8.5"/>
    <col min="103" max="103" width="8"/>
    <col min="104" max="104" width="12.6640625"/>
    <col min="105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48</v>
      </c>
      <c r="R4" s="4" t="s">
        <v>110</v>
      </c>
      <c r="S4" s="4" t="s">
        <v>112</v>
      </c>
      <c r="T4" s="4" t="s">
        <v>51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25.5" customHeight="1" x14ac:dyDescent="0.2">
      <c r="A5" s="2"/>
      <c r="B5" s="3"/>
      <c r="C5" s="3"/>
      <c r="D5" s="3"/>
      <c r="E5" s="3"/>
      <c r="F5" s="96">
        <f>F6/I6</f>
        <v>51.203450745313468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60.700260296868471</v>
      </c>
      <c r="G6" s="7"/>
      <c r="H6" s="95"/>
      <c r="I6" s="96">
        <v>1.1854720612247842</v>
      </c>
      <c r="J6" s="96">
        <v>0.39300000000000002</v>
      </c>
      <c r="K6" s="96">
        <v>0.95904689753085037</v>
      </c>
      <c r="L6" s="96">
        <v>0.10313606932655624</v>
      </c>
      <c r="M6" s="96">
        <v>0.12328909436737755</v>
      </c>
      <c r="N6" s="98">
        <f>N14+N22</f>
        <v>0.34164383561643835</v>
      </c>
      <c r="O6" s="98">
        <f>I6-N6</f>
        <v>0.84382822560834581</v>
      </c>
      <c r="P6" s="98"/>
      <c r="Q6" s="99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100"/>
      <c r="CK6" s="100"/>
      <c r="CL6" s="100"/>
      <c r="CM6" s="8"/>
      <c r="CN6" s="8"/>
      <c r="CO6" s="8"/>
      <c r="CP6" s="8"/>
      <c r="CQ6" s="121"/>
      <c r="CR6" s="121"/>
      <c r="CS6" s="121"/>
      <c r="CT6" s="121"/>
      <c r="CU6" s="121"/>
      <c r="CV6" s="121"/>
      <c r="CW6" s="237"/>
      <c r="CX6" s="237"/>
      <c r="CY6" s="237"/>
      <c r="CZ6" s="237"/>
    </row>
    <row r="7" spans="1:108" ht="27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14.697286012526096</v>
      </c>
      <c r="G7" s="13">
        <v>13.150653653444678</v>
      </c>
      <c r="H7" s="13">
        <v>0.30429</v>
      </c>
      <c r="I7" s="372">
        <v>0.26100678882645861</v>
      </c>
      <c r="J7" s="372">
        <v>9.1999999999999998E-2</v>
      </c>
      <c r="K7" s="372">
        <v>0.21115449216060506</v>
      </c>
      <c r="L7" s="372">
        <v>2.27075906279019E-2</v>
      </c>
      <c r="M7" s="372">
        <v>2.7144706037951695E-2</v>
      </c>
      <c r="N7" s="13">
        <v>0.17169198603858252</v>
      </c>
      <c r="O7" s="190">
        <v>3.079880108152212E-2</v>
      </c>
      <c r="P7" s="190">
        <v>5.8516001706353994E-2</v>
      </c>
      <c r="Q7" s="190">
        <v>1.0394886363636362</v>
      </c>
      <c r="R7" s="190">
        <v>2.6999999999999997</v>
      </c>
      <c r="S7" s="190">
        <v>1.2</v>
      </c>
      <c r="T7" s="340">
        <v>0.9</v>
      </c>
      <c r="U7" s="272"/>
      <c r="V7" s="272"/>
      <c r="W7" s="272">
        <v>1</v>
      </c>
      <c r="X7" s="272"/>
      <c r="Y7" s="272">
        <v>1</v>
      </c>
      <c r="Z7" s="272"/>
      <c r="AA7" s="272"/>
      <c r="AB7" s="272"/>
      <c r="AC7" s="272"/>
      <c r="AD7" s="272"/>
      <c r="AE7" s="272"/>
      <c r="AF7" s="272">
        <v>1</v>
      </c>
      <c r="AG7" s="272"/>
      <c r="AH7" s="272"/>
      <c r="AI7" s="272">
        <v>1</v>
      </c>
      <c r="AJ7" s="272"/>
      <c r="AK7" s="272"/>
      <c r="AL7" s="272"/>
      <c r="AM7" s="272"/>
      <c r="AN7" s="272">
        <v>1</v>
      </c>
      <c r="AO7" s="272"/>
      <c r="AP7" s="272"/>
      <c r="AQ7" s="272">
        <v>1</v>
      </c>
      <c r="AR7" s="272"/>
      <c r="AS7" s="272"/>
      <c r="AT7" s="272"/>
      <c r="AU7" s="272"/>
      <c r="AV7" s="272">
        <v>1</v>
      </c>
      <c r="AW7" s="272"/>
      <c r="AX7" s="272"/>
      <c r="AY7" s="272">
        <v>1</v>
      </c>
      <c r="AZ7" s="272"/>
      <c r="BA7" s="272"/>
      <c r="BB7" s="272"/>
      <c r="BC7" s="272"/>
      <c r="BD7" s="272"/>
      <c r="BE7" s="272" t="s">
        <v>85</v>
      </c>
      <c r="BF7" s="272"/>
      <c r="BG7" s="272" t="s">
        <v>85</v>
      </c>
      <c r="BH7" s="272"/>
      <c r="BI7" s="272"/>
      <c r="BJ7" s="272"/>
      <c r="BK7" s="272"/>
      <c r="BL7" s="272" t="s">
        <v>90</v>
      </c>
      <c r="BM7" s="272"/>
      <c r="BN7" s="272" t="s">
        <v>87</v>
      </c>
      <c r="BO7" s="272"/>
      <c r="BP7" s="272"/>
      <c r="BQ7" s="272"/>
      <c r="BR7" s="272" t="s">
        <v>85</v>
      </c>
      <c r="BS7" s="272"/>
      <c r="BT7" s="272"/>
      <c r="BU7" s="272" t="s">
        <v>85</v>
      </c>
      <c r="BV7" s="272"/>
      <c r="BW7" s="272" t="s">
        <v>85</v>
      </c>
      <c r="BX7" s="272"/>
      <c r="BY7" s="272"/>
      <c r="BZ7" s="272"/>
      <c r="CA7" s="272" t="s">
        <v>90</v>
      </c>
      <c r="CB7" s="272"/>
      <c r="CC7" s="272" t="s">
        <v>86</v>
      </c>
      <c r="CD7" s="272" t="s">
        <v>86</v>
      </c>
      <c r="CE7" s="272" t="s">
        <v>88</v>
      </c>
      <c r="CF7" s="272"/>
      <c r="CG7" s="159">
        <v>259.8750062835901</v>
      </c>
      <c r="CH7" s="32">
        <v>16.138204982170855</v>
      </c>
      <c r="CI7" s="32">
        <v>31.68732863200405</v>
      </c>
      <c r="CJ7" s="32">
        <v>320.24397024326805</v>
      </c>
      <c r="CK7" s="32">
        <v>6.6779892216222994</v>
      </c>
      <c r="CL7" s="94">
        <v>53.443848470738033</v>
      </c>
      <c r="CM7" s="47">
        <v>3.9011139326997233</v>
      </c>
      <c r="CN7" s="69">
        <v>4.9106943940247696E-3</v>
      </c>
      <c r="CO7" s="94">
        <v>4.9968970638578041</v>
      </c>
      <c r="CP7" s="101">
        <v>2.0320453402474493E-3</v>
      </c>
      <c r="CQ7" s="236">
        <f t="shared" ref="CQ7:CQ13" si="0">F15+F23+F31</f>
        <v>14.697286012526096</v>
      </c>
      <c r="CR7" s="238">
        <f t="shared" ref="CR7:CR13" si="1">F15/CQ7</f>
        <v>0.60511363636363635</v>
      </c>
      <c r="CS7" s="238">
        <f t="shared" ref="CS7:CS13" si="2">F23/CQ7</f>
        <v>0.37280729971590909</v>
      </c>
      <c r="CT7" s="238">
        <f t="shared" ref="CT7:CT13" si="3">F31/CQ7</f>
        <v>2.2079063920454545E-2</v>
      </c>
      <c r="CU7" s="238">
        <f>CR7+CS7+CT7</f>
        <v>1</v>
      </c>
      <c r="CV7" s="237"/>
      <c r="CW7" s="240">
        <f>CQ7/[1]EU28!F7</f>
        <v>2.9298459859851103E-3</v>
      </c>
      <c r="CX7" s="240">
        <f>F15/[1]EU28!F15</f>
        <v>2.889137239842742E-3</v>
      </c>
      <c r="CY7" s="240">
        <f>F23/[1]EU28!F23</f>
        <v>4.3776125024398826E-3</v>
      </c>
      <c r="CZ7" s="240">
        <f>F31/[1]EU28!F31</f>
        <v>4.7270189887124248E-4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8.1336116910229634</v>
      </c>
      <c r="G8" s="13">
        <v>8.2016432150313143</v>
      </c>
      <c r="H8" s="13">
        <v>0.165963</v>
      </c>
      <c r="I8" s="372">
        <v>0.17172426366237825</v>
      </c>
      <c r="J8" s="372">
        <v>4.8000000000000001E-2</v>
      </c>
      <c r="K8" s="372">
        <v>0.13892492930286401</v>
      </c>
      <c r="L8" s="372">
        <v>1.4940010938626909E-2</v>
      </c>
      <c r="M8" s="372">
        <v>1.7859323420887339E-2</v>
      </c>
      <c r="N8" s="13">
        <v>9.9045992831155005E-2</v>
      </c>
      <c r="O8" s="190">
        <v>2.0263463112160634E-2</v>
      </c>
      <c r="P8" s="190">
        <v>5.2414807719062616E-2</v>
      </c>
      <c r="Q8" s="190">
        <v>0.99363449691991801</v>
      </c>
      <c r="R8" s="190">
        <v>2.6000000000000005</v>
      </c>
      <c r="S8" s="190">
        <v>1.1563655030800821</v>
      </c>
      <c r="T8" s="340">
        <v>0.75000000000000011</v>
      </c>
      <c r="U8" s="272"/>
      <c r="V8" s="272"/>
      <c r="W8" s="272">
        <v>1</v>
      </c>
      <c r="X8" s="272"/>
      <c r="Y8" s="272">
        <v>1</v>
      </c>
      <c r="Z8" s="272"/>
      <c r="AA8" s="272"/>
      <c r="AB8" s="272"/>
      <c r="AC8" s="272"/>
      <c r="AD8" s="272"/>
      <c r="AE8" s="272"/>
      <c r="AF8" s="272">
        <v>1</v>
      </c>
      <c r="AG8" s="272"/>
      <c r="AH8" s="272"/>
      <c r="AI8" s="272">
        <v>1</v>
      </c>
      <c r="AJ8" s="272"/>
      <c r="AK8" s="272"/>
      <c r="AL8" s="272"/>
      <c r="AM8" s="272"/>
      <c r="AN8" s="272">
        <v>1</v>
      </c>
      <c r="AO8" s="272"/>
      <c r="AP8" s="272"/>
      <c r="AQ8" s="272">
        <v>1</v>
      </c>
      <c r="AR8" s="272"/>
      <c r="AS8" s="272"/>
      <c r="AT8" s="272"/>
      <c r="AU8" s="272"/>
      <c r="AV8" s="272">
        <v>1</v>
      </c>
      <c r="AW8" s="272"/>
      <c r="AX8" s="272"/>
      <c r="AY8" s="272">
        <v>1</v>
      </c>
      <c r="AZ8" s="272"/>
      <c r="BA8" s="272"/>
      <c r="BB8" s="272"/>
      <c r="BC8" s="272"/>
      <c r="BD8" s="272"/>
      <c r="BE8" s="272" t="s">
        <v>85</v>
      </c>
      <c r="BF8" s="272"/>
      <c r="BG8" s="272" t="s">
        <v>85</v>
      </c>
      <c r="BH8" s="272"/>
      <c r="BI8" s="272"/>
      <c r="BJ8" s="272"/>
      <c r="BK8" s="272"/>
      <c r="BL8" s="272" t="s">
        <v>90</v>
      </c>
      <c r="BM8" s="272"/>
      <c r="BN8" s="272" t="s">
        <v>87</v>
      </c>
      <c r="BO8" s="272"/>
      <c r="BP8" s="272"/>
      <c r="BQ8" s="272"/>
      <c r="BR8" s="272" t="s">
        <v>85</v>
      </c>
      <c r="BS8" s="272"/>
      <c r="BT8" s="272"/>
      <c r="BU8" s="272" t="s">
        <v>85</v>
      </c>
      <c r="BV8" s="272"/>
      <c r="BW8" s="272" t="s">
        <v>85</v>
      </c>
      <c r="BX8" s="272"/>
      <c r="BY8" s="272"/>
      <c r="BZ8" s="272"/>
      <c r="CA8" s="272" t="s">
        <v>90</v>
      </c>
      <c r="CB8" s="272"/>
      <c r="CC8" s="272" t="s">
        <v>86</v>
      </c>
      <c r="CD8" s="272" t="s">
        <v>86</v>
      </c>
      <c r="CE8" s="272" t="s">
        <v>88</v>
      </c>
      <c r="CF8" s="272"/>
      <c r="CG8" s="159">
        <v>181.11132454043917</v>
      </c>
      <c r="CH8" s="32">
        <v>36.241768661898277</v>
      </c>
      <c r="CI8" s="32">
        <v>34.683567183428202</v>
      </c>
      <c r="CJ8" s="32">
        <v>223.18348523118317</v>
      </c>
      <c r="CK8" s="32">
        <v>14.996843872293507</v>
      </c>
      <c r="CL8" s="94">
        <v>58.497304411570006</v>
      </c>
      <c r="CM8" s="47">
        <v>1.7853831336119395</v>
      </c>
      <c r="CN8" s="69">
        <v>6.0147926524346234E-3</v>
      </c>
      <c r="CO8" s="94">
        <v>2.3062656764086502</v>
      </c>
      <c r="CP8" s="101">
        <v>2.4889211995774473E-3</v>
      </c>
      <c r="CQ8" s="236">
        <f t="shared" si="0"/>
        <v>8.1336116910229634</v>
      </c>
      <c r="CR8" s="238">
        <f t="shared" si="1"/>
        <v>0.12731006160164271</v>
      </c>
      <c r="CS8" s="238">
        <f t="shared" si="2"/>
        <v>0.7322127634394251</v>
      </c>
      <c r="CT8" s="238">
        <f t="shared" si="3"/>
        <v>0.14047717495893225</v>
      </c>
      <c r="CU8" s="238">
        <f t="shared" ref="CU8:CU13" si="4">CR8+CS8+CT8</f>
        <v>1</v>
      </c>
      <c r="CV8" s="237"/>
      <c r="CW8" s="240">
        <f>CQ8/[1]EU28!F8</f>
        <v>1.7316724234337005E-3</v>
      </c>
      <c r="CX8" s="240">
        <f>F16/[1]EU28!F16</f>
        <v>4.0659774353991597E-4</v>
      </c>
      <c r="CY8" s="240">
        <f>F23/[1]EU28!F23</f>
        <v>4.3776125024398826E-3</v>
      </c>
      <c r="CZ8" s="240">
        <f>F32/[1]EU28!F32</f>
        <v>1.4192188269884086E-3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8.0167014613778704</v>
      </c>
      <c r="G9" s="13">
        <v>8.1134929018789137</v>
      </c>
      <c r="H9" s="13">
        <v>0.14714700000000003</v>
      </c>
      <c r="I9" s="372">
        <v>0.15532631761551566</v>
      </c>
      <c r="J9" s="372">
        <v>5.2000000000000005E-2</v>
      </c>
      <c r="K9" s="372">
        <v>0.12565899095095218</v>
      </c>
      <c r="L9" s="372">
        <v>1.3513389632549862E-2</v>
      </c>
      <c r="M9" s="372">
        <v>1.6153937032013628E-2</v>
      </c>
      <c r="N9" s="13">
        <v>9.1207081195355422E-2</v>
      </c>
      <c r="O9" s="190">
        <v>1.8328505478630849E-2</v>
      </c>
      <c r="P9" s="190">
        <v>4.5790730941529384E-2</v>
      </c>
      <c r="Q9" s="190">
        <v>0.94713541666666656</v>
      </c>
      <c r="R9" s="190">
        <v>2.5499999999999998</v>
      </c>
      <c r="S9" s="190">
        <v>1.1000000000000001</v>
      </c>
      <c r="T9" s="340">
        <v>0.67000000000000015</v>
      </c>
      <c r="U9" s="272"/>
      <c r="V9" s="272"/>
      <c r="W9" s="272">
        <v>1</v>
      </c>
      <c r="X9" s="272"/>
      <c r="Y9" s="272">
        <v>1</v>
      </c>
      <c r="Z9" s="272"/>
      <c r="AA9" s="272"/>
      <c r="AB9" s="272"/>
      <c r="AC9" s="272"/>
      <c r="AD9" s="272"/>
      <c r="AE9" s="272"/>
      <c r="AF9" s="272">
        <v>1</v>
      </c>
      <c r="AG9" s="272"/>
      <c r="AH9" s="272"/>
      <c r="AI9" s="272"/>
      <c r="AJ9" s="272">
        <v>1</v>
      </c>
      <c r="AK9" s="272"/>
      <c r="AL9" s="272"/>
      <c r="AM9" s="272"/>
      <c r="AN9" s="272">
        <v>1</v>
      </c>
      <c r="AO9" s="272"/>
      <c r="AP9" s="272"/>
      <c r="AQ9" s="272">
        <v>1</v>
      </c>
      <c r="AR9" s="272"/>
      <c r="AS9" s="272"/>
      <c r="AT9" s="272"/>
      <c r="AU9" s="272"/>
      <c r="AV9" s="272">
        <v>1</v>
      </c>
      <c r="AW9" s="272"/>
      <c r="AX9" s="272"/>
      <c r="AY9" s="272">
        <v>1</v>
      </c>
      <c r="AZ9" s="272"/>
      <c r="BA9" s="272"/>
      <c r="BB9" s="272"/>
      <c r="BC9" s="272"/>
      <c r="BD9" s="272"/>
      <c r="BE9" s="272" t="s">
        <v>85</v>
      </c>
      <c r="BF9" s="272"/>
      <c r="BG9" s="272" t="s">
        <v>85</v>
      </c>
      <c r="BH9" s="272"/>
      <c r="BI9" s="272"/>
      <c r="BJ9" s="272"/>
      <c r="BK9" s="272"/>
      <c r="BL9" s="272" t="s">
        <v>90</v>
      </c>
      <c r="BM9" s="272"/>
      <c r="BN9" s="272" t="s">
        <v>87</v>
      </c>
      <c r="BO9" s="272"/>
      <c r="BP9" s="272"/>
      <c r="BQ9" s="272"/>
      <c r="BR9" s="272" t="s">
        <v>85</v>
      </c>
      <c r="BS9" s="272"/>
      <c r="BT9" s="272"/>
      <c r="BU9" s="272" t="s">
        <v>85</v>
      </c>
      <c r="BV9" s="272"/>
      <c r="BW9" s="272" t="s">
        <v>85</v>
      </c>
      <c r="BX9" s="272"/>
      <c r="BY9" s="272"/>
      <c r="BZ9" s="272"/>
      <c r="CA9" s="272" t="s">
        <v>90</v>
      </c>
      <c r="CB9" s="272"/>
      <c r="CC9" s="272" t="s">
        <v>86</v>
      </c>
      <c r="CD9" s="272" t="s">
        <v>86</v>
      </c>
      <c r="CE9" s="272" t="s">
        <v>88</v>
      </c>
      <c r="CF9" s="272"/>
      <c r="CG9" s="159">
        <v>179.57618660494293</v>
      </c>
      <c r="CH9" s="32">
        <v>38.020966240184286</v>
      </c>
      <c r="CI9" s="32">
        <v>34.763535871519871</v>
      </c>
      <c r="CJ9" s="32">
        <v>221.29173475327116</v>
      </c>
      <c r="CK9" s="32">
        <v>15.733075830188257</v>
      </c>
      <c r="CL9" s="94">
        <v>58.632179600905417</v>
      </c>
      <c r="CM9" s="47">
        <v>1.7535490041895629</v>
      </c>
      <c r="CN9" s="69">
        <v>5.5946711193443979E-3</v>
      </c>
      <c r="CO9" s="94">
        <v>2.2654855990554852</v>
      </c>
      <c r="CP9" s="101">
        <v>2.3150749091847122E-3</v>
      </c>
      <c r="CQ9" s="236">
        <f t="shared" si="0"/>
        <v>8.0167014613778704</v>
      </c>
      <c r="CR9" s="238">
        <f t="shared" si="1"/>
        <v>0.11458333333333334</v>
      </c>
      <c r="CS9" s="238">
        <f t="shared" si="2"/>
        <v>0.80627557395833338</v>
      </c>
      <c r="CT9" s="238">
        <f t="shared" si="3"/>
        <v>7.9141092708333333E-2</v>
      </c>
      <c r="CU9" s="238">
        <f t="shared" si="4"/>
        <v>1</v>
      </c>
      <c r="CV9" s="237"/>
      <c r="CW9" s="240">
        <f>CQ9/[1]EU28!F9</f>
        <v>2.2597636761745089E-3</v>
      </c>
      <c r="CX9" s="240">
        <f>F17/[1]EU28!F17</f>
        <v>5.2711091358827601E-4</v>
      </c>
      <c r="CY9" s="240">
        <f>F24/[1]EU28!F24</f>
        <v>4.427355107095618E-3</v>
      </c>
      <c r="CZ9" s="240">
        <f>F33/[1]EU28!F33</f>
        <v>9.2133693448286417E-4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8.5010438413361182</v>
      </c>
      <c r="G10" s="13">
        <v>8.4786870563674341</v>
      </c>
      <c r="H10" s="13">
        <v>0.172431</v>
      </c>
      <c r="I10" s="372">
        <v>0.17219812256126332</v>
      </c>
      <c r="J10" s="372">
        <v>5.4000000000000006E-2</v>
      </c>
      <c r="K10" s="372">
        <v>0.13930828115206204</v>
      </c>
      <c r="L10" s="372">
        <v>1.4981236662829907E-2</v>
      </c>
      <c r="M10" s="372">
        <v>1.7908604746371386E-2</v>
      </c>
      <c r="N10" s="13">
        <v>9.5464399494169655E-2</v>
      </c>
      <c r="O10" s="190">
        <v>2.7131645740779739E-2</v>
      </c>
      <c r="P10" s="190">
        <v>4.9602077326313929E-2</v>
      </c>
      <c r="Q10" s="190">
        <v>0.92334970530451876</v>
      </c>
      <c r="R10" s="190">
        <v>2.5</v>
      </c>
      <c r="S10" s="190">
        <v>0.9</v>
      </c>
      <c r="T10" s="340">
        <v>0.6</v>
      </c>
      <c r="U10" s="272">
        <v>0.33329999999999999</v>
      </c>
      <c r="V10" s="272"/>
      <c r="W10" s="272">
        <v>0.33329999999999999</v>
      </c>
      <c r="X10" s="272">
        <v>0.33329999999999999</v>
      </c>
      <c r="Y10" s="272">
        <v>1</v>
      </c>
      <c r="Z10" s="272"/>
      <c r="AA10" s="272"/>
      <c r="AB10" s="272"/>
      <c r="AC10" s="272"/>
      <c r="AD10" s="272"/>
      <c r="AE10" s="272"/>
      <c r="AF10" s="272">
        <v>1</v>
      </c>
      <c r="AG10" s="272"/>
      <c r="AH10" s="272"/>
      <c r="AI10" s="272"/>
      <c r="AJ10" s="272">
        <v>1</v>
      </c>
      <c r="AK10" s="272"/>
      <c r="AL10" s="272"/>
      <c r="AM10" s="272"/>
      <c r="AN10" s="272">
        <v>1</v>
      </c>
      <c r="AO10" s="272"/>
      <c r="AP10" s="272"/>
      <c r="AQ10" s="272">
        <v>1</v>
      </c>
      <c r="AR10" s="272"/>
      <c r="AS10" s="272"/>
      <c r="AT10" s="272"/>
      <c r="AU10" s="272"/>
      <c r="AV10" s="272">
        <v>1</v>
      </c>
      <c r="AW10" s="272"/>
      <c r="AX10" s="272"/>
      <c r="AY10" s="272">
        <v>1</v>
      </c>
      <c r="AZ10" s="272"/>
      <c r="BA10" s="272"/>
      <c r="BB10" s="272"/>
      <c r="BC10" s="272"/>
      <c r="BD10" s="272"/>
      <c r="BE10" s="272" t="s">
        <v>85</v>
      </c>
      <c r="BF10" s="272"/>
      <c r="BG10" s="272" t="s">
        <v>85</v>
      </c>
      <c r="BH10" s="272"/>
      <c r="BI10" s="272"/>
      <c r="BJ10" s="272"/>
      <c r="BK10" s="272"/>
      <c r="BL10" s="272" t="s">
        <v>90</v>
      </c>
      <c r="BM10" s="272"/>
      <c r="BN10" s="272" t="s">
        <v>87</v>
      </c>
      <c r="BO10" s="272"/>
      <c r="BP10" s="272"/>
      <c r="BQ10" s="272"/>
      <c r="BR10" s="272" t="s">
        <v>85</v>
      </c>
      <c r="BS10" s="272"/>
      <c r="BT10" s="272"/>
      <c r="BU10" s="272" t="s">
        <v>85</v>
      </c>
      <c r="BV10" s="272"/>
      <c r="BW10" s="272" t="s">
        <v>85</v>
      </c>
      <c r="BX10" s="272"/>
      <c r="BY10" s="272"/>
      <c r="BZ10" s="272"/>
      <c r="CA10" s="272" t="s">
        <v>90</v>
      </c>
      <c r="CB10" s="272"/>
      <c r="CC10" s="272" t="s">
        <v>86</v>
      </c>
      <c r="CD10" s="272" t="s">
        <v>86</v>
      </c>
      <c r="CE10" s="272" t="s">
        <v>88</v>
      </c>
      <c r="CF10" s="272"/>
      <c r="CG10" s="159">
        <v>163.98636317873891</v>
      </c>
      <c r="CH10" s="32">
        <v>25.237220379792749</v>
      </c>
      <c r="CI10" s="32">
        <v>34.446556421079634</v>
      </c>
      <c r="CJ10" s="32">
        <v>202.08039534515996</v>
      </c>
      <c r="CK10" s="32">
        <v>10.443161793158239</v>
      </c>
      <c r="CL10" s="94">
        <v>58.097562059792914</v>
      </c>
      <c r="CM10" s="47">
        <v>1.7010907412229992</v>
      </c>
      <c r="CN10" s="69">
        <v>4.351679147308044E-3</v>
      </c>
      <c r="CO10" s="47">
        <v>2.207266354503667</v>
      </c>
      <c r="CP10" s="69">
        <v>1.8007248311560683E-3</v>
      </c>
      <c r="CQ10" s="236">
        <f t="shared" si="0"/>
        <v>8.5010438413361182</v>
      </c>
      <c r="CR10" s="238">
        <f t="shared" si="1"/>
        <v>0.16502946954813355</v>
      </c>
      <c r="CS10" s="238">
        <f t="shared" si="2"/>
        <v>0.72473826383104123</v>
      </c>
      <c r="CT10" s="238">
        <f t="shared" si="3"/>
        <v>0.11023226662082514</v>
      </c>
      <c r="CU10" s="238">
        <f t="shared" si="4"/>
        <v>1</v>
      </c>
      <c r="CV10" s="237"/>
      <c r="CW10" s="240">
        <f>CQ10/[1]EU28!F10</f>
        <v>2.6383968218162161E-3</v>
      </c>
      <c r="CX10" s="240">
        <f>F18/[1]EU28!F18</f>
        <v>9.0937672550681396E-4</v>
      </c>
      <c r="CY10" s="240">
        <f>F25/[1]EU28!F25</f>
        <v>5.7902911461485624E-3</v>
      </c>
      <c r="CZ10" s="240">
        <f>F34/[1]EU28!F34</f>
        <v>1.7319878244116313E-3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8.4509394572025052</v>
      </c>
      <c r="G11" s="13">
        <v>8.4409083507306892</v>
      </c>
      <c r="H11" s="13">
        <v>0.17154900000000001</v>
      </c>
      <c r="I11" s="372">
        <v>0.16933972286124183</v>
      </c>
      <c r="J11" s="372">
        <v>5.3000000000000005E-2</v>
      </c>
      <c r="K11" s="372">
        <v>0.13699583579474467</v>
      </c>
      <c r="L11" s="372">
        <v>1.473255588892804E-2</v>
      </c>
      <c r="M11" s="372">
        <v>1.7611331177569151E-2</v>
      </c>
      <c r="N11" s="13">
        <v>9.4442479684502367E-2</v>
      </c>
      <c r="O11" s="190">
        <v>1.9982087297626537E-2</v>
      </c>
      <c r="P11" s="190">
        <v>5.4915155879112942E-2</v>
      </c>
      <c r="Q11" s="190">
        <v>0.91419960474308326</v>
      </c>
      <c r="R11" s="190">
        <v>2.15</v>
      </c>
      <c r="S11" s="190">
        <v>0.7</v>
      </c>
      <c r="T11" s="340">
        <v>0.45000000000000007</v>
      </c>
      <c r="U11" s="272">
        <v>0.33330000000000004</v>
      </c>
      <c r="V11" s="272"/>
      <c r="W11" s="272">
        <v>0.33330000000000004</v>
      </c>
      <c r="X11" s="272">
        <v>0.33330000000000004</v>
      </c>
      <c r="Y11" s="272">
        <v>1</v>
      </c>
      <c r="Z11" s="272"/>
      <c r="AA11" s="272"/>
      <c r="AB11" s="272"/>
      <c r="AC11" s="272"/>
      <c r="AD11" s="272"/>
      <c r="AE11" s="272"/>
      <c r="AF11" s="272">
        <v>1</v>
      </c>
      <c r="AG11" s="272"/>
      <c r="AH11" s="272"/>
      <c r="AI11" s="272"/>
      <c r="AJ11" s="272">
        <v>1</v>
      </c>
      <c r="AK11" s="272"/>
      <c r="AL11" s="272"/>
      <c r="AM11" s="272"/>
      <c r="AN11" s="272">
        <v>1</v>
      </c>
      <c r="AO11" s="272"/>
      <c r="AP11" s="272"/>
      <c r="AQ11" s="272">
        <v>1</v>
      </c>
      <c r="AR11" s="272"/>
      <c r="AS11" s="272"/>
      <c r="AT11" s="272"/>
      <c r="AU11" s="272"/>
      <c r="AV11" s="272">
        <v>1</v>
      </c>
      <c r="AW11" s="272"/>
      <c r="AX11" s="272"/>
      <c r="AY11" s="272">
        <v>1</v>
      </c>
      <c r="AZ11" s="272"/>
      <c r="BA11" s="272"/>
      <c r="BB11" s="272"/>
      <c r="BC11" s="272"/>
      <c r="BD11" s="272"/>
      <c r="BE11" s="272" t="s">
        <v>85</v>
      </c>
      <c r="BF11" s="272"/>
      <c r="BG11" s="272" t="s">
        <v>85</v>
      </c>
      <c r="BH11" s="272"/>
      <c r="BI11" s="272"/>
      <c r="BJ11" s="272"/>
      <c r="BK11" s="272"/>
      <c r="BL11" s="272" t="s">
        <v>90</v>
      </c>
      <c r="BM11" s="272"/>
      <c r="BN11" s="272" t="s">
        <v>87</v>
      </c>
      <c r="BO11" s="272"/>
      <c r="BP11" s="272"/>
      <c r="BQ11" s="272"/>
      <c r="BR11" s="272" t="s">
        <v>85</v>
      </c>
      <c r="BS11" s="272"/>
      <c r="BT11" s="272"/>
      <c r="BU11" s="272" t="s">
        <v>85</v>
      </c>
      <c r="BV11" s="272"/>
      <c r="BW11" s="272" t="s">
        <v>85</v>
      </c>
      <c r="BX11" s="272"/>
      <c r="BY11" s="272"/>
      <c r="BZ11" s="272"/>
      <c r="CA11" s="272" t="s">
        <v>90</v>
      </c>
      <c r="CB11" s="272"/>
      <c r="CC11" s="272" t="s">
        <v>86</v>
      </c>
      <c r="CD11" s="272" t="s">
        <v>86</v>
      </c>
      <c r="CE11" s="272" t="s">
        <v>88</v>
      </c>
      <c r="CF11" s="272"/>
      <c r="CG11" s="159">
        <v>133.4174888202941</v>
      </c>
      <c r="CH11" s="32">
        <v>29.726101712044144</v>
      </c>
      <c r="CI11" s="32">
        <v>34.477662486817266</v>
      </c>
      <c r="CJ11" s="32">
        <v>164.4103714732484</v>
      </c>
      <c r="CK11" s="32">
        <v>12.300660888443867</v>
      </c>
      <c r="CL11" s="94">
        <v>58.150025550266001</v>
      </c>
      <c r="CM11" s="47">
        <v>1.4354034338186936</v>
      </c>
      <c r="CN11" s="69">
        <v>5.0994830225994615E-3</v>
      </c>
      <c r="CO11" s="47">
        <v>1.8791952228753539</v>
      </c>
      <c r="CP11" s="69">
        <v>2.1101660747516568E-3</v>
      </c>
      <c r="CQ11" s="236">
        <f t="shared" si="0"/>
        <v>8.4509394572025052</v>
      </c>
      <c r="CR11" s="238">
        <f t="shared" si="1"/>
        <v>0.16007905138339923</v>
      </c>
      <c r="CS11" s="238">
        <f t="shared" si="2"/>
        <v>0.73738894372529651</v>
      </c>
      <c r="CT11" s="238">
        <f t="shared" si="3"/>
        <v>0.10253200489130436</v>
      </c>
      <c r="CU11" s="238">
        <f t="shared" si="4"/>
        <v>1</v>
      </c>
      <c r="CV11" s="237"/>
      <c r="CW11" s="240">
        <f>CQ11/[1]EU28!F11</f>
        <v>2.9186419556673049E-3</v>
      </c>
      <c r="CX11" s="240">
        <f>F19/[1]EU28!F19</f>
        <v>1.0682647027389434E-3</v>
      </c>
      <c r="CY11" s="240">
        <f>F26/[1]EU28!F26</f>
        <v>5.4126251137078269E-3</v>
      </c>
      <c r="CZ11" s="240">
        <f>F35/[1]EU28!F35</f>
        <v>2.0885941204914021E-3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9.2526096033402929</v>
      </c>
      <c r="G12" s="13">
        <v>9.045367640918581</v>
      </c>
      <c r="H12" s="13">
        <v>0.18566099999999999</v>
      </c>
      <c r="I12" s="372">
        <v>0.18441766135779059</v>
      </c>
      <c r="J12" s="372">
        <v>6.2E-2</v>
      </c>
      <c r="K12" s="372">
        <v>0.14919388803845257</v>
      </c>
      <c r="L12" s="372">
        <v>1.6044336538127778E-2</v>
      </c>
      <c r="M12" s="372">
        <v>1.9179436781210219E-2</v>
      </c>
      <c r="N12" s="13">
        <v>0.11436963640614145</v>
      </c>
      <c r="O12" s="190">
        <v>2.1761284040219288E-2</v>
      </c>
      <c r="P12" s="190">
        <v>4.8286740911429836E-2</v>
      </c>
      <c r="Q12" s="190">
        <v>0.8999999999999998</v>
      </c>
      <c r="R12" s="190">
        <v>1.7999999999999996</v>
      </c>
      <c r="S12" s="190">
        <v>0.49999999999999989</v>
      </c>
      <c r="T12" s="340">
        <v>0.29999999999999993</v>
      </c>
      <c r="U12" s="272">
        <v>0.33329999999999993</v>
      </c>
      <c r="V12" s="272"/>
      <c r="W12" s="272">
        <v>0.33329999999999993</v>
      </c>
      <c r="X12" s="272">
        <v>0.33329999999999993</v>
      </c>
      <c r="Y12" s="272">
        <v>0.99999999999999978</v>
      </c>
      <c r="Z12" s="272"/>
      <c r="AA12" s="272"/>
      <c r="AB12" s="272"/>
      <c r="AC12" s="272"/>
      <c r="AD12" s="272"/>
      <c r="AE12" s="272"/>
      <c r="AF12" s="272">
        <v>0.99999999999999978</v>
      </c>
      <c r="AG12" s="272"/>
      <c r="AH12" s="272"/>
      <c r="AI12" s="272"/>
      <c r="AJ12" s="272"/>
      <c r="AK12" s="272"/>
      <c r="AL12" s="272">
        <v>0.99999999999999978</v>
      </c>
      <c r="AM12" s="272"/>
      <c r="AN12" s="272">
        <v>0.99999999999999978</v>
      </c>
      <c r="AO12" s="272"/>
      <c r="AP12" s="272"/>
      <c r="AQ12" s="272">
        <v>0.99999999999999978</v>
      </c>
      <c r="AR12" s="272"/>
      <c r="AS12" s="272"/>
      <c r="AT12" s="272"/>
      <c r="AU12" s="272"/>
      <c r="AV12" s="272">
        <v>0.99999999999999978</v>
      </c>
      <c r="AW12" s="272"/>
      <c r="AX12" s="272"/>
      <c r="AY12" s="272">
        <v>0.99999999999999978</v>
      </c>
      <c r="AZ12" s="272"/>
      <c r="BA12" s="272"/>
      <c r="BB12" s="272"/>
      <c r="BC12" s="272"/>
      <c r="BD12" s="272"/>
      <c r="BE12" s="272" t="s">
        <v>85</v>
      </c>
      <c r="BF12" s="272"/>
      <c r="BG12" s="272" t="s">
        <v>85</v>
      </c>
      <c r="BH12" s="272"/>
      <c r="BI12" s="272"/>
      <c r="BJ12" s="272"/>
      <c r="BK12" s="272"/>
      <c r="BL12" s="272" t="s">
        <v>90</v>
      </c>
      <c r="BM12" s="272"/>
      <c r="BN12" s="272" t="s">
        <v>87</v>
      </c>
      <c r="BO12" s="272"/>
      <c r="BP12" s="272"/>
      <c r="BQ12" s="272"/>
      <c r="BR12" s="272" t="s">
        <v>85</v>
      </c>
      <c r="BS12" s="272"/>
      <c r="BT12" s="272"/>
      <c r="BU12" s="272" t="s">
        <v>85</v>
      </c>
      <c r="BV12" s="272"/>
      <c r="BW12" s="272" t="s">
        <v>85</v>
      </c>
      <c r="BX12" s="272"/>
      <c r="BY12" s="272"/>
      <c r="BZ12" s="272"/>
      <c r="CA12" s="272" t="s">
        <v>90</v>
      </c>
      <c r="CB12" s="272"/>
      <c r="CC12" s="272" t="s">
        <v>86</v>
      </c>
      <c r="CD12" s="272" t="s">
        <v>86</v>
      </c>
      <c r="CE12" s="272" t="s">
        <v>88</v>
      </c>
      <c r="CF12" s="272"/>
      <c r="CG12" s="159">
        <v>113.40675529355053</v>
      </c>
      <c r="CH12" s="32">
        <v>35.754672020555631</v>
      </c>
      <c r="CI12" s="32">
        <v>34.627194389342456</v>
      </c>
      <c r="CJ12" s="32">
        <v>139.75114454824231</v>
      </c>
      <c r="CK12" s="32">
        <v>14.79528328210592</v>
      </c>
      <c r="CL12" s="94">
        <v>58.402226057064993</v>
      </c>
      <c r="CM12" s="47">
        <v>1.3640677059374151</v>
      </c>
      <c r="CN12" s="47">
        <v>6.6382481620083792E-3</v>
      </c>
      <c r="CO12" s="47">
        <v>1.8044734783500562</v>
      </c>
      <c r="CP12" s="69">
        <v>2.7469070894390671E-3</v>
      </c>
      <c r="CQ12" s="236">
        <f t="shared" si="0"/>
        <v>9.2526096033402929</v>
      </c>
      <c r="CR12" s="238">
        <f t="shared" si="1"/>
        <v>0.13628158844765342</v>
      </c>
      <c r="CS12" s="238">
        <f t="shared" si="2"/>
        <v>0.76494776433212985</v>
      </c>
      <c r="CT12" s="238">
        <f t="shared" si="3"/>
        <v>9.8770647220216584E-2</v>
      </c>
      <c r="CU12" s="238">
        <f t="shared" si="4"/>
        <v>0.99999999999999978</v>
      </c>
      <c r="CV12" s="237"/>
      <c r="CW12" s="240">
        <f>CQ12/[1]EU28!F12</f>
        <v>2.7940286980824777E-3</v>
      </c>
      <c r="CX12" s="240">
        <f>F20/[1]EU28!F20</f>
        <v>7.850727718916599E-4</v>
      </c>
      <c r="CY12" s="240">
        <f>F27/[1]EU28!F27</f>
        <v>5.1320151694327206E-3</v>
      </c>
      <c r="CZ12" s="240">
        <f>F36/[1]EU28!F36</f>
        <v>1.9458321400353639E-3</v>
      </c>
      <c r="DA12" s="27"/>
      <c r="DB12" s="27"/>
      <c r="DC12" s="27"/>
      <c r="DD12" s="27"/>
    </row>
    <row r="13" spans="1:108" ht="22.5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3.6480682300626301</v>
      </c>
      <c r="G13" s="13">
        <v>4.8195434454672235</v>
      </c>
      <c r="H13" s="13">
        <v>0.11684385707085</v>
      </c>
      <c r="I13" s="372">
        <v>7.1459184340135928E-2</v>
      </c>
      <c r="J13" s="372">
        <v>3.2000000000000001E-2</v>
      </c>
      <c r="K13" s="372">
        <v>5.7810480131169968E-2</v>
      </c>
      <c r="L13" s="372">
        <v>6.2169490375918257E-3</v>
      </c>
      <c r="M13" s="372">
        <v>7.4317551713741353E-3</v>
      </c>
      <c r="N13" s="13">
        <v>4.2048651996605173E-2</v>
      </c>
      <c r="O13" s="190">
        <v>8.4321837521360386E-3</v>
      </c>
      <c r="P13" s="190">
        <v>2.0978348591394712E-2</v>
      </c>
      <c r="Q13" s="190">
        <v>0.8219228296556792</v>
      </c>
      <c r="R13" s="190">
        <v>1.3</v>
      </c>
      <c r="S13" s="190">
        <v>0.33</v>
      </c>
      <c r="T13" s="340">
        <v>0.15000000000000002</v>
      </c>
      <c r="U13" s="272">
        <v>0.33329999999999999</v>
      </c>
      <c r="V13" s="272"/>
      <c r="W13" s="272">
        <v>0.33329999999999999</v>
      </c>
      <c r="X13" s="272">
        <v>0.33329999999999999</v>
      </c>
      <c r="Y13" s="272">
        <v>1</v>
      </c>
      <c r="Z13" s="272"/>
      <c r="AA13" s="272"/>
      <c r="AB13" s="272"/>
      <c r="AC13" s="272"/>
      <c r="AD13" s="272"/>
      <c r="AE13" s="272"/>
      <c r="AF13" s="272">
        <v>1</v>
      </c>
      <c r="AG13" s="272"/>
      <c r="AH13" s="272"/>
      <c r="AI13" s="272"/>
      <c r="AJ13" s="272"/>
      <c r="AK13" s="272"/>
      <c r="AL13" s="272">
        <v>1</v>
      </c>
      <c r="AM13" s="272"/>
      <c r="AN13" s="272">
        <v>1</v>
      </c>
      <c r="AO13" s="272"/>
      <c r="AP13" s="272"/>
      <c r="AQ13" s="272">
        <v>1</v>
      </c>
      <c r="AR13" s="272"/>
      <c r="AS13" s="272"/>
      <c r="AT13" s="272"/>
      <c r="AU13" s="272"/>
      <c r="AV13" s="272">
        <v>1</v>
      </c>
      <c r="AW13" s="272"/>
      <c r="AX13" s="272"/>
      <c r="AY13" s="272">
        <v>1</v>
      </c>
      <c r="AZ13" s="272"/>
      <c r="BA13" s="272"/>
      <c r="BB13" s="272"/>
      <c r="BC13" s="272"/>
      <c r="BD13" s="272"/>
      <c r="BE13" s="272" t="s">
        <v>85</v>
      </c>
      <c r="BF13" s="272"/>
      <c r="BG13" s="272" t="s">
        <v>85</v>
      </c>
      <c r="BH13" s="272"/>
      <c r="BI13" s="272"/>
      <c r="BJ13" s="272"/>
      <c r="BK13" s="272"/>
      <c r="BL13" s="272" t="s">
        <v>90</v>
      </c>
      <c r="BM13" s="272"/>
      <c r="BN13" s="272" t="s">
        <v>87</v>
      </c>
      <c r="BO13" s="272"/>
      <c r="BP13" s="272"/>
      <c r="BQ13" s="272"/>
      <c r="BR13" s="272" t="s">
        <v>85</v>
      </c>
      <c r="BS13" s="272"/>
      <c r="BT13" s="272"/>
      <c r="BU13" s="272" t="s">
        <v>85</v>
      </c>
      <c r="BV13" s="272"/>
      <c r="BW13" s="272" t="s">
        <v>85</v>
      </c>
      <c r="BX13" s="272"/>
      <c r="BY13" s="272"/>
      <c r="BZ13" s="272"/>
      <c r="CA13" s="272" t="s">
        <v>90</v>
      </c>
      <c r="CB13" s="272"/>
      <c r="CC13" s="272" t="s">
        <v>86</v>
      </c>
      <c r="CD13" s="272" t="s">
        <v>86</v>
      </c>
      <c r="CE13" s="272" t="s">
        <v>88</v>
      </c>
      <c r="CF13" s="272"/>
      <c r="CG13" s="159">
        <v>98.174973730983453</v>
      </c>
      <c r="CH13" s="32">
        <v>30.678738073441462</v>
      </c>
      <c r="CI13" s="32">
        <v>35.181469263904035</v>
      </c>
      <c r="CJ13" s="32">
        <v>120.9810201286909</v>
      </c>
      <c r="CK13" s="32">
        <v>12.694861814790077</v>
      </c>
      <c r="CL13" s="94">
        <v>59.337066060500547</v>
      </c>
      <c r="CM13" s="47">
        <v>0.61937295146265137</v>
      </c>
      <c r="CN13" s="69">
        <v>3.5846220865672382E-3</v>
      </c>
      <c r="CO13" s="47">
        <v>0.94953894814760997</v>
      </c>
      <c r="CP13" s="69">
        <v>1.4833166194215233E-3</v>
      </c>
      <c r="CQ13" s="236">
        <f t="shared" si="0"/>
        <v>3.6480682300626301</v>
      </c>
      <c r="CR13" s="238">
        <f t="shared" si="1"/>
        <v>4.8070741391980552E-2</v>
      </c>
      <c r="CS13" s="238">
        <f t="shared" si="2"/>
        <v>0.8652733450556499</v>
      </c>
      <c r="CT13" s="238">
        <f t="shared" si="3"/>
        <v>8.665591355236954E-2</v>
      </c>
      <c r="CU13" s="238">
        <f t="shared" si="4"/>
        <v>1</v>
      </c>
      <c r="CV13" s="237"/>
      <c r="CW13" s="240">
        <f>CQ13/[1]EU28!F13</f>
        <v>1.5457001473446943E-3</v>
      </c>
      <c r="CX13" s="240">
        <f>F21/[1]EU28!F21</f>
        <v>1.8918125124614701E-4</v>
      </c>
      <c r="CY13" s="240">
        <f>F28/[1]EU28!F28</f>
        <v>5.7275862429757044E-3</v>
      </c>
      <c r="CZ13" s="240">
        <f>F37/[1]EU28!F37</f>
        <v>1.4951920132654207E-3</v>
      </c>
      <c r="DA13" s="27"/>
      <c r="DB13" s="27"/>
      <c r="DC13" s="27"/>
      <c r="DD13" s="27"/>
    </row>
    <row r="14" spans="1:108" ht="30.75" customHeight="1" x14ac:dyDescent="0.2">
      <c r="A14" s="25"/>
      <c r="B14" s="5" t="s">
        <v>82</v>
      </c>
      <c r="C14" s="5" t="s">
        <v>97</v>
      </c>
      <c r="D14" s="5" t="s">
        <v>97</v>
      </c>
      <c r="E14" s="15"/>
      <c r="F14" s="10"/>
      <c r="G14" s="13"/>
      <c r="H14" s="111"/>
      <c r="I14" s="113">
        <v>0.27365137358583669</v>
      </c>
      <c r="J14" s="113">
        <v>0.14099999999999999</v>
      </c>
      <c r="K14" s="113">
        <v>0.22138396123094189</v>
      </c>
      <c r="L14" s="113">
        <v>2.380766950196779E-2</v>
      </c>
      <c r="M14" s="113">
        <v>2.8459742852927013E-2</v>
      </c>
      <c r="N14" s="111"/>
      <c r="O14" s="114"/>
      <c r="P14" s="114"/>
      <c r="Q14" s="113"/>
      <c r="R14" s="13"/>
      <c r="S14" s="10"/>
      <c r="T14" s="171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7"/>
      <c r="BE14" s="273"/>
      <c r="BF14" s="277"/>
      <c r="BG14" s="273"/>
      <c r="BH14" s="273"/>
      <c r="BI14" s="273"/>
      <c r="BJ14" s="273"/>
      <c r="BK14" s="273"/>
      <c r="BL14" s="273"/>
      <c r="BM14" s="273"/>
      <c r="BN14" s="273"/>
      <c r="BO14" s="277"/>
      <c r="BP14" s="277"/>
      <c r="BQ14" s="277"/>
      <c r="BR14" s="273"/>
      <c r="BS14" s="277"/>
      <c r="BT14" s="277"/>
      <c r="BU14" s="273"/>
      <c r="BV14" s="277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48"/>
      <c r="CH14" s="15"/>
      <c r="CI14" s="15"/>
      <c r="CJ14" s="63"/>
      <c r="CK14" s="63"/>
      <c r="CL14" s="63"/>
      <c r="CM14" s="15"/>
      <c r="CN14" s="15"/>
      <c r="CO14" s="15"/>
      <c r="CP14" s="15"/>
      <c r="CQ14" s="121"/>
      <c r="CR14" s="121"/>
      <c r="CS14" s="121"/>
      <c r="CT14" s="121"/>
      <c r="CU14" s="121"/>
      <c r="CV14" s="121"/>
    </row>
    <row r="15" spans="1:108" ht="22.5" customHeight="1" x14ac:dyDescent="0.2">
      <c r="A15" s="26"/>
      <c r="B15" s="37" t="s">
        <v>82</v>
      </c>
      <c r="C15" s="37" t="s">
        <v>97</v>
      </c>
      <c r="D15" s="37" t="s">
        <v>97</v>
      </c>
      <c r="E15" s="38" t="s">
        <v>84</v>
      </c>
      <c r="F15" s="189">
        <v>8.8935281837160751</v>
      </c>
      <c r="G15" s="13">
        <v>7.3953202505219213</v>
      </c>
      <c r="H15" s="13">
        <v>0.17933999999999997</v>
      </c>
      <c r="I15" s="13">
        <v>0.15581638617831553</v>
      </c>
      <c r="J15" s="13">
        <v>0.06</v>
      </c>
      <c r="K15" s="13">
        <v>0.12605545641825727</v>
      </c>
      <c r="L15" s="13">
        <v>1.355602559751345E-2</v>
      </c>
      <c r="M15" s="13">
        <v>1.6204904162544814E-2</v>
      </c>
      <c r="N15" s="13">
        <v>0.11</v>
      </c>
      <c r="O15" s="58">
        <v>1.8386333569041232E-2</v>
      </c>
      <c r="P15" s="149">
        <v>2.7430052609274298E-2</v>
      </c>
      <c r="Q15" s="71">
        <v>1</v>
      </c>
      <c r="R15" s="71">
        <v>2.7</v>
      </c>
      <c r="S15" s="71">
        <v>1.2</v>
      </c>
      <c r="T15" s="275">
        <v>0.9</v>
      </c>
      <c r="U15" s="291"/>
      <c r="V15" s="347"/>
      <c r="W15" s="347">
        <v>1</v>
      </c>
      <c r="X15" s="347"/>
      <c r="Y15" s="347">
        <v>1</v>
      </c>
      <c r="Z15" s="291"/>
      <c r="AA15" s="347"/>
      <c r="AB15" s="347"/>
      <c r="AC15" s="291"/>
      <c r="AD15" s="291"/>
      <c r="AE15" s="347"/>
      <c r="AF15" s="291">
        <v>1</v>
      </c>
      <c r="AG15" s="291"/>
      <c r="AH15" s="291"/>
      <c r="AI15" s="291">
        <v>1</v>
      </c>
      <c r="AJ15" s="291"/>
      <c r="AK15" s="291"/>
      <c r="AL15" s="347"/>
      <c r="AM15" s="347"/>
      <c r="AN15" s="291">
        <v>1</v>
      </c>
      <c r="AO15" s="291"/>
      <c r="AP15" s="291"/>
      <c r="AQ15" s="291">
        <v>1</v>
      </c>
      <c r="AR15" s="291"/>
      <c r="AS15" s="291"/>
      <c r="AT15" s="291"/>
      <c r="AU15" s="347"/>
      <c r="AV15" s="291">
        <v>1</v>
      </c>
      <c r="AW15" s="347"/>
      <c r="AX15" s="347"/>
      <c r="AY15" s="291">
        <v>1</v>
      </c>
      <c r="AZ15" s="291"/>
      <c r="BA15" s="347"/>
      <c r="BB15" s="347"/>
      <c r="BC15" s="347"/>
      <c r="BD15" s="277"/>
      <c r="BE15" s="291" t="s">
        <v>85</v>
      </c>
      <c r="BF15" s="277"/>
      <c r="BG15" s="291" t="s">
        <v>85</v>
      </c>
      <c r="BH15" s="277"/>
      <c r="BI15" s="277"/>
      <c r="BJ15" s="277"/>
      <c r="BK15" s="277"/>
      <c r="BL15" s="291" t="s">
        <v>90</v>
      </c>
      <c r="BM15" s="277"/>
      <c r="BN15" s="291" t="s">
        <v>87</v>
      </c>
      <c r="BO15" s="277"/>
      <c r="BP15" s="277"/>
      <c r="BQ15" s="277"/>
      <c r="BR15" s="291" t="s">
        <v>85</v>
      </c>
      <c r="BS15" s="277"/>
      <c r="BT15" s="277"/>
      <c r="BU15" s="291" t="s">
        <v>85</v>
      </c>
      <c r="BV15" s="277"/>
      <c r="BW15" s="291" t="s">
        <v>85</v>
      </c>
      <c r="BX15" s="277"/>
      <c r="BY15" s="277"/>
      <c r="BZ15" s="277"/>
      <c r="CA15" s="291" t="s">
        <v>90</v>
      </c>
      <c r="CB15" s="277"/>
      <c r="CC15" s="291" t="s">
        <v>86</v>
      </c>
      <c r="CD15" s="291" t="s">
        <v>86</v>
      </c>
      <c r="CE15" s="291" t="s">
        <v>88</v>
      </c>
      <c r="CF15" s="277"/>
      <c r="CG15" s="276">
        <v>308.691539763023</v>
      </c>
      <c r="CH15" s="65">
        <v>11.5918140204033</v>
      </c>
      <c r="CI15" s="65">
        <v>29.21</v>
      </c>
      <c r="CJ15" s="32">
        <v>380.40058444997322</v>
      </c>
      <c r="CK15" s="32">
        <v>4.7966926416428857</v>
      </c>
      <c r="CL15" s="94">
        <v>49.265586000000006</v>
      </c>
      <c r="CM15" s="47">
        <v>2.5485527534206236</v>
      </c>
      <c r="CN15" s="69">
        <v>2.0788759264191276E-3</v>
      </c>
      <c r="CO15" s="94">
        <v>3.2513290230715497</v>
      </c>
      <c r="CP15" s="101">
        <v>8.6023885835223503E-4</v>
      </c>
    </row>
    <row r="16" spans="1:108" ht="21.75" customHeight="1" x14ac:dyDescent="0.2">
      <c r="A16" s="26"/>
      <c r="B16" s="5" t="s">
        <v>82</v>
      </c>
      <c r="C16" s="5" t="s">
        <v>97</v>
      </c>
      <c r="D16" s="5" t="s">
        <v>97</v>
      </c>
      <c r="E16" s="12" t="s">
        <v>89</v>
      </c>
      <c r="F16" s="7">
        <v>1.0354906054279749</v>
      </c>
      <c r="G16" s="13">
        <v>1.470359916492693</v>
      </c>
      <c r="H16" s="13">
        <v>4.1013000000000001E-2</v>
      </c>
      <c r="I16" s="13">
        <v>2.0641038070631633E-2</v>
      </c>
      <c r="J16" s="13">
        <v>0.01</v>
      </c>
      <c r="K16" s="13">
        <v>1.6698599799140991E-2</v>
      </c>
      <c r="L16" s="28">
        <v>1.7957703121449519E-3</v>
      </c>
      <c r="M16" s="13">
        <v>2.1466679593456898E-3</v>
      </c>
      <c r="N16" s="13">
        <v>0.01</v>
      </c>
      <c r="O16" s="149">
        <v>2.4356424923345325E-3</v>
      </c>
      <c r="P16" s="149">
        <v>8.2053955782971002E-3</v>
      </c>
      <c r="Q16" s="58">
        <v>0.95</v>
      </c>
      <c r="R16" s="58">
        <v>2.6</v>
      </c>
      <c r="S16" s="58">
        <v>1.2</v>
      </c>
      <c r="T16" s="91">
        <v>0.75</v>
      </c>
      <c r="U16" s="291"/>
      <c r="V16" s="347"/>
      <c r="W16" s="347">
        <v>1</v>
      </c>
      <c r="X16" s="347"/>
      <c r="Y16" s="347">
        <v>1</v>
      </c>
      <c r="Z16" s="291"/>
      <c r="AA16" s="347"/>
      <c r="AB16" s="347"/>
      <c r="AC16" s="291"/>
      <c r="AD16" s="291"/>
      <c r="AE16" s="347"/>
      <c r="AF16" s="291">
        <v>1</v>
      </c>
      <c r="AG16" s="291"/>
      <c r="AH16" s="291"/>
      <c r="AI16" s="291">
        <v>1</v>
      </c>
      <c r="AJ16" s="291"/>
      <c r="AK16" s="291"/>
      <c r="AL16" s="347"/>
      <c r="AM16" s="347"/>
      <c r="AN16" s="291">
        <v>1</v>
      </c>
      <c r="AO16" s="291"/>
      <c r="AP16" s="291"/>
      <c r="AQ16" s="291">
        <v>1</v>
      </c>
      <c r="AR16" s="291"/>
      <c r="AS16" s="291"/>
      <c r="AT16" s="291"/>
      <c r="AU16" s="347"/>
      <c r="AV16" s="291">
        <v>1</v>
      </c>
      <c r="AW16" s="347"/>
      <c r="AX16" s="347"/>
      <c r="AY16" s="291">
        <v>1</v>
      </c>
      <c r="AZ16" s="291"/>
      <c r="BA16" s="347"/>
      <c r="BB16" s="347"/>
      <c r="BC16" s="347"/>
      <c r="BD16" s="277"/>
      <c r="BE16" s="291" t="s">
        <v>85</v>
      </c>
      <c r="BF16" s="277"/>
      <c r="BG16" s="291" t="s">
        <v>85</v>
      </c>
      <c r="BH16" s="277"/>
      <c r="BI16" s="277"/>
      <c r="BJ16" s="277"/>
      <c r="BK16" s="277"/>
      <c r="BL16" s="291" t="s">
        <v>90</v>
      </c>
      <c r="BM16" s="277"/>
      <c r="BN16" s="291" t="s">
        <v>87</v>
      </c>
      <c r="BO16" s="277"/>
      <c r="BP16" s="277"/>
      <c r="BQ16" s="277"/>
      <c r="BR16" s="291" t="s">
        <v>85</v>
      </c>
      <c r="BS16" s="277"/>
      <c r="BT16" s="277"/>
      <c r="BU16" s="291" t="s">
        <v>85</v>
      </c>
      <c r="BV16" s="277"/>
      <c r="BW16" s="291" t="s">
        <v>85</v>
      </c>
      <c r="BX16" s="277"/>
      <c r="BY16" s="277"/>
      <c r="BZ16" s="277"/>
      <c r="CA16" s="291" t="s">
        <v>90</v>
      </c>
      <c r="CB16" s="277"/>
      <c r="CC16" s="291" t="s">
        <v>86</v>
      </c>
      <c r="CD16" s="291" t="s">
        <v>86</v>
      </c>
      <c r="CE16" s="291" t="s">
        <v>88</v>
      </c>
      <c r="CF16" s="277"/>
      <c r="CG16" s="30">
        <v>289.81994072969002</v>
      </c>
      <c r="CH16" s="32">
        <v>24.9743312563069</v>
      </c>
      <c r="CI16" s="32">
        <v>29.2</v>
      </c>
      <c r="CJ16" s="32">
        <v>357.14511296119701</v>
      </c>
      <c r="CK16" s="32">
        <v>10.334378273859796</v>
      </c>
      <c r="CL16" s="94">
        <v>49.248719999999999</v>
      </c>
      <c r="CM16" s="47">
        <v>0.46227594952772116</v>
      </c>
      <c r="CN16" s="69">
        <v>1.024272247814915E-3</v>
      </c>
      <c r="CO16" s="94">
        <v>0.57612844535875185</v>
      </c>
      <c r="CP16" s="101">
        <v>4.2384385614581183E-4</v>
      </c>
    </row>
    <row r="17" spans="1:94" ht="21.75" customHeight="1" x14ac:dyDescent="0.2">
      <c r="A17" s="26"/>
      <c r="B17" s="5" t="s">
        <v>82</v>
      </c>
      <c r="C17" s="5" t="s">
        <v>97</v>
      </c>
      <c r="D17" s="5" t="s">
        <v>97</v>
      </c>
      <c r="E17" s="12" t="s">
        <v>91</v>
      </c>
      <c r="F17" s="7">
        <v>0.9185803757828811</v>
      </c>
      <c r="G17" s="13">
        <v>1.3822096033402924</v>
      </c>
      <c r="H17" s="13">
        <v>2.2196999999999998E-2</v>
      </c>
      <c r="I17" s="13">
        <v>1.7090975658128116E-2</v>
      </c>
      <c r="J17" s="13">
        <v>0.01</v>
      </c>
      <c r="K17" s="13">
        <v>1.3826599307425646E-2</v>
      </c>
      <c r="L17" s="28">
        <v>1.486914882257146E-3</v>
      </c>
      <c r="M17" s="28">
        <v>1.7774614684453239E-3</v>
      </c>
      <c r="N17" s="13">
        <v>0.01</v>
      </c>
      <c r="O17" s="149">
        <v>2.0167351276591176E-3</v>
      </c>
      <c r="P17" s="149">
        <v>5.0742405304689975E-3</v>
      </c>
      <c r="Q17" s="58">
        <v>0.92500000000000004</v>
      </c>
      <c r="R17" s="58">
        <v>2.5499999999999998</v>
      </c>
      <c r="S17" s="58">
        <v>1.1000000000000001</v>
      </c>
      <c r="T17" s="58">
        <v>0.67</v>
      </c>
      <c r="U17" s="291"/>
      <c r="V17" s="347"/>
      <c r="W17" s="347">
        <v>1</v>
      </c>
      <c r="X17" s="347"/>
      <c r="Y17" s="347">
        <v>1</v>
      </c>
      <c r="Z17" s="291"/>
      <c r="AA17" s="347"/>
      <c r="AB17" s="347"/>
      <c r="AC17" s="291"/>
      <c r="AD17" s="291"/>
      <c r="AE17" s="347"/>
      <c r="AF17" s="291">
        <v>1</v>
      </c>
      <c r="AG17" s="291"/>
      <c r="AH17" s="291"/>
      <c r="AI17" s="291"/>
      <c r="AJ17" s="291">
        <v>1</v>
      </c>
      <c r="AK17" s="291"/>
      <c r="AL17" s="347"/>
      <c r="AM17" s="347"/>
      <c r="AN17" s="291">
        <v>1</v>
      </c>
      <c r="AO17" s="291"/>
      <c r="AP17" s="291"/>
      <c r="AQ17" s="291">
        <v>1</v>
      </c>
      <c r="AR17" s="291"/>
      <c r="AS17" s="291"/>
      <c r="AT17" s="291"/>
      <c r="AU17" s="347"/>
      <c r="AV17" s="291">
        <v>1</v>
      </c>
      <c r="AW17" s="347"/>
      <c r="AX17" s="347"/>
      <c r="AY17" s="291">
        <v>1</v>
      </c>
      <c r="AZ17" s="291"/>
      <c r="BA17" s="347"/>
      <c r="BB17" s="347"/>
      <c r="BC17" s="347"/>
      <c r="BD17" s="277"/>
      <c r="BE17" s="291" t="s">
        <v>85</v>
      </c>
      <c r="BF17" s="277"/>
      <c r="BG17" s="291" t="s">
        <v>85</v>
      </c>
      <c r="BH17" s="277"/>
      <c r="BI17" s="277"/>
      <c r="BJ17" s="277"/>
      <c r="BK17" s="277"/>
      <c r="BL17" s="291" t="s">
        <v>90</v>
      </c>
      <c r="BM17" s="277"/>
      <c r="BN17" s="291" t="s">
        <v>87</v>
      </c>
      <c r="BO17" s="277"/>
      <c r="BP17" s="277"/>
      <c r="BQ17" s="277"/>
      <c r="BR17" s="291" t="s">
        <v>85</v>
      </c>
      <c r="BS17" s="277"/>
      <c r="BT17" s="277"/>
      <c r="BU17" s="291" t="s">
        <v>85</v>
      </c>
      <c r="BV17" s="277"/>
      <c r="BW17" s="291" t="s">
        <v>85</v>
      </c>
      <c r="BX17" s="277"/>
      <c r="BY17" s="277"/>
      <c r="BZ17" s="277"/>
      <c r="CA17" s="291" t="s">
        <v>90</v>
      </c>
      <c r="CB17" s="277"/>
      <c r="CC17" s="291" t="s">
        <v>86</v>
      </c>
      <c r="CD17" s="291" t="s">
        <v>86</v>
      </c>
      <c r="CE17" s="291" t="s">
        <v>88</v>
      </c>
      <c r="CF17" s="277"/>
      <c r="CG17" s="30">
        <v>296.09021365246201</v>
      </c>
      <c r="CH17" s="32">
        <v>29.528597430341399</v>
      </c>
      <c r="CI17" s="32">
        <v>29.2</v>
      </c>
      <c r="CJ17" s="32">
        <v>364.87197028392893</v>
      </c>
      <c r="CK17" s="32">
        <v>12.218933616675271</v>
      </c>
      <c r="CL17" s="94">
        <v>49.248719999999999</v>
      </c>
      <c r="CM17" s="47">
        <v>0.44198128373837214</v>
      </c>
      <c r="CN17" s="69">
        <v>6.5544627716128802E-4</v>
      </c>
      <c r="CO17" s="94">
        <v>0.54956844904056634</v>
      </c>
      <c r="CP17" s="102">
        <v>2.7122366948934093E-4</v>
      </c>
    </row>
    <row r="18" spans="1:94" ht="21.75" customHeight="1" x14ac:dyDescent="0.2">
      <c r="A18" s="26"/>
      <c r="B18" s="5" t="s">
        <v>82</v>
      </c>
      <c r="C18" s="5" t="s">
        <v>97</v>
      </c>
      <c r="D18" s="5" t="s">
        <v>97</v>
      </c>
      <c r="E18" s="12" t="s">
        <v>92</v>
      </c>
      <c r="F18" s="7">
        <v>1.4029227557411272</v>
      </c>
      <c r="G18" s="13">
        <v>1.74740375782881</v>
      </c>
      <c r="H18" s="13">
        <v>4.7480999999999995E-2</v>
      </c>
      <c r="I18" s="13">
        <v>2.7014684080079104E-2</v>
      </c>
      <c r="J18" s="13">
        <v>0.02</v>
      </c>
      <c r="K18" s="13">
        <v>2.1854879420783995E-2</v>
      </c>
      <c r="L18" s="13">
        <v>2.3502775149668816E-3</v>
      </c>
      <c r="M18" s="13">
        <v>2.8095271443282265E-3</v>
      </c>
      <c r="N18" s="13">
        <v>0.01</v>
      </c>
      <c r="O18" s="58">
        <v>0.01</v>
      </c>
      <c r="P18" s="149">
        <v>7.014684080079105E-3</v>
      </c>
      <c r="Q18" s="58">
        <v>0.91500000000000004</v>
      </c>
      <c r="R18" s="58">
        <v>2.5</v>
      </c>
      <c r="S18" s="58">
        <v>0.9</v>
      </c>
      <c r="T18" s="91">
        <v>0.6</v>
      </c>
      <c r="U18" s="291">
        <v>0.33329999999999999</v>
      </c>
      <c r="V18" s="347"/>
      <c r="W18" s="347">
        <v>0.33329999999999999</v>
      </c>
      <c r="X18" s="347">
        <v>0.33329999999999999</v>
      </c>
      <c r="Y18" s="347">
        <v>1</v>
      </c>
      <c r="Z18" s="291"/>
      <c r="AA18" s="347"/>
      <c r="AB18" s="347"/>
      <c r="AC18" s="291"/>
      <c r="AD18" s="291"/>
      <c r="AE18" s="347"/>
      <c r="AF18" s="291">
        <v>1</v>
      </c>
      <c r="AG18" s="291"/>
      <c r="AH18" s="291"/>
      <c r="AI18" s="291"/>
      <c r="AJ18" s="291">
        <v>1</v>
      </c>
      <c r="AK18" s="291"/>
      <c r="AL18" s="347"/>
      <c r="AM18" s="347"/>
      <c r="AN18" s="291">
        <v>1</v>
      </c>
      <c r="AO18" s="291"/>
      <c r="AP18" s="291"/>
      <c r="AQ18" s="291">
        <v>1</v>
      </c>
      <c r="AR18" s="291"/>
      <c r="AS18" s="291"/>
      <c r="AT18" s="291"/>
      <c r="AU18" s="347"/>
      <c r="AV18" s="291">
        <v>1</v>
      </c>
      <c r="AW18" s="347"/>
      <c r="AX18" s="347"/>
      <c r="AY18" s="291">
        <v>1</v>
      </c>
      <c r="AZ18" s="291"/>
      <c r="BA18" s="347"/>
      <c r="BB18" s="347"/>
      <c r="BC18" s="347"/>
      <c r="BD18" s="277"/>
      <c r="BE18" s="291" t="s">
        <v>85</v>
      </c>
      <c r="BF18" s="277"/>
      <c r="BG18" s="291" t="s">
        <v>85</v>
      </c>
      <c r="BH18" s="277"/>
      <c r="BI18" s="277"/>
      <c r="BJ18" s="277"/>
      <c r="BK18" s="277"/>
      <c r="BL18" s="291" t="s">
        <v>90</v>
      </c>
      <c r="BM18" s="277"/>
      <c r="BN18" s="291" t="s">
        <v>87</v>
      </c>
      <c r="BO18" s="277"/>
      <c r="BP18" s="277"/>
      <c r="BQ18" s="277"/>
      <c r="BR18" s="291" t="s">
        <v>85</v>
      </c>
      <c r="BS18" s="277"/>
      <c r="BT18" s="277"/>
      <c r="BU18" s="291" t="s">
        <v>85</v>
      </c>
      <c r="BV18" s="277"/>
      <c r="BW18" s="291" t="s">
        <v>85</v>
      </c>
      <c r="BX18" s="277"/>
      <c r="BY18" s="277"/>
      <c r="BZ18" s="277"/>
      <c r="CA18" s="291" t="s">
        <v>90</v>
      </c>
      <c r="CB18" s="277"/>
      <c r="CC18" s="291" t="s">
        <v>86</v>
      </c>
      <c r="CD18" s="291" t="s">
        <v>86</v>
      </c>
      <c r="CE18" s="291" t="s">
        <v>88</v>
      </c>
      <c r="CF18" s="277"/>
      <c r="CG18" s="30">
        <v>273.02180215880702</v>
      </c>
      <c r="CH18" s="13">
        <v>25.474800066640299</v>
      </c>
      <c r="CI18" s="13">
        <v>29.2</v>
      </c>
      <c r="CJ18" s="13">
        <v>336.44476680029788</v>
      </c>
      <c r="CK18" s="13">
        <v>10.541472267575756</v>
      </c>
      <c r="CL18" s="47">
        <v>49.248719999999999</v>
      </c>
      <c r="CM18" s="47">
        <v>0.52394466752913427</v>
      </c>
      <c r="CN18" s="69">
        <v>1.2095689819641481E-3</v>
      </c>
      <c r="CO18" s="47">
        <v>0.65699699978780135</v>
      </c>
      <c r="CP18" s="69">
        <v>5.0051964473676446E-4</v>
      </c>
    </row>
    <row r="19" spans="1:94" ht="21.75" customHeight="1" x14ac:dyDescent="0.2">
      <c r="A19" s="26"/>
      <c r="B19" s="5" t="s">
        <v>82</v>
      </c>
      <c r="C19" s="5" t="s">
        <v>97</v>
      </c>
      <c r="D19" s="5" t="s">
        <v>97</v>
      </c>
      <c r="E19" s="12" t="s">
        <v>93</v>
      </c>
      <c r="F19" s="7">
        <v>1.3528183716075157</v>
      </c>
      <c r="G19" s="13">
        <v>1.7096250521920668</v>
      </c>
      <c r="H19" s="13">
        <v>4.6598999999999995E-2</v>
      </c>
      <c r="I19" s="13">
        <v>2.5826366412746903E-2</v>
      </c>
      <c r="J19" s="13">
        <v>0.02</v>
      </c>
      <c r="K19" s="13">
        <v>2.0893530427912244E-2</v>
      </c>
      <c r="L19" s="28">
        <v>2.2468938779089806E-3</v>
      </c>
      <c r="M19" s="13">
        <v>2.6859421069256777E-3</v>
      </c>
      <c r="N19" s="13">
        <v>0.01</v>
      </c>
      <c r="O19" s="149">
        <v>3.0475112367041343E-3</v>
      </c>
      <c r="P19" s="149">
        <v>1.2778855176042766E-2</v>
      </c>
      <c r="Q19" s="58">
        <v>0.91</v>
      </c>
      <c r="R19" s="58">
        <v>2.15</v>
      </c>
      <c r="S19" s="58">
        <v>0.7</v>
      </c>
      <c r="T19" s="58">
        <v>0.45</v>
      </c>
      <c r="U19" s="291">
        <v>0.33329999999999999</v>
      </c>
      <c r="V19" s="347"/>
      <c r="W19" s="347">
        <v>0.33329999999999999</v>
      </c>
      <c r="X19" s="347">
        <v>0.33329999999999999</v>
      </c>
      <c r="Y19" s="347">
        <v>1</v>
      </c>
      <c r="Z19" s="291"/>
      <c r="AA19" s="347"/>
      <c r="AB19" s="347"/>
      <c r="AC19" s="291"/>
      <c r="AD19" s="291"/>
      <c r="AE19" s="347"/>
      <c r="AF19" s="291">
        <v>1</v>
      </c>
      <c r="AG19" s="291"/>
      <c r="AH19" s="291"/>
      <c r="AI19" s="291"/>
      <c r="AJ19" s="291">
        <v>1</v>
      </c>
      <c r="AK19" s="291"/>
      <c r="AL19" s="347"/>
      <c r="AM19" s="347"/>
      <c r="AN19" s="291">
        <v>1</v>
      </c>
      <c r="AO19" s="291"/>
      <c r="AP19" s="291"/>
      <c r="AQ19" s="291">
        <v>1</v>
      </c>
      <c r="AR19" s="291"/>
      <c r="AS19" s="291"/>
      <c r="AT19" s="291"/>
      <c r="AU19" s="347"/>
      <c r="AV19" s="291">
        <v>1</v>
      </c>
      <c r="AW19" s="347"/>
      <c r="AX19" s="347"/>
      <c r="AY19" s="291">
        <v>1</v>
      </c>
      <c r="AZ19" s="291"/>
      <c r="BA19" s="347"/>
      <c r="BB19" s="347"/>
      <c r="BC19" s="347"/>
      <c r="BD19" s="277"/>
      <c r="BE19" s="291" t="s">
        <v>85</v>
      </c>
      <c r="BF19" s="277"/>
      <c r="BG19" s="291" t="s">
        <v>85</v>
      </c>
      <c r="BH19" s="277"/>
      <c r="BI19" s="277"/>
      <c r="BJ19" s="277"/>
      <c r="BK19" s="277"/>
      <c r="BL19" s="291" t="s">
        <v>90</v>
      </c>
      <c r="BM19" s="277"/>
      <c r="BN19" s="291" t="s">
        <v>87</v>
      </c>
      <c r="BO19" s="277"/>
      <c r="BP19" s="277"/>
      <c r="BQ19" s="277"/>
      <c r="BR19" s="291" t="s">
        <v>85</v>
      </c>
      <c r="BS19" s="277"/>
      <c r="BT19" s="277"/>
      <c r="BU19" s="291" t="s">
        <v>85</v>
      </c>
      <c r="BV19" s="277"/>
      <c r="BW19" s="291" t="s">
        <v>85</v>
      </c>
      <c r="BX19" s="277"/>
      <c r="BY19" s="277"/>
      <c r="BZ19" s="277"/>
      <c r="CA19" s="291" t="s">
        <v>90</v>
      </c>
      <c r="CB19" s="277"/>
      <c r="CC19" s="291" t="s">
        <v>86</v>
      </c>
      <c r="CD19" s="291" t="s">
        <v>86</v>
      </c>
      <c r="CE19" s="291" t="s">
        <v>88</v>
      </c>
      <c r="CF19" s="277"/>
      <c r="CG19" s="30">
        <v>198.81055997718201</v>
      </c>
      <c r="CH19" s="32">
        <v>23.764864964667701</v>
      </c>
      <c r="CI19" s="32">
        <v>29.2</v>
      </c>
      <c r="CJ19" s="32">
        <v>244.99425305988137</v>
      </c>
      <c r="CK19" s="32">
        <v>9.8339011223794941</v>
      </c>
      <c r="CL19" s="94">
        <v>49.248719999999999</v>
      </c>
      <c r="CM19" s="47">
        <v>0.38529381042826333</v>
      </c>
      <c r="CN19" s="69">
        <v>1.1074189424885501E-3</v>
      </c>
      <c r="CO19" s="47">
        <v>0.48547288586841064</v>
      </c>
      <c r="CP19" s="69">
        <v>4.5824995840176196E-4</v>
      </c>
    </row>
    <row r="20" spans="1:94" ht="21.75" customHeight="1" x14ac:dyDescent="0.2">
      <c r="A20" s="26"/>
      <c r="B20" s="5" t="s">
        <v>82</v>
      </c>
      <c r="C20" s="5" t="s">
        <v>97</v>
      </c>
      <c r="D20" s="5" t="s">
        <v>97</v>
      </c>
      <c r="E20" s="12" t="s">
        <v>94</v>
      </c>
      <c r="F20" s="7">
        <v>1.2609603340292275</v>
      </c>
      <c r="G20" s="13">
        <v>1.6403640918580376</v>
      </c>
      <c r="H20" s="13">
        <v>4.4982000000000001E-2</v>
      </c>
      <c r="I20" s="13">
        <v>2.3972254678394145E-2</v>
      </c>
      <c r="J20" s="13">
        <v>0.02</v>
      </c>
      <c r="K20" s="13">
        <v>1.9393554034820865E-2</v>
      </c>
      <c r="L20" s="28">
        <v>2.0855861570202904E-3</v>
      </c>
      <c r="M20" s="13">
        <v>2.4931144865529909E-3</v>
      </c>
      <c r="N20" s="13">
        <v>0.02</v>
      </c>
      <c r="O20" s="149">
        <v>2.828726052050509E-3</v>
      </c>
      <c r="P20" s="149">
        <v>1.1435286263436354E-3</v>
      </c>
      <c r="Q20" s="58">
        <v>0.9</v>
      </c>
      <c r="R20" s="58">
        <v>1.8</v>
      </c>
      <c r="S20" s="58">
        <v>0.5</v>
      </c>
      <c r="T20" s="91">
        <v>0.3</v>
      </c>
      <c r="U20" s="291">
        <v>0.33329999999999999</v>
      </c>
      <c r="V20" s="347"/>
      <c r="W20" s="347">
        <v>0.33329999999999999</v>
      </c>
      <c r="X20" s="347">
        <v>0.33329999999999999</v>
      </c>
      <c r="Y20" s="347">
        <v>1</v>
      </c>
      <c r="Z20" s="291"/>
      <c r="AA20" s="347"/>
      <c r="AB20" s="347"/>
      <c r="AC20" s="291"/>
      <c r="AD20" s="291"/>
      <c r="AE20" s="347"/>
      <c r="AF20" s="291">
        <v>1</v>
      </c>
      <c r="AG20" s="291"/>
      <c r="AH20" s="291"/>
      <c r="AI20" s="291"/>
      <c r="AJ20" s="291"/>
      <c r="AK20" s="291"/>
      <c r="AL20" s="347">
        <v>1</v>
      </c>
      <c r="AM20" s="347"/>
      <c r="AN20" s="291">
        <v>1</v>
      </c>
      <c r="AO20" s="291"/>
      <c r="AP20" s="291"/>
      <c r="AQ20" s="291">
        <v>1</v>
      </c>
      <c r="AR20" s="291"/>
      <c r="AS20" s="291"/>
      <c r="AT20" s="291"/>
      <c r="AU20" s="347"/>
      <c r="AV20" s="291">
        <v>1</v>
      </c>
      <c r="AW20" s="347"/>
      <c r="AX20" s="347"/>
      <c r="AY20" s="291">
        <v>1</v>
      </c>
      <c r="AZ20" s="291"/>
      <c r="BA20" s="347"/>
      <c r="BB20" s="347"/>
      <c r="BC20" s="347"/>
      <c r="BD20" s="277"/>
      <c r="BE20" s="291" t="s">
        <v>85</v>
      </c>
      <c r="BF20" s="277"/>
      <c r="BG20" s="291" t="s">
        <v>85</v>
      </c>
      <c r="BH20" s="277"/>
      <c r="BI20" s="277"/>
      <c r="BJ20" s="277"/>
      <c r="BK20" s="277"/>
      <c r="BL20" s="291" t="s">
        <v>90</v>
      </c>
      <c r="BM20" s="277"/>
      <c r="BN20" s="291" t="s">
        <v>87</v>
      </c>
      <c r="BO20" s="277"/>
      <c r="BP20" s="277"/>
      <c r="BQ20" s="277"/>
      <c r="BR20" s="291" t="s">
        <v>85</v>
      </c>
      <c r="BS20" s="277"/>
      <c r="BT20" s="277"/>
      <c r="BU20" s="291" t="s">
        <v>85</v>
      </c>
      <c r="BV20" s="277"/>
      <c r="BW20" s="291" t="s">
        <v>85</v>
      </c>
      <c r="BX20" s="277"/>
      <c r="BY20" s="277"/>
      <c r="BZ20" s="277"/>
      <c r="CA20" s="291" t="s">
        <v>90</v>
      </c>
      <c r="CB20" s="277"/>
      <c r="CC20" s="291" t="s">
        <v>86</v>
      </c>
      <c r="CD20" s="291" t="s">
        <v>86</v>
      </c>
      <c r="CE20" s="291" t="s">
        <v>88</v>
      </c>
      <c r="CF20" s="277"/>
      <c r="CG20" s="30">
        <v>151.428824461966</v>
      </c>
      <c r="CH20" s="32">
        <v>33.457277591459103</v>
      </c>
      <c r="CI20" s="32">
        <v>29.2</v>
      </c>
      <c r="CJ20" s="32">
        <v>186.6057403844807</v>
      </c>
      <c r="CK20" s="32">
        <v>13.844621467345776</v>
      </c>
      <c r="CL20" s="94">
        <v>49.248719999999999</v>
      </c>
      <c r="CM20" s="47">
        <v>0.29111844787333646</v>
      </c>
      <c r="CN20" s="69">
        <v>1.5049752606190133E-3</v>
      </c>
      <c r="CO20" s="47">
        <v>0.3682020382829973</v>
      </c>
      <c r="CP20" s="69">
        <v>6.2275876284414782E-4</v>
      </c>
    </row>
    <row r="21" spans="1:94" ht="22.5" customHeight="1" x14ac:dyDescent="0.2">
      <c r="A21" s="216"/>
      <c r="B21" s="5" t="s">
        <v>82</v>
      </c>
      <c r="C21" s="5" t="s">
        <v>97</v>
      </c>
      <c r="D21" s="5" t="s">
        <v>97</v>
      </c>
      <c r="E21" s="10" t="s">
        <v>95</v>
      </c>
      <c r="F21" s="53">
        <v>0.1753653444676409</v>
      </c>
      <c r="G21" s="13">
        <v>0.82182546972860127</v>
      </c>
      <c r="H21" s="28">
        <v>3.0869999999999999E-3</v>
      </c>
      <c r="I21" s="28">
        <v>3.2896685075412555E-3</v>
      </c>
      <c r="J21" s="28">
        <v>1E-3</v>
      </c>
      <c r="K21" s="28">
        <v>2.6613418226008757E-3</v>
      </c>
      <c r="L21" s="82">
        <v>2.8620116015608922E-4</v>
      </c>
      <c r="M21" s="82">
        <v>3.4212552478429055E-4</v>
      </c>
      <c r="N21" s="28">
        <v>2E-3</v>
      </c>
      <c r="O21" s="150">
        <v>3.881808838898681E-4</v>
      </c>
      <c r="P21" s="150">
        <v>9.0148762365138734E-4</v>
      </c>
      <c r="Q21" s="58">
        <v>0.86</v>
      </c>
      <c r="R21" s="58">
        <v>1.3</v>
      </c>
      <c r="S21" s="58">
        <v>0.33</v>
      </c>
      <c r="T21" s="91">
        <v>0.15</v>
      </c>
      <c r="U21" s="291">
        <v>0.33329999999999999</v>
      </c>
      <c r="V21" s="347"/>
      <c r="W21" s="347">
        <v>0.33329999999999999</v>
      </c>
      <c r="X21" s="347">
        <v>0.33329999999999999</v>
      </c>
      <c r="Y21" s="347">
        <v>1</v>
      </c>
      <c r="Z21" s="291"/>
      <c r="AA21" s="347"/>
      <c r="AB21" s="347"/>
      <c r="AC21" s="291"/>
      <c r="AD21" s="291"/>
      <c r="AE21" s="347"/>
      <c r="AF21" s="291">
        <v>1</v>
      </c>
      <c r="AG21" s="291"/>
      <c r="AH21" s="291"/>
      <c r="AI21" s="291"/>
      <c r="AJ21" s="291"/>
      <c r="AK21" s="291"/>
      <c r="AL21" s="347">
        <v>1</v>
      </c>
      <c r="AM21" s="347"/>
      <c r="AN21" s="291">
        <v>1</v>
      </c>
      <c r="AO21" s="291"/>
      <c r="AP21" s="291"/>
      <c r="AQ21" s="291">
        <v>1</v>
      </c>
      <c r="AR21" s="291"/>
      <c r="AS21" s="291"/>
      <c r="AT21" s="291"/>
      <c r="AU21" s="347"/>
      <c r="AV21" s="291">
        <v>1</v>
      </c>
      <c r="AW21" s="347"/>
      <c r="AX21" s="347"/>
      <c r="AY21" s="291">
        <v>1</v>
      </c>
      <c r="AZ21" s="291"/>
      <c r="BA21" s="347"/>
      <c r="BB21" s="347"/>
      <c r="BC21" s="347"/>
      <c r="BD21" s="277"/>
      <c r="BE21" s="291" t="s">
        <v>85</v>
      </c>
      <c r="BF21" s="277"/>
      <c r="BG21" s="291" t="s">
        <v>85</v>
      </c>
      <c r="BH21" s="277"/>
      <c r="BI21" s="277"/>
      <c r="BJ21" s="277"/>
      <c r="BK21" s="277"/>
      <c r="BL21" s="291" t="s">
        <v>90</v>
      </c>
      <c r="BM21" s="277"/>
      <c r="BN21" s="291" t="s">
        <v>87</v>
      </c>
      <c r="BO21" s="277"/>
      <c r="BP21" s="277"/>
      <c r="BQ21" s="277"/>
      <c r="BR21" s="291" t="s">
        <v>85</v>
      </c>
      <c r="BS21" s="277"/>
      <c r="BT21" s="277"/>
      <c r="BU21" s="291" t="s">
        <v>85</v>
      </c>
      <c r="BV21" s="277"/>
      <c r="BW21" s="291" t="s">
        <v>85</v>
      </c>
      <c r="BX21" s="277"/>
      <c r="BY21" s="277"/>
      <c r="BZ21" s="277"/>
      <c r="CA21" s="291" t="s">
        <v>90</v>
      </c>
      <c r="CB21" s="277"/>
      <c r="CC21" s="291" t="s">
        <v>86</v>
      </c>
      <c r="CD21" s="291" t="s">
        <v>86</v>
      </c>
      <c r="CE21" s="291" t="s">
        <v>88</v>
      </c>
      <c r="CF21" s="277"/>
      <c r="CG21" s="245">
        <v>101.982690765415</v>
      </c>
      <c r="CH21" s="32">
        <v>30.678738073441462</v>
      </c>
      <c r="CI21" s="32">
        <v>29.2</v>
      </c>
      <c r="CJ21" s="32">
        <v>125.6732698302209</v>
      </c>
      <c r="CK21" s="32">
        <v>12.694861814790077</v>
      </c>
      <c r="CL21" s="94">
        <v>49.248719999999999</v>
      </c>
      <c r="CM21" s="47">
        <v>9.4832640800928986E-2</v>
      </c>
      <c r="CN21" s="77">
        <v>9.4705264432713799E-5</v>
      </c>
      <c r="CO21" s="47">
        <v>0.26191801275794091</v>
      </c>
      <c r="CP21" s="78">
        <v>3.9189038422256967E-5</v>
      </c>
    </row>
    <row r="22" spans="1:94" ht="32.25" customHeight="1" x14ac:dyDescent="0.2">
      <c r="A22" s="26"/>
      <c r="B22" s="5" t="s">
        <v>82</v>
      </c>
      <c r="C22" s="10" t="s">
        <v>98</v>
      </c>
      <c r="D22" s="10" t="s">
        <v>98</v>
      </c>
      <c r="E22" s="15"/>
      <c r="F22" s="6"/>
      <c r="G22" s="7"/>
      <c r="H22" s="117"/>
      <c r="I22" s="96">
        <v>0.76634862641416346</v>
      </c>
      <c r="J22" s="96">
        <v>0.23</v>
      </c>
      <c r="K22" s="96">
        <v>0.61997603876905827</v>
      </c>
      <c r="L22" s="96">
        <v>6.6672330498032228E-2</v>
      </c>
      <c r="M22" s="96">
        <v>7.9700257147072989E-2</v>
      </c>
      <c r="N22" s="97">
        <v>0.34164383561643835</v>
      </c>
      <c r="O22" s="116">
        <v>0.24288410315877745</v>
      </c>
      <c r="P22" s="116"/>
      <c r="Q22" s="96"/>
      <c r="R22" s="7"/>
      <c r="S22" s="7"/>
      <c r="T22" s="36"/>
      <c r="U22" s="273"/>
      <c r="V22" s="274"/>
      <c r="W22" s="274"/>
      <c r="X22" s="274"/>
      <c r="Y22" s="274"/>
      <c r="Z22" s="274"/>
      <c r="AA22" s="274"/>
      <c r="AB22" s="274"/>
      <c r="AC22" s="274"/>
      <c r="AD22" s="274"/>
      <c r="AE22" s="274"/>
      <c r="AF22" s="273"/>
      <c r="AG22" s="273"/>
      <c r="AH22" s="273"/>
      <c r="AI22" s="273"/>
      <c r="AJ22" s="273"/>
      <c r="AK22" s="273"/>
      <c r="AL22" s="274"/>
      <c r="AM22" s="274"/>
      <c r="AN22" s="273"/>
      <c r="AO22" s="273"/>
      <c r="AP22" s="273"/>
      <c r="AQ22" s="273"/>
      <c r="AR22" s="277"/>
      <c r="AS22" s="273"/>
      <c r="AT22" s="273"/>
      <c r="AU22" s="274"/>
      <c r="AV22" s="274"/>
      <c r="AW22" s="274"/>
      <c r="AX22" s="274"/>
      <c r="AY22" s="274"/>
      <c r="AZ22" s="274"/>
      <c r="BA22" s="274"/>
      <c r="BB22" s="274"/>
      <c r="BC22" s="274"/>
      <c r="BD22" s="277"/>
      <c r="BE22" s="273"/>
      <c r="BF22" s="277"/>
      <c r="BG22" s="273"/>
      <c r="BH22" s="273"/>
      <c r="BI22" s="273"/>
      <c r="BJ22" s="273"/>
      <c r="BK22" s="273"/>
      <c r="BL22" s="273"/>
      <c r="BM22" s="277"/>
      <c r="BN22" s="273"/>
      <c r="BO22" s="277"/>
      <c r="BP22" s="277"/>
      <c r="BQ22" s="277"/>
      <c r="BR22" s="273"/>
      <c r="BS22" s="277"/>
      <c r="BT22" s="277"/>
      <c r="BU22" s="273"/>
      <c r="BV22" s="277"/>
      <c r="BW22" s="273"/>
      <c r="BX22" s="273"/>
      <c r="BY22" s="273"/>
      <c r="BZ22" s="273"/>
      <c r="CA22" s="273"/>
      <c r="CB22" s="277"/>
      <c r="CC22" s="273"/>
      <c r="CD22" s="273"/>
      <c r="CE22" s="273"/>
      <c r="CF22" s="277"/>
      <c r="CG22" s="34"/>
      <c r="CH22" s="60"/>
      <c r="CI22" s="60"/>
      <c r="CJ22" s="60"/>
      <c r="CK22" s="60"/>
      <c r="CL22" s="60"/>
      <c r="CM22" s="7"/>
      <c r="CN22" s="7"/>
      <c r="CO22" s="7"/>
      <c r="CP22" s="7"/>
    </row>
    <row r="23" spans="1:94" ht="30" customHeight="1" x14ac:dyDescent="0.2">
      <c r="A23" s="26"/>
      <c r="B23" s="37" t="s">
        <v>82</v>
      </c>
      <c r="C23" s="38" t="s">
        <v>98</v>
      </c>
      <c r="D23" s="38" t="s">
        <v>98</v>
      </c>
      <c r="E23" s="38" t="s">
        <v>84</v>
      </c>
      <c r="F23" s="65">
        <v>5.479255511482255</v>
      </c>
      <c r="G23" s="13">
        <v>4.8209586556576198</v>
      </c>
      <c r="H23" s="13">
        <v>9.6452704582500007E-2</v>
      </c>
      <c r="I23" s="13">
        <v>9.5997648527161736E-2</v>
      </c>
      <c r="J23" s="13">
        <v>0.03</v>
      </c>
      <c r="K23" s="13">
        <v>7.7662097658473844E-2</v>
      </c>
      <c r="L23" s="13">
        <v>8.3517954218630709E-3</v>
      </c>
      <c r="M23" s="13">
        <v>9.9837554468248206E-3</v>
      </c>
      <c r="N23" s="13">
        <v>5.6108532505219702E-2</v>
      </c>
      <c r="O23" s="58">
        <v>1.1327722526205085E-2</v>
      </c>
      <c r="P23" s="58">
        <v>2.8561393495736949E-2</v>
      </c>
      <c r="Q23" s="71">
        <v>1.1000000000000001</v>
      </c>
      <c r="R23" s="71">
        <v>2.7</v>
      </c>
      <c r="S23" s="71">
        <v>1.2</v>
      </c>
      <c r="T23" s="275">
        <v>0.9</v>
      </c>
      <c r="U23" s="291"/>
      <c r="V23" s="347"/>
      <c r="W23" s="347">
        <v>1</v>
      </c>
      <c r="X23" s="347"/>
      <c r="Y23" s="347">
        <v>1</v>
      </c>
      <c r="Z23" s="291"/>
      <c r="AA23" s="347"/>
      <c r="AB23" s="347"/>
      <c r="AC23" s="291"/>
      <c r="AD23" s="291"/>
      <c r="AE23" s="347"/>
      <c r="AF23" s="291">
        <v>1</v>
      </c>
      <c r="AG23" s="291"/>
      <c r="AH23" s="291"/>
      <c r="AI23" s="291">
        <v>1</v>
      </c>
      <c r="AJ23" s="291"/>
      <c r="AK23" s="291"/>
      <c r="AL23" s="347"/>
      <c r="AM23" s="347"/>
      <c r="AN23" s="291">
        <v>1</v>
      </c>
      <c r="AO23" s="291"/>
      <c r="AP23" s="291"/>
      <c r="AQ23" s="291">
        <v>1</v>
      </c>
      <c r="AR23" s="291"/>
      <c r="AS23" s="291"/>
      <c r="AT23" s="291"/>
      <c r="AU23" s="347"/>
      <c r="AV23" s="291">
        <v>1</v>
      </c>
      <c r="AW23" s="347"/>
      <c r="AX23" s="347"/>
      <c r="AY23" s="291">
        <v>1</v>
      </c>
      <c r="AZ23" s="291"/>
      <c r="BA23" s="347"/>
      <c r="BB23" s="347"/>
      <c r="BC23" s="347"/>
      <c r="BD23" s="277"/>
      <c r="BE23" s="291" t="s">
        <v>85</v>
      </c>
      <c r="BF23" s="277"/>
      <c r="BG23" s="291" t="s">
        <v>85</v>
      </c>
      <c r="BH23" s="277"/>
      <c r="BI23" s="277"/>
      <c r="BJ23" s="277"/>
      <c r="BK23" s="277"/>
      <c r="BL23" s="291" t="s">
        <v>90</v>
      </c>
      <c r="BM23" s="277"/>
      <c r="BN23" s="291" t="s">
        <v>87</v>
      </c>
      <c r="BO23" s="277"/>
      <c r="BP23" s="277"/>
      <c r="BQ23" s="277"/>
      <c r="BR23" s="291" t="s">
        <v>85</v>
      </c>
      <c r="BS23" s="277"/>
      <c r="BT23" s="277"/>
      <c r="BU23" s="291" t="s">
        <v>85</v>
      </c>
      <c r="BV23" s="277"/>
      <c r="BW23" s="291" t="s">
        <v>85</v>
      </c>
      <c r="BX23" s="277"/>
      <c r="BY23" s="277"/>
      <c r="BZ23" s="277"/>
      <c r="CA23" s="291" t="s">
        <v>90</v>
      </c>
      <c r="CB23" s="277"/>
      <c r="CC23" s="291" t="s">
        <v>86</v>
      </c>
      <c r="CD23" s="291" t="s">
        <v>86</v>
      </c>
      <c r="CE23" s="291" t="s">
        <v>88</v>
      </c>
      <c r="CF23" s="277"/>
      <c r="CG23" s="276">
        <v>185.06981469280444</v>
      </c>
      <c r="CH23" s="71">
        <v>23.10497674372834</v>
      </c>
      <c r="CI23" s="39">
        <v>35.483522866657729</v>
      </c>
      <c r="CJ23" s="32">
        <v>228.06153264594292</v>
      </c>
      <c r="CK23" s="32">
        <v>9.560839376554787</v>
      </c>
      <c r="CL23" s="94">
        <v>59.846509666904929</v>
      </c>
      <c r="CM23" s="47">
        <v>1.0925372132781683</v>
      </c>
      <c r="CN23" s="69">
        <v>2.2285374962483628E-3</v>
      </c>
      <c r="CO23" s="94">
        <v>1.4273895377673662</v>
      </c>
      <c r="CP23" s="101">
        <v>9.2216881594757243E-4</v>
      </c>
    </row>
    <row r="24" spans="1:94" ht="22.5" customHeight="1" x14ac:dyDescent="0.2">
      <c r="A24" s="26"/>
      <c r="B24" s="5" t="s">
        <v>82</v>
      </c>
      <c r="C24" s="10" t="s">
        <v>98</v>
      </c>
      <c r="D24" s="10" t="s">
        <v>98</v>
      </c>
      <c r="E24" s="12" t="s">
        <v>89</v>
      </c>
      <c r="F24" s="65">
        <v>5.9555342930271395</v>
      </c>
      <c r="G24" s="13">
        <v>5.1800728569424628</v>
      </c>
      <c r="H24" s="13">
        <v>0.10483675904372999</v>
      </c>
      <c r="I24" s="13">
        <v>0.1187151379538768</v>
      </c>
      <c r="J24" s="13">
        <v>0.03</v>
      </c>
      <c r="K24" s="13">
        <v>9.6040546604686333E-2</v>
      </c>
      <c r="L24" s="28">
        <v>1.0328217001987281E-2</v>
      </c>
      <c r="M24" s="13">
        <v>1.2346374347203187E-2</v>
      </c>
      <c r="N24" s="13">
        <v>6.9386409760464937E-2</v>
      </c>
      <c r="O24" s="58">
        <v>1.4008386278557461E-2</v>
      </c>
      <c r="P24" s="58">
        <v>3.5320341914854399E-2</v>
      </c>
      <c r="Q24" s="58">
        <v>1</v>
      </c>
      <c r="R24" s="58">
        <v>2.6</v>
      </c>
      <c r="S24" s="58">
        <v>1.1499999999999999</v>
      </c>
      <c r="T24" s="58">
        <v>0.75</v>
      </c>
      <c r="U24" s="291"/>
      <c r="V24" s="347"/>
      <c r="W24" s="347">
        <v>1</v>
      </c>
      <c r="X24" s="347"/>
      <c r="Y24" s="347">
        <v>1</v>
      </c>
      <c r="Z24" s="291"/>
      <c r="AA24" s="347"/>
      <c r="AB24" s="347"/>
      <c r="AC24" s="291"/>
      <c r="AD24" s="291"/>
      <c r="AE24" s="347"/>
      <c r="AF24" s="291">
        <v>1</v>
      </c>
      <c r="AG24" s="291"/>
      <c r="AH24" s="291"/>
      <c r="AI24" s="291">
        <v>1</v>
      </c>
      <c r="AJ24" s="291"/>
      <c r="AK24" s="291"/>
      <c r="AL24" s="347"/>
      <c r="AM24" s="347"/>
      <c r="AN24" s="291">
        <v>1</v>
      </c>
      <c r="AO24" s="291"/>
      <c r="AP24" s="291"/>
      <c r="AQ24" s="291">
        <v>1</v>
      </c>
      <c r="AR24" s="291"/>
      <c r="AS24" s="291"/>
      <c r="AT24" s="291"/>
      <c r="AU24" s="347"/>
      <c r="AV24" s="291">
        <v>1</v>
      </c>
      <c r="AW24" s="347"/>
      <c r="AX24" s="347"/>
      <c r="AY24" s="291">
        <v>1</v>
      </c>
      <c r="AZ24" s="291"/>
      <c r="BA24" s="347"/>
      <c r="BB24" s="347"/>
      <c r="BC24" s="347"/>
      <c r="BD24" s="277"/>
      <c r="BE24" s="291" t="s">
        <v>85</v>
      </c>
      <c r="BF24" s="277"/>
      <c r="BG24" s="291" t="s">
        <v>85</v>
      </c>
      <c r="BH24" s="277"/>
      <c r="BI24" s="277"/>
      <c r="BJ24" s="277"/>
      <c r="BK24" s="277"/>
      <c r="BL24" s="291" t="s">
        <v>90</v>
      </c>
      <c r="BM24" s="277"/>
      <c r="BN24" s="291" t="s">
        <v>87</v>
      </c>
      <c r="BO24" s="277"/>
      <c r="BP24" s="277"/>
      <c r="BQ24" s="277"/>
      <c r="BR24" s="291" t="s">
        <v>85</v>
      </c>
      <c r="BS24" s="277"/>
      <c r="BT24" s="277"/>
      <c r="BU24" s="291" t="s">
        <v>85</v>
      </c>
      <c r="BV24" s="277"/>
      <c r="BW24" s="291" t="s">
        <v>85</v>
      </c>
      <c r="BX24" s="277"/>
      <c r="BY24" s="277"/>
      <c r="BZ24" s="277"/>
      <c r="CA24" s="291" t="s">
        <v>90</v>
      </c>
      <c r="CB24" s="277"/>
      <c r="CC24" s="291" t="s">
        <v>86</v>
      </c>
      <c r="CD24" s="291" t="s">
        <v>86</v>
      </c>
      <c r="CE24" s="291" t="s">
        <v>88</v>
      </c>
      <c r="CF24" s="277"/>
      <c r="CG24" s="34">
        <v>165.25265582577197</v>
      </c>
      <c r="CH24" s="7">
        <v>37.88548894224337</v>
      </c>
      <c r="CI24" s="7">
        <v>35.483522866657729</v>
      </c>
      <c r="CJ24" s="32">
        <v>203.64084777409877</v>
      </c>
      <c r="CK24" s="32">
        <v>15.677015324300307</v>
      </c>
      <c r="CL24" s="94">
        <v>59.846509666904929</v>
      </c>
      <c r="CM24" s="47">
        <v>1.073244134250529</v>
      </c>
      <c r="CN24" s="69">
        <v>3.9717918754918653E-3</v>
      </c>
      <c r="CO24" s="94">
        <v>1.4112923687585934</v>
      </c>
      <c r="CP24" s="101">
        <v>1.6435274780785339E-3</v>
      </c>
    </row>
    <row r="25" spans="1:94" ht="21.75" customHeight="1" x14ac:dyDescent="0.2">
      <c r="A25" s="26"/>
      <c r="B25" s="5" t="s">
        <v>82</v>
      </c>
      <c r="C25" s="10" t="s">
        <v>98</v>
      </c>
      <c r="D25" s="10" t="s">
        <v>98</v>
      </c>
      <c r="E25" s="12" t="s">
        <v>91</v>
      </c>
      <c r="F25" s="65">
        <v>6.4636705720250527</v>
      </c>
      <c r="G25" s="13">
        <v>5.5632076113068898</v>
      </c>
      <c r="H25" s="13">
        <v>0.113781608997</v>
      </c>
      <c r="I25" s="13">
        <v>0.12026213418122311</v>
      </c>
      <c r="J25" s="13">
        <v>0.04</v>
      </c>
      <c r="K25" s="13">
        <v>9.729206655260951E-2</v>
      </c>
      <c r="L25" s="28">
        <v>1.0462805673766409E-2</v>
      </c>
      <c r="M25" s="13">
        <v>1.2507261954847203E-2</v>
      </c>
      <c r="N25" s="13">
        <v>7.0290595325832761E-2</v>
      </c>
      <c r="O25" s="58">
        <v>1.4190931833384327E-2</v>
      </c>
      <c r="P25" s="58">
        <v>3.5780607022006028E-2</v>
      </c>
      <c r="Q25" s="58">
        <v>0.95</v>
      </c>
      <c r="R25" s="58">
        <v>2.5499999999999998</v>
      </c>
      <c r="S25" s="58">
        <v>1.1000000000000001</v>
      </c>
      <c r="T25" s="58">
        <v>0.67</v>
      </c>
      <c r="U25" s="291"/>
      <c r="V25" s="347"/>
      <c r="W25" s="347">
        <v>1</v>
      </c>
      <c r="X25" s="347"/>
      <c r="Y25" s="347">
        <v>1</v>
      </c>
      <c r="Z25" s="291"/>
      <c r="AA25" s="347"/>
      <c r="AB25" s="347"/>
      <c r="AC25" s="291"/>
      <c r="AD25" s="291"/>
      <c r="AE25" s="347"/>
      <c r="AF25" s="291">
        <v>1</v>
      </c>
      <c r="AG25" s="291"/>
      <c r="AH25" s="291"/>
      <c r="AI25" s="291"/>
      <c r="AJ25" s="291">
        <v>1</v>
      </c>
      <c r="AK25" s="291"/>
      <c r="AL25" s="347"/>
      <c r="AM25" s="347"/>
      <c r="AN25" s="291">
        <v>1</v>
      </c>
      <c r="AO25" s="291"/>
      <c r="AP25" s="291"/>
      <c r="AQ25" s="291">
        <v>1</v>
      </c>
      <c r="AR25" s="291"/>
      <c r="AS25" s="291"/>
      <c r="AT25" s="291"/>
      <c r="AU25" s="347"/>
      <c r="AV25" s="291">
        <v>1</v>
      </c>
      <c r="AW25" s="347"/>
      <c r="AX25" s="347"/>
      <c r="AY25" s="291">
        <v>1</v>
      </c>
      <c r="AZ25" s="291"/>
      <c r="BA25" s="347"/>
      <c r="BB25" s="347"/>
      <c r="BC25" s="347"/>
      <c r="BD25" s="277"/>
      <c r="BE25" s="291" t="s">
        <v>85</v>
      </c>
      <c r="BF25" s="277"/>
      <c r="BG25" s="291" t="s">
        <v>85</v>
      </c>
      <c r="BH25" s="277"/>
      <c r="BI25" s="277"/>
      <c r="BJ25" s="277"/>
      <c r="BK25" s="277"/>
      <c r="BL25" s="291" t="s">
        <v>90</v>
      </c>
      <c r="BM25" s="277"/>
      <c r="BN25" s="291" t="s">
        <v>87</v>
      </c>
      <c r="BO25" s="277"/>
      <c r="BP25" s="277"/>
      <c r="BQ25" s="277"/>
      <c r="BR25" s="291" t="s">
        <v>85</v>
      </c>
      <c r="BS25" s="277"/>
      <c r="BT25" s="277"/>
      <c r="BU25" s="291" t="s">
        <v>85</v>
      </c>
      <c r="BV25" s="277"/>
      <c r="BW25" s="291" t="s">
        <v>85</v>
      </c>
      <c r="BX25" s="277"/>
      <c r="BY25" s="277"/>
      <c r="BZ25" s="277"/>
      <c r="CA25" s="291" t="s">
        <v>90</v>
      </c>
      <c r="CB25" s="277"/>
      <c r="CC25" s="291" t="s">
        <v>86</v>
      </c>
      <c r="CD25" s="291" t="s">
        <v>86</v>
      </c>
      <c r="CE25" s="291" t="s">
        <v>88</v>
      </c>
      <c r="CF25" s="277"/>
      <c r="CG25" s="34">
        <v>164.49790075173459</v>
      </c>
      <c r="CH25" s="7">
        <v>39.119978674399249</v>
      </c>
      <c r="CI25" s="7">
        <v>35.483522866657729</v>
      </c>
      <c r="CJ25" s="32">
        <v>202.71076309636254</v>
      </c>
      <c r="CK25" s="32">
        <v>16.187847175466409</v>
      </c>
      <c r="CL25" s="94">
        <v>59.846509666904929</v>
      </c>
      <c r="CM25" s="47">
        <v>1.1503897760510486</v>
      </c>
      <c r="CN25" s="69">
        <v>4.4511341175014736E-3</v>
      </c>
      <c r="CO25" s="94">
        <v>1.5145501835238981</v>
      </c>
      <c r="CP25" s="101">
        <v>1.8418792978221099E-3</v>
      </c>
    </row>
    <row r="26" spans="1:94" ht="20.25" customHeight="1" x14ac:dyDescent="0.2">
      <c r="A26" s="26"/>
      <c r="B26" s="5" t="s">
        <v>82</v>
      </c>
      <c r="C26" s="10" t="s">
        <v>98</v>
      </c>
      <c r="D26" s="10" t="s">
        <v>98</v>
      </c>
      <c r="E26" s="12" t="s">
        <v>92</v>
      </c>
      <c r="F26" s="65">
        <v>6.1610317543215034</v>
      </c>
      <c r="G26" s="13">
        <v>5.3350179427584141</v>
      </c>
      <c r="H26" s="13">
        <v>0.10845418222926</v>
      </c>
      <c r="I26" s="13">
        <v>0.11863684281206628</v>
      </c>
      <c r="J26" s="13">
        <v>0.03</v>
      </c>
      <c r="K26" s="13">
        <v>9.5977205834961624E-2</v>
      </c>
      <c r="L26" s="28">
        <v>1.0321405324649766E-2</v>
      </c>
      <c r="M26" s="13">
        <v>1.2338231652454892E-2</v>
      </c>
      <c r="N26" s="13">
        <v>6.9340647957163756E-2</v>
      </c>
      <c r="O26" s="58">
        <v>1.399914745182382E-2</v>
      </c>
      <c r="P26" s="58">
        <v>3.5297047403078707E-2</v>
      </c>
      <c r="Q26" s="58">
        <v>0.92500000000000004</v>
      </c>
      <c r="R26" s="58">
        <v>2.5</v>
      </c>
      <c r="S26" s="58">
        <v>0.9</v>
      </c>
      <c r="T26" s="91">
        <v>0.6</v>
      </c>
      <c r="U26" s="291">
        <v>0.33329999999999999</v>
      </c>
      <c r="V26" s="347"/>
      <c r="W26" s="347">
        <v>0.33329999999999999</v>
      </c>
      <c r="X26" s="347">
        <v>0.33329999999999999</v>
      </c>
      <c r="Y26" s="347">
        <v>1</v>
      </c>
      <c r="Z26" s="291"/>
      <c r="AA26" s="347"/>
      <c r="AB26" s="347"/>
      <c r="AC26" s="291"/>
      <c r="AD26" s="291"/>
      <c r="AE26" s="347"/>
      <c r="AF26" s="291">
        <v>1</v>
      </c>
      <c r="AG26" s="291"/>
      <c r="AH26" s="291"/>
      <c r="AI26" s="291"/>
      <c r="AJ26" s="291">
        <v>1</v>
      </c>
      <c r="AK26" s="291"/>
      <c r="AL26" s="347"/>
      <c r="AM26" s="347"/>
      <c r="AN26" s="291">
        <v>1</v>
      </c>
      <c r="AO26" s="291"/>
      <c r="AP26" s="291"/>
      <c r="AQ26" s="291">
        <v>1</v>
      </c>
      <c r="AR26" s="291"/>
      <c r="AS26" s="291"/>
      <c r="AT26" s="291"/>
      <c r="AU26" s="347"/>
      <c r="AV26" s="291">
        <v>1</v>
      </c>
      <c r="AW26" s="347"/>
      <c r="AX26" s="347"/>
      <c r="AY26" s="291">
        <v>1</v>
      </c>
      <c r="AZ26" s="291"/>
      <c r="BA26" s="347"/>
      <c r="BB26" s="347"/>
      <c r="BC26" s="347"/>
      <c r="BD26" s="277"/>
      <c r="BE26" s="291" t="s">
        <v>85</v>
      </c>
      <c r="BF26" s="277"/>
      <c r="BG26" s="291" t="s">
        <v>85</v>
      </c>
      <c r="BH26" s="277"/>
      <c r="BI26" s="277"/>
      <c r="BJ26" s="277"/>
      <c r="BK26" s="277"/>
      <c r="BL26" s="291" t="s">
        <v>90</v>
      </c>
      <c r="BM26" s="277"/>
      <c r="BN26" s="291" t="s">
        <v>87</v>
      </c>
      <c r="BO26" s="277"/>
      <c r="BP26" s="277"/>
      <c r="BQ26" s="277"/>
      <c r="BR26" s="291" t="s">
        <v>85</v>
      </c>
      <c r="BS26" s="277"/>
      <c r="BT26" s="277"/>
      <c r="BU26" s="291" t="s">
        <v>85</v>
      </c>
      <c r="BV26" s="277"/>
      <c r="BW26" s="291" t="s">
        <v>85</v>
      </c>
      <c r="BX26" s="277"/>
      <c r="BY26" s="277"/>
      <c r="BZ26" s="277"/>
      <c r="CA26" s="291" t="s">
        <v>90</v>
      </c>
      <c r="CB26" s="277"/>
      <c r="CC26" s="291" t="s">
        <v>86</v>
      </c>
      <c r="CD26" s="291" t="s">
        <v>86</v>
      </c>
      <c r="CE26" s="291" t="s">
        <v>88</v>
      </c>
      <c r="CF26" s="277"/>
      <c r="CG26" s="34">
        <v>142.43582935679606</v>
      </c>
      <c r="CH26" s="7">
        <v>25.190263453451117</v>
      </c>
      <c r="CI26" s="7">
        <v>35.483522866657729</v>
      </c>
      <c r="CJ26" s="32">
        <v>175.52367251637978</v>
      </c>
      <c r="CK26" s="32">
        <v>10.423731017038072</v>
      </c>
      <c r="CL26" s="94">
        <v>59.846509666904929</v>
      </c>
      <c r="CM26" s="47">
        <v>0.98441281644685419</v>
      </c>
      <c r="CN26" s="69">
        <v>2.7319894229836557E-3</v>
      </c>
      <c r="CO26" s="47">
        <v>1.3051381886968481</v>
      </c>
      <c r="CP26" s="69">
        <v>1.1304972232306367E-3</v>
      </c>
    </row>
    <row r="27" spans="1:94" ht="20.25" customHeight="1" x14ac:dyDescent="0.2">
      <c r="A27" s="26"/>
      <c r="B27" s="5" t="s">
        <v>82</v>
      </c>
      <c r="C27" s="10" t="s">
        <v>98</v>
      </c>
      <c r="D27" s="10" t="s">
        <v>98</v>
      </c>
      <c r="E27" s="12" t="s">
        <v>93</v>
      </c>
      <c r="F27" s="65">
        <v>6.2316293198329857</v>
      </c>
      <c r="G27" s="13">
        <v>5.3882485071540707</v>
      </c>
      <c r="H27" s="13">
        <v>0.10969692882435</v>
      </c>
      <c r="I27" s="13">
        <v>0.11896670354290252</v>
      </c>
      <c r="J27" s="13">
        <v>0.03</v>
      </c>
      <c r="K27" s="13">
        <v>9.6244063166208149E-2</v>
      </c>
      <c r="L27" s="28">
        <v>1.0350103208232519E-2</v>
      </c>
      <c r="M27" s="13">
        <v>1.2372537168461862E-2</v>
      </c>
      <c r="N27" s="13">
        <v>6.9533444362307822E-2</v>
      </c>
      <c r="O27" s="58">
        <v>1.4038071018062497E-2</v>
      </c>
      <c r="P27" s="58">
        <v>3.5395188162532204E-2</v>
      </c>
      <c r="Q27" s="58">
        <v>0.91500000000000004</v>
      </c>
      <c r="R27" s="58">
        <v>2.15</v>
      </c>
      <c r="S27" s="58">
        <v>0.7</v>
      </c>
      <c r="T27" s="58">
        <v>0.45</v>
      </c>
      <c r="U27" s="291">
        <v>0.33329999999999999</v>
      </c>
      <c r="V27" s="347"/>
      <c r="W27" s="347">
        <v>0.33329999999999999</v>
      </c>
      <c r="X27" s="347">
        <v>0.33329999999999999</v>
      </c>
      <c r="Y27" s="347">
        <v>1</v>
      </c>
      <c r="Z27" s="291"/>
      <c r="AA27" s="347"/>
      <c r="AB27" s="347"/>
      <c r="AC27" s="291"/>
      <c r="AD27" s="291"/>
      <c r="AE27" s="347"/>
      <c r="AF27" s="291">
        <v>1</v>
      </c>
      <c r="AG27" s="291"/>
      <c r="AH27" s="291"/>
      <c r="AI27" s="291"/>
      <c r="AJ27" s="291">
        <v>1</v>
      </c>
      <c r="AK27" s="291"/>
      <c r="AL27" s="347"/>
      <c r="AM27" s="347"/>
      <c r="AN27" s="291">
        <v>1</v>
      </c>
      <c r="AO27" s="291"/>
      <c r="AP27" s="291"/>
      <c r="AQ27" s="291">
        <v>1</v>
      </c>
      <c r="AR27" s="291"/>
      <c r="AS27" s="291"/>
      <c r="AT27" s="291"/>
      <c r="AU27" s="347"/>
      <c r="AV27" s="291">
        <v>1</v>
      </c>
      <c r="AW27" s="347"/>
      <c r="AX27" s="347"/>
      <c r="AY27" s="291">
        <v>1</v>
      </c>
      <c r="AZ27" s="291"/>
      <c r="BA27" s="347"/>
      <c r="BB27" s="347"/>
      <c r="BC27" s="347"/>
      <c r="BD27" s="277"/>
      <c r="BE27" s="291" t="s">
        <v>85</v>
      </c>
      <c r="BF27" s="277"/>
      <c r="BG27" s="291" t="s">
        <v>85</v>
      </c>
      <c r="BH27" s="277"/>
      <c r="BI27" s="277"/>
      <c r="BJ27" s="277"/>
      <c r="BK27" s="277"/>
      <c r="BL27" s="291" t="s">
        <v>90</v>
      </c>
      <c r="BM27" s="277"/>
      <c r="BN27" s="291" t="s">
        <v>87</v>
      </c>
      <c r="BO27" s="277"/>
      <c r="BP27" s="277"/>
      <c r="BQ27" s="277"/>
      <c r="BR27" s="291" t="s">
        <v>85</v>
      </c>
      <c r="BS27" s="277"/>
      <c r="BT27" s="277"/>
      <c r="BU27" s="291" t="s">
        <v>85</v>
      </c>
      <c r="BV27" s="277"/>
      <c r="BW27" s="291" t="s">
        <v>85</v>
      </c>
      <c r="BX27" s="277"/>
      <c r="BY27" s="277"/>
      <c r="BZ27" s="277"/>
      <c r="CA27" s="291" t="s">
        <v>90</v>
      </c>
      <c r="CB27" s="277"/>
      <c r="CC27" s="291" t="s">
        <v>86</v>
      </c>
      <c r="CD27" s="291" t="s">
        <v>86</v>
      </c>
      <c r="CE27" s="291" t="s">
        <v>88</v>
      </c>
      <c r="CF27" s="277"/>
      <c r="CG27" s="34">
        <v>120.95433878804013</v>
      </c>
      <c r="CH27" s="7">
        <v>30.862243303897063</v>
      </c>
      <c r="CI27" s="7">
        <v>35.483522866657729</v>
      </c>
      <c r="CJ27" s="32">
        <v>149.05203168850184</v>
      </c>
      <c r="CK27" s="32">
        <v>12.770796279152606</v>
      </c>
      <c r="CL27" s="94">
        <v>59.846509666904929</v>
      </c>
      <c r="CM27" s="47">
        <v>0.87875219687529349</v>
      </c>
      <c r="CN27" s="69">
        <v>3.3854933070673688E-3</v>
      </c>
      <c r="CO27" s="47">
        <v>1.1760706515638042</v>
      </c>
      <c r="CP27" s="69">
        <v>1.4009171304644771E-3</v>
      </c>
    </row>
    <row r="28" spans="1:94" ht="21.75" customHeight="1" x14ac:dyDescent="0.2">
      <c r="A28" s="26"/>
      <c r="B28" s="5" t="s">
        <v>82</v>
      </c>
      <c r="C28" s="10" t="s">
        <v>98</v>
      </c>
      <c r="D28" s="10" t="s">
        <v>98</v>
      </c>
      <c r="E28" s="12" t="s">
        <v>94</v>
      </c>
      <c r="F28" s="65">
        <v>7.077763030313152</v>
      </c>
      <c r="G28" s="13">
        <v>6.0262333248561166</v>
      </c>
      <c r="H28" s="13">
        <v>0.12459163206335999</v>
      </c>
      <c r="I28" s="13">
        <v>0.1345561262611904</v>
      </c>
      <c r="J28" s="13">
        <v>0.04</v>
      </c>
      <c r="K28" s="13">
        <v>0.10885590614530304</v>
      </c>
      <c r="L28" s="13">
        <v>1.1706382984723564E-2</v>
      </c>
      <c r="M28" s="13">
        <v>1.3993837131163801E-2</v>
      </c>
      <c r="N28" s="13">
        <v>7.8645122041362397E-2</v>
      </c>
      <c r="O28" s="58">
        <v>1.5877622898820467E-2</v>
      </c>
      <c r="P28" s="58">
        <v>4.0033381321007533E-2</v>
      </c>
      <c r="Q28" s="58">
        <v>0.9</v>
      </c>
      <c r="R28" s="58">
        <v>1.8</v>
      </c>
      <c r="S28" s="58">
        <v>0.5</v>
      </c>
      <c r="T28" s="91">
        <v>0.3</v>
      </c>
      <c r="U28" s="291">
        <v>0.33329999999999999</v>
      </c>
      <c r="V28" s="347"/>
      <c r="W28" s="347">
        <v>0.33329999999999999</v>
      </c>
      <c r="X28" s="347">
        <v>0.33329999999999999</v>
      </c>
      <c r="Y28" s="347">
        <v>1</v>
      </c>
      <c r="Z28" s="291"/>
      <c r="AA28" s="347"/>
      <c r="AB28" s="347"/>
      <c r="AC28" s="291"/>
      <c r="AD28" s="291"/>
      <c r="AE28" s="347"/>
      <c r="AF28" s="291">
        <v>1</v>
      </c>
      <c r="AG28" s="291"/>
      <c r="AH28" s="291"/>
      <c r="AI28" s="291"/>
      <c r="AJ28" s="291"/>
      <c r="AK28" s="291"/>
      <c r="AL28" s="347">
        <v>1</v>
      </c>
      <c r="AM28" s="347"/>
      <c r="AN28" s="291">
        <v>1</v>
      </c>
      <c r="AO28" s="291"/>
      <c r="AP28" s="291"/>
      <c r="AQ28" s="291">
        <v>1</v>
      </c>
      <c r="AR28" s="291"/>
      <c r="AS28" s="291"/>
      <c r="AT28" s="291"/>
      <c r="AU28" s="347"/>
      <c r="AV28" s="291">
        <v>1</v>
      </c>
      <c r="AW28" s="347"/>
      <c r="AX28" s="347"/>
      <c r="AY28" s="291">
        <v>1</v>
      </c>
      <c r="AZ28" s="291"/>
      <c r="BA28" s="347"/>
      <c r="BB28" s="347"/>
      <c r="BC28" s="347"/>
      <c r="BD28" s="277"/>
      <c r="BE28" s="291" t="s">
        <v>85</v>
      </c>
      <c r="BF28" s="277"/>
      <c r="BG28" s="291" t="s">
        <v>85</v>
      </c>
      <c r="BH28" s="277"/>
      <c r="BI28" s="277"/>
      <c r="BJ28" s="277"/>
      <c r="BK28" s="277"/>
      <c r="BL28" s="291" t="s">
        <v>90</v>
      </c>
      <c r="BM28" s="277"/>
      <c r="BN28" s="291" t="s">
        <v>87</v>
      </c>
      <c r="BO28" s="277"/>
      <c r="BP28" s="277"/>
      <c r="BQ28" s="277"/>
      <c r="BR28" s="291" t="s">
        <v>85</v>
      </c>
      <c r="BS28" s="277"/>
      <c r="BT28" s="277"/>
      <c r="BU28" s="291" t="s">
        <v>85</v>
      </c>
      <c r="BV28" s="277"/>
      <c r="BW28" s="291" t="s">
        <v>85</v>
      </c>
      <c r="BX28" s="277"/>
      <c r="BY28" s="277"/>
      <c r="BZ28" s="277"/>
      <c r="CA28" s="291" t="s">
        <v>90</v>
      </c>
      <c r="CB28" s="277"/>
      <c r="CC28" s="291" t="s">
        <v>86</v>
      </c>
      <c r="CD28" s="291" t="s">
        <v>86</v>
      </c>
      <c r="CE28" s="291" t="s">
        <v>88</v>
      </c>
      <c r="CF28" s="277"/>
      <c r="CG28" s="34">
        <v>107.40745284377965</v>
      </c>
      <c r="CH28" s="7">
        <v>36.117165812398454</v>
      </c>
      <c r="CI28" s="7">
        <v>35.483522866657729</v>
      </c>
      <c r="CJ28" s="32">
        <v>132.35820413938967</v>
      </c>
      <c r="CK28" s="32">
        <v>14.94528321317048</v>
      </c>
      <c r="CL28" s="94">
        <v>59.846509666904929</v>
      </c>
      <c r="CM28" s="47">
        <v>0.90430633799599824</v>
      </c>
      <c r="CN28" s="69">
        <v>4.4998966340697132E-3</v>
      </c>
      <c r="CO28" s="47">
        <v>1.2212008342165972</v>
      </c>
      <c r="CP28" s="69">
        <v>1.8620572271780471E-3</v>
      </c>
    </row>
    <row r="29" spans="1:94" ht="25.5" customHeight="1" x14ac:dyDescent="0.2">
      <c r="A29" s="219"/>
      <c r="B29" s="5" t="s">
        <v>82</v>
      </c>
      <c r="C29" s="10" t="s">
        <v>98</v>
      </c>
      <c r="D29" s="10" t="s">
        <v>98</v>
      </c>
      <c r="E29" s="10" t="s">
        <v>95</v>
      </c>
      <c r="F29" s="192">
        <v>3.1565762004175362</v>
      </c>
      <c r="G29" s="13">
        <v>3.0696584551148223</v>
      </c>
      <c r="H29" s="13">
        <v>0.108192</v>
      </c>
      <c r="I29" s="13">
        <v>5.9214033135742597E-2</v>
      </c>
      <c r="J29" s="13">
        <v>0.03</v>
      </c>
      <c r="K29" s="7">
        <v>4.7904152806815765E-2</v>
      </c>
      <c r="L29" s="7">
        <v>5.1516208828096058E-3</v>
      </c>
      <c r="M29" s="7">
        <v>6.1582594461172301E-3</v>
      </c>
      <c r="N29" s="82">
        <v>3.4609311310598627E-2</v>
      </c>
      <c r="O29" s="58">
        <v>6.9872559100176259E-3</v>
      </c>
      <c r="P29" s="149">
        <v>1.7617465915126345E-2</v>
      </c>
      <c r="Q29" s="58">
        <v>0.82</v>
      </c>
      <c r="R29" s="58">
        <v>1.3</v>
      </c>
      <c r="S29" s="58">
        <v>0.33</v>
      </c>
      <c r="T29" s="91">
        <v>0.15</v>
      </c>
      <c r="U29" s="291">
        <v>0.33329999999999999</v>
      </c>
      <c r="V29" s="347"/>
      <c r="W29" s="347">
        <v>0.33329999999999999</v>
      </c>
      <c r="X29" s="347">
        <v>0.33329999999999999</v>
      </c>
      <c r="Y29" s="347">
        <v>1</v>
      </c>
      <c r="Z29" s="291"/>
      <c r="AA29" s="347"/>
      <c r="AB29" s="347"/>
      <c r="AC29" s="291"/>
      <c r="AD29" s="291"/>
      <c r="AE29" s="347"/>
      <c r="AF29" s="291">
        <v>1</v>
      </c>
      <c r="AG29" s="291"/>
      <c r="AH29" s="291"/>
      <c r="AI29" s="291"/>
      <c r="AJ29" s="291"/>
      <c r="AK29" s="291"/>
      <c r="AL29" s="347">
        <v>1</v>
      </c>
      <c r="AM29" s="347"/>
      <c r="AN29" s="291">
        <v>1</v>
      </c>
      <c r="AO29" s="291"/>
      <c r="AP29" s="291"/>
      <c r="AQ29" s="291">
        <v>1</v>
      </c>
      <c r="AR29" s="291"/>
      <c r="AS29" s="291"/>
      <c r="AT29" s="291"/>
      <c r="AU29" s="347"/>
      <c r="AV29" s="291">
        <v>1</v>
      </c>
      <c r="AW29" s="347"/>
      <c r="AX29" s="347"/>
      <c r="AY29" s="291">
        <v>1</v>
      </c>
      <c r="AZ29" s="291"/>
      <c r="BA29" s="347"/>
      <c r="BB29" s="347"/>
      <c r="BC29" s="347"/>
      <c r="BD29" s="277"/>
      <c r="BE29" s="291" t="s">
        <v>85</v>
      </c>
      <c r="BF29" s="277"/>
      <c r="BG29" s="291" t="s">
        <v>85</v>
      </c>
      <c r="BH29" s="277"/>
      <c r="BI29" s="277"/>
      <c r="BJ29" s="277"/>
      <c r="BK29" s="277"/>
      <c r="BL29" s="291" t="s">
        <v>90</v>
      </c>
      <c r="BM29" s="277"/>
      <c r="BN29" s="291" t="s">
        <v>87</v>
      </c>
      <c r="BO29" s="277"/>
      <c r="BP29" s="277"/>
      <c r="BQ29" s="277"/>
      <c r="BR29" s="291" t="s">
        <v>85</v>
      </c>
      <c r="BS29" s="277"/>
      <c r="BT29" s="277"/>
      <c r="BU29" s="291" t="s">
        <v>85</v>
      </c>
      <c r="BV29" s="277"/>
      <c r="BW29" s="291" t="s">
        <v>85</v>
      </c>
      <c r="BX29" s="277"/>
      <c r="BY29" s="277"/>
      <c r="BZ29" s="277"/>
      <c r="CA29" s="291" t="s">
        <v>90</v>
      </c>
      <c r="CB29" s="277"/>
      <c r="CC29" s="291" t="s">
        <v>86</v>
      </c>
      <c r="CD29" s="291" t="s">
        <v>86</v>
      </c>
      <c r="CE29" s="291" t="s">
        <v>88</v>
      </c>
      <c r="CF29" s="277"/>
      <c r="CG29" s="245">
        <v>97.982690765415555</v>
      </c>
      <c r="CH29" s="58">
        <v>30.678738073441462</v>
      </c>
      <c r="CI29" s="53">
        <v>35.483522866657729</v>
      </c>
      <c r="CJ29" s="32">
        <v>120.74406983022158</v>
      </c>
      <c r="CK29" s="32">
        <v>12.694861814790077</v>
      </c>
      <c r="CL29" s="94">
        <v>59.846509666904929</v>
      </c>
      <c r="CM29" s="47">
        <v>0.41867983895082206</v>
      </c>
      <c r="CN29" s="69">
        <v>3.3191940296417783E-3</v>
      </c>
      <c r="CO29" s="47">
        <v>0.55955312295192428</v>
      </c>
      <c r="CP29" s="69">
        <v>1.3734824894657679E-3</v>
      </c>
    </row>
    <row r="30" spans="1:94" ht="25.5" customHeight="1" x14ac:dyDescent="0.2">
      <c r="A30" s="184"/>
      <c r="B30" s="5" t="s">
        <v>82</v>
      </c>
      <c r="C30" s="10" t="s">
        <v>99</v>
      </c>
      <c r="D30" s="10" t="s">
        <v>99</v>
      </c>
      <c r="E30" s="15"/>
      <c r="F30" s="115">
        <v>-3.1506774604999999</v>
      </c>
      <c r="G30" s="115"/>
      <c r="H30" s="118"/>
      <c r="I30" s="115">
        <v>0.14547206122478409</v>
      </c>
      <c r="J30" s="115">
        <v>2.1999999999999999E-2</v>
      </c>
      <c r="K30" s="115">
        <v>0.11768689753085035</v>
      </c>
      <c r="L30" s="115">
        <v>1.2656069326556217E-2</v>
      </c>
      <c r="M30" s="115">
        <v>1.5129094367377548E-2</v>
      </c>
      <c r="N30" s="113">
        <v>8.8356164383561642E-2</v>
      </c>
      <c r="O30" s="113">
        <v>5.711589684122248E-2</v>
      </c>
      <c r="P30" s="113"/>
      <c r="Q30" s="96"/>
      <c r="R30" s="7"/>
      <c r="S30" s="7"/>
      <c r="T30" s="36"/>
      <c r="U30" s="273"/>
      <c r="V30" s="274"/>
      <c r="W30" s="274"/>
      <c r="X30" s="274"/>
      <c r="Y30" s="274"/>
      <c r="Z30" s="274"/>
      <c r="AA30" s="274"/>
      <c r="AB30" s="274"/>
      <c r="AC30" s="274"/>
      <c r="AD30" s="274"/>
      <c r="AE30" s="274"/>
      <c r="AF30" s="273"/>
      <c r="AG30" s="273"/>
      <c r="AH30" s="273"/>
      <c r="AI30" s="273"/>
      <c r="AJ30" s="273"/>
      <c r="AK30" s="273"/>
      <c r="AL30" s="274"/>
      <c r="AM30" s="274"/>
      <c r="AN30" s="273"/>
      <c r="AO30" s="273"/>
      <c r="AP30" s="273"/>
      <c r="AQ30" s="273"/>
      <c r="AR30" s="277"/>
      <c r="AS30" s="273"/>
      <c r="AT30" s="273"/>
      <c r="AU30" s="274"/>
      <c r="AV30" s="274"/>
      <c r="AW30" s="274"/>
      <c r="AX30" s="274"/>
      <c r="AY30" s="274"/>
      <c r="AZ30" s="274"/>
      <c r="BA30" s="274"/>
      <c r="BB30" s="274"/>
      <c r="BC30" s="274"/>
      <c r="BD30" s="277"/>
      <c r="BE30" s="273"/>
      <c r="BF30" s="277"/>
      <c r="BG30" s="273"/>
      <c r="BH30" s="273"/>
      <c r="BI30" s="273"/>
      <c r="BJ30" s="273"/>
      <c r="BK30" s="273"/>
      <c r="BL30" s="273"/>
      <c r="BM30" s="277"/>
      <c r="BN30" s="273"/>
      <c r="BO30" s="277"/>
      <c r="BP30" s="277"/>
      <c r="BQ30" s="277"/>
      <c r="BR30" s="273"/>
      <c r="BS30" s="277"/>
      <c r="BT30" s="277"/>
      <c r="BU30" s="273"/>
      <c r="BV30" s="277"/>
      <c r="BW30" s="273"/>
      <c r="BX30" s="273"/>
      <c r="BY30" s="273"/>
      <c r="BZ30" s="273"/>
      <c r="CA30" s="273"/>
      <c r="CB30" s="277"/>
      <c r="CC30" s="273"/>
      <c r="CD30" s="273"/>
      <c r="CE30" s="273"/>
      <c r="CF30" s="277"/>
      <c r="CG30" s="34"/>
      <c r="CH30" s="7"/>
      <c r="CI30" s="7"/>
      <c r="CJ30" s="60"/>
      <c r="CK30" s="60"/>
      <c r="CL30" s="60"/>
      <c r="CM30" s="7"/>
      <c r="CN30" s="47"/>
      <c r="CO30" s="7"/>
      <c r="CP30" s="7"/>
    </row>
    <row r="31" spans="1:94" ht="25.5" customHeight="1" x14ac:dyDescent="0.2">
      <c r="A31" s="26"/>
      <c r="B31" s="37" t="s">
        <v>82</v>
      </c>
      <c r="C31" s="10" t="s">
        <v>99</v>
      </c>
      <c r="D31" s="10" t="s">
        <v>99</v>
      </c>
      <c r="E31" s="38" t="s">
        <v>84</v>
      </c>
      <c r="F31" s="71">
        <v>0.32450231732776619</v>
      </c>
      <c r="G31" s="13">
        <v>0.93427474726513571</v>
      </c>
      <c r="H31" s="13">
        <v>2.8497295417499999E-2</v>
      </c>
      <c r="I31" s="13">
        <v>9.1927541209813664E-3</v>
      </c>
      <c r="J31" s="13">
        <v>2E-3</v>
      </c>
      <c r="K31" s="13">
        <v>7.4369380838739257E-3</v>
      </c>
      <c r="L31" s="28">
        <v>7.9976960852537883E-4</v>
      </c>
      <c r="M31" s="28">
        <v>9.5604642858206209E-4</v>
      </c>
      <c r="N31" s="13">
        <v>5.5834535333628196E-3</v>
      </c>
      <c r="O31" s="149">
        <v>1.0847449862758012E-3</v>
      </c>
      <c r="P31" s="58">
        <v>2.5245556013427459E-3</v>
      </c>
      <c r="Q31" s="71">
        <v>1.1000000000000001</v>
      </c>
      <c r="R31" s="71">
        <v>2.7</v>
      </c>
      <c r="S31" s="71">
        <v>1.2</v>
      </c>
      <c r="T31" s="275">
        <v>0.9</v>
      </c>
      <c r="U31" s="291"/>
      <c r="V31" s="347"/>
      <c r="W31" s="347">
        <v>1</v>
      </c>
      <c r="X31" s="347"/>
      <c r="Y31" s="347">
        <v>1</v>
      </c>
      <c r="Z31" s="291"/>
      <c r="AA31" s="347"/>
      <c r="AB31" s="347"/>
      <c r="AC31" s="291"/>
      <c r="AD31" s="291"/>
      <c r="AE31" s="347"/>
      <c r="AF31" s="291">
        <v>1</v>
      </c>
      <c r="AG31" s="291"/>
      <c r="AH31" s="291"/>
      <c r="AI31" s="291">
        <v>1</v>
      </c>
      <c r="AJ31" s="291"/>
      <c r="AK31" s="291"/>
      <c r="AL31" s="347"/>
      <c r="AM31" s="347"/>
      <c r="AN31" s="291">
        <v>1</v>
      </c>
      <c r="AO31" s="291"/>
      <c r="AP31" s="291"/>
      <c r="AQ31" s="291">
        <v>1</v>
      </c>
      <c r="AR31" s="291"/>
      <c r="AS31" s="291"/>
      <c r="AT31" s="291"/>
      <c r="AU31" s="347"/>
      <c r="AV31" s="291">
        <v>1</v>
      </c>
      <c r="AW31" s="347"/>
      <c r="AX31" s="347"/>
      <c r="AY31" s="291">
        <v>1</v>
      </c>
      <c r="AZ31" s="291"/>
      <c r="BA31" s="347"/>
      <c r="BB31" s="347"/>
      <c r="BC31" s="347"/>
      <c r="BD31" s="277"/>
      <c r="BE31" s="291" t="s">
        <v>85</v>
      </c>
      <c r="BF31" s="277"/>
      <c r="BG31" s="291" t="s">
        <v>85</v>
      </c>
      <c r="BH31" s="277"/>
      <c r="BI31" s="277"/>
      <c r="BJ31" s="277"/>
      <c r="BK31" s="277"/>
      <c r="BL31" s="291" t="s">
        <v>90</v>
      </c>
      <c r="BM31" s="277"/>
      <c r="BN31" s="291" t="s">
        <v>87</v>
      </c>
      <c r="BO31" s="277"/>
      <c r="BP31" s="277"/>
      <c r="BQ31" s="277"/>
      <c r="BR31" s="291" t="s">
        <v>85</v>
      </c>
      <c r="BS31" s="277"/>
      <c r="BT31" s="277"/>
      <c r="BU31" s="291" t="s">
        <v>85</v>
      </c>
      <c r="BV31" s="277"/>
      <c r="BW31" s="291" t="s">
        <v>85</v>
      </c>
      <c r="BX31" s="277"/>
      <c r="BY31" s="277"/>
      <c r="BZ31" s="277"/>
      <c r="CA31" s="291" t="s">
        <v>90</v>
      </c>
      <c r="CB31" s="277"/>
      <c r="CC31" s="291" t="s">
        <v>86</v>
      </c>
      <c r="CD31" s="291" t="s">
        <v>86</v>
      </c>
      <c r="CE31" s="291" t="s">
        <v>88</v>
      </c>
      <c r="CF31" s="277"/>
      <c r="CG31" s="276">
        <v>185.06981469280444</v>
      </c>
      <c r="CH31" s="71">
        <v>23.10497674372834</v>
      </c>
      <c r="CI31" s="73">
        <v>35.483522866657729</v>
      </c>
      <c r="CJ31" s="13">
        <v>228.06153264594292</v>
      </c>
      <c r="CK31" s="13">
        <v>9.560839376554787</v>
      </c>
      <c r="CL31" s="47">
        <v>59.846509666904929</v>
      </c>
      <c r="CM31" s="47">
        <v>0.19032053974570859</v>
      </c>
      <c r="CN31" s="69">
        <v>6.5842934788049371E-4</v>
      </c>
      <c r="CO31" s="94">
        <v>0.232492461844577</v>
      </c>
      <c r="CP31" s="102">
        <v>2.7245806415294825E-4</v>
      </c>
    </row>
    <row r="32" spans="1:94" ht="30.75" customHeight="1" x14ac:dyDescent="0.2">
      <c r="A32" s="26"/>
      <c r="B32" s="5" t="s">
        <v>82</v>
      </c>
      <c r="C32" s="10" t="s">
        <v>99</v>
      </c>
      <c r="D32" s="10" t="s">
        <v>99</v>
      </c>
      <c r="E32" s="12" t="s">
        <v>89</v>
      </c>
      <c r="F32" s="71">
        <v>1.1425867925678497</v>
      </c>
      <c r="G32" s="13">
        <v>1.5511104415961587</v>
      </c>
      <c r="H32" s="13">
        <v>2.0113240956269998E-2</v>
      </c>
      <c r="I32" s="13">
        <v>3.236808763786983E-2</v>
      </c>
      <c r="J32" s="13">
        <v>8.0000000000000002E-3</v>
      </c>
      <c r="K32" s="13">
        <v>2.6185782899036694E-2</v>
      </c>
      <c r="L32" s="28">
        <v>2.8160236244946751E-3</v>
      </c>
      <c r="M32" s="28">
        <v>3.3662811143384624E-3</v>
      </c>
      <c r="N32" s="13">
        <v>1.9659583070690077E-2</v>
      </c>
      <c r="O32" s="149">
        <v>3.8194343412686397E-3</v>
      </c>
      <c r="P32" s="58">
        <v>8.8890702259111134E-3</v>
      </c>
      <c r="Q32" s="58">
        <v>1</v>
      </c>
      <c r="R32" s="58">
        <v>2.6</v>
      </c>
      <c r="S32" s="58">
        <v>1.1499999999999999</v>
      </c>
      <c r="T32" s="58">
        <v>0.75</v>
      </c>
      <c r="U32" s="291"/>
      <c r="V32" s="347"/>
      <c r="W32" s="347">
        <v>1</v>
      </c>
      <c r="X32" s="347"/>
      <c r="Y32" s="347">
        <v>1</v>
      </c>
      <c r="Z32" s="291"/>
      <c r="AA32" s="347"/>
      <c r="AB32" s="347"/>
      <c r="AC32" s="291"/>
      <c r="AD32" s="291"/>
      <c r="AE32" s="347"/>
      <c r="AF32" s="291">
        <v>1</v>
      </c>
      <c r="AG32" s="291"/>
      <c r="AH32" s="291"/>
      <c r="AI32" s="291">
        <v>1</v>
      </c>
      <c r="AJ32" s="291"/>
      <c r="AK32" s="291"/>
      <c r="AL32" s="347"/>
      <c r="AM32" s="347"/>
      <c r="AN32" s="291">
        <v>1</v>
      </c>
      <c r="AO32" s="291"/>
      <c r="AP32" s="291"/>
      <c r="AQ32" s="291">
        <v>1</v>
      </c>
      <c r="AR32" s="291"/>
      <c r="AS32" s="291"/>
      <c r="AT32" s="291"/>
      <c r="AU32" s="347"/>
      <c r="AV32" s="291">
        <v>1</v>
      </c>
      <c r="AW32" s="347"/>
      <c r="AX32" s="347"/>
      <c r="AY32" s="291">
        <v>1</v>
      </c>
      <c r="AZ32" s="291"/>
      <c r="BA32" s="347"/>
      <c r="BB32" s="347"/>
      <c r="BC32" s="347"/>
      <c r="BD32" s="277"/>
      <c r="BE32" s="291" t="s">
        <v>85</v>
      </c>
      <c r="BF32" s="277"/>
      <c r="BG32" s="291" t="s">
        <v>85</v>
      </c>
      <c r="BH32" s="277"/>
      <c r="BI32" s="277"/>
      <c r="BJ32" s="277"/>
      <c r="BK32" s="277"/>
      <c r="BL32" s="291" t="s">
        <v>90</v>
      </c>
      <c r="BM32" s="277"/>
      <c r="BN32" s="291" t="s">
        <v>87</v>
      </c>
      <c r="BO32" s="277"/>
      <c r="BP32" s="277"/>
      <c r="BQ32" s="277"/>
      <c r="BR32" s="291" t="s">
        <v>85</v>
      </c>
      <c r="BS32" s="277"/>
      <c r="BT32" s="277"/>
      <c r="BU32" s="291" t="s">
        <v>85</v>
      </c>
      <c r="BV32" s="277"/>
      <c r="BW32" s="291" t="s">
        <v>85</v>
      </c>
      <c r="BX32" s="277"/>
      <c r="BY32" s="277"/>
      <c r="BZ32" s="277"/>
      <c r="CA32" s="291" t="s">
        <v>90</v>
      </c>
      <c r="CB32" s="277"/>
      <c r="CC32" s="291" t="s">
        <v>86</v>
      </c>
      <c r="CD32" s="291" t="s">
        <v>86</v>
      </c>
      <c r="CE32" s="291" t="s">
        <v>88</v>
      </c>
      <c r="CF32" s="277"/>
      <c r="CG32" s="276">
        <v>165.25265582577197</v>
      </c>
      <c r="CH32" s="71">
        <v>37.88548894224337</v>
      </c>
      <c r="CI32" s="73">
        <v>35.483522866657729</v>
      </c>
      <c r="CJ32" s="13">
        <v>203.64084777409877</v>
      </c>
      <c r="CK32" s="13">
        <v>15.677015324300307</v>
      </c>
      <c r="CL32" s="47">
        <v>59.846509666904929</v>
      </c>
      <c r="CM32" s="47">
        <v>0.30276812453407365</v>
      </c>
      <c r="CN32" s="69">
        <v>7.6199996784144357E-4</v>
      </c>
      <c r="CO32" s="94">
        <v>0.38424927684458821</v>
      </c>
      <c r="CP32" s="102">
        <v>3.1531558669278933E-4</v>
      </c>
    </row>
    <row r="33" spans="1:111" ht="25.5" customHeight="1" x14ac:dyDescent="0.2">
      <c r="A33" s="216"/>
      <c r="B33" s="5" t="s">
        <v>82</v>
      </c>
      <c r="C33" s="10" t="s">
        <v>99</v>
      </c>
      <c r="D33" s="10" t="s">
        <v>99</v>
      </c>
      <c r="E33" s="12" t="s">
        <v>91</v>
      </c>
      <c r="F33" s="71">
        <v>0.63445051356993731</v>
      </c>
      <c r="G33" s="13">
        <v>1.1679756872317326</v>
      </c>
      <c r="H33" s="13">
        <v>1.1168391002999999E-2</v>
      </c>
      <c r="I33" s="13">
        <v>1.7973207776164433E-2</v>
      </c>
      <c r="J33" s="28">
        <v>2E-3</v>
      </c>
      <c r="K33" s="13">
        <v>1.4540325090917027E-2</v>
      </c>
      <c r="L33" s="28">
        <v>1.5636690765263056E-3</v>
      </c>
      <c r="M33" s="28">
        <v>1.8692136087211009E-3</v>
      </c>
      <c r="N33" s="13">
        <v>1.0916485869522673E-2</v>
      </c>
      <c r="O33" s="149">
        <v>2.1208385175874029E-3</v>
      </c>
      <c r="P33" s="58">
        <v>4.9358833890543567E-3</v>
      </c>
      <c r="Q33" s="58">
        <v>0.95</v>
      </c>
      <c r="R33" s="58">
        <v>2.5499999999999998</v>
      </c>
      <c r="S33" s="58">
        <v>1.1000000000000001</v>
      </c>
      <c r="T33" s="58">
        <v>0.67</v>
      </c>
      <c r="U33" s="291"/>
      <c r="V33" s="347"/>
      <c r="W33" s="347">
        <v>1</v>
      </c>
      <c r="X33" s="347"/>
      <c r="Y33" s="347">
        <v>1</v>
      </c>
      <c r="Z33" s="291"/>
      <c r="AA33" s="347"/>
      <c r="AB33" s="347"/>
      <c r="AC33" s="291"/>
      <c r="AD33" s="291"/>
      <c r="AE33" s="347"/>
      <c r="AF33" s="291">
        <v>1</v>
      </c>
      <c r="AG33" s="291"/>
      <c r="AH33" s="291"/>
      <c r="AI33" s="291"/>
      <c r="AJ33" s="291">
        <v>1</v>
      </c>
      <c r="AK33" s="291"/>
      <c r="AL33" s="347"/>
      <c r="AM33" s="347"/>
      <c r="AN33" s="291">
        <v>1</v>
      </c>
      <c r="AO33" s="291"/>
      <c r="AP33" s="291"/>
      <c r="AQ33" s="291">
        <v>1</v>
      </c>
      <c r="AR33" s="291"/>
      <c r="AS33" s="291"/>
      <c r="AT33" s="291"/>
      <c r="AU33" s="347"/>
      <c r="AV33" s="291">
        <v>1</v>
      </c>
      <c r="AW33" s="347"/>
      <c r="AX33" s="347"/>
      <c r="AY33" s="291">
        <v>1</v>
      </c>
      <c r="AZ33" s="291"/>
      <c r="BA33" s="347"/>
      <c r="BB33" s="347"/>
      <c r="BC33" s="347"/>
      <c r="BD33" s="277"/>
      <c r="BE33" s="291" t="s">
        <v>85</v>
      </c>
      <c r="BF33" s="277"/>
      <c r="BG33" s="291" t="s">
        <v>85</v>
      </c>
      <c r="BH33" s="277"/>
      <c r="BI33" s="277"/>
      <c r="BJ33" s="277"/>
      <c r="BK33" s="277"/>
      <c r="BL33" s="291" t="s">
        <v>90</v>
      </c>
      <c r="BM33" s="277"/>
      <c r="BN33" s="291" t="s">
        <v>87</v>
      </c>
      <c r="BO33" s="277"/>
      <c r="BP33" s="277"/>
      <c r="BQ33" s="277"/>
      <c r="BR33" s="291" t="s">
        <v>85</v>
      </c>
      <c r="BS33" s="277"/>
      <c r="BT33" s="277"/>
      <c r="BU33" s="291" t="s">
        <v>85</v>
      </c>
      <c r="BV33" s="277"/>
      <c r="BW33" s="291" t="s">
        <v>85</v>
      </c>
      <c r="BX33" s="277"/>
      <c r="BY33" s="277"/>
      <c r="BZ33" s="277"/>
      <c r="CA33" s="291" t="s">
        <v>90</v>
      </c>
      <c r="CB33" s="277"/>
      <c r="CC33" s="291" t="s">
        <v>86</v>
      </c>
      <c r="CD33" s="291" t="s">
        <v>86</v>
      </c>
      <c r="CE33" s="291" t="s">
        <v>88</v>
      </c>
      <c r="CF33" s="277"/>
      <c r="CG33" s="276">
        <v>164.49790075173459</v>
      </c>
      <c r="CH33" s="71">
        <v>39.119978674399249</v>
      </c>
      <c r="CI33" s="73">
        <v>35.483522866657729</v>
      </c>
      <c r="CJ33" s="13">
        <v>202.71076309636254</v>
      </c>
      <c r="CK33" s="13">
        <v>16.187847175466409</v>
      </c>
      <c r="CL33" s="47">
        <v>59.846509666904929</v>
      </c>
      <c r="CM33" s="47">
        <v>0.22054208798470615</v>
      </c>
      <c r="CN33" s="77">
        <v>4.3690721786471243E-4</v>
      </c>
      <c r="CO33" s="94">
        <v>0.27473089163027903</v>
      </c>
      <c r="CP33" s="102">
        <v>1.8079220675241799E-4</v>
      </c>
    </row>
    <row r="34" spans="1:111" ht="25.5" customHeight="1" x14ac:dyDescent="0.2">
      <c r="A34" s="216"/>
      <c r="B34" s="5" t="s">
        <v>82</v>
      </c>
      <c r="C34" s="10" t="s">
        <v>99</v>
      </c>
      <c r="D34" s="10" t="s">
        <v>99</v>
      </c>
      <c r="E34" s="12" t="s">
        <v>92</v>
      </c>
      <c r="F34" s="71">
        <v>0.93708933127348648</v>
      </c>
      <c r="G34" s="13">
        <v>1.3961653557802087</v>
      </c>
      <c r="H34" s="13">
        <v>1.6495817770740002E-2</v>
      </c>
      <c r="I34" s="13">
        <v>2.6546595669117944E-2</v>
      </c>
      <c r="J34" s="28">
        <v>4.0000000000000001E-3</v>
      </c>
      <c r="K34" s="13">
        <v>2.1476195896316417E-2</v>
      </c>
      <c r="L34" s="28">
        <v>2.3095538232132608E-3</v>
      </c>
      <c r="M34" s="28">
        <v>2.7608459495882661E-3</v>
      </c>
      <c r="N34" s="13">
        <v>1.6123751537005911E-2</v>
      </c>
      <c r="O34" s="149">
        <v>3.1324982889559174E-3</v>
      </c>
      <c r="P34" s="58">
        <v>7.2903458431561163E-3</v>
      </c>
      <c r="Q34" s="58">
        <v>0.92500000000000004</v>
      </c>
      <c r="R34" s="58">
        <v>2.5</v>
      </c>
      <c r="S34" s="58">
        <v>0.9</v>
      </c>
      <c r="T34" s="91">
        <v>0.6</v>
      </c>
      <c r="U34" s="349">
        <v>0.33329999999999999</v>
      </c>
      <c r="V34" s="348"/>
      <c r="W34" s="348">
        <v>0.33329999999999999</v>
      </c>
      <c r="X34" s="348">
        <v>0.33329999999999999</v>
      </c>
      <c r="Y34" s="347">
        <v>1</v>
      </c>
      <c r="Z34" s="291"/>
      <c r="AA34" s="347"/>
      <c r="AB34" s="347"/>
      <c r="AC34" s="291"/>
      <c r="AD34" s="291"/>
      <c r="AE34" s="347"/>
      <c r="AF34" s="291">
        <v>1</v>
      </c>
      <c r="AG34" s="291"/>
      <c r="AH34" s="291"/>
      <c r="AI34" s="291"/>
      <c r="AJ34" s="291">
        <v>1</v>
      </c>
      <c r="AK34" s="291"/>
      <c r="AL34" s="347"/>
      <c r="AM34" s="347"/>
      <c r="AN34" s="291">
        <v>1</v>
      </c>
      <c r="AO34" s="291"/>
      <c r="AP34" s="291"/>
      <c r="AQ34" s="291">
        <v>1</v>
      </c>
      <c r="AR34" s="291"/>
      <c r="AS34" s="291"/>
      <c r="AT34" s="291"/>
      <c r="AU34" s="347"/>
      <c r="AV34" s="291">
        <v>1</v>
      </c>
      <c r="AW34" s="347"/>
      <c r="AX34" s="347"/>
      <c r="AY34" s="291">
        <v>1</v>
      </c>
      <c r="AZ34" s="291"/>
      <c r="BA34" s="347"/>
      <c r="BB34" s="347"/>
      <c r="BC34" s="347"/>
      <c r="BD34" s="277"/>
      <c r="BE34" s="291" t="s">
        <v>85</v>
      </c>
      <c r="BF34" s="277"/>
      <c r="BG34" s="291" t="s">
        <v>85</v>
      </c>
      <c r="BH34" s="277"/>
      <c r="BI34" s="277"/>
      <c r="BJ34" s="277"/>
      <c r="BK34" s="277"/>
      <c r="BL34" s="291" t="s">
        <v>90</v>
      </c>
      <c r="BM34" s="277"/>
      <c r="BN34" s="291" t="s">
        <v>87</v>
      </c>
      <c r="BO34" s="277"/>
      <c r="BP34" s="277"/>
      <c r="BQ34" s="277"/>
      <c r="BR34" s="291" t="s">
        <v>85</v>
      </c>
      <c r="BS34" s="277"/>
      <c r="BT34" s="277"/>
      <c r="BU34" s="291" t="s">
        <v>85</v>
      </c>
      <c r="BV34" s="277"/>
      <c r="BW34" s="291" t="s">
        <v>85</v>
      </c>
      <c r="BX34" s="277"/>
      <c r="BY34" s="277"/>
      <c r="BZ34" s="277"/>
      <c r="CA34" s="291" t="s">
        <v>90</v>
      </c>
      <c r="CB34" s="277"/>
      <c r="CC34" s="291" t="s">
        <v>86</v>
      </c>
      <c r="CD34" s="291" t="s">
        <v>86</v>
      </c>
      <c r="CE34" s="291" t="s">
        <v>88</v>
      </c>
      <c r="CF34" s="277"/>
      <c r="CG34" s="276">
        <v>142.43582935679606</v>
      </c>
      <c r="CH34" s="71">
        <v>25.190263453451117</v>
      </c>
      <c r="CI34" s="73">
        <v>35.483522866657729</v>
      </c>
      <c r="CJ34" s="13">
        <v>175.52367251637978</v>
      </c>
      <c r="CK34" s="13">
        <v>10.423731017038072</v>
      </c>
      <c r="CL34" s="47">
        <v>59.846509666904929</v>
      </c>
      <c r="CM34" s="47">
        <v>0.23801520108412402</v>
      </c>
      <c r="CN34" s="77">
        <v>4.1553399552506136E-4</v>
      </c>
      <c r="CO34" s="47">
        <v>0.30114159640949234</v>
      </c>
      <c r="CP34" s="77">
        <v>1.719479673482704E-4</v>
      </c>
    </row>
    <row r="35" spans="1:111" ht="25.5" customHeight="1" x14ac:dyDescent="0.2">
      <c r="A35" s="216"/>
      <c r="B35" s="5" t="s">
        <v>82</v>
      </c>
      <c r="C35" s="10" t="s">
        <v>99</v>
      </c>
      <c r="D35" s="10" t="s">
        <v>99</v>
      </c>
      <c r="E35" s="12" t="s">
        <v>93</v>
      </c>
      <c r="F35" s="71">
        <v>0.86649176576200426</v>
      </c>
      <c r="G35" s="13">
        <v>1.3429347913845513</v>
      </c>
      <c r="H35" s="13">
        <v>1.525307117565E-2</v>
      </c>
      <c r="I35" s="13">
        <v>2.4546652905592423E-2</v>
      </c>
      <c r="J35" s="28">
        <v>3.0000000000000001E-3</v>
      </c>
      <c r="K35" s="13">
        <v>1.9858242200624272E-2</v>
      </c>
      <c r="L35" s="28">
        <v>2.1355588027865404E-3</v>
      </c>
      <c r="M35" s="28">
        <v>2.552851902181612E-3</v>
      </c>
      <c r="N35" s="13">
        <v>1.4909035322194552E-2</v>
      </c>
      <c r="O35" s="149">
        <v>2.8965050428599059E-3</v>
      </c>
      <c r="P35" s="58">
        <v>6.7411125405379656E-3</v>
      </c>
      <c r="Q35" s="58">
        <v>0.91500000000000004</v>
      </c>
      <c r="R35" s="58">
        <v>2.15</v>
      </c>
      <c r="S35" s="58">
        <v>0.7</v>
      </c>
      <c r="T35" s="58">
        <v>0.45</v>
      </c>
      <c r="U35" s="349">
        <v>0.33329999999999999</v>
      </c>
      <c r="V35" s="348"/>
      <c r="W35" s="348">
        <v>0.33329999999999999</v>
      </c>
      <c r="X35" s="348">
        <v>0.33329999999999999</v>
      </c>
      <c r="Y35" s="347">
        <v>1</v>
      </c>
      <c r="Z35" s="291"/>
      <c r="AA35" s="347"/>
      <c r="AB35" s="347"/>
      <c r="AC35" s="291"/>
      <c r="AD35" s="291"/>
      <c r="AE35" s="347"/>
      <c r="AF35" s="291">
        <v>1</v>
      </c>
      <c r="AG35" s="291"/>
      <c r="AH35" s="291"/>
      <c r="AI35" s="291"/>
      <c r="AJ35" s="291">
        <v>1</v>
      </c>
      <c r="AK35" s="291"/>
      <c r="AL35" s="347"/>
      <c r="AM35" s="347"/>
      <c r="AN35" s="291">
        <v>1</v>
      </c>
      <c r="AO35" s="291"/>
      <c r="AP35" s="291"/>
      <c r="AQ35" s="291">
        <v>1</v>
      </c>
      <c r="AR35" s="291"/>
      <c r="AS35" s="291"/>
      <c r="AT35" s="291"/>
      <c r="AU35" s="347"/>
      <c r="AV35" s="291">
        <v>1</v>
      </c>
      <c r="AW35" s="347"/>
      <c r="AX35" s="347"/>
      <c r="AY35" s="291">
        <v>1</v>
      </c>
      <c r="AZ35" s="291"/>
      <c r="BA35" s="347"/>
      <c r="BB35" s="347"/>
      <c r="BC35" s="347"/>
      <c r="BD35" s="277"/>
      <c r="BE35" s="291" t="s">
        <v>85</v>
      </c>
      <c r="BF35" s="277"/>
      <c r="BG35" s="291" t="s">
        <v>85</v>
      </c>
      <c r="BH35" s="277"/>
      <c r="BI35" s="277"/>
      <c r="BJ35" s="277"/>
      <c r="BK35" s="277"/>
      <c r="BL35" s="291" t="s">
        <v>90</v>
      </c>
      <c r="BM35" s="277"/>
      <c r="BN35" s="291" t="s">
        <v>87</v>
      </c>
      <c r="BO35" s="277"/>
      <c r="BP35" s="277"/>
      <c r="BQ35" s="277"/>
      <c r="BR35" s="291" t="s">
        <v>85</v>
      </c>
      <c r="BS35" s="277"/>
      <c r="BT35" s="277"/>
      <c r="BU35" s="291" t="s">
        <v>85</v>
      </c>
      <c r="BV35" s="277"/>
      <c r="BW35" s="291" t="s">
        <v>85</v>
      </c>
      <c r="BX35" s="277"/>
      <c r="BY35" s="277"/>
      <c r="BZ35" s="277"/>
      <c r="CA35" s="291" t="s">
        <v>90</v>
      </c>
      <c r="CB35" s="277"/>
      <c r="CC35" s="291" t="s">
        <v>86</v>
      </c>
      <c r="CD35" s="291" t="s">
        <v>86</v>
      </c>
      <c r="CE35" s="291" t="s">
        <v>88</v>
      </c>
      <c r="CF35" s="277"/>
      <c r="CG35" s="276">
        <v>120.95433878804013</v>
      </c>
      <c r="CH35" s="71">
        <v>30.862243303897063</v>
      </c>
      <c r="CI35" s="73">
        <v>35.483522866657729</v>
      </c>
      <c r="CJ35" s="13">
        <v>149.05203168850184</v>
      </c>
      <c r="CK35" s="13">
        <v>12.770796279152606</v>
      </c>
      <c r="CL35" s="47">
        <v>59.846509666904929</v>
      </c>
      <c r="CM35" s="47">
        <v>0.1990799701115597</v>
      </c>
      <c r="CN35" s="69">
        <v>4.7074399375456949E-4</v>
      </c>
      <c r="CO35" s="47">
        <v>0.25202366691701106</v>
      </c>
      <c r="CP35" s="77">
        <v>1.9479386461564087E-4</v>
      </c>
    </row>
    <row r="36" spans="1:111" ht="25.5" customHeight="1" x14ac:dyDescent="0.2">
      <c r="A36" s="216"/>
      <c r="B36" s="5" t="s">
        <v>82</v>
      </c>
      <c r="C36" s="10" t="s">
        <v>99</v>
      </c>
      <c r="D36" s="10" t="s">
        <v>99</v>
      </c>
      <c r="E36" s="12" t="s">
        <v>94</v>
      </c>
      <c r="F36" s="71">
        <v>0.91388623899791221</v>
      </c>
      <c r="G36" s="13">
        <v>1.3786702242044258</v>
      </c>
      <c r="H36" s="13">
        <v>1.608736793664E-2</v>
      </c>
      <c r="I36" s="13">
        <v>2.588928041820604E-2</v>
      </c>
      <c r="J36" s="28">
        <v>2E-3</v>
      </c>
      <c r="K36" s="13">
        <v>2.0944427858328687E-2</v>
      </c>
      <c r="L36" s="28">
        <v>2.2523673963839252E-3</v>
      </c>
      <c r="M36" s="28">
        <v>2.6924851634934281E-3</v>
      </c>
      <c r="N36" s="13">
        <v>1.5724514364779056E-2</v>
      </c>
      <c r="O36" s="149">
        <v>3.0549350893483125E-3</v>
      </c>
      <c r="P36" s="58">
        <v>7.1098309640786712E-3</v>
      </c>
      <c r="Q36" s="58">
        <v>0.9</v>
      </c>
      <c r="R36" s="58">
        <v>1.8</v>
      </c>
      <c r="S36" s="58">
        <v>0.5</v>
      </c>
      <c r="T36" s="91">
        <v>0.3</v>
      </c>
      <c r="U36" s="349">
        <v>0.33329999999999999</v>
      </c>
      <c r="V36" s="348"/>
      <c r="W36" s="348">
        <v>0.33329999999999999</v>
      </c>
      <c r="X36" s="348">
        <v>0.33329999999999999</v>
      </c>
      <c r="Y36" s="347">
        <v>1</v>
      </c>
      <c r="Z36" s="291"/>
      <c r="AA36" s="347"/>
      <c r="AB36" s="347"/>
      <c r="AC36" s="291"/>
      <c r="AD36" s="291"/>
      <c r="AE36" s="347"/>
      <c r="AF36" s="291">
        <v>1</v>
      </c>
      <c r="AG36" s="291"/>
      <c r="AH36" s="291"/>
      <c r="AI36" s="291"/>
      <c r="AJ36" s="291"/>
      <c r="AK36" s="291"/>
      <c r="AL36" s="347">
        <v>1</v>
      </c>
      <c r="AM36" s="347"/>
      <c r="AN36" s="291">
        <v>1</v>
      </c>
      <c r="AO36" s="291"/>
      <c r="AP36" s="291"/>
      <c r="AQ36" s="291">
        <v>1</v>
      </c>
      <c r="AR36" s="291"/>
      <c r="AS36" s="291"/>
      <c r="AT36" s="291"/>
      <c r="AU36" s="347"/>
      <c r="AV36" s="291">
        <v>1</v>
      </c>
      <c r="AW36" s="347"/>
      <c r="AX36" s="347"/>
      <c r="AY36" s="291">
        <v>1</v>
      </c>
      <c r="AZ36" s="291"/>
      <c r="BA36" s="347"/>
      <c r="BB36" s="347"/>
      <c r="BC36" s="347"/>
      <c r="BD36" s="277"/>
      <c r="BE36" s="291" t="s">
        <v>85</v>
      </c>
      <c r="BF36" s="277"/>
      <c r="BG36" s="291" t="s">
        <v>85</v>
      </c>
      <c r="BH36" s="277"/>
      <c r="BI36" s="277"/>
      <c r="BJ36" s="277"/>
      <c r="BK36" s="277"/>
      <c r="BL36" s="291" t="s">
        <v>90</v>
      </c>
      <c r="BM36" s="277"/>
      <c r="BN36" s="291" t="s">
        <v>87</v>
      </c>
      <c r="BO36" s="277"/>
      <c r="BP36" s="277"/>
      <c r="BQ36" s="277"/>
      <c r="BR36" s="291" t="s">
        <v>85</v>
      </c>
      <c r="BS36" s="277"/>
      <c r="BT36" s="277"/>
      <c r="BU36" s="291" t="s">
        <v>85</v>
      </c>
      <c r="BV36" s="277"/>
      <c r="BW36" s="291" t="s">
        <v>85</v>
      </c>
      <c r="BX36" s="277"/>
      <c r="BY36" s="277"/>
      <c r="BZ36" s="277"/>
      <c r="CA36" s="291" t="s">
        <v>90</v>
      </c>
      <c r="CB36" s="277"/>
      <c r="CC36" s="291" t="s">
        <v>86</v>
      </c>
      <c r="CD36" s="291" t="s">
        <v>86</v>
      </c>
      <c r="CE36" s="291" t="s">
        <v>88</v>
      </c>
      <c r="CF36" s="277"/>
      <c r="CG36" s="276">
        <v>107.40745284377965</v>
      </c>
      <c r="CH36" s="71">
        <v>36.117165812398454</v>
      </c>
      <c r="CI36" s="73">
        <v>35.483522866657729</v>
      </c>
      <c r="CJ36" s="13">
        <v>132.35820413938967</v>
      </c>
      <c r="CK36" s="13">
        <v>14.94528321317048</v>
      </c>
      <c r="CL36" s="47">
        <v>59.846509666904929</v>
      </c>
      <c r="CM36" s="47">
        <v>0.18640736035236624</v>
      </c>
      <c r="CN36" s="69">
        <v>5.8103013525268932E-4</v>
      </c>
      <c r="CO36" s="47">
        <v>0.23717121661278745</v>
      </c>
      <c r="CP36" s="77">
        <v>2.4043026996756282E-4</v>
      </c>
    </row>
    <row r="37" spans="1:111" ht="25.5" customHeight="1" x14ac:dyDescent="0.2">
      <c r="A37" s="216"/>
      <c r="B37" s="5" t="s">
        <v>82</v>
      </c>
      <c r="C37" s="10" t="s">
        <v>99</v>
      </c>
      <c r="D37" s="10" t="s">
        <v>99</v>
      </c>
      <c r="E37" s="10" t="s">
        <v>95</v>
      </c>
      <c r="F37" s="71">
        <v>0.31612668517745302</v>
      </c>
      <c r="G37" s="13">
        <v>0.92795952062379961</v>
      </c>
      <c r="H37" s="13">
        <v>5.5648570708499998E-3</v>
      </c>
      <c r="I37" s="13">
        <v>8.9554826968520716E-3</v>
      </c>
      <c r="J37" s="28">
        <v>1E-3</v>
      </c>
      <c r="K37" s="31">
        <v>7.2449855017533262E-3</v>
      </c>
      <c r="L37" s="31">
        <v>7.7912699462613015E-4</v>
      </c>
      <c r="M37" s="31">
        <v>9.3137020047261545E-4</v>
      </c>
      <c r="N37" s="28">
        <v>5.4393406860065467E-3</v>
      </c>
      <c r="O37" s="149">
        <v>1.0567469582285444E-3</v>
      </c>
      <c r="P37" s="149">
        <v>2.4593950526169807E-3</v>
      </c>
      <c r="Q37" s="58">
        <v>0.82</v>
      </c>
      <c r="R37" s="58">
        <v>1.3</v>
      </c>
      <c r="S37" s="58">
        <v>0.33</v>
      </c>
      <c r="T37" s="91">
        <v>0.15</v>
      </c>
      <c r="U37" s="349">
        <v>0.33329999999999999</v>
      </c>
      <c r="V37" s="348"/>
      <c r="W37" s="348">
        <v>0.33329999999999999</v>
      </c>
      <c r="X37" s="348">
        <v>0.33329999999999999</v>
      </c>
      <c r="Y37" s="347">
        <v>1</v>
      </c>
      <c r="Z37" s="291"/>
      <c r="AA37" s="347"/>
      <c r="AB37" s="347"/>
      <c r="AC37" s="291"/>
      <c r="AD37" s="291"/>
      <c r="AE37" s="347"/>
      <c r="AF37" s="291">
        <v>1</v>
      </c>
      <c r="AG37" s="291"/>
      <c r="AH37" s="291"/>
      <c r="AI37" s="291"/>
      <c r="AJ37" s="291"/>
      <c r="AK37" s="291"/>
      <c r="AL37" s="347">
        <v>1</v>
      </c>
      <c r="AM37" s="347"/>
      <c r="AN37" s="291">
        <v>1</v>
      </c>
      <c r="AO37" s="291"/>
      <c r="AP37" s="291"/>
      <c r="AQ37" s="291">
        <v>1</v>
      </c>
      <c r="AR37" s="291"/>
      <c r="AS37" s="291"/>
      <c r="AT37" s="291"/>
      <c r="AU37" s="347"/>
      <c r="AV37" s="291">
        <v>1</v>
      </c>
      <c r="AW37" s="347"/>
      <c r="AX37" s="347"/>
      <c r="AY37" s="291">
        <v>1</v>
      </c>
      <c r="AZ37" s="291"/>
      <c r="BA37" s="347"/>
      <c r="BB37" s="347"/>
      <c r="BC37" s="347"/>
      <c r="BD37" s="277"/>
      <c r="BE37" s="291" t="s">
        <v>85</v>
      </c>
      <c r="BF37" s="277"/>
      <c r="BG37" s="291" t="s">
        <v>85</v>
      </c>
      <c r="BH37" s="277"/>
      <c r="BI37" s="277"/>
      <c r="BJ37" s="277"/>
      <c r="BK37" s="277"/>
      <c r="BL37" s="291" t="s">
        <v>90</v>
      </c>
      <c r="BM37" s="277"/>
      <c r="BN37" s="291" t="s">
        <v>87</v>
      </c>
      <c r="BO37" s="277"/>
      <c r="BP37" s="277"/>
      <c r="BQ37" s="277"/>
      <c r="BR37" s="291" t="s">
        <v>85</v>
      </c>
      <c r="BS37" s="277"/>
      <c r="BT37" s="277"/>
      <c r="BU37" s="291" t="s">
        <v>85</v>
      </c>
      <c r="BV37" s="277"/>
      <c r="BW37" s="291" t="s">
        <v>85</v>
      </c>
      <c r="BX37" s="277"/>
      <c r="BY37" s="277"/>
      <c r="BZ37" s="277"/>
      <c r="CA37" s="291" t="s">
        <v>90</v>
      </c>
      <c r="CB37" s="277"/>
      <c r="CC37" s="291" t="s">
        <v>86</v>
      </c>
      <c r="CD37" s="291" t="s">
        <v>86</v>
      </c>
      <c r="CE37" s="291" t="s">
        <v>88</v>
      </c>
      <c r="CF37" s="277"/>
      <c r="CG37" s="245">
        <v>97.982690765415555</v>
      </c>
      <c r="CH37" s="58">
        <v>30.678738073441462</v>
      </c>
      <c r="CI37" s="73">
        <v>35.483522866657729</v>
      </c>
      <c r="CJ37" s="13">
        <v>120.74406983022158</v>
      </c>
      <c r="CK37" s="13">
        <v>12.694861814790077</v>
      </c>
      <c r="CL37" s="47">
        <v>59.846509666904929</v>
      </c>
      <c r="CM37" s="69">
        <v>0.10804125921435988</v>
      </c>
      <c r="CN37" s="77">
        <v>1.7072279249274582E-4</v>
      </c>
      <c r="CO37" s="47">
        <v>0.13096468787825805</v>
      </c>
      <c r="CP37" s="77">
        <v>7.0645091533498228E-5</v>
      </c>
    </row>
    <row r="38" spans="1:111" ht="25.5" customHeight="1" x14ac:dyDescent="0.2">
      <c r="A38" s="121"/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0">
        <v>0.13550862590575971</v>
      </c>
      <c r="J38" s="500">
        <v>2.8005955017252768E-2</v>
      </c>
      <c r="K38" s="500">
        <v>6.4627243816150884E-2</v>
      </c>
      <c r="L38" s="500">
        <v>7.0087448169608824E-2</v>
      </c>
      <c r="M38" s="500">
        <v>0</v>
      </c>
      <c r="N38" s="14"/>
      <c r="O38" s="14"/>
      <c r="P38" s="14"/>
      <c r="Q38" s="7"/>
      <c r="R38" s="7"/>
      <c r="S38" s="7"/>
      <c r="T38" s="7"/>
      <c r="U38" s="253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69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0"/>
      <c r="CG38" s="7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121"/>
      <c r="CW38" s="121"/>
      <c r="CX38" s="121"/>
      <c r="CZ38" s="237"/>
      <c r="DA38" s="237"/>
      <c r="DB38" s="237"/>
      <c r="DC38" s="237"/>
      <c r="DD38" s="237"/>
      <c r="DE38" s="237"/>
      <c r="DF38" s="237"/>
    </row>
    <row r="39" spans="1:111" ht="29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17">
        <v>3.0307933398628797</v>
      </c>
      <c r="G39" s="7">
        <v>3.0307933398628797</v>
      </c>
      <c r="H39" s="191">
        <v>1.4943338759999998</v>
      </c>
      <c r="I39" s="60">
        <v>2.6791179498875654E-2</v>
      </c>
      <c r="J39" s="60">
        <v>3.829426964848E-3</v>
      </c>
      <c r="K39" s="60">
        <v>1.2992494370991748E-2</v>
      </c>
      <c r="L39" s="60">
        <v>1.3687152969596831E-2</v>
      </c>
      <c r="M39" s="60">
        <v>0</v>
      </c>
      <c r="N39" s="13">
        <v>2.4048636137186195E-2</v>
      </c>
      <c r="O39" s="13">
        <v>2.742543361689461E-3</v>
      </c>
      <c r="P39" s="225">
        <v>0</v>
      </c>
      <c r="Q39" s="226">
        <v>1</v>
      </c>
      <c r="R39" s="226">
        <v>2.7</v>
      </c>
      <c r="S39" s="226">
        <v>1</v>
      </c>
      <c r="T39" s="226">
        <v>1</v>
      </c>
      <c r="U39" s="253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0"/>
      <c r="CG39" s="32">
        <v>162.86492806382898</v>
      </c>
      <c r="CH39" s="32">
        <v>24.574135079437159</v>
      </c>
      <c r="CI39" s="32">
        <v>3.8696083233598499</v>
      </c>
      <c r="CJ39" s="32">
        <v>213.35305576361597</v>
      </c>
      <c r="CK39" s="32">
        <v>7.863723225419891</v>
      </c>
      <c r="CL39" s="94">
        <v>3.8696083233598499</v>
      </c>
      <c r="CM39" s="47">
        <v>0.50533792240741693</v>
      </c>
      <c r="CN39" s="47">
        <v>3.6721962522602895E-2</v>
      </c>
      <c r="CO39" s="94">
        <v>0.65835700358207783</v>
      </c>
      <c r="CP39" s="94">
        <v>1.1751028007232924E-2</v>
      </c>
      <c r="CQ39" s="236">
        <f t="shared" ref="CQ39:CQ45" si="5">F47+F55+F63+F71+F79+F87</f>
        <v>3.0307933398628797</v>
      </c>
      <c r="CR39" s="238">
        <f t="shared" ref="CR39:CR45" si="6">F47/CQ39</f>
        <v>0.42105195124158173</v>
      </c>
      <c r="CS39" s="238">
        <f t="shared" ref="CS39:CS45" si="7">F55/CQ39</f>
        <v>7.1586458292938304E-2</v>
      </c>
      <c r="CT39" s="238">
        <f t="shared" ref="CT39:CT45" si="8">F63/CQ39</f>
        <v>0.26822300642442576</v>
      </c>
      <c r="CU39" s="238">
        <f t="shared" ref="CU39:CU45" si="9">F71/CQ39</f>
        <v>3.8779229844495285E-2</v>
      </c>
      <c r="CV39" s="238">
        <f t="shared" ref="CV39:CV45" si="10">F79/CQ39</f>
        <v>1.615801243520637E-2</v>
      </c>
      <c r="CW39" s="238">
        <f t="shared" ref="CW39:CW45" si="11">F87/CQ39</f>
        <v>0.18420134176135261</v>
      </c>
      <c r="CX39" s="238">
        <f t="shared" ref="CX39:CX45" si="12">SUM(CR39:CW39)</f>
        <v>1</v>
      </c>
      <c r="CY39" s="237"/>
      <c r="CZ39" s="240">
        <f>F47/[1]EU28!F47</f>
        <v>3.0334520107430461E-3</v>
      </c>
      <c r="DA39" s="240">
        <f>F55/[1]EU28!F55</f>
        <v>5.3767034920511173E-4</v>
      </c>
      <c r="DB39" s="240">
        <f>H63/[1]EU28!F63</f>
        <v>1.1466233018391444E-3</v>
      </c>
      <c r="DC39" s="240">
        <f>F71/[1]EU28!F71</f>
        <v>1.0512607704767072E-3</v>
      </c>
      <c r="DD39" s="240">
        <f>F79/[1]EU28!F79</f>
        <v>3.1929508615890866E-4</v>
      </c>
      <c r="DE39" s="240">
        <f>F87/[1]EU28!F87</f>
        <v>2.1800851288820426E-3</v>
      </c>
      <c r="DF39" s="237"/>
      <c r="DG39" s="27"/>
    </row>
    <row r="40" spans="1:111" ht="22.5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2.8599412340842321</v>
      </c>
      <c r="G40" s="7">
        <v>2.8599412340842321</v>
      </c>
      <c r="H40" s="17">
        <v>1.4116</v>
      </c>
      <c r="I40" s="60">
        <v>2.1973265957841288E-2</v>
      </c>
      <c r="J40" s="60">
        <v>4.0521407739227844E-3</v>
      </c>
      <c r="K40" s="60">
        <v>1.066381120259673E-2</v>
      </c>
      <c r="L40" s="60">
        <v>1.1150210275036163E-2</v>
      </c>
      <c r="M40" s="60">
        <v>0</v>
      </c>
      <c r="N40" s="13">
        <v>1.9708623491725946E-2</v>
      </c>
      <c r="O40" s="13">
        <v>2.2646424661153428E-3</v>
      </c>
      <c r="P40" s="225">
        <v>0</v>
      </c>
      <c r="Q40" s="226">
        <v>0.8999999999999998</v>
      </c>
      <c r="R40" s="226">
        <v>2.5999999999999996</v>
      </c>
      <c r="S40" s="226">
        <v>0.65999999999999992</v>
      </c>
      <c r="T40" s="226">
        <v>0.64999999999999991</v>
      </c>
      <c r="U40" s="253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0"/>
      <c r="CG40" s="32">
        <v>153.57014547735255</v>
      </c>
      <c r="CH40" s="32">
        <v>25.288636472671474</v>
      </c>
      <c r="CI40" s="32">
        <v>3.7159286382999275</v>
      </c>
      <c r="CJ40" s="32">
        <v>201.17689057533187</v>
      </c>
      <c r="CK40" s="32">
        <v>8.092363671254871</v>
      </c>
      <c r="CL40" s="94">
        <v>3.7159286382999275</v>
      </c>
      <c r="CM40" s="47">
        <v>0.44982892891058318</v>
      </c>
      <c r="CN40" s="47">
        <v>3.5697439244823055E-2</v>
      </c>
      <c r="CO40" s="94">
        <v>0.58598142223683158</v>
      </c>
      <c r="CP40" s="94">
        <v>1.1423180558343375E-2</v>
      </c>
      <c r="CQ40" s="236">
        <f t="shared" si="5"/>
        <v>2.8599412340842321</v>
      </c>
      <c r="CR40" s="238">
        <f t="shared" si="6"/>
        <v>0.32191780821917798</v>
      </c>
      <c r="CS40" s="238">
        <f t="shared" si="7"/>
        <v>8.9041095890410954E-2</v>
      </c>
      <c r="CT40" s="238">
        <f t="shared" si="8"/>
        <v>0.37671232876712324</v>
      </c>
      <c r="CU40" s="238">
        <f t="shared" si="9"/>
        <v>4.4520547945205477E-2</v>
      </c>
      <c r="CV40" s="238">
        <f t="shared" si="10"/>
        <v>4.7945205479452045E-2</v>
      </c>
      <c r="CW40" s="238">
        <f t="shared" si="11"/>
        <v>0.1198630136986301</v>
      </c>
      <c r="CX40" s="238">
        <f t="shared" si="12"/>
        <v>0.99999999999999967</v>
      </c>
      <c r="CY40" s="237"/>
      <c r="CZ40" s="240">
        <f>F48/[1]EU28!F48</f>
        <v>2.1896637342720994E-3</v>
      </c>
      <c r="DA40" s="240">
        <f>F56/[1]EU28!F56</f>
        <v>1.1779642042049883E-3</v>
      </c>
      <c r="DB40" s="240">
        <f>H64/[1]EU28!F64</f>
        <v>1.8621923568454466E-3</v>
      </c>
      <c r="DC40" s="240">
        <f>F72/[1]EU28!F72</f>
        <v>1.8373181938314163E-3</v>
      </c>
      <c r="DD40" s="240">
        <f>F80/[1]EU28!F80</f>
        <v>1.1420995346270713E-3</v>
      </c>
      <c r="DE40" s="240">
        <f>F88/[1]EU28!F88</f>
        <v>2.0059756294593914E-3</v>
      </c>
      <c r="DF40" s="237"/>
      <c r="DG40" s="27"/>
    </row>
    <row r="41" spans="1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1.9098922624877572</v>
      </c>
      <c r="G41" s="7">
        <v>1.9098922624877572</v>
      </c>
      <c r="H41" s="17">
        <v>1.0692870000000001</v>
      </c>
      <c r="I41" s="60">
        <v>1.4956163558527342E-2</v>
      </c>
      <c r="J41" s="60">
        <v>2.5441876524454174E-3</v>
      </c>
      <c r="K41" s="60">
        <v>7.2794307477280201E-3</v>
      </c>
      <c r="L41" s="60">
        <v>7.5575335339671864E-3</v>
      </c>
      <c r="M41" s="60">
        <v>0</v>
      </c>
      <c r="N41" s="13">
        <v>1.3425256988485406E-2</v>
      </c>
      <c r="O41" s="13">
        <v>1.5309065700419362E-3</v>
      </c>
      <c r="P41" s="225">
        <v>0</v>
      </c>
      <c r="Q41" s="226">
        <v>0.85</v>
      </c>
      <c r="R41" s="226">
        <v>2.5500000000000003</v>
      </c>
      <c r="S41" s="226">
        <v>0.49500000000000005</v>
      </c>
      <c r="T41" s="226">
        <v>0.47500000000000003</v>
      </c>
      <c r="U41" s="253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0"/>
      <c r="CG41" s="32">
        <v>149.40447090250947</v>
      </c>
      <c r="CH41" s="32">
        <v>25.561479719507009</v>
      </c>
      <c r="CI41" s="32">
        <v>3.631430183260191</v>
      </c>
      <c r="CJ41" s="32">
        <v>195.71985688228742</v>
      </c>
      <c r="CK41" s="32">
        <v>8.1796735102422424</v>
      </c>
      <c r="CL41" s="94">
        <v>3.631430183260191</v>
      </c>
      <c r="CM41" s="47">
        <v>0.2922820833665532</v>
      </c>
      <c r="CN41" s="47">
        <v>2.7332557964832492E-2</v>
      </c>
      <c r="CO41" s="94">
        <v>0.410739480683465</v>
      </c>
      <c r="CP41" s="94">
        <v>8.7464185487463979E-3</v>
      </c>
      <c r="CQ41" s="236">
        <f t="shared" si="5"/>
        <v>1.9098922624877572</v>
      </c>
      <c r="CR41" s="238">
        <f t="shared" si="6"/>
        <v>0.33846153846153848</v>
      </c>
      <c r="CS41" s="238">
        <f t="shared" si="7"/>
        <v>8.7179487179487189E-2</v>
      </c>
      <c r="CT41" s="238">
        <f t="shared" si="8"/>
        <v>0.41538461538461541</v>
      </c>
      <c r="CU41" s="238">
        <f t="shared" si="9"/>
        <v>5.1282051282051287E-2</v>
      </c>
      <c r="CV41" s="238">
        <f t="shared" si="10"/>
        <v>2.0512820512820513E-2</v>
      </c>
      <c r="CW41" s="238">
        <f t="shared" si="11"/>
        <v>8.7179487179487189E-2</v>
      </c>
      <c r="CX41" s="238">
        <f t="shared" si="12"/>
        <v>1.0000000000000002</v>
      </c>
      <c r="CY41" s="237"/>
      <c r="CZ41" s="240">
        <f>F49/[1]EU28!F49</f>
        <v>3.2576982989336008E-3</v>
      </c>
      <c r="DA41" s="240">
        <f>F57/[1]EU28!F57</f>
        <v>1.3270377621084977E-3</v>
      </c>
      <c r="DB41" s="240">
        <f>H65/[1]EU28!F65</f>
        <v>2.9469107165450634E-3</v>
      </c>
      <c r="DC41" s="240">
        <f>F73/[1]EU28!F73</f>
        <v>2.7029996673958918E-3</v>
      </c>
      <c r="DD41" s="240">
        <f>F81/[1]EU28!F81</f>
        <v>6.2280068641977666E-4</v>
      </c>
      <c r="DE41" s="240">
        <f>F89/[1]EU28!F89</f>
        <v>1.6167264925210046E-3</v>
      </c>
      <c r="DF41" s="237"/>
      <c r="DG41" s="27"/>
    </row>
    <row r="42" spans="1:111" ht="23.25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2.1939275220372183</v>
      </c>
      <c r="G42" s="7">
        <v>2.1939275220372183</v>
      </c>
      <c r="H42" s="17">
        <v>1.1716279999999999</v>
      </c>
      <c r="I42" s="60">
        <v>1.6586387602438638E-2</v>
      </c>
      <c r="J42" s="60">
        <v>3.1700629123594423E-3</v>
      </c>
      <c r="K42" s="60">
        <v>8.0909685412254625E-3</v>
      </c>
      <c r="L42" s="60">
        <v>8.375617322390257E-3</v>
      </c>
      <c r="M42" s="60">
        <v>0</v>
      </c>
      <c r="N42" s="13">
        <v>1.4833444747331864E-2</v>
      </c>
      <c r="O42" s="13">
        <v>1.7529428551067742E-3</v>
      </c>
      <c r="P42" s="225">
        <v>0</v>
      </c>
      <c r="Q42" s="226">
        <v>0.83</v>
      </c>
      <c r="R42" s="226">
        <v>2.5300000000000002</v>
      </c>
      <c r="S42" s="226">
        <v>0.41000000000000009</v>
      </c>
      <c r="T42" s="226">
        <v>0.40000000000000008</v>
      </c>
      <c r="U42" s="253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0"/>
      <c r="CG42" s="32">
        <v>139.05552314287246</v>
      </c>
      <c r="CH42" s="32">
        <v>23.406973204565134</v>
      </c>
      <c r="CI42" s="32">
        <v>4.0215515115016913</v>
      </c>
      <c r="CJ42" s="32">
        <v>182.16273531716294</v>
      </c>
      <c r="CK42" s="32">
        <v>7.4902314254608431</v>
      </c>
      <c r="CL42" s="94">
        <v>4.0215515115016913</v>
      </c>
      <c r="CM42" s="47">
        <v>0.31390073185680517</v>
      </c>
      <c r="CN42" s="47">
        <v>2.7424265201718236E-2</v>
      </c>
      <c r="CO42" s="47">
        <v>0.4084748310442789</v>
      </c>
      <c r="CP42" s="47">
        <v>8.7757648645498364E-3</v>
      </c>
      <c r="CQ42" s="236">
        <f t="shared" si="5"/>
        <v>2.1939275220372183</v>
      </c>
      <c r="CR42" s="238">
        <f t="shared" si="6"/>
        <v>0.33482142857142866</v>
      </c>
      <c r="CS42" s="238">
        <f t="shared" si="7"/>
        <v>6.2500000000000014E-2</v>
      </c>
      <c r="CT42" s="238">
        <f t="shared" si="8"/>
        <v>0.37053571428571436</v>
      </c>
      <c r="CU42" s="238">
        <f t="shared" si="9"/>
        <v>8.4821428571428589E-2</v>
      </c>
      <c r="CV42" s="238">
        <f t="shared" si="10"/>
        <v>6.2500000000000014E-2</v>
      </c>
      <c r="CW42" s="238">
        <f t="shared" si="11"/>
        <v>8.4821428571428589E-2</v>
      </c>
      <c r="CX42" s="238">
        <f t="shared" si="12"/>
        <v>1.0000000000000002</v>
      </c>
      <c r="CY42" s="237"/>
      <c r="CZ42" s="240">
        <f>F50/[1]EU28!F50</f>
        <v>2.8574860820425414E-3</v>
      </c>
      <c r="DA42" s="240">
        <f>F58/[1]EU28!F58</f>
        <v>5.6870503142684319E-4</v>
      </c>
      <c r="DB42" s="240">
        <f>H66/[1]EU28!F66</f>
        <v>2.2484796871057276E-3</v>
      </c>
      <c r="DC42" s="240">
        <f>F74/[1]EU28!F74</f>
        <v>3.1373525516542396E-3</v>
      </c>
      <c r="DD42" s="240">
        <f>F82/[1]EU28!F82</f>
        <v>1.400260098313262E-3</v>
      </c>
      <c r="DE42" s="240">
        <f>F90/[1]EU28!F90</f>
        <v>1.2689572054841694E-3</v>
      </c>
      <c r="DF42" s="237"/>
      <c r="DG42" s="27"/>
    </row>
    <row r="43" spans="1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1.1165523996082274</v>
      </c>
      <c r="G43" s="7">
        <v>1.1165523996082274</v>
      </c>
      <c r="H43" s="17">
        <v>0.719916</v>
      </c>
      <c r="I43" s="60">
        <v>1.1409152431519269E-2</v>
      </c>
      <c r="J43" s="60">
        <v>2.0504013855657966E-3</v>
      </c>
      <c r="K43" s="60">
        <v>5.3844699494574842E-3</v>
      </c>
      <c r="L43" s="60">
        <v>5.9948055686041704E-3</v>
      </c>
      <c r="M43" s="60">
        <v>0</v>
      </c>
      <c r="N43" s="13">
        <v>1.0330872142408236E-2</v>
      </c>
      <c r="O43" s="13">
        <v>1.078280289111034E-3</v>
      </c>
      <c r="P43" s="225">
        <v>0</v>
      </c>
      <c r="Q43" s="226">
        <v>0.79999999999999993</v>
      </c>
      <c r="R43" s="226">
        <v>2.4999999999999996</v>
      </c>
      <c r="S43" s="226">
        <v>0.36999999999999994</v>
      </c>
      <c r="T43" s="226">
        <v>0.35</v>
      </c>
      <c r="U43" s="253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0"/>
      <c r="CG43" s="32">
        <v>118.61479477032591</v>
      </c>
      <c r="CH43" s="32">
        <v>24.073728948938342</v>
      </c>
      <c r="CI43" s="32">
        <v>4.7394611075727564</v>
      </c>
      <c r="CJ43" s="32">
        <v>155.38538114912694</v>
      </c>
      <c r="CK43" s="32">
        <v>7.7035932636602693</v>
      </c>
      <c r="CL43" s="94">
        <v>4.7394611075727564</v>
      </c>
      <c r="CM43" s="47">
        <v>0.13773149040235502</v>
      </c>
      <c r="CN43" s="47">
        <v>1.7331062650003896E-2</v>
      </c>
      <c r="CO43" s="47">
        <v>0.17878777685860692</v>
      </c>
      <c r="CP43" s="47">
        <v>5.5459400480012463E-3</v>
      </c>
      <c r="CQ43" s="236">
        <f t="shared" si="5"/>
        <v>1.1165523996082274</v>
      </c>
      <c r="CR43" s="238">
        <f t="shared" si="6"/>
        <v>0.32456140350877188</v>
      </c>
      <c r="CS43" s="238">
        <f t="shared" si="7"/>
        <v>0.24561403508771931</v>
      </c>
      <c r="CT43" s="238">
        <f t="shared" si="8"/>
        <v>0.21052631578947364</v>
      </c>
      <c r="CU43" s="238">
        <f t="shared" si="9"/>
        <v>0.12280701754385966</v>
      </c>
      <c r="CV43" s="238">
        <f t="shared" si="10"/>
        <v>1.7543859649122806E-2</v>
      </c>
      <c r="CW43" s="238">
        <f t="shared" si="11"/>
        <v>7.8947368421052627E-2</v>
      </c>
      <c r="CX43" s="238">
        <f t="shared" si="12"/>
        <v>1</v>
      </c>
      <c r="CY43" s="237"/>
      <c r="CZ43" s="240">
        <f>F51/[1]EU28!F51</f>
        <v>1.4190774715429901E-3</v>
      </c>
      <c r="DA43" s="240">
        <f>F59/[1]EU28!F59</f>
        <v>1.1553797617738976E-3</v>
      </c>
      <c r="DB43" s="240">
        <f>H67/[1]EU28!F67</f>
        <v>1.0032422041573313E-3</v>
      </c>
      <c r="DC43" s="240">
        <f>F75/[1]EU28!F75</f>
        <v>2.1559822347063861E-3</v>
      </c>
      <c r="DD43" s="240">
        <f>F83/[1]EU28!F83</f>
        <v>1.9278258625743549E-4</v>
      </c>
      <c r="DE43" s="240">
        <f>F91/[1]EU28!F91</f>
        <v>5.9191303939835015E-4</v>
      </c>
      <c r="DF43" s="237"/>
      <c r="DG43" s="27"/>
    </row>
    <row r="44" spans="1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3.4378060724779629</v>
      </c>
      <c r="G44" s="7">
        <v>3.4378060724779629</v>
      </c>
      <c r="H44" s="17">
        <v>1.6198109999999999</v>
      </c>
      <c r="I44" s="60">
        <v>2.5975785973735097E-2</v>
      </c>
      <c r="J44" s="60">
        <v>7.0887975687228986E-3</v>
      </c>
      <c r="K44" s="60">
        <v>1.1980858213601434E-2</v>
      </c>
      <c r="L44" s="60">
        <v>1.3866962418726279E-2</v>
      </c>
      <c r="M44" s="60">
        <v>0</v>
      </c>
      <c r="N44" s="13">
        <v>2.3622899767094009E-2</v>
      </c>
      <c r="O44" s="13">
        <v>2.352886206641089E-3</v>
      </c>
      <c r="P44" s="225">
        <v>0</v>
      </c>
      <c r="Q44" s="226">
        <v>0.53</v>
      </c>
      <c r="R44" s="226">
        <v>2.0499999999999998</v>
      </c>
      <c r="S44" s="226">
        <v>0.35000000000000003</v>
      </c>
      <c r="T44" s="226">
        <v>0.33000000000000007</v>
      </c>
      <c r="U44" s="253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0"/>
      <c r="CG44" s="32">
        <v>116.49340927994125</v>
      </c>
      <c r="CH44" s="32">
        <v>27.318077565292214</v>
      </c>
      <c r="CI44" s="32">
        <v>4.2465910653763874</v>
      </c>
      <c r="CJ44" s="32">
        <v>152.60636615672303</v>
      </c>
      <c r="CK44" s="32">
        <v>8.7417848208935087</v>
      </c>
      <c r="CL44" s="94">
        <v>4.2465910653763874</v>
      </c>
      <c r="CM44" s="47">
        <v>0.41508070637812433</v>
      </c>
      <c r="CN44" s="47">
        <v>4.4250122539113541E-2</v>
      </c>
      <c r="CO44" s="47">
        <v>0.53923004882425962</v>
      </c>
      <c r="CP44" s="47">
        <v>1.4160039212516335E-2</v>
      </c>
      <c r="CQ44" s="236">
        <f t="shared" si="5"/>
        <v>3.4378060724779629</v>
      </c>
      <c r="CR44" s="238">
        <f t="shared" si="6"/>
        <v>8.8319088319088329E-2</v>
      </c>
      <c r="CS44" s="238">
        <f t="shared" si="7"/>
        <v>0.30484330484330485</v>
      </c>
      <c r="CT44" s="238">
        <f t="shared" si="8"/>
        <v>0.27065527065527067</v>
      </c>
      <c r="CU44" s="238">
        <f t="shared" si="9"/>
        <v>5.128205128205128E-2</v>
      </c>
      <c r="CV44" s="238">
        <f t="shared" si="10"/>
        <v>9.6866096866096887E-2</v>
      </c>
      <c r="CW44" s="238">
        <f t="shared" si="11"/>
        <v>0.18803418803418803</v>
      </c>
      <c r="CX44" s="238">
        <f t="shared" si="12"/>
        <v>1</v>
      </c>
      <c r="CY44" s="237"/>
      <c r="CZ44" s="240">
        <f>F52/[1]EU28!F52</f>
        <v>1.2787394631868234E-3</v>
      </c>
      <c r="DA44" s="240">
        <f>F60/[1]EU28!F60</f>
        <v>3.8850497295442603E-3</v>
      </c>
      <c r="DB44" s="240">
        <f>H68/[1]EU28!F68</f>
        <v>2.9834062768862445E-3</v>
      </c>
      <c r="DC44" s="240">
        <f>F76/[1]EU28!F76</f>
        <v>2.8396190272459072E-3</v>
      </c>
      <c r="DD44" s="240">
        <f>F84/[1]EU28!F84</f>
        <v>3.2371620105327735E-3</v>
      </c>
      <c r="DE44" s="240">
        <f>F92/[1]EU28!F92</f>
        <v>4.2516497093375788E-3</v>
      </c>
      <c r="DF44" s="237"/>
      <c r="DG44" s="27"/>
    </row>
    <row r="45" spans="1:111" ht="24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2.7424094025465231</v>
      </c>
      <c r="G45" s="7">
        <v>2.7424094025465231</v>
      </c>
      <c r="H45" s="17">
        <v>1.3057300000000001</v>
      </c>
      <c r="I45" s="60">
        <v>1.7816690882822419E-2</v>
      </c>
      <c r="J45" s="60">
        <v>5.2709377593884253E-3</v>
      </c>
      <c r="K45" s="60">
        <v>8.2352107905499967E-3</v>
      </c>
      <c r="L45" s="60">
        <v>9.4551660812879426E-3</v>
      </c>
      <c r="M45" s="60">
        <v>0</v>
      </c>
      <c r="N45" s="13">
        <v>1.6182719152561455E-2</v>
      </c>
      <c r="O45" s="13">
        <v>1.6339717302609612E-3</v>
      </c>
      <c r="P45" s="225">
        <v>3.0357660829594124E-18</v>
      </c>
      <c r="Q45" s="226">
        <v>0.25000000000000006</v>
      </c>
      <c r="R45" s="226">
        <v>1.6</v>
      </c>
      <c r="S45" s="226">
        <v>0.33</v>
      </c>
      <c r="T45" s="226">
        <v>0.3</v>
      </c>
      <c r="U45" s="253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0"/>
      <c r="CG45" s="32">
        <v>108.74719817771495</v>
      </c>
      <c r="CH45" s="32">
        <v>23.335126091912773</v>
      </c>
      <c r="CI45" s="32">
        <v>4.0696046610004748</v>
      </c>
      <c r="CJ45" s="32">
        <v>142.4588296128066</v>
      </c>
      <c r="CK45" s="32">
        <v>7.4672403494120871</v>
      </c>
      <c r="CL45" s="94">
        <v>4.0696046610004748</v>
      </c>
      <c r="CM45" s="47">
        <v>0.30938986087013048</v>
      </c>
      <c r="CN45" s="47">
        <v>3.0469374191993269E-2</v>
      </c>
      <c r="CO45" s="47">
        <v>0.40184095589290875</v>
      </c>
      <c r="CP45" s="47">
        <v>9.7501997414378445E-3</v>
      </c>
      <c r="CQ45" s="236">
        <f t="shared" si="5"/>
        <v>2.7424094025465231</v>
      </c>
      <c r="CR45" s="238">
        <f t="shared" si="6"/>
        <v>6.0714285714285728E-2</v>
      </c>
      <c r="CS45" s="238">
        <f t="shared" si="7"/>
        <v>0.2678571428571429</v>
      </c>
      <c r="CT45" s="238">
        <f t="shared" si="8"/>
        <v>0.32142857142857145</v>
      </c>
      <c r="CU45" s="238">
        <f t="shared" si="9"/>
        <v>4.6428571428571437E-2</v>
      </c>
      <c r="CV45" s="238">
        <f t="shared" si="10"/>
        <v>0.1</v>
      </c>
      <c r="CW45" s="238">
        <f t="shared" si="11"/>
        <v>0.20357142857142854</v>
      </c>
      <c r="CX45" s="238">
        <f t="shared" si="12"/>
        <v>1.0000000000000002</v>
      </c>
      <c r="CY45" s="237"/>
      <c r="CZ45" s="240">
        <f>F53/[1]EU28!F53</f>
        <v>1.2014968105913786E-3</v>
      </c>
      <c r="DA45" s="240">
        <f>F61/[1]EU28!F61</f>
        <v>5.3245429625302688E-3</v>
      </c>
      <c r="DB45" s="240">
        <f>H69/[1]EU28!F69</f>
        <v>5.9812620643116075E-3</v>
      </c>
      <c r="DC45" s="240">
        <f>F77/[1]EU28!F77</f>
        <v>5.7801956978625916E-3</v>
      </c>
      <c r="DD45" s="240">
        <f>F85/[1]EU28!F85</f>
        <v>6.7470585114070844E-3</v>
      </c>
      <c r="DE45" s="240">
        <f>F93/[1]EU28!F93</f>
        <v>7.4717765438597605E-3</v>
      </c>
      <c r="DF45" s="237"/>
      <c r="DG45" s="27"/>
    </row>
    <row r="46" spans="1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4"/>
      <c r="I46" s="236">
        <v>7.556336243735505E-2</v>
      </c>
      <c r="J46" s="236">
        <v>6.2916000000000005E-3</v>
      </c>
      <c r="K46" s="236">
        <v>3.6905146214404203E-2</v>
      </c>
      <c r="L46" s="236">
        <v>3.8658216222950854E-2</v>
      </c>
      <c r="M46" s="236">
        <v>0</v>
      </c>
      <c r="N46" s="14"/>
      <c r="O46" s="14"/>
      <c r="P46" s="317"/>
      <c r="Q46" s="7"/>
      <c r="R46" s="7"/>
      <c r="S46" s="7"/>
      <c r="T46" s="7"/>
      <c r="U46" s="253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0"/>
      <c r="CG46" s="7"/>
      <c r="CH46" s="7"/>
      <c r="CI46" s="60"/>
      <c r="CJ46" s="60"/>
      <c r="CK46" s="60"/>
      <c r="CL46" s="60"/>
      <c r="CM46" s="7"/>
      <c r="CN46" s="47"/>
      <c r="CO46" s="7"/>
      <c r="CP46" s="7"/>
      <c r="CQ46" s="121"/>
      <c r="CR46" s="121"/>
      <c r="CS46" s="121"/>
      <c r="CT46" s="121"/>
      <c r="CU46" s="121"/>
      <c r="CV46" s="121"/>
      <c r="CW46" s="121"/>
      <c r="CX46" s="121"/>
      <c r="CZ46" s="237"/>
      <c r="DA46" s="237"/>
      <c r="DB46" s="237"/>
      <c r="DC46" s="237"/>
      <c r="DD46" s="237"/>
      <c r="DE46" s="237"/>
      <c r="DF46" s="237"/>
    </row>
    <row r="47" spans="1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71">
        <v>1.2761214495592559</v>
      </c>
      <c r="G47" s="7">
        <v>1.2761214495592559</v>
      </c>
      <c r="H47" s="36">
        <v>0.54449646800000007</v>
      </c>
      <c r="I47" s="53">
        <v>2.186426056578368E-2</v>
      </c>
      <c r="J47" s="142">
        <v>1.9012830138807049E-3</v>
      </c>
      <c r="K47" s="225">
        <v>1.0678504860328748E-2</v>
      </c>
      <c r="L47" s="319">
        <v>1.1185755705454933E-2</v>
      </c>
      <c r="M47" s="318">
        <v>0</v>
      </c>
      <c r="N47" s="17">
        <v>1.9601309597225069E-2</v>
      </c>
      <c r="O47" s="162">
        <v>2.2629509685586106E-3</v>
      </c>
      <c r="P47" s="225">
        <v>0</v>
      </c>
      <c r="Q47" s="53">
        <v>1</v>
      </c>
      <c r="R47" s="53">
        <v>2.7</v>
      </c>
      <c r="S47" s="53">
        <v>1</v>
      </c>
      <c r="T47" s="53">
        <v>1</v>
      </c>
      <c r="U47" s="253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0"/>
      <c r="CG47" s="71">
        <v>143.90796654802327</v>
      </c>
      <c r="CH47" s="7">
        <v>24.574135079437159</v>
      </c>
      <c r="CI47" s="65">
        <v>4.1447222280330562</v>
      </c>
      <c r="CJ47" s="32">
        <v>188.51943617791048</v>
      </c>
      <c r="CK47" s="32">
        <v>7.863723225419891</v>
      </c>
      <c r="CL47" s="94">
        <v>4.1447222280330562</v>
      </c>
      <c r="CM47" s="47">
        <v>0.18893321181204639</v>
      </c>
      <c r="CN47" s="47">
        <v>1.3380529754908433E-2</v>
      </c>
      <c r="CO47" s="94">
        <v>0.24586286510310676</v>
      </c>
      <c r="CP47" s="94">
        <v>4.2817695215706993E-3</v>
      </c>
      <c r="CQ47" s="121"/>
      <c r="CR47" s="121"/>
      <c r="CS47" s="121"/>
      <c r="CT47" s="121"/>
      <c r="CU47" s="121"/>
      <c r="CV47" s="121"/>
      <c r="CW47" s="121"/>
      <c r="CX47" s="121"/>
    </row>
    <row r="48" spans="1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7">
        <v>0.92066601371204704</v>
      </c>
      <c r="G48" s="7">
        <v>0.92066601371204704</v>
      </c>
      <c r="H48" s="7">
        <v>0.39524800000000004</v>
      </c>
      <c r="I48" s="75">
        <v>1.5774111174774088E-2</v>
      </c>
      <c r="J48" s="142">
        <v>1.3441064383746828E-3</v>
      </c>
      <c r="K48" s="225">
        <v>7.7040758977596629E-3</v>
      </c>
      <c r="L48" s="319">
        <v>8.070035277014425E-3</v>
      </c>
      <c r="M48" s="318">
        <v>0</v>
      </c>
      <c r="N48" s="17">
        <v>1.4141490668184971E-2</v>
      </c>
      <c r="O48" s="162">
        <v>1.6326205065891181E-3</v>
      </c>
      <c r="P48" s="225">
        <v>0</v>
      </c>
      <c r="Q48" s="58">
        <v>0.9</v>
      </c>
      <c r="R48" s="58">
        <v>2.6</v>
      </c>
      <c r="S48" s="58">
        <v>0.66</v>
      </c>
      <c r="T48" s="58">
        <v>0.65</v>
      </c>
      <c r="U48" s="253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0"/>
      <c r="CG48" s="7">
        <v>138.57262802186494</v>
      </c>
      <c r="CH48" s="7">
        <v>22.853945623876555</v>
      </c>
      <c r="CI48" s="60">
        <v>4.1447222280330562</v>
      </c>
      <c r="CJ48" s="32">
        <v>181.5301427086431</v>
      </c>
      <c r="CK48" s="32">
        <v>7.3132625996404981</v>
      </c>
      <c r="CL48" s="94">
        <v>4.1447222280330562</v>
      </c>
      <c r="CM48" s="47">
        <v>0.13139501394211961</v>
      </c>
      <c r="CN48" s="47">
        <v>9.0329762999459603E-3</v>
      </c>
      <c r="CO48" s="94">
        <v>0.17094453774777235</v>
      </c>
      <c r="CP48" s="94">
        <v>2.8905524159827077E-3</v>
      </c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7">
        <v>0.64642507345739475</v>
      </c>
      <c r="G49" s="7">
        <v>0.64642507345739475</v>
      </c>
      <c r="H49" s="7">
        <v>0.29643599999999998</v>
      </c>
      <c r="I49" s="75">
        <v>1.1075439761011595E-2</v>
      </c>
      <c r="J49" s="142">
        <v>9.4775543355169812E-4</v>
      </c>
      <c r="K49" s="225">
        <v>5.4092447792780628E-3</v>
      </c>
      <c r="L49" s="319">
        <v>5.6661949817335324E-3</v>
      </c>
      <c r="M49" s="225">
        <v>0</v>
      </c>
      <c r="N49" s="17">
        <v>9.9291317457468956E-3</v>
      </c>
      <c r="O49" s="162">
        <v>1.1463080152647001E-3</v>
      </c>
      <c r="P49" s="225">
        <v>0</v>
      </c>
      <c r="Q49" s="58">
        <v>0.85</v>
      </c>
      <c r="R49" s="58">
        <v>2.5499999999999998</v>
      </c>
      <c r="S49" s="58">
        <v>0.495</v>
      </c>
      <c r="T49" s="58">
        <v>0.47499999999999998</v>
      </c>
      <c r="U49" s="253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0"/>
      <c r="CG49" s="7">
        <v>134.18741827433757</v>
      </c>
      <c r="CH49" s="7">
        <v>23.082485080115323</v>
      </c>
      <c r="CI49" s="60">
        <v>4.1447222280330562</v>
      </c>
      <c r="CJ49" s="32">
        <v>175.78551793938223</v>
      </c>
      <c r="CK49" s="32">
        <v>7.3863952256369032</v>
      </c>
      <c r="CL49" s="94">
        <v>4.1447222280330562</v>
      </c>
      <c r="CM49" s="47">
        <v>8.942136408576358E-2</v>
      </c>
      <c r="CN49" s="47">
        <v>6.8424795472090657E-3</v>
      </c>
      <c r="CO49" s="94">
        <v>0.14631141871742812</v>
      </c>
      <c r="CP49" s="94">
        <v>2.189593455106901E-3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7">
        <v>0.73457394711067592</v>
      </c>
      <c r="G50" s="7">
        <v>0.73457394711067592</v>
      </c>
      <c r="H50" s="7">
        <v>0.32819700000000002</v>
      </c>
      <c r="I50" s="75">
        <v>1.258572700114954E-2</v>
      </c>
      <c r="J50" s="142">
        <v>1.0760281418462927E-3</v>
      </c>
      <c r="K50" s="225">
        <v>6.1468690673614351E-3</v>
      </c>
      <c r="L50" s="319">
        <v>6.4388579337881051E-3</v>
      </c>
      <c r="M50" s="225">
        <v>0</v>
      </c>
      <c r="N50" s="17">
        <v>1.1283104256530563E-2</v>
      </c>
      <c r="O50" s="162">
        <v>1.3026227446189774E-3</v>
      </c>
      <c r="P50" s="225">
        <v>0</v>
      </c>
      <c r="Q50" s="58">
        <v>0.83</v>
      </c>
      <c r="R50" s="58">
        <v>2.5299999999999998</v>
      </c>
      <c r="S50" s="58">
        <v>0.41</v>
      </c>
      <c r="T50" s="58">
        <v>0.4</v>
      </c>
      <c r="U50" s="253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0"/>
      <c r="CG50" s="7">
        <v>126.58638804529014</v>
      </c>
      <c r="CH50" s="226">
        <v>21.235886273706097</v>
      </c>
      <c r="CI50" s="60">
        <v>4.1447222280330562</v>
      </c>
      <c r="CJ50" s="32">
        <v>165.82816833933009</v>
      </c>
      <c r="CK50" s="32">
        <v>6.7954836075859513</v>
      </c>
      <c r="CL50" s="94">
        <v>4.1447222280330562</v>
      </c>
      <c r="CM50" s="47">
        <v>9.6031667683636038E-2</v>
      </c>
      <c r="CN50" s="47">
        <v>6.9695541673715196E-3</v>
      </c>
      <c r="CO50" s="47">
        <v>0.12485765712587892</v>
      </c>
      <c r="CP50" s="47">
        <v>2.2302573335588865E-3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7">
        <v>0.3623898139079334</v>
      </c>
      <c r="G51" s="7">
        <v>0.3623898139079334</v>
      </c>
      <c r="H51" s="7">
        <v>0.19409500000000002</v>
      </c>
      <c r="I51" s="75">
        <v>6.2089586539004395E-3</v>
      </c>
      <c r="J51" s="142">
        <v>5.294388191192424E-4</v>
      </c>
      <c r="K51" s="225">
        <v>3.0324554065649743E-3</v>
      </c>
      <c r="L51" s="319">
        <v>3.1765032473354653E-3</v>
      </c>
      <c r="M51" s="225">
        <v>0</v>
      </c>
      <c r="N51" s="17">
        <v>5.566331433221744E-3</v>
      </c>
      <c r="O51" s="162">
        <v>6.4262722067869548E-4</v>
      </c>
      <c r="P51" s="225">
        <v>0</v>
      </c>
      <c r="Q51" s="53">
        <v>0.8</v>
      </c>
      <c r="R51" s="53">
        <v>2.5</v>
      </c>
      <c r="S51" s="58">
        <v>0.37</v>
      </c>
      <c r="T51" s="58">
        <v>0.35</v>
      </c>
      <c r="U51" s="253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0"/>
      <c r="CG51" s="60">
        <v>99.544261268871338</v>
      </c>
      <c r="CH51" s="7">
        <v>19.389287467296871</v>
      </c>
      <c r="CI51" s="7">
        <v>4.1447222280330562</v>
      </c>
      <c r="CJ51" s="225">
        <v>130.40298226222146</v>
      </c>
      <c r="CK51" s="13">
        <v>6.2045719895349984</v>
      </c>
      <c r="CL51" s="47">
        <v>4.1447222280330562</v>
      </c>
      <c r="CM51" s="47">
        <v>3.757583143374596E-2</v>
      </c>
      <c r="CN51" s="47">
        <v>3.7633637509649868E-3</v>
      </c>
      <c r="CO51" s="47">
        <v>4.8758717591962951E-2</v>
      </c>
      <c r="CP51" s="69">
        <v>1.2042764003087957E-3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7">
        <v>0.30362389813907936</v>
      </c>
      <c r="G52" s="60">
        <v>0.30362389813907936</v>
      </c>
      <c r="H52" s="60">
        <v>0.17292099999999999</v>
      </c>
      <c r="I52" s="75">
        <v>5.2021004938084762E-3</v>
      </c>
      <c r="J52" s="223">
        <v>3.4106766594287725E-4</v>
      </c>
      <c r="K52" s="225">
        <v>2.5407058811760595E-3</v>
      </c>
      <c r="L52" s="319">
        <v>2.6613946126324167E-3</v>
      </c>
      <c r="M52" s="225">
        <v>0</v>
      </c>
      <c r="N52" s="17">
        <v>4.6636830926992988E-3</v>
      </c>
      <c r="O52" s="162">
        <v>5.3841740110917725E-4</v>
      </c>
      <c r="P52" s="225">
        <v>0</v>
      </c>
      <c r="Q52" s="58">
        <v>0.53</v>
      </c>
      <c r="R52" s="58">
        <v>2.0499999999999998</v>
      </c>
      <c r="S52" s="58">
        <v>0.35</v>
      </c>
      <c r="T52" s="58">
        <v>0.33</v>
      </c>
      <c r="U52" s="253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0"/>
      <c r="CG52" s="7">
        <v>108.19774183732535</v>
      </c>
      <c r="CH52" s="60">
        <v>17.644251595240153</v>
      </c>
      <c r="CI52" s="60">
        <v>4.1447222280330562</v>
      </c>
      <c r="CJ52" s="32">
        <v>141.73904180689621</v>
      </c>
      <c r="CK52" s="32">
        <v>5.6461605104768493</v>
      </c>
      <c r="CL52" s="94">
        <v>4.1447222280330562</v>
      </c>
      <c r="CM52" s="47">
        <v>3.4109856866073561E-2</v>
      </c>
      <c r="CN52" s="47">
        <v>3.0510616301005224E-3</v>
      </c>
      <c r="CO52" s="47">
        <v>4.429379711148685E-2</v>
      </c>
      <c r="CP52" s="69">
        <v>9.7633972163216722E-4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52">
        <v>0.16650342801175322</v>
      </c>
      <c r="G53" s="32">
        <v>0.16650342801175322</v>
      </c>
      <c r="H53" s="32">
        <v>5.9993000000000005E-2</v>
      </c>
      <c r="I53" s="144">
        <v>2.8527647869272294E-3</v>
      </c>
      <c r="J53" s="223">
        <v>1.5192048728450305E-4</v>
      </c>
      <c r="K53" s="225">
        <v>1.3932903219352588E-3</v>
      </c>
      <c r="L53" s="319">
        <v>1.4594744649919706E-3</v>
      </c>
      <c r="M53" s="225">
        <v>0</v>
      </c>
      <c r="N53" s="142">
        <v>2.5575036314802613E-3</v>
      </c>
      <c r="O53" s="163">
        <v>2.9526115544696824E-4</v>
      </c>
      <c r="P53" s="225">
        <v>0</v>
      </c>
      <c r="Q53" s="53">
        <v>0.25</v>
      </c>
      <c r="R53" s="53">
        <v>1.6</v>
      </c>
      <c r="S53" s="53">
        <v>0.33</v>
      </c>
      <c r="T53" s="53">
        <v>0.3</v>
      </c>
      <c r="U53" s="253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0"/>
      <c r="CG53" s="58">
        <v>96.284588689876003</v>
      </c>
      <c r="CH53" s="226">
        <v>17.451416542566449</v>
      </c>
      <c r="CI53" s="60">
        <v>4.1447222280330562</v>
      </c>
      <c r="CJ53" s="32">
        <v>126.13281118373757</v>
      </c>
      <c r="CK53" s="32">
        <v>5.5844532936212641</v>
      </c>
      <c r="CL53" s="94">
        <v>4.1447222280330562</v>
      </c>
      <c r="CM53" s="47">
        <v>1.6721824540690051E-2</v>
      </c>
      <c r="CN53" s="69">
        <v>1.0469628326381891E-3</v>
      </c>
      <c r="CO53" s="47">
        <v>2.1691655905975524E-2</v>
      </c>
      <c r="CP53" s="69">
        <v>3.3502810644422054E-4</v>
      </c>
    </row>
    <row r="54" spans="2:94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66"/>
      <c r="I54" s="231">
        <v>4.8522508451151886E-2</v>
      </c>
      <c r="J54" s="231">
        <v>1.0291599999999998E-2</v>
      </c>
      <c r="K54" s="231">
        <v>2.1592516260762595E-2</v>
      </c>
      <c r="L54" s="231">
        <v>2.6929992190389298E-2</v>
      </c>
      <c r="M54" s="231">
        <v>0</v>
      </c>
      <c r="N54" s="14"/>
      <c r="O54" s="14"/>
      <c r="P54" s="317"/>
      <c r="Q54" s="7"/>
      <c r="R54" s="7"/>
      <c r="S54" s="7"/>
      <c r="T54" s="7"/>
      <c r="U54" s="253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0"/>
      <c r="CG54" s="7"/>
      <c r="CH54" s="60"/>
      <c r="CI54" s="60"/>
      <c r="CJ54" s="60"/>
      <c r="CK54" s="60"/>
      <c r="CL54" s="60"/>
      <c r="CM54" s="7"/>
      <c r="CN54" s="47"/>
      <c r="CO54" s="7"/>
      <c r="CP54" s="7"/>
    </row>
    <row r="55" spans="2:94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71">
        <v>0.21696376101860923</v>
      </c>
      <c r="G55" s="60">
        <v>0.21696376101860923</v>
      </c>
      <c r="H55" s="60">
        <v>0.141696408</v>
      </c>
      <c r="I55" s="144">
        <v>3.717320327059528E-3</v>
      </c>
      <c r="J55" s="106">
        <v>7.1854534493484947E-4</v>
      </c>
      <c r="K55" s="319">
        <v>1.65420754554149E-3</v>
      </c>
      <c r="L55" s="225">
        <v>2.063112781518038E-3</v>
      </c>
      <c r="M55" s="318">
        <v>0</v>
      </c>
      <c r="N55" s="151">
        <v>3.4385213025300634E-3</v>
      </c>
      <c r="O55" s="152">
        <v>2.787990245294646E-4</v>
      </c>
      <c r="P55" s="225">
        <v>0</v>
      </c>
      <c r="Q55" s="53">
        <v>1</v>
      </c>
      <c r="R55" s="53">
        <v>2.7</v>
      </c>
      <c r="S55" s="53">
        <v>1</v>
      </c>
      <c r="T55" s="53">
        <v>1</v>
      </c>
      <c r="U55" s="253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0"/>
      <c r="CG55" s="71">
        <v>185.69901544195912</v>
      </c>
      <c r="CH55" s="60">
        <v>24.574135079437159</v>
      </c>
      <c r="CI55" s="65">
        <v>4.8870605375315144</v>
      </c>
      <c r="CJ55" s="32">
        <v>243.26571022896647</v>
      </c>
      <c r="CK55" s="32">
        <v>7.863723225419891</v>
      </c>
      <c r="CL55" s="94">
        <v>4.8870605375315144</v>
      </c>
      <c r="CM55" s="47">
        <v>4.1350271842288712E-2</v>
      </c>
      <c r="CN55" s="47">
        <v>3.4820666704630399E-3</v>
      </c>
      <c r="CO55" s="94">
        <v>5.3840158452688192E-2</v>
      </c>
      <c r="CP55" s="101">
        <v>1.1142613345481729E-3</v>
      </c>
    </row>
    <row r="56" spans="2:94" ht="21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0.25465230166503433</v>
      </c>
      <c r="G56" s="60">
        <v>0.25465230166503433</v>
      </c>
      <c r="H56" s="60">
        <v>0.155276</v>
      </c>
      <c r="I56" s="75">
        <v>4.363052027065174E-3</v>
      </c>
      <c r="J56" s="106">
        <v>8.7193157954607557E-4</v>
      </c>
      <c r="K56" s="319">
        <v>1.9415581520440025E-3</v>
      </c>
      <c r="L56" s="225">
        <v>2.4214938750211712E-3</v>
      </c>
      <c r="M56" s="318">
        <v>0</v>
      </c>
      <c r="N56" s="151">
        <v>4.035823125035286E-3</v>
      </c>
      <c r="O56" s="152">
        <v>3.2722890202988806E-4</v>
      </c>
      <c r="P56" s="225">
        <v>0</v>
      </c>
      <c r="Q56" s="58">
        <v>0.9</v>
      </c>
      <c r="R56" s="58">
        <v>2.6</v>
      </c>
      <c r="S56" s="58">
        <v>0.66</v>
      </c>
      <c r="T56" s="58">
        <v>0.65</v>
      </c>
      <c r="U56" s="253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0"/>
      <c r="CG56" s="7">
        <v>179.63280862454624</v>
      </c>
      <c r="CH56" s="60">
        <v>30.717668849296448</v>
      </c>
      <c r="CI56" s="60">
        <v>4.8870605375315144</v>
      </c>
      <c r="CJ56" s="32">
        <v>235.3189792981556</v>
      </c>
      <c r="CK56" s="32">
        <v>9.8296540317748633</v>
      </c>
      <c r="CL56" s="94">
        <v>4.8870605375315144</v>
      </c>
      <c r="CM56" s="47">
        <v>4.6988409385054088E-2</v>
      </c>
      <c r="CN56" s="47">
        <v>4.7697167482433555E-3</v>
      </c>
      <c r="CO56" s="94">
        <v>6.1169020918000645E-2</v>
      </c>
      <c r="CP56" s="101">
        <v>1.5263093594378736E-3</v>
      </c>
    </row>
    <row r="57" spans="2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0.16650342801175322</v>
      </c>
      <c r="G57" s="60">
        <v>0.16650342801175322</v>
      </c>
      <c r="H57" s="60">
        <v>0.12351499999999999</v>
      </c>
      <c r="I57" s="75">
        <v>2.8527647869272294E-3</v>
      </c>
      <c r="J57" s="106">
        <v>5.684732083052023E-4</v>
      </c>
      <c r="K57" s="320">
        <v>1.2694803301826171E-3</v>
      </c>
      <c r="L57" s="321">
        <v>1.5832844567446123E-3</v>
      </c>
      <c r="M57" s="225">
        <v>0</v>
      </c>
      <c r="N57" s="151">
        <v>2.6388074279076871E-3</v>
      </c>
      <c r="O57" s="152">
        <v>2.139573590195422E-4</v>
      </c>
      <c r="P57" s="225">
        <v>0</v>
      </c>
      <c r="Q57" s="58">
        <v>0.85</v>
      </c>
      <c r="R57" s="58">
        <v>2.5499999999999998</v>
      </c>
      <c r="S57" s="58">
        <v>0.495</v>
      </c>
      <c r="T57" s="58">
        <v>0.47499999999999998</v>
      </c>
      <c r="U57" s="253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0"/>
      <c r="CG57" s="7">
        <v>177.01630014185491</v>
      </c>
      <c r="CH57" s="226">
        <v>30.871257193542935</v>
      </c>
      <c r="CI57" s="60">
        <v>4.8870605375315144</v>
      </c>
      <c r="CJ57" s="32">
        <v>231.89135318582996</v>
      </c>
      <c r="CK57" s="32">
        <v>9.8788023019337388</v>
      </c>
      <c r="CL57" s="94">
        <v>4.8870605375315144</v>
      </c>
      <c r="CM57" s="47">
        <v>3.0287533119976201E-2</v>
      </c>
      <c r="CN57" s="47">
        <v>3.813063332260455E-3</v>
      </c>
      <c r="CO57" s="94">
        <v>3.942441756412484E-2</v>
      </c>
      <c r="CP57" s="101">
        <v>1.2201802663233457E-3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0.13712047012732617</v>
      </c>
      <c r="G58" s="60">
        <v>0.13712047012732617</v>
      </c>
      <c r="H58" s="60">
        <v>0.112928</v>
      </c>
      <c r="I58" s="75">
        <v>2.3493357068812477E-3</v>
      </c>
      <c r="J58" s="106">
        <v>4.4270987610530008E-4</v>
      </c>
      <c r="K58" s="319">
        <v>1.0454543895621552E-3</v>
      </c>
      <c r="L58" s="225">
        <v>1.3038813173190925E-3</v>
      </c>
      <c r="M58" s="225">
        <v>0</v>
      </c>
      <c r="N58" s="151">
        <v>2.173135528865154E-3</v>
      </c>
      <c r="O58" s="152">
        <v>1.7620017801609357E-4</v>
      </c>
      <c r="P58" s="225">
        <v>0</v>
      </c>
      <c r="Q58" s="58">
        <v>0.83</v>
      </c>
      <c r="R58" s="58">
        <v>2.5299999999999998</v>
      </c>
      <c r="S58" s="58">
        <v>0.41</v>
      </c>
      <c r="T58" s="58">
        <v>0.4</v>
      </c>
      <c r="U58" s="253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0"/>
      <c r="CG58" s="7">
        <v>168.39205430505112</v>
      </c>
      <c r="CH58" s="60">
        <v>31.024845537789414</v>
      </c>
      <c r="CI58" s="60">
        <v>4.8870605375315144</v>
      </c>
      <c r="CJ58" s="32">
        <v>220.59359113961696</v>
      </c>
      <c r="CK58" s="32">
        <v>9.9279505720926124</v>
      </c>
      <c r="CL58" s="94">
        <v>4.8870605375315144</v>
      </c>
      <c r="CM58" s="47">
        <v>2.3760113690461871E-2</v>
      </c>
      <c r="CN58" s="47">
        <v>3.5035737568914829E-3</v>
      </c>
      <c r="CO58" s="47">
        <v>3.0918012962586474E-2</v>
      </c>
      <c r="CP58" s="69">
        <v>1.1211436022052746E-3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0.27424094025465234</v>
      </c>
      <c r="G59" s="60">
        <v>0.27424094025465234</v>
      </c>
      <c r="H59" s="60">
        <v>0.16233400000000001</v>
      </c>
      <c r="I59" s="75">
        <v>4.6986714137624954E-3</v>
      </c>
      <c r="J59" s="106">
        <v>1.0194402025902212E-3</v>
      </c>
      <c r="K59" s="319">
        <v>2.0909087791243105E-3</v>
      </c>
      <c r="L59" s="225">
        <v>2.6077626346381849E-3</v>
      </c>
      <c r="M59" s="225">
        <v>0</v>
      </c>
      <c r="N59" s="73">
        <v>4.346271057730308E-3</v>
      </c>
      <c r="O59" s="152">
        <v>3.5240035603218713E-4</v>
      </c>
      <c r="P59" s="225">
        <v>0</v>
      </c>
      <c r="Q59" s="53">
        <v>0.8</v>
      </c>
      <c r="R59" s="53">
        <v>2.5</v>
      </c>
      <c r="S59" s="58">
        <v>0.37</v>
      </c>
      <c r="T59" s="58">
        <v>0.35</v>
      </c>
      <c r="U59" s="253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0"/>
      <c r="CG59" s="7">
        <v>145.150442643156</v>
      </c>
      <c r="CH59" s="60">
        <v>35.988820823835717</v>
      </c>
      <c r="CI59" s="60">
        <v>4.8870605375315144</v>
      </c>
      <c r="CJ59" s="32">
        <v>190.14707986253435</v>
      </c>
      <c r="CK59" s="32">
        <v>11.516422663627429</v>
      </c>
      <c r="CL59" s="94">
        <v>4.8870605375315144</v>
      </c>
      <c r="CM59" s="47">
        <v>4.1146425945732132E-2</v>
      </c>
      <c r="CN59" s="47">
        <v>5.8422092396165472E-3</v>
      </c>
      <c r="CO59" s="47">
        <v>5.3486346045071943E-2</v>
      </c>
      <c r="CP59" s="69">
        <v>1.8695069566772951E-3</v>
      </c>
    </row>
    <row r="60" spans="2:94" ht="17.2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191">
        <v>1.0479921645445642</v>
      </c>
      <c r="G60" s="60">
        <v>1.0479921645445642</v>
      </c>
      <c r="H60" s="60">
        <v>0.44112499999999999</v>
      </c>
      <c r="I60" s="75">
        <v>1.7955637188306676E-2</v>
      </c>
      <c r="J60" s="106">
        <v>3.9296816111600765E-3</v>
      </c>
      <c r="K60" s="319">
        <v>7.9902585487964702E-3</v>
      </c>
      <c r="L60" s="225">
        <v>9.9653786395102056E-3</v>
      </c>
      <c r="M60" s="225">
        <v>0</v>
      </c>
      <c r="N60" s="73">
        <v>1.6608964399183676E-2</v>
      </c>
      <c r="O60" s="151">
        <v>1.3466727891230006E-3</v>
      </c>
      <c r="P60" s="225">
        <v>0</v>
      </c>
      <c r="Q60" s="58">
        <v>0.53</v>
      </c>
      <c r="R60" s="58">
        <v>2.0499999999999998</v>
      </c>
      <c r="S60" s="58">
        <v>0.35</v>
      </c>
      <c r="T60" s="58">
        <v>0.33</v>
      </c>
      <c r="U60" s="253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0"/>
      <c r="CG60" s="7">
        <v>133.06188110580555</v>
      </c>
      <c r="CH60" s="60">
        <v>36.348709032074076</v>
      </c>
      <c r="CI60" s="60">
        <v>4.8870605375315144</v>
      </c>
      <c r="CJ60" s="32">
        <v>174.31106424860528</v>
      </c>
      <c r="CK60" s="32">
        <v>11.631586890263705</v>
      </c>
      <c r="CL60" s="94">
        <v>4.8870605375315144</v>
      </c>
      <c r="CM60" s="47">
        <v>0.14456940994943257</v>
      </c>
      <c r="CN60" s="47">
        <v>1.6034324271773676E-2</v>
      </c>
      <c r="CO60" s="47">
        <v>0.18779823067695042</v>
      </c>
      <c r="CP60" s="47">
        <v>5.1309837669675767E-3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2">
        <v>0.73457394711067592</v>
      </c>
      <c r="G61" s="32">
        <v>0.73457394711067592</v>
      </c>
      <c r="H61" s="32">
        <v>0.32819700000000002</v>
      </c>
      <c r="I61" s="75">
        <v>1.258572700114954E-2</v>
      </c>
      <c r="J61" s="106">
        <v>2.7408181773582738E-3</v>
      </c>
      <c r="K61" s="322">
        <v>5.6006485155115455E-3</v>
      </c>
      <c r="L61" s="323">
        <v>6.9850784856379947E-3</v>
      </c>
      <c r="M61" s="225">
        <v>0</v>
      </c>
      <c r="N61" s="73">
        <v>1.1641797476063325E-2</v>
      </c>
      <c r="O61" s="151">
        <v>9.4392952508621543E-4</v>
      </c>
      <c r="P61" s="225">
        <v>0</v>
      </c>
      <c r="Q61" s="53">
        <v>0.25</v>
      </c>
      <c r="R61" s="53">
        <v>1.6</v>
      </c>
      <c r="S61" s="53">
        <v>0.33</v>
      </c>
      <c r="T61" s="53">
        <v>0.3</v>
      </c>
      <c r="U61" s="253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58">
        <v>127.40496053149525</v>
      </c>
      <c r="CH61" s="60">
        <v>24.574135079437159</v>
      </c>
      <c r="CI61" s="60">
        <v>4.8870605375315144</v>
      </c>
      <c r="CJ61" s="32">
        <v>166.90049829625877</v>
      </c>
      <c r="CK61" s="32">
        <v>7.863723225419891</v>
      </c>
      <c r="CL61" s="94">
        <v>4.8870605375315144</v>
      </c>
      <c r="CM61" s="47">
        <v>9.7178272087923692E-2</v>
      </c>
      <c r="CN61" s="47">
        <v>8.0651574106660375E-3</v>
      </c>
      <c r="CO61" s="47">
        <v>0.1261906651570448</v>
      </c>
      <c r="CP61" s="47">
        <v>2.580850371413132E-3</v>
      </c>
    </row>
    <row r="62" spans="2:94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60"/>
      <c r="H62" s="66"/>
      <c r="I62" s="231">
        <v>3.2916000000000004E-3</v>
      </c>
      <c r="J62" s="231">
        <v>3.2916000000000004E-3</v>
      </c>
      <c r="K62" s="231">
        <v>2.4976660800000005E-3</v>
      </c>
      <c r="L62" s="231">
        <v>0</v>
      </c>
      <c r="M62" s="231">
        <v>0</v>
      </c>
      <c r="N62" s="14"/>
      <c r="O62" s="14"/>
      <c r="P62" s="317"/>
      <c r="Q62" s="7"/>
      <c r="R62" s="7"/>
      <c r="S62" s="7"/>
      <c r="T62" s="7"/>
      <c r="U62" s="253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0"/>
      <c r="CG62" s="7"/>
      <c r="CH62" s="60"/>
      <c r="CI62" s="60"/>
      <c r="CJ62" s="60"/>
      <c r="CK62" s="60"/>
      <c r="CL62" s="60"/>
      <c r="CM62" s="7"/>
      <c r="CN62" s="7"/>
      <c r="CO62" s="7"/>
      <c r="CP62" s="7"/>
    </row>
    <row r="63" spans="2:94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71">
        <v>0.81292850146914797</v>
      </c>
      <c r="G63" s="60">
        <v>0.81292850146914797</v>
      </c>
      <c r="H63" s="60">
        <v>0.356429</v>
      </c>
      <c r="I63" s="134">
        <v>4.6240529969765953E-4</v>
      </c>
      <c r="J63" s="188">
        <v>4.6240529969765953E-4</v>
      </c>
      <c r="K63" s="315">
        <v>3.5087314141058406E-4</v>
      </c>
      <c r="L63" s="191">
        <v>0</v>
      </c>
      <c r="M63" s="318">
        <v>0</v>
      </c>
      <c r="N63" s="134">
        <v>3.8564601994784807E-4</v>
      </c>
      <c r="O63" s="134">
        <v>7.6759279749811479E-5</v>
      </c>
      <c r="P63" s="225">
        <v>0</v>
      </c>
      <c r="Q63" s="53">
        <v>1</v>
      </c>
      <c r="R63" s="53">
        <v>2.7</v>
      </c>
      <c r="S63" s="53">
        <v>1</v>
      </c>
      <c r="T63" s="53">
        <v>1</v>
      </c>
      <c r="U63" s="253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0"/>
      <c r="CG63" s="71">
        <v>160.01630368727382</v>
      </c>
      <c r="CH63" s="60">
        <v>24.574135079437159</v>
      </c>
      <c r="CI63" s="65">
        <v>1.7939842479546064</v>
      </c>
      <c r="CJ63" s="32">
        <v>209.62135783032872</v>
      </c>
      <c r="CK63" s="32">
        <v>7.863723225419891</v>
      </c>
      <c r="CL63" s="94">
        <v>1.7939842479546064</v>
      </c>
      <c r="CM63" s="47">
        <v>0.1315401948934766</v>
      </c>
      <c r="CN63" s="47">
        <v>8.7589343922287056E-3</v>
      </c>
      <c r="CO63" s="94">
        <v>0.17186555722328617</v>
      </c>
      <c r="CP63" s="94">
        <v>2.8028590055131863E-3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10">
        <v>1.0773751224289914</v>
      </c>
      <c r="G64" s="60">
        <v>1.0773751224289914</v>
      </c>
      <c r="H64" s="60">
        <v>0.451712</v>
      </c>
      <c r="I64" s="133">
        <v>6.602175796368002E-4</v>
      </c>
      <c r="J64" s="83">
        <v>6.602175796368002E-4</v>
      </c>
      <c r="K64" s="315">
        <v>5.0097309942840403E-4</v>
      </c>
      <c r="L64" s="191">
        <v>0</v>
      </c>
      <c r="M64" s="318">
        <v>0</v>
      </c>
      <c r="N64" s="134">
        <v>5.5062146141709133E-4</v>
      </c>
      <c r="O64" s="134">
        <v>1.0959611821970884E-4</v>
      </c>
      <c r="P64" s="225">
        <v>0</v>
      </c>
      <c r="Q64" s="58">
        <v>0.9</v>
      </c>
      <c r="R64" s="58">
        <v>2.6</v>
      </c>
      <c r="S64" s="58">
        <v>0.66</v>
      </c>
      <c r="T64" s="58">
        <v>0.65</v>
      </c>
      <c r="U64" s="253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0"/>
      <c r="CG64" s="7">
        <v>156.93203949817956</v>
      </c>
      <c r="CH64" s="60">
        <v>26.785807236586507</v>
      </c>
      <c r="CI64" s="60">
        <v>1.7939842479546064</v>
      </c>
      <c r="CJ64" s="32">
        <v>205.58097174261525</v>
      </c>
      <c r="CK64" s="32">
        <v>8.571458315707682</v>
      </c>
      <c r="CL64" s="94">
        <v>1.7939842479546064</v>
      </c>
      <c r="CM64" s="47">
        <v>0.17100746926615826</v>
      </c>
      <c r="CN64" s="47">
        <v>1.2099470558452964E-2</v>
      </c>
      <c r="CO64" s="94">
        <v>0.22342061859904688</v>
      </c>
      <c r="CP64" s="94">
        <v>3.8718305787049487E-3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10">
        <v>0.79333986287952996</v>
      </c>
      <c r="G65" s="60">
        <v>0.79333986287952996</v>
      </c>
      <c r="H65" s="60">
        <v>0.34937099999999999</v>
      </c>
      <c r="I65" s="134">
        <v>4.9419269001714538E-4</v>
      </c>
      <c r="J65" s="188">
        <v>4.9419269001714538E-4</v>
      </c>
      <c r="K65" s="314">
        <v>3.7499341318500992E-4</v>
      </c>
      <c r="L65" s="191">
        <v>0</v>
      </c>
      <c r="M65" s="225">
        <v>0</v>
      </c>
      <c r="N65" s="134">
        <v>4.1215670347429921E-4</v>
      </c>
      <c r="O65" s="134">
        <v>8.2035986542846137E-5</v>
      </c>
      <c r="P65" s="225">
        <v>0</v>
      </c>
      <c r="Q65" s="58">
        <v>0.85</v>
      </c>
      <c r="R65" s="58">
        <v>2.5499999999999998</v>
      </c>
      <c r="S65" s="58">
        <v>0.495</v>
      </c>
      <c r="T65" s="58">
        <v>0.47499999999999998</v>
      </c>
      <c r="U65" s="253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0"/>
      <c r="CG65" s="7">
        <v>155.52877237897081</v>
      </c>
      <c r="CH65" s="60">
        <v>27.053665308952372</v>
      </c>
      <c r="CI65" s="60">
        <v>1.7939842479546064</v>
      </c>
      <c r="CJ65" s="32">
        <v>203.74269181645178</v>
      </c>
      <c r="CK65" s="32">
        <v>8.6571728988647596</v>
      </c>
      <c r="CL65" s="94">
        <v>1.7939842479546064</v>
      </c>
      <c r="CM65" s="47">
        <v>0.12481041417023467</v>
      </c>
      <c r="CN65" s="47">
        <v>9.4517661026539985E-3</v>
      </c>
      <c r="CO65" s="94">
        <v>0.16306043840565054</v>
      </c>
      <c r="CP65" s="94">
        <v>3.02456515284928E-3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10">
        <v>0.81292850146914797</v>
      </c>
      <c r="G66" s="60">
        <v>0.81292850146914797</v>
      </c>
      <c r="H66" s="60">
        <v>0.356429</v>
      </c>
      <c r="I66" s="134">
        <v>4.9669045946483428E-4</v>
      </c>
      <c r="J66" s="188">
        <v>4.9669045946483428E-4</v>
      </c>
      <c r="K66" s="315">
        <v>3.7688872064191629E-4</v>
      </c>
      <c r="L66" s="191">
        <v>0</v>
      </c>
      <c r="M66" s="225">
        <v>0</v>
      </c>
      <c r="N66" s="134">
        <v>4.1423984319367179E-4</v>
      </c>
      <c r="O66" s="134">
        <v>8.245061627116249E-5</v>
      </c>
      <c r="P66" s="225">
        <v>0</v>
      </c>
      <c r="Q66" s="58">
        <v>0.83</v>
      </c>
      <c r="R66" s="58">
        <v>2.5299999999999998</v>
      </c>
      <c r="S66" s="58">
        <v>0.41</v>
      </c>
      <c r="T66" s="58">
        <v>0.4</v>
      </c>
      <c r="U66" s="253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0"/>
      <c r="CG66" s="7">
        <v>149.82799970718523</v>
      </c>
      <c r="CH66" s="226">
        <v>23.401420492243801</v>
      </c>
      <c r="CI66" s="60">
        <v>1.7939842479546064</v>
      </c>
      <c r="CJ66" s="32">
        <v>196.27467961641267</v>
      </c>
      <c r="CK66" s="32">
        <v>7.4884545575180166</v>
      </c>
      <c r="CL66" s="94">
        <v>1.7939842479546064</v>
      </c>
      <c r="CM66" s="47">
        <v>0.12325783220643102</v>
      </c>
      <c r="CN66" s="47">
        <v>8.3409449046299659E-3</v>
      </c>
      <c r="CO66" s="47">
        <v>0.16101566210325649</v>
      </c>
      <c r="CP66" s="47">
        <v>2.669102369481589E-3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10">
        <v>0.23506366307541626</v>
      </c>
      <c r="G67" s="60">
        <v>0.23506366307541626</v>
      </c>
      <c r="H67" s="60">
        <v>0.14821799999999999</v>
      </c>
      <c r="I67" s="134">
        <v>1.2386780040469586E-4</v>
      </c>
      <c r="J67" s="188">
        <v>1.2386780040469586E-4</v>
      </c>
      <c r="K67" s="315">
        <v>9.3990886947083229E-5</v>
      </c>
      <c r="L67" s="191">
        <v>0</v>
      </c>
      <c r="M67" s="225">
        <v>0</v>
      </c>
      <c r="N67" s="134">
        <v>1.0330574553751634E-4</v>
      </c>
      <c r="O67" s="135">
        <v>2.0562054867179516E-5</v>
      </c>
      <c r="P67" s="225">
        <v>0</v>
      </c>
      <c r="Q67" s="53">
        <v>0.8</v>
      </c>
      <c r="R67" s="53">
        <v>2.5</v>
      </c>
      <c r="S67" s="58">
        <v>0.37</v>
      </c>
      <c r="T67" s="58">
        <v>0.35</v>
      </c>
      <c r="U67" s="253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0"/>
      <c r="CG67" s="7">
        <v>127.90195096954837</v>
      </c>
      <c r="CH67" s="60">
        <v>19.749175675535234</v>
      </c>
      <c r="CI67" s="60">
        <v>1.7939842479546064</v>
      </c>
      <c r="CJ67" s="32">
        <v>167.55155577010837</v>
      </c>
      <c r="CK67" s="32">
        <v>6.3197362161712753</v>
      </c>
      <c r="CL67" s="94">
        <v>1.7939842479546064</v>
      </c>
      <c r="CM67" s="47">
        <v>3.048680161821813E-2</v>
      </c>
      <c r="CN67" s="47">
        <v>2.9271833202764814E-3</v>
      </c>
      <c r="CO67" s="47">
        <v>3.980698296213038E-2</v>
      </c>
      <c r="CP67" s="69">
        <v>9.3669866248847404E-4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10">
        <v>0.93046033300685604</v>
      </c>
      <c r="G68" s="60">
        <v>0.93046033300685604</v>
      </c>
      <c r="H68" s="60">
        <v>0.39877699999999994</v>
      </c>
      <c r="I68" s="134">
        <v>5.3053624132414759E-4</v>
      </c>
      <c r="J68" s="83">
        <v>5.3053624132414759E-4</v>
      </c>
      <c r="K68" s="315">
        <v>4.0257089991676322E-4</v>
      </c>
      <c r="L68" s="191">
        <v>0</v>
      </c>
      <c r="M68" s="225">
        <v>0</v>
      </c>
      <c r="N68" s="134">
        <v>4.4246722526433907E-4</v>
      </c>
      <c r="O68" s="135">
        <v>8.8069016059808499E-5</v>
      </c>
      <c r="P68" s="225">
        <v>0</v>
      </c>
      <c r="Q68" s="58">
        <v>0.53</v>
      </c>
      <c r="R68" s="58">
        <v>2.0499999999999998</v>
      </c>
      <c r="S68" s="58">
        <v>0.35</v>
      </c>
      <c r="T68" s="58">
        <v>0.33</v>
      </c>
      <c r="U68" s="253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7">
        <v>116.89507450325465</v>
      </c>
      <c r="CH68" s="60">
        <v>22.514060270110168</v>
      </c>
      <c r="CI68" s="60">
        <v>1.7939842479546064</v>
      </c>
      <c r="CJ68" s="32">
        <v>153.1325475992636</v>
      </c>
      <c r="CK68" s="32">
        <v>7.2044992864352535</v>
      </c>
      <c r="CL68" s="94">
        <v>1.7939842479546064</v>
      </c>
      <c r="CM68" s="47">
        <v>0.11043546112992048</v>
      </c>
      <c r="CN68" s="47">
        <v>8.9780894123337208E-3</v>
      </c>
      <c r="CO68" s="47">
        <v>0.14415299241415994</v>
      </c>
      <c r="CP68" s="47">
        <v>2.8729886119467905E-3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3">
        <v>0.88148873653281112</v>
      </c>
      <c r="G69" s="32">
        <v>0.88148873653281112</v>
      </c>
      <c r="H69" s="32">
        <v>0.38113200000000003</v>
      </c>
      <c r="I69" s="133">
        <v>5.2368992945471765E-4</v>
      </c>
      <c r="J69" s="83">
        <v>5.2368992945471765E-4</v>
      </c>
      <c r="K69" s="316">
        <v>3.9737591847023975E-4</v>
      </c>
      <c r="L69" s="191">
        <v>0</v>
      </c>
      <c r="M69" s="225">
        <v>0</v>
      </c>
      <c r="N69" s="134">
        <v>4.3675740116523451E-4</v>
      </c>
      <c r="O69" s="135">
        <v>8.6932528289483137E-5</v>
      </c>
      <c r="P69" s="225">
        <v>0</v>
      </c>
      <c r="Q69" s="53">
        <v>0.25</v>
      </c>
      <c r="R69" s="53">
        <v>1.6</v>
      </c>
      <c r="S69" s="53">
        <v>0.33</v>
      </c>
      <c r="T69" s="53">
        <v>0.3</v>
      </c>
      <c r="U69" s="253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0"/>
      <c r="CG69" s="58">
        <v>112.71450787727855</v>
      </c>
      <c r="CH69" s="60">
        <v>24.574135079437159</v>
      </c>
      <c r="CI69" s="60">
        <v>1.7939842479546064</v>
      </c>
      <c r="CJ69" s="32">
        <v>147.65600531923491</v>
      </c>
      <c r="CK69" s="32">
        <v>7.863723225419891</v>
      </c>
      <c r="CL69" s="94">
        <v>1.7939842479546064</v>
      </c>
      <c r="CM69" s="47">
        <v>0.10093794604574913</v>
      </c>
      <c r="CN69" s="47">
        <v>9.3659892510960449E-3</v>
      </c>
      <c r="CO69" s="47">
        <v>0.13173848247842368</v>
      </c>
      <c r="CP69" s="47">
        <v>2.9971165603507339E-3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63"/>
      <c r="H70" s="63"/>
      <c r="I70" s="516">
        <v>4.3839686780140725E-4</v>
      </c>
      <c r="J70" s="516">
        <v>4.3839686780140725E-4</v>
      </c>
      <c r="K70" s="516">
        <v>2.2980763810149772E-4</v>
      </c>
      <c r="L70" s="516">
        <v>2.0858922969990961E-4</v>
      </c>
      <c r="M70" s="516">
        <v>0</v>
      </c>
      <c r="N70" s="166"/>
      <c r="O70" s="166"/>
      <c r="P70" s="241"/>
      <c r="Q70" s="15"/>
      <c r="R70" s="15"/>
      <c r="S70" s="15"/>
      <c r="T70" s="15"/>
      <c r="U70" s="253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0"/>
      <c r="CG70" s="10"/>
      <c r="CH70" s="63"/>
      <c r="CI70" s="60"/>
      <c r="CJ70" s="63"/>
      <c r="CK70" s="63"/>
      <c r="CL70" s="63"/>
      <c r="CM70" s="15"/>
      <c r="CN70" s="47"/>
      <c r="CO70" s="15"/>
      <c r="CP70" s="15"/>
    </row>
    <row r="71" spans="2:94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71">
        <v>0.11753183153770813</v>
      </c>
      <c r="G71" s="7">
        <v>0.11753183153770813</v>
      </c>
      <c r="H71" s="7">
        <v>0.10586999999999999</v>
      </c>
      <c r="I71" s="135">
        <v>3.0000000000000001E-6</v>
      </c>
      <c r="J71" s="127">
        <v>3.0000000000000001E-6</v>
      </c>
      <c r="K71" s="315">
        <v>1.5726E-6</v>
      </c>
      <c r="L71" s="315">
        <v>1.4274000000000001E-6</v>
      </c>
      <c r="M71" s="318">
        <v>0</v>
      </c>
      <c r="N71" s="135">
        <v>2.5019999999999999E-6</v>
      </c>
      <c r="O71" s="146">
        <v>4.9800000000000004E-7</v>
      </c>
      <c r="P71" s="225">
        <v>0</v>
      </c>
      <c r="Q71" s="53">
        <v>1</v>
      </c>
      <c r="R71" s="53">
        <v>2.7</v>
      </c>
      <c r="S71" s="53">
        <v>1</v>
      </c>
      <c r="T71" s="53">
        <v>1</v>
      </c>
      <c r="U71" s="253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0"/>
      <c r="CG71" s="71">
        <v>129.29060072293203</v>
      </c>
      <c r="CH71" s="60">
        <v>24.574135079437159</v>
      </c>
      <c r="CI71" s="65">
        <v>11.320659219851482</v>
      </c>
      <c r="CJ71" s="32">
        <v>169.37068694704095</v>
      </c>
      <c r="CK71" s="32">
        <v>7.863723225419891</v>
      </c>
      <c r="CL71" s="94">
        <v>11.320659219851482</v>
      </c>
      <c r="CM71" s="47">
        <v>1.6526298915900118E-2</v>
      </c>
      <c r="CN71" s="47">
        <v>2.6016636808600118E-3</v>
      </c>
      <c r="CO71" s="94">
        <v>2.1236984858008904E-2</v>
      </c>
      <c r="CP71" s="101">
        <v>8.3253237787520387E-4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10">
        <v>0.12732615083251717</v>
      </c>
      <c r="G72" s="7">
        <v>0.12732615083251717</v>
      </c>
      <c r="H72" s="7">
        <v>0.109399</v>
      </c>
      <c r="I72" s="135">
        <v>1.4145551939330687E-5</v>
      </c>
      <c r="J72" s="127">
        <v>1.4145551939330687E-5</v>
      </c>
      <c r="K72" s="315">
        <v>7.415098326597146E-6</v>
      </c>
      <c r="L72" s="315">
        <v>6.7304536127335407E-6</v>
      </c>
      <c r="M72" s="318">
        <v>0</v>
      </c>
      <c r="N72" s="135">
        <v>1.1797390317401793E-5</v>
      </c>
      <c r="O72" s="135">
        <v>2.3481616219288943E-6</v>
      </c>
      <c r="P72" s="225">
        <v>0</v>
      </c>
      <c r="Q72" s="58">
        <v>0.9</v>
      </c>
      <c r="R72" s="58">
        <v>2.6</v>
      </c>
      <c r="S72" s="58">
        <v>0.66</v>
      </c>
      <c r="T72" s="58">
        <v>0.65</v>
      </c>
      <c r="U72" s="253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0"/>
      <c r="CG72" s="7">
        <v>125.72396346160977</v>
      </c>
      <c r="CH72" s="60">
        <v>22.853945623876555</v>
      </c>
      <c r="CI72" s="60">
        <v>11.320659219851482</v>
      </c>
      <c r="CJ72" s="32">
        <v>164.6983921347088</v>
      </c>
      <c r="CK72" s="32">
        <v>7.3132625996404981</v>
      </c>
      <c r="CL72" s="94">
        <v>11.320659219851482</v>
      </c>
      <c r="CM72" s="47">
        <v>1.7449364298325141E-2</v>
      </c>
      <c r="CN72" s="47">
        <v>2.5001987973064712E-3</v>
      </c>
      <c r="CO72" s="94">
        <v>2.2411828282167326E-2</v>
      </c>
      <c r="CP72" s="101">
        <v>8.0006361513807074E-4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10">
        <v>9.7943192948090119E-2</v>
      </c>
      <c r="G73" s="7">
        <v>9.7943192948090119E-2</v>
      </c>
      <c r="H73" s="7">
        <v>9.8812000000000011E-2</v>
      </c>
      <c r="I73" s="135">
        <v>2.2764628483076631E-5</v>
      </c>
      <c r="J73" s="127">
        <v>2.2764628483076631E-5</v>
      </c>
      <c r="K73" s="314">
        <v>1.193321825082877E-5</v>
      </c>
      <c r="L73" s="314">
        <v>1.083141023224786E-5</v>
      </c>
      <c r="M73" s="225">
        <v>0</v>
      </c>
      <c r="N73" s="135">
        <v>1.8985700154885911E-5</v>
      </c>
      <c r="O73" s="135">
        <v>3.7789283281907211E-6</v>
      </c>
      <c r="P73" s="225">
        <v>0</v>
      </c>
      <c r="Q73" s="58">
        <v>0.85</v>
      </c>
      <c r="R73" s="58">
        <v>2.5499999999999998</v>
      </c>
      <c r="S73" s="58">
        <v>0.495</v>
      </c>
      <c r="T73" s="58">
        <v>0.47499999999999998</v>
      </c>
      <c r="U73" s="253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0"/>
      <c r="CG73" s="7">
        <v>123.95526219677372</v>
      </c>
      <c r="CH73" s="60">
        <v>23.082485080115323</v>
      </c>
      <c r="CI73" s="60">
        <v>11.320659219851482</v>
      </c>
      <c r="CJ73" s="32">
        <v>162.38139347777357</v>
      </c>
      <c r="CK73" s="32">
        <v>7.3863952256369032</v>
      </c>
      <c r="CL73" s="94">
        <v>11.320659219851482</v>
      </c>
      <c r="CM73" s="47">
        <v>1.3249355672539199E-2</v>
      </c>
      <c r="CN73" s="47">
        <v>2.2808265157363557E-3</v>
      </c>
      <c r="CO73" s="94">
        <v>1.7012933662842809E-2</v>
      </c>
      <c r="CP73" s="101">
        <v>7.2986448503563372E-4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10">
        <v>0.18609206660137123</v>
      </c>
      <c r="G74" s="7">
        <v>0.18609206660137123</v>
      </c>
      <c r="H74" s="7">
        <v>0.13057299999999999</v>
      </c>
      <c r="I74" s="134">
        <v>1.0203721322148189E-4</v>
      </c>
      <c r="J74" s="79">
        <v>1.0203721322148189E-4</v>
      </c>
      <c r="K74" s="315">
        <v>5.3487907170700807E-5</v>
      </c>
      <c r="L74" s="315">
        <v>4.8549306050781085E-5</v>
      </c>
      <c r="M74" s="225">
        <v>0</v>
      </c>
      <c r="N74" s="135">
        <v>8.5099035826715895E-5</v>
      </c>
      <c r="O74" s="135">
        <v>1.6938177394765994E-5</v>
      </c>
      <c r="P74" s="225">
        <v>0</v>
      </c>
      <c r="Q74" s="58">
        <v>0.83</v>
      </c>
      <c r="R74" s="58">
        <v>2.5299999999999998</v>
      </c>
      <c r="S74" s="58">
        <v>0.41</v>
      </c>
      <c r="T74" s="58">
        <v>0.4</v>
      </c>
      <c r="U74" s="253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0"/>
      <c r="CG74" s="7">
        <v>119.13153147449361</v>
      </c>
      <c r="CH74" s="60">
        <v>23.082485080115323</v>
      </c>
      <c r="CI74" s="60">
        <v>11.320659219851482</v>
      </c>
      <c r="CJ74" s="32">
        <v>156.06230623158663</v>
      </c>
      <c r="CK74" s="32">
        <v>7.3863952256369032</v>
      </c>
      <c r="CL74" s="94">
        <v>11.320659219851482</v>
      </c>
      <c r="CM74" s="47">
        <v>2.4276117758986849E-2</v>
      </c>
      <c r="CN74" s="47">
        <v>3.013949324365898E-3</v>
      </c>
      <c r="CO74" s="47">
        <v>3.1148641954724041E-2</v>
      </c>
      <c r="CP74" s="69">
        <v>9.6446378379708728E-4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10">
        <v>0.13712047012732617</v>
      </c>
      <c r="G75" s="60">
        <v>0.13712047012732617</v>
      </c>
      <c r="H75" s="60">
        <v>4.9406000000000005E-2</v>
      </c>
      <c r="I75" s="135">
        <v>9.5670634398342544E-5</v>
      </c>
      <c r="J75" s="127">
        <v>9.5670634398342544E-5</v>
      </c>
      <c r="K75" s="315">
        <v>5.0150546551611158E-5</v>
      </c>
      <c r="L75" s="315">
        <v>4.5520087846731386E-5</v>
      </c>
      <c r="M75" s="225">
        <v>0</v>
      </c>
      <c r="N75" s="135">
        <v>7.9789309088217685E-5</v>
      </c>
      <c r="O75" s="146">
        <v>1.5881325310124862E-5</v>
      </c>
      <c r="P75" s="225">
        <v>0</v>
      </c>
      <c r="Q75" s="53">
        <v>0.8</v>
      </c>
      <c r="R75" s="53">
        <v>2.5</v>
      </c>
      <c r="S75" s="58">
        <v>0.37</v>
      </c>
      <c r="T75" s="58">
        <v>0.35</v>
      </c>
      <c r="U75" s="253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0"/>
      <c r="CG75" s="7">
        <v>101.59069248438412</v>
      </c>
      <c r="CH75" s="60">
        <v>17.773513511688797</v>
      </c>
      <c r="CI75" s="60">
        <v>11.320659219851482</v>
      </c>
      <c r="CJ75" s="32">
        <v>133.08380715454319</v>
      </c>
      <c r="CK75" s="32">
        <v>5.6875243237404156</v>
      </c>
      <c r="CL75" s="94">
        <v>11.320659219851482</v>
      </c>
      <c r="CM75" s="47">
        <v>1.5482457628396657E-2</v>
      </c>
      <c r="CN75" s="69">
        <v>8.7811820855849686E-4</v>
      </c>
      <c r="CO75" s="47">
        <v>1.9800808317742665E-2</v>
      </c>
      <c r="CP75" s="69">
        <v>2.8099782673871899E-4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7">
        <v>0.1762977473065622</v>
      </c>
      <c r="G76" s="60">
        <v>0.1762977473065622</v>
      </c>
      <c r="H76" s="60">
        <v>0.12704399999999999</v>
      </c>
      <c r="I76" s="134">
        <v>1.8181818181818178E-4</v>
      </c>
      <c r="J76" s="79">
        <v>1.8181818181818178E-4</v>
      </c>
      <c r="K76" s="315">
        <v>9.5309090909090889E-5</v>
      </c>
      <c r="L76" s="315">
        <v>8.6509090909090892E-5</v>
      </c>
      <c r="M76" s="225">
        <v>0</v>
      </c>
      <c r="N76" s="134">
        <v>1.5163636363636361E-4</v>
      </c>
      <c r="O76" s="135">
        <v>3.0181818181818176E-5</v>
      </c>
      <c r="P76" s="225">
        <v>0</v>
      </c>
      <c r="Q76" s="58">
        <v>0.53</v>
      </c>
      <c r="R76" s="58">
        <v>2.0499999999999998</v>
      </c>
      <c r="S76" s="58">
        <v>0.35</v>
      </c>
      <c r="T76" s="58">
        <v>0.33</v>
      </c>
      <c r="U76" s="253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0"/>
      <c r="CG76" s="7">
        <v>92.484073575352284</v>
      </c>
      <c r="CH76" s="60">
        <v>20.08407026820834</v>
      </c>
      <c r="CI76" s="60">
        <v>11.320659219851482</v>
      </c>
      <c r="CJ76" s="32">
        <v>121.1541363837115</v>
      </c>
      <c r="CK76" s="32">
        <v>6.4269024858266688</v>
      </c>
      <c r="CL76" s="94">
        <v>11.320659219851482</v>
      </c>
      <c r="CM76" s="47">
        <v>1.8300540551554043E-2</v>
      </c>
      <c r="CN76" s="47">
        <v>2.55156062315426E-3</v>
      </c>
      <c r="CO76" s="47">
        <v>2.3355008039805426E-2</v>
      </c>
      <c r="CP76" s="69">
        <v>8.1649939940936327E-4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2">
        <v>0.12732615083251717</v>
      </c>
      <c r="G77" s="32">
        <v>0.12732615083251717</v>
      </c>
      <c r="H77" s="32">
        <v>0.109399</v>
      </c>
      <c r="I77" s="135">
        <v>1.8960657940993741E-5</v>
      </c>
      <c r="J77" s="127">
        <v>1.8960657940993741E-5</v>
      </c>
      <c r="K77" s="316">
        <v>9.9391768926689198E-6</v>
      </c>
      <c r="L77" s="316">
        <v>9.0214810483248217E-6</v>
      </c>
      <c r="M77" s="225">
        <v>0</v>
      </c>
      <c r="N77" s="135">
        <v>1.5813188722788779E-5</v>
      </c>
      <c r="O77" s="135">
        <v>3.1474692182049611E-6</v>
      </c>
      <c r="P77" s="225">
        <v>0</v>
      </c>
      <c r="Q77" s="53">
        <v>0.25</v>
      </c>
      <c r="R77" s="53">
        <v>1.6</v>
      </c>
      <c r="S77" s="53">
        <v>0.33</v>
      </c>
      <c r="T77" s="53">
        <v>0.3</v>
      </c>
      <c r="U77" s="253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0"/>
      <c r="CG77" s="58">
        <v>88.917436314030013</v>
      </c>
      <c r="CH77" s="226">
        <v>18.528897849895618</v>
      </c>
      <c r="CI77" s="60">
        <v>11.320659219851482</v>
      </c>
      <c r="CJ77" s="32">
        <v>116.48184157137932</v>
      </c>
      <c r="CK77" s="32">
        <v>5.9292473119665976</v>
      </c>
      <c r="CL77" s="94">
        <v>11.320659219851482</v>
      </c>
      <c r="CM77" s="47">
        <v>1.276293087111126E-2</v>
      </c>
      <c r="CN77" s="47">
        <v>2.0270428958807309E-3</v>
      </c>
      <c r="CO77" s="47">
        <v>1.627260049251715E-2</v>
      </c>
      <c r="CP77" s="69">
        <v>6.4865372668183375E-4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63"/>
      <c r="H78" s="63"/>
      <c r="I78" s="515">
        <v>4.1507581494513567E-3</v>
      </c>
      <c r="J78" s="515">
        <v>4.1507581494513567E-3</v>
      </c>
      <c r="K78" s="515">
        <v>1.9853076228825836E-3</v>
      </c>
      <c r="L78" s="515">
        <v>2.1654505265687727E-3</v>
      </c>
      <c r="M78" s="515">
        <v>0</v>
      </c>
      <c r="N78" s="166"/>
      <c r="O78" s="166"/>
      <c r="P78" s="241"/>
      <c r="Q78" s="15"/>
      <c r="R78" s="15"/>
      <c r="S78" s="15"/>
      <c r="T78" s="15"/>
      <c r="U78" s="253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0"/>
      <c r="CG78" s="10"/>
      <c r="CH78" s="63"/>
      <c r="CI78" s="60"/>
      <c r="CJ78" s="63"/>
      <c r="CK78" s="63"/>
      <c r="CL78" s="63"/>
      <c r="CM78" s="15"/>
      <c r="CN78" s="47"/>
      <c r="CO78" s="15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71">
        <v>4.8971596474045059E-2</v>
      </c>
      <c r="G79" s="7">
        <v>4.8971596474045059E-2</v>
      </c>
      <c r="H79" s="7">
        <v>8.1167000000000003E-2</v>
      </c>
      <c r="I79" s="134">
        <v>1.2335761401036278E-4</v>
      </c>
      <c r="J79" s="79">
        <v>1.2335761401036278E-4</v>
      </c>
      <c r="K79" s="320">
        <v>5.9001946781156519E-5</v>
      </c>
      <c r="L79" s="321">
        <v>6.4355667229206256E-5</v>
      </c>
      <c r="M79" s="318">
        <v>0</v>
      </c>
      <c r="N79" s="134">
        <v>1.0288025008464256E-4</v>
      </c>
      <c r="O79" s="134">
        <v>2.0477363925720221E-5</v>
      </c>
      <c r="P79" s="225">
        <v>0</v>
      </c>
      <c r="Q79" s="53">
        <v>1</v>
      </c>
      <c r="R79" s="53">
        <v>2.7</v>
      </c>
      <c r="S79" s="53">
        <v>1</v>
      </c>
      <c r="T79" s="53">
        <v>1</v>
      </c>
      <c r="U79" s="253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0"/>
      <c r="CG79" s="71">
        <v>131.62937925494663</v>
      </c>
      <c r="CH79" s="60">
        <v>24.574135079437159</v>
      </c>
      <c r="CI79" s="65">
        <v>5.6293988470299716</v>
      </c>
      <c r="CJ79" s="32">
        <v>172.43448682398008</v>
      </c>
      <c r="CK79" s="32">
        <v>7.863723225419891</v>
      </c>
      <c r="CL79" s="94">
        <v>5.6293988470299716</v>
      </c>
      <c r="CM79" s="47">
        <v>6.721781493730491E-3</v>
      </c>
      <c r="CN79" s="69">
        <v>1.9946088219926759E-3</v>
      </c>
      <c r="CO79" s="94">
        <v>8.7200727556811988E-3</v>
      </c>
      <c r="CP79" s="101">
        <v>6.3827482303765635E-4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10">
        <v>0.13712047012732617</v>
      </c>
      <c r="G80" s="7">
        <v>0.13712047012732617</v>
      </c>
      <c r="H80" s="7">
        <v>0.112928</v>
      </c>
      <c r="I80" s="133">
        <v>5.7590172755689253E-4</v>
      </c>
      <c r="J80" s="31">
        <v>5.7590172755689253E-4</v>
      </c>
      <c r="K80" s="320">
        <v>2.7545379629046168E-4</v>
      </c>
      <c r="L80" s="321">
        <v>3.0044793126643085E-4</v>
      </c>
      <c r="M80" s="318">
        <v>0</v>
      </c>
      <c r="N80" s="134">
        <v>4.8030204078244838E-4</v>
      </c>
      <c r="O80" s="134">
        <v>9.5599686774444162E-5</v>
      </c>
      <c r="P80" s="225">
        <v>0</v>
      </c>
      <c r="Q80" s="58">
        <v>0.9</v>
      </c>
      <c r="R80" s="58">
        <v>2.6</v>
      </c>
      <c r="S80" s="58">
        <v>0.66</v>
      </c>
      <c r="T80" s="58">
        <v>0.65</v>
      </c>
      <c r="U80" s="253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0"/>
      <c r="CG80" s="7">
        <v>128.96901867478002</v>
      </c>
      <c r="CH80" s="60">
        <v>23.836911027054047</v>
      </c>
      <c r="CI80" s="60">
        <v>5.6293988470299716</v>
      </c>
      <c r="CJ80" s="32">
        <v>168.94941446396183</v>
      </c>
      <c r="CK80" s="32">
        <v>7.6278115286572952</v>
      </c>
      <c r="CL80" s="94">
        <v>5.6293988470299716</v>
      </c>
      <c r="CM80" s="47">
        <v>1.8456198288984722E-2</v>
      </c>
      <c r="CN80" s="47">
        <v>2.6918546884631593E-3</v>
      </c>
      <c r="CO80" s="94">
        <v>2.3938328955473903E-2</v>
      </c>
      <c r="CP80" s="101">
        <v>8.61393500308211E-4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10">
        <v>3.9177277179236046E-2</v>
      </c>
      <c r="G81" s="7">
        <v>3.9177277179236046E-2</v>
      </c>
      <c r="H81" s="7">
        <v>7.7637999999999999E-2</v>
      </c>
      <c r="I81" s="134">
        <v>1.1977432945317367E-4</v>
      </c>
      <c r="J81" s="79">
        <v>1.1977432945317367E-4</v>
      </c>
      <c r="K81" s="320">
        <v>5.7288061777452963E-5</v>
      </c>
      <c r="L81" s="321">
        <v>6.2486267675720698E-5</v>
      </c>
      <c r="M81" s="225">
        <v>0</v>
      </c>
      <c r="N81" s="134">
        <v>9.9891790763946846E-5</v>
      </c>
      <c r="O81" s="134">
        <v>1.9882538689226828E-5</v>
      </c>
      <c r="P81" s="225">
        <v>0</v>
      </c>
      <c r="Q81" s="58">
        <v>0.85</v>
      </c>
      <c r="R81" s="58">
        <v>2.5499999999999998</v>
      </c>
      <c r="S81" s="58">
        <v>0.495</v>
      </c>
      <c r="T81" s="58">
        <v>0.47499999999999998</v>
      </c>
      <c r="U81" s="253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0"/>
      <c r="CG81" s="7">
        <v>127.75577731129744</v>
      </c>
      <c r="CH81" s="60">
        <v>24.075280137324587</v>
      </c>
      <c r="CI81" s="60">
        <v>5.6293988470299716</v>
      </c>
      <c r="CJ81" s="32">
        <v>167.36006827779966</v>
      </c>
      <c r="CK81" s="32">
        <v>7.7040896439438677</v>
      </c>
      <c r="CL81" s="94">
        <v>5.6293988470299716</v>
      </c>
      <c r="CM81" s="47">
        <v>5.2256680179560205E-3</v>
      </c>
      <c r="CN81" s="69">
        <v>1.8691565993016062E-3</v>
      </c>
      <c r="CO81" s="94">
        <v>6.7772563026377913E-3</v>
      </c>
      <c r="CP81" s="101">
        <v>5.9813011177651404E-4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10">
        <v>0.13712047012732617</v>
      </c>
      <c r="G82" s="7">
        <v>0.13712047012732617</v>
      </c>
      <c r="H82" s="7">
        <v>0.112928</v>
      </c>
      <c r="I82" s="133">
        <v>6.0318732823298315E-4</v>
      </c>
      <c r="J82" s="31">
        <v>6.0318732823298315E-4</v>
      </c>
      <c r="K82" s="320">
        <v>2.8850449909383584E-4</v>
      </c>
      <c r="L82" s="321">
        <v>3.1468282913914731E-4</v>
      </c>
      <c r="M82" s="225">
        <v>0</v>
      </c>
      <c r="N82" s="134">
        <v>5.0305823174630793E-4</v>
      </c>
      <c r="O82" s="134">
        <v>1.0012909648667521E-4</v>
      </c>
      <c r="P82" s="225">
        <v>0</v>
      </c>
      <c r="Q82" s="58">
        <v>0.83</v>
      </c>
      <c r="R82" s="58">
        <v>2.5299999999999998</v>
      </c>
      <c r="S82" s="58">
        <v>0.41</v>
      </c>
      <c r="T82" s="58">
        <v>0.4</v>
      </c>
      <c r="U82" s="253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0"/>
      <c r="CG82" s="7">
        <v>122.4935256142646</v>
      </c>
      <c r="CH82" s="226">
        <v>21.306622921532256</v>
      </c>
      <c r="CI82" s="60">
        <v>5.6293988470299716</v>
      </c>
      <c r="CJ82" s="32">
        <v>160.46651855468664</v>
      </c>
      <c r="CK82" s="32">
        <v>6.818119334890322</v>
      </c>
      <c r="CL82" s="94">
        <v>5.6293988470299716</v>
      </c>
      <c r="CM82" s="47">
        <v>1.7568275636220609E-2</v>
      </c>
      <c r="CN82" s="47">
        <v>2.4061143132827947E-3</v>
      </c>
      <c r="CO82" s="47">
        <v>2.2775150280352919E-2</v>
      </c>
      <c r="CP82" s="69">
        <v>7.6995658025049427E-4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7">
        <v>1.9588638589618023E-2</v>
      </c>
      <c r="G83" s="7">
        <v>1.9588638589618023E-2</v>
      </c>
      <c r="H83" s="7">
        <v>7.0580000000000004E-2</v>
      </c>
      <c r="I83" s="134">
        <v>5.3266393974300152E-5</v>
      </c>
      <c r="J83" s="79">
        <v>5.3266393974300152E-5</v>
      </c>
      <c r="K83" s="320">
        <v>2.5477316237907761E-5</v>
      </c>
      <c r="L83" s="321">
        <v>2.7789077736392391E-5</v>
      </c>
      <c r="M83" s="225">
        <v>0</v>
      </c>
      <c r="N83" s="134">
        <v>4.4424172574566325E-5</v>
      </c>
      <c r="O83" s="134">
        <v>8.8422213997338253E-6</v>
      </c>
      <c r="P83" s="225">
        <v>0</v>
      </c>
      <c r="Q83" s="53">
        <v>0.8</v>
      </c>
      <c r="R83" s="53">
        <v>2.5</v>
      </c>
      <c r="S83" s="58">
        <v>0.37</v>
      </c>
      <c r="T83" s="58">
        <v>0.35</v>
      </c>
      <c r="U83" s="253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0"/>
      <c r="CG83" s="7">
        <v>102.02921345913686</v>
      </c>
      <c r="CH83" s="60">
        <v>18.537965705739929</v>
      </c>
      <c r="CI83" s="60">
        <v>5.6293988470299716</v>
      </c>
      <c r="CJ83" s="32">
        <v>133.6582696314693</v>
      </c>
      <c r="CK83" s="32">
        <v>5.9321490258367771</v>
      </c>
      <c r="CL83" s="94">
        <v>5.6293988470299716</v>
      </c>
      <c r="CM83" s="47">
        <v>2.1088856475253051E-3</v>
      </c>
      <c r="CN83" s="69">
        <v>1.3084096195111244E-3</v>
      </c>
      <c r="CO83" s="47">
        <v>2.7284557978158523E-3</v>
      </c>
      <c r="CP83" s="69">
        <v>4.186910782435597E-4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10">
        <v>0.33300685602350644</v>
      </c>
      <c r="G84" s="60">
        <v>0.33300685602350644</v>
      </c>
      <c r="H84" s="60">
        <v>0.183508</v>
      </c>
      <c r="I84" s="133">
        <v>1.4014846157343955E-3</v>
      </c>
      <c r="J84" s="31">
        <v>1.4014846157343955E-3</v>
      </c>
      <c r="K84" s="320">
        <v>6.7033009170576138E-4</v>
      </c>
      <c r="L84" s="321">
        <v>7.311545240286341E-4</v>
      </c>
      <c r="M84" s="225">
        <v>0</v>
      </c>
      <c r="N84" s="134">
        <v>1.1688381695224858E-3</v>
      </c>
      <c r="O84" s="134">
        <v>2.3264644621190966E-4</v>
      </c>
      <c r="P84" s="225">
        <v>0</v>
      </c>
      <c r="Q84" s="58">
        <v>0.53</v>
      </c>
      <c r="R84" s="58">
        <v>2.0499999999999998</v>
      </c>
      <c r="S84" s="58">
        <v>0.35</v>
      </c>
      <c r="T84" s="58">
        <v>0.33</v>
      </c>
      <c r="U84" s="253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0"/>
      <c r="CG84" s="7">
        <v>90.583816018090417</v>
      </c>
      <c r="CH84" s="60">
        <v>20.947901247486119</v>
      </c>
      <c r="CI84" s="60">
        <v>5.6293988470299716</v>
      </c>
      <c r="CJ84" s="32">
        <v>118.66479898369845</v>
      </c>
      <c r="CK84" s="32">
        <v>6.7033283991955583</v>
      </c>
      <c r="CL84" s="94">
        <v>5.6293988470299716</v>
      </c>
      <c r="CM84" s="47">
        <v>3.2039660190147833E-2</v>
      </c>
      <c r="CN84" s="47">
        <v>3.8441074621236825E-3</v>
      </c>
      <c r="CO84" s="47">
        <v>4.13908200415746E-2</v>
      </c>
      <c r="CP84" s="69">
        <v>1.2301143878795785E-3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3">
        <v>0.27424094025465234</v>
      </c>
      <c r="G85" s="32">
        <v>0.27424094025465234</v>
      </c>
      <c r="H85" s="32">
        <v>0.16233400000000001</v>
      </c>
      <c r="I85" s="133">
        <v>1.2737861404892488E-3</v>
      </c>
      <c r="J85" s="31">
        <v>1.2737861404892488E-3</v>
      </c>
      <c r="K85" s="324">
        <v>6.0925191099600769E-4</v>
      </c>
      <c r="L85" s="325">
        <v>6.6453422949324108E-4</v>
      </c>
      <c r="M85" s="225">
        <v>0</v>
      </c>
      <c r="N85" s="134">
        <v>1.0623376411680334E-3</v>
      </c>
      <c r="O85" s="134">
        <v>2.114484993212153E-4</v>
      </c>
      <c r="P85" s="225">
        <v>0</v>
      </c>
      <c r="Q85" s="53">
        <v>0.25</v>
      </c>
      <c r="R85" s="53">
        <v>1.6</v>
      </c>
      <c r="S85" s="53">
        <v>0.33</v>
      </c>
      <c r="T85" s="53">
        <v>0.3</v>
      </c>
      <c r="U85" s="253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0"/>
      <c r="CG85" s="58">
        <v>87.031796122593235</v>
      </c>
      <c r="CH85" s="60">
        <v>19.315270172437611</v>
      </c>
      <c r="CI85" s="60">
        <v>5.6293988470299716</v>
      </c>
      <c r="CJ85" s="32">
        <v>114.01165292059714</v>
      </c>
      <c r="CK85" s="32">
        <v>6.180886455180036</v>
      </c>
      <c r="CL85" s="94">
        <v>5.6293988470299716</v>
      </c>
      <c r="CM85" s="47">
        <v>2.5411493233589131E-2</v>
      </c>
      <c r="CN85" s="47">
        <v>3.1355250681724873E-3</v>
      </c>
      <c r="CO85" s="47">
        <v>3.2810474529809598E-2</v>
      </c>
      <c r="CP85" s="69">
        <v>1.0033680218151958E-3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63"/>
      <c r="H86" s="63"/>
      <c r="I86" s="513">
        <v>3.5420000000000009E-3</v>
      </c>
      <c r="J86" s="513">
        <v>3.5420000000000009E-3</v>
      </c>
      <c r="K86" s="513">
        <v>1.4168000000000002E-3</v>
      </c>
      <c r="L86" s="513">
        <v>2.1251999999999998E-3</v>
      </c>
      <c r="M86" s="513">
        <v>0</v>
      </c>
      <c r="N86" s="166"/>
      <c r="O86" s="166"/>
      <c r="P86" s="241"/>
      <c r="Q86" s="15"/>
      <c r="R86" s="15"/>
      <c r="S86" s="15"/>
      <c r="T86" s="15"/>
      <c r="U86" s="253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0"/>
      <c r="CG86" s="10"/>
      <c r="CH86" s="63"/>
      <c r="CI86" s="60"/>
      <c r="CJ86" s="63"/>
      <c r="CK86" s="63"/>
      <c r="CL86" s="63"/>
      <c r="CM86" s="15"/>
      <c r="CN86" s="47"/>
      <c r="CO86" s="15"/>
      <c r="CP86" s="15"/>
    </row>
    <row r="87" spans="2:94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71">
        <v>0.55827619980411358</v>
      </c>
      <c r="G87" s="7">
        <v>0.55827619980411358</v>
      </c>
      <c r="H87" s="7">
        <v>0.26467499999999999</v>
      </c>
      <c r="I87" s="133">
        <v>6.2083569232442373E-4</v>
      </c>
      <c r="J87" s="133">
        <v>6.2083569232442373E-4</v>
      </c>
      <c r="K87" s="320">
        <v>2.4833427692976949E-4</v>
      </c>
      <c r="L87" s="321">
        <v>3.7250141539465424E-4</v>
      </c>
      <c r="M87" s="318">
        <v>0</v>
      </c>
      <c r="N87" s="134">
        <v>5.1777696739856941E-4</v>
      </c>
      <c r="O87" s="134">
        <v>1.0305872492585435E-4</v>
      </c>
      <c r="P87" s="225">
        <v>0</v>
      </c>
      <c r="Q87" s="53">
        <v>1</v>
      </c>
      <c r="R87" s="53">
        <v>2.7</v>
      </c>
      <c r="S87" s="53">
        <v>1</v>
      </c>
      <c r="T87" s="53">
        <v>1</v>
      </c>
      <c r="U87" s="253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0"/>
      <c r="CG87" s="71">
        <v>211.27940563586878</v>
      </c>
      <c r="CH87" s="60">
        <v>24.574135079437159</v>
      </c>
      <c r="CI87" s="65">
        <v>4.1447222280330562</v>
      </c>
      <c r="CJ87" s="65">
        <v>144.54</v>
      </c>
      <c r="CK87" s="60">
        <v>65</v>
      </c>
      <c r="CL87" s="65">
        <v>6.7</v>
      </c>
      <c r="CM87" s="47">
        <v>0.12026616344997458</v>
      </c>
      <c r="CN87" s="47">
        <v>6.50415920215003E-3</v>
      </c>
      <c r="CO87" s="94">
        <v>8.4433692458374135E-2</v>
      </c>
      <c r="CP87" s="94">
        <v>1.7203875E-2</v>
      </c>
    </row>
    <row r="88" spans="2:94" ht="64.5" customHeight="1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10">
        <v>0.34280117531831539</v>
      </c>
      <c r="G88" s="7">
        <v>0.34280117531831539</v>
      </c>
      <c r="H88" s="7">
        <v>0.18703700000000001</v>
      </c>
      <c r="I88" s="133">
        <v>5.8583789686900308E-4</v>
      </c>
      <c r="J88" s="133">
        <v>5.8583789686900308E-4</v>
      </c>
      <c r="K88" s="320">
        <v>2.3433515874760123E-4</v>
      </c>
      <c r="L88" s="321">
        <v>3.5150273812140185E-4</v>
      </c>
      <c r="M88" s="318">
        <v>0</v>
      </c>
      <c r="N88" s="134">
        <v>4.8858880598874859E-4</v>
      </c>
      <c r="O88" s="134">
        <v>9.7249090880254511E-5</v>
      </c>
      <c r="P88" s="225">
        <v>0</v>
      </c>
      <c r="Q88" s="58">
        <v>0.9</v>
      </c>
      <c r="R88" s="58">
        <v>2.6</v>
      </c>
      <c r="S88" s="58">
        <v>0.66</v>
      </c>
      <c r="T88" s="58">
        <v>0.65</v>
      </c>
      <c r="U88" s="253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0"/>
      <c r="CG88" s="10">
        <v>184.1057225670242</v>
      </c>
      <c r="CH88" s="60">
        <v>24.574135079437159</v>
      </c>
      <c r="CI88" s="60">
        <v>4.1447222280330562</v>
      </c>
      <c r="CJ88" s="64">
        <v>125.95</v>
      </c>
      <c r="CK88" s="60">
        <v>65</v>
      </c>
      <c r="CL88" s="60">
        <v>6.7</v>
      </c>
      <c r="CM88" s="47">
        <v>6.4532473729941267E-2</v>
      </c>
      <c r="CN88" s="47">
        <v>4.5962725028526885E-3</v>
      </c>
      <c r="CO88" s="94">
        <v>4.547257590597454E-2</v>
      </c>
      <c r="CP88" s="94">
        <v>1.2157405000000001E-2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10">
        <v>0.16650342801175322</v>
      </c>
      <c r="G89" s="7">
        <v>0.16650342801175322</v>
      </c>
      <c r="H89" s="7">
        <v>0.12351499999999999</v>
      </c>
      <c r="I89" s="134">
        <v>3.9122736263512181E-4</v>
      </c>
      <c r="J89" s="134">
        <v>3.9122736263512181E-4</v>
      </c>
      <c r="K89" s="322">
        <v>1.5649094505404873E-4</v>
      </c>
      <c r="L89" s="323">
        <v>2.3473641758107308E-4</v>
      </c>
      <c r="M89" s="225">
        <v>0</v>
      </c>
      <c r="N89" s="134">
        <v>3.2628362043769159E-4</v>
      </c>
      <c r="O89" s="134">
        <v>6.4943742197430228E-5</v>
      </c>
      <c r="P89" s="225">
        <v>0</v>
      </c>
      <c r="Q89" s="58">
        <v>0.85</v>
      </c>
      <c r="R89" s="58">
        <v>2.5499999999999998</v>
      </c>
      <c r="S89" s="58">
        <v>0.495</v>
      </c>
      <c r="T89" s="58">
        <v>0.47499999999999998</v>
      </c>
      <c r="U89" s="253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0"/>
      <c r="CG89" s="7">
        <v>171.75404844482208</v>
      </c>
      <c r="CH89" s="7">
        <v>24.574135079437159</v>
      </c>
      <c r="CI89" s="7">
        <v>4.1447222280330562</v>
      </c>
      <c r="CJ89" s="10">
        <v>117.5</v>
      </c>
      <c r="CK89" s="7">
        <v>65</v>
      </c>
      <c r="CL89" s="7">
        <v>6.7</v>
      </c>
      <c r="CM89" s="47">
        <v>2.928774830008362E-2</v>
      </c>
      <c r="CN89" s="47">
        <v>3.0352742943366802E-3</v>
      </c>
      <c r="CO89" s="94">
        <v>2.0679725759059749E-2</v>
      </c>
      <c r="CP89" s="94">
        <v>8.0284749999999985E-3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10">
        <v>0.18609206660137123</v>
      </c>
      <c r="G90" s="7">
        <v>0.18609206660137123</v>
      </c>
      <c r="H90" s="7">
        <v>0.13057299999999999</v>
      </c>
      <c r="I90" s="134">
        <v>4.4940989348855013E-4</v>
      </c>
      <c r="J90" s="134">
        <v>4.4940989348855013E-4</v>
      </c>
      <c r="K90" s="320">
        <v>1.7976395739542007E-4</v>
      </c>
      <c r="L90" s="321">
        <v>2.6964593609313009E-4</v>
      </c>
      <c r="M90" s="225">
        <v>0</v>
      </c>
      <c r="N90" s="134">
        <v>3.7480785116945079E-4</v>
      </c>
      <c r="O90" s="134">
        <v>7.4602042319099331E-5</v>
      </c>
      <c r="P90" s="225">
        <v>0</v>
      </c>
      <c r="Q90" s="58">
        <v>0.83</v>
      </c>
      <c r="R90" s="58">
        <v>2.5299999999999998</v>
      </c>
      <c r="S90" s="58">
        <v>0.41</v>
      </c>
      <c r="T90" s="58">
        <v>0.4</v>
      </c>
      <c r="U90" s="253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0"/>
      <c r="CG90" s="7">
        <v>151.72825726444708</v>
      </c>
      <c r="CH90" s="7">
        <v>28.260255341352732</v>
      </c>
      <c r="CI90" s="7">
        <v>4.1447222280330562</v>
      </c>
      <c r="CJ90" s="10">
        <v>103.8</v>
      </c>
      <c r="CK90" s="7">
        <v>74.75</v>
      </c>
      <c r="CL90" s="7">
        <v>6.7</v>
      </c>
      <c r="CM90" s="47">
        <v>2.9006724881068785E-2</v>
      </c>
      <c r="CN90" s="47">
        <v>3.6900263206864504E-3</v>
      </c>
      <c r="CO90" s="47">
        <v>2.0563173359451521E-2</v>
      </c>
      <c r="CP90" s="47">
        <v>9.7603317499999984E-3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10">
        <v>8.8148873653281098E-2</v>
      </c>
      <c r="G91" s="7">
        <v>8.8148873653281098E-2</v>
      </c>
      <c r="H91" s="7">
        <v>9.5283000000000007E-2</v>
      </c>
      <c r="I91" s="134">
        <v>2.2871753507899432E-4</v>
      </c>
      <c r="J91" s="134">
        <v>2.2871753507899432E-4</v>
      </c>
      <c r="K91" s="320">
        <v>9.1487014031597729E-5</v>
      </c>
      <c r="L91" s="321">
        <v>1.3723052104739659E-4</v>
      </c>
      <c r="M91" s="225">
        <v>0</v>
      </c>
      <c r="N91" s="134">
        <v>1.9075042425588127E-4</v>
      </c>
      <c r="O91" s="135">
        <v>3.796711082311306E-5</v>
      </c>
      <c r="P91" s="225">
        <v>0</v>
      </c>
      <c r="Q91" s="53">
        <v>0.8</v>
      </c>
      <c r="R91" s="53">
        <v>2.5</v>
      </c>
      <c r="S91" s="58">
        <v>0.37</v>
      </c>
      <c r="T91" s="58">
        <v>0.35</v>
      </c>
      <c r="U91" s="253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0"/>
      <c r="CG91" s="7">
        <v>119.86239976574818</v>
      </c>
      <c r="CH91" s="226">
        <v>28.825460448179793</v>
      </c>
      <c r="CI91" s="7">
        <v>4.1447222280330562</v>
      </c>
      <c r="CJ91" s="10">
        <v>82</v>
      </c>
      <c r="CK91" s="7">
        <v>77.740000000000009</v>
      </c>
      <c r="CL91" s="7">
        <v>6.7</v>
      </c>
      <c r="CM91" s="47">
        <v>1.0931088128736837E-2</v>
      </c>
      <c r="CN91" s="47">
        <v>2.7465763478839154E-3</v>
      </c>
      <c r="CO91" s="47">
        <v>7.8188050930460343E-3</v>
      </c>
      <c r="CP91" s="47">
        <v>7.4073004200000013E-3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10">
        <v>0.64642507345739475</v>
      </c>
      <c r="G92" s="60">
        <v>0.64642507345739475</v>
      </c>
      <c r="H92" s="60">
        <v>0.29643599999999998</v>
      </c>
      <c r="I92" s="133">
        <v>7.0420925274321939E-4</v>
      </c>
      <c r="J92" s="133">
        <v>7.0420925274321939E-4</v>
      </c>
      <c r="K92" s="320">
        <v>2.8168370109728778E-4</v>
      </c>
      <c r="L92" s="321">
        <v>4.2252555164593161E-4</v>
      </c>
      <c r="M92" s="225">
        <v>0</v>
      </c>
      <c r="N92" s="134">
        <v>5.8731051678784501E-4</v>
      </c>
      <c r="O92" s="134">
        <v>1.1689873595537442E-4</v>
      </c>
      <c r="P92" s="225">
        <v>0</v>
      </c>
      <c r="Q92" s="58">
        <v>0.53</v>
      </c>
      <c r="R92" s="58">
        <v>2.0499999999999998</v>
      </c>
      <c r="S92" s="58">
        <v>0.35</v>
      </c>
      <c r="T92" s="58">
        <v>0.33</v>
      </c>
      <c r="U92" s="253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0"/>
      <c r="CG92" s="7">
        <v>112.84606416970438</v>
      </c>
      <c r="CH92" s="60">
        <v>29.390665555006848</v>
      </c>
      <c r="CI92" s="60">
        <v>4.1447222280330562</v>
      </c>
      <c r="CJ92" s="64">
        <v>77.2</v>
      </c>
      <c r="CK92" s="60">
        <v>77.740000000000009</v>
      </c>
      <c r="CL92" s="60">
        <v>6.7</v>
      </c>
      <c r="CM92" s="47">
        <v>7.5625777690995807E-2</v>
      </c>
      <c r="CN92" s="47">
        <v>8.7124513344640098E-3</v>
      </c>
      <c r="CO92" s="47">
        <v>5.4235063663075421E-2</v>
      </c>
      <c r="CP92" s="47">
        <v>2.304493464E-2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3">
        <v>0.55827619980411358</v>
      </c>
      <c r="G93" s="32">
        <v>0.55827619980411358</v>
      </c>
      <c r="H93" s="32">
        <v>0.26467499999999999</v>
      </c>
      <c r="I93" s="133">
        <v>5.6176236686068782E-4</v>
      </c>
      <c r="J93" s="134">
        <v>5.6176236686068782E-4</v>
      </c>
      <c r="K93" s="322">
        <v>2.2470494674427515E-4</v>
      </c>
      <c r="L93" s="323">
        <v>3.3705742011641267E-4</v>
      </c>
      <c r="M93" s="225">
        <v>0</v>
      </c>
      <c r="N93" s="134">
        <v>4.6850981396181362E-4</v>
      </c>
      <c r="O93" s="134">
        <v>9.325255289887418E-5</v>
      </c>
      <c r="P93" s="225">
        <v>0</v>
      </c>
      <c r="Q93" s="53">
        <v>0.25</v>
      </c>
      <c r="R93" s="53">
        <v>1.6</v>
      </c>
      <c r="S93" s="53">
        <v>0.33</v>
      </c>
      <c r="T93" s="53">
        <v>0.3</v>
      </c>
      <c r="U93" s="259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1"/>
      <c r="CG93" s="58">
        <v>96.840048591229461</v>
      </c>
      <c r="CH93" s="60">
        <v>24.574135079437159</v>
      </c>
      <c r="CI93" s="60">
        <v>4.1447222280330562</v>
      </c>
      <c r="CJ93" s="32">
        <v>126.8604636545106</v>
      </c>
      <c r="CK93" s="60">
        <v>65</v>
      </c>
      <c r="CL93" s="60">
        <v>6.7</v>
      </c>
      <c r="CM93" s="7">
        <v>5.6377394091067214E-2</v>
      </c>
      <c r="CN93" s="36">
        <v>6.50415920215003E-3</v>
      </c>
      <c r="CO93" s="7">
        <v>7.4563628093115591E-2</v>
      </c>
      <c r="CP93" s="7">
        <v>1.7203875E-2</v>
      </c>
    </row>
    <row r="94" spans="2:94" x14ac:dyDescent="0.2">
      <c r="B94" s="21"/>
      <c r="C94" s="21"/>
      <c r="D94" s="21"/>
      <c r="E94" s="21"/>
      <c r="F94" s="22"/>
      <c r="G94" s="23"/>
      <c r="H94" s="23"/>
      <c r="I94" s="23"/>
      <c r="J94" s="132">
        <f>SUM(J87:J93)</f>
        <v>3.5420000000000009E-3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2"/>
      <c r="CH94" s="173"/>
      <c r="CI94" s="177"/>
      <c r="CJ94" s="173"/>
      <c r="CK94" s="173"/>
      <c r="CL94" s="173"/>
      <c r="CM94" s="23"/>
      <c r="CN94" s="23"/>
      <c r="CO94" s="23"/>
      <c r="CP94" s="23"/>
    </row>
    <row r="95" spans="2:94" x14ac:dyDescent="0.2">
      <c r="F95" s="25"/>
      <c r="I95" s="25"/>
      <c r="J95" s="147">
        <f>J94/J38</f>
        <v>0.12647310180345536</v>
      </c>
      <c r="CG95" s="25"/>
      <c r="CI95" s="26"/>
    </row>
    <row r="96" spans="2:94" x14ac:dyDescent="0.2">
      <c r="B96" s="208"/>
      <c r="C96" s="18" t="s">
        <v>114</v>
      </c>
    </row>
  </sheetData>
  <mergeCells count="72">
    <mergeCell ref="N3:P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P3:BP4"/>
    <mergeCell ref="BS3:BS4"/>
    <mergeCell ref="AY4:AZ4"/>
    <mergeCell ref="BA4:BB4"/>
    <mergeCell ref="BC4:BC5"/>
    <mergeCell ref="CB3:CD3"/>
    <mergeCell ref="AV4:AV5"/>
    <mergeCell ref="AW4:AW5"/>
    <mergeCell ref="AX4:AX5"/>
    <mergeCell ref="BQ3:BQ4"/>
    <mergeCell ref="BR3:BR4"/>
    <mergeCell ref="AO4:AO5"/>
    <mergeCell ref="AP4:AP5"/>
    <mergeCell ref="AQ4:AR4"/>
    <mergeCell ref="AS4:AT4"/>
    <mergeCell ref="AU4:AU5"/>
    <mergeCell ref="AH4:AH5"/>
    <mergeCell ref="AI4:AI5"/>
    <mergeCell ref="AJ4:AK4"/>
    <mergeCell ref="AL4:AM4"/>
    <mergeCell ref="AN4:AN5"/>
    <mergeCell ref="AF2:AM2"/>
    <mergeCell ref="AN2:AT2"/>
    <mergeCell ref="AU2:BC2"/>
    <mergeCell ref="AF3:AH3"/>
    <mergeCell ref="AI3:AM3"/>
    <mergeCell ref="AN3:AP3"/>
    <mergeCell ref="AQ3:AT3"/>
    <mergeCell ref="AU3:AX3"/>
    <mergeCell ref="AY3:BC3"/>
    <mergeCell ref="CG3:CI3"/>
    <mergeCell ref="CJ3:CL3"/>
    <mergeCell ref="CM3:CN3"/>
    <mergeCell ref="CO3:CP3"/>
    <mergeCell ref="F3:J3"/>
    <mergeCell ref="K3:M3"/>
    <mergeCell ref="BT3:BT4"/>
    <mergeCell ref="BU3:BU4"/>
    <mergeCell ref="BV3:BV4"/>
    <mergeCell ref="BW3:BX3"/>
    <mergeCell ref="BY3:BY4"/>
    <mergeCell ref="BZ3:BZ4"/>
    <mergeCell ref="CA3:CA4"/>
    <mergeCell ref="AF4:AF5"/>
    <mergeCell ref="AG4:AG5"/>
    <mergeCell ref="Q3:T3"/>
    <mergeCell ref="U2:AE2"/>
    <mergeCell ref="U3:X3"/>
    <mergeCell ref="Y3:AE3"/>
    <mergeCell ref="U4:U5"/>
    <mergeCell ref="V4:V5"/>
    <mergeCell ref="W4:W5"/>
    <mergeCell ref="X4:X5"/>
    <mergeCell ref="Y4:Z4"/>
    <mergeCell ref="AA4:AB4"/>
    <mergeCell ref="AC4:AD4"/>
    <mergeCell ref="AE4:AE5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2:DG96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7.6640625" customWidth="1"/>
    <col min="2" max="2" width="19.33203125" customWidth="1"/>
    <col min="3" max="3" width="26.5" customWidth="1"/>
    <col min="4" max="4" width="28.5" customWidth="1"/>
    <col min="5" max="7" width="11.33203125"/>
    <col min="8" max="8" width="11.6640625" customWidth="1"/>
    <col min="9" max="9" width="13.6640625" customWidth="1"/>
    <col min="10" max="10" width="11.6640625"/>
    <col min="11" max="11" width="14.6640625" customWidth="1"/>
    <col min="12" max="12" width="14.6640625"/>
    <col min="13" max="13" width="15.6640625"/>
    <col min="14" max="14" width="10" customWidth="1"/>
    <col min="15" max="15" width="9.33203125" customWidth="1"/>
    <col min="16" max="16" width="10.33203125" customWidth="1"/>
    <col min="17" max="17" width="12.5" customWidth="1"/>
    <col min="18" max="18" width="17.33203125"/>
    <col min="19" max="19" width="14.5"/>
    <col min="20" max="20" width="15.5"/>
    <col min="21" max="55" width="34.6640625" style="136" customWidth="1"/>
    <col min="56" max="84" width="34.6640625" style="21" customWidth="1"/>
    <col min="85" max="85" width="14.6640625"/>
    <col min="86" max="87" width="13"/>
    <col min="88" max="88" width="13.6640625"/>
    <col min="89" max="89" width="13"/>
    <col min="90" max="91" width="15.33203125"/>
    <col min="92" max="93" width="17"/>
    <col min="94" max="94" width="18.6640625"/>
    <col min="95" max="95" width="8.6640625" customWidth="1"/>
    <col min="96" max="96" width="8.33203125" customWidth="1"/>
    <col min="97" max="97" width="7.5"/>
    <col min="98" max="98" width="8.5"/>
    <col min="99" max="99" width="11.5" customWidth="1"/>
    <col min="100" max="100" width="13.6640625"/>
    <col min="101" max="101" width="7"/>
    <col min="102" max="102" width="8.5"/>
    <col min="103" max="103" width="8"/>
    <col min="104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109</v>
      </c>
      <c r="R4" s="4" t="s">
        <v>49</v>
      </c>
      <c r="S4" s="4" t="s">
        <v>112</v>
      </c>
      <c r="T4" s="4" t="s">
        <v>51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24" customHeight="1" x14ac:dyDescent="0.2">
      <c r="A5" s="2"/>
      <c r="B5" s="3"/>
      <c r="C5" s="3"/>
      <c r="D5" s="3"/>
      <c r="E5" s="3"/>
      <c r="F5" s="96">
        <f>F6/I6</f>
        <v>57.169459970278481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91.000716390899996</v>
      </c>
      <c r="G6" s="7"/>
      <c r="H6" s="95"/>
      <c r="I6" s="96">
        <v>1.5917714884522236</v>
      </c>
      <c r="J6" s="96">
        <v>0.57100000000000006</v>
      </c>
      <c r="K6" s="96">
        <v>1.4310025681185488</v>
      </c>
      <c r="L6" s="96">
        <v>2.0693029349878902E-2</v>
      </c>
      <c r="M6" s="96">
        <v>0.14007589098379564</v>
      </c>
      <c r="N6" s="98">
        <f>N14+N22</f>
        <v>0.26999999999999996</v>
      </c>
      <c r="O6" s="98">
        <v>4.5999999999999999E-2</v>
      </c>
      <c r="P6" s="98"/>
      <c r="Q6" s="99"/>
      <c r="R6" s="9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  <c r="CQ6" s="121"/>
      <c r="CR6" s="121"/>
      <c r="CS6" s="121"/>
      <c r="CT6" s="121"/>
      <c r="CU6" s="121"/>
      <c r="CV6" s="121"/>
    </row>
    <row r="7" spans="1:108" ht="27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15.91</v>
      </c>
      <c r="G7" s="13">
        <v>13.811470999999999</v>
      </c>
      <c r="H7" s="13">
        <v>0.11909200000000002</v>
      </c>
      <c r="I7" s="372">
        <v>0.26481726319137833</v>
      </c>
      <c r="J7" s="372">
        <v>9.5000000000000001E-2</v>
      </c>
      <c r="K7" s="372">
        <v>0.2380707196090491</v>
      </c>
      <c r="L7" s="372">
        <v>3.4426244214879179E-3</v>
      </c>
      <c r="M7" s="372">
        <v>2.3303919160841291E-2</v>
      </c>
      <c r="N7" s="13">
        <v>0.22</v>
      </c>
      <c r="O7" s="190">
        <v>3.1248437056582638E-2</v>
      </c>
      <c r="P7" s="190">
        <v>1.3568826134795677E-2</v>
      </c>
      <c r="Q7" s="190">
        <v>1</v>
      </c>
      <c r="R7" s="190">
        <v>2.2000000000000002</v>
      </c>
      <c r="S7" s="190">
        <v>1</v>
      </c>
      <c r="T7" s="340">
        <v>0.8</v>
      </c>
      <c r="U7" s="272"/>
      <c r="V7" s="272"/>
      <c r="W7" s="272">
        <v>1</v>
      </c>
      <c r="X7" s="272"/>
      <c r="Y7" s="272">
        <v>1</v>
      </c>
      <c r="Z7" s="272"/>
      <c r="AA7" s="272"/>
      <c r="AB7" s="272"/>
      <c r="AC7" s="272"/>
      <c r="AD7" s="272"/>
      <c r="AE7" s="272"/>
      <c r="AF7" s="272">
        <v>1</v>
      </c>
      <c r="AG7" s="272"/>
      <c r="AH7" s="272"/>
      <c r="AI7" s="272">
        <v>1</v>
      </c>
      <c r="AJ7" s="272"/>
      <c r="AK7" s="272"/>
      <c r="AL7" s="272"/>
      <c r="AM7" s="272"/>
      <c r="AN7" s="272">
        <v>1</v>
      </c>
      <c r="AO7" s="272"/>
      <c r="AP7" s="272"/>
      <c r="AQ7" s="272">
        <v>1</v>
      </c>
      <c r="AR7" s="272"/>
      <c r="AS7" s="272"/>
      <c r="AT7" s="272"/>
      <c r="AU7" s="272"/>
      <c r="AV7" s="272">
        <v>1</v>
      </c>
      <c r="AW7" s="272"/>
      <c r="AX7" s="272"/>
      <c r="AY7" s="272">
        <v>1</v>
      </c>
      <c r="AZ7" s="272"/>
      <c r="BA7" s="272"/>
      <c r="BB7" s="272"/>
      <c r="BC7" s="272"/>
      <c r="BD7" s="272"/>
      <c r="BE7" s="272" t="s">
        <v>85</v>
      </c>
      <c r="BF7" s="272"/>
      <c r="BG7" s="272" t="s">
        <v>85</v>
      </c>
      <c r="BH7" s="272"/>
      <c r="BI7" s="272"/>
      <c r="BJ7" s="272"/>
      <c r="BK7" s="272"/>
      <c r="BL7" s="272" t="s">
        <v>90</v>
      </c>
      <c r="BM7" s="272"/>
      <c r="BN7" s="272" t="s">
        <v>87</v>
      </c>
      <c r="BO7" s="272"/>
      <c r="BP7" s="272"/>
      <c r="BQ7" s="272"/>
      <c r="BR7" s="272" t="s">
        <v>85</v>
      </c>
      <c r="BS7" s="272"/>
      <c r="BT7" s="272"/>
      <c r="BU7" s="272" t="s">
        <v>85</v>
      </c>
      <c r="BV7" s="272"/>
      <c r="BW7" s="272" t="s">
        <v>85</v>
      </c>
      <c r="BX7" s="272"/>
      <c r="BY7" s="272"/>
      <c r="BZ7" s="272"/>
      <c r="CA7" s="272" t="s">
        <v>90</v>
      </c>
      <c r="CB7" s="272"/>
      <c r="CC7" s="272" t="s">
        <v>86</v>
      </c>
      <c r="CD7" s="272" t="s">
        <v>86</v>
      </c>
      <c r="CE7" s="272" t="s">
        <v>88</v>
      </c>
      <c r="CF7" s="272"/>
      <c r="CG7" s="159">
        <v>283.23336229470596</v>
      </c>
      <c r="CH7" s="32">
        <v>30.325944344846448</v>
      </c>
      <c r="CI7" s="32">
        <v>12.181057086435873</v>
      </c>
      <c r="CJ7" s="32">
        <v>294.67599013141205</v>
      </c>
      <c r="CK7" s="32">
        <v>1.956023410242596</v>
      </c>
      <c r="CL7" s="94">
        <v>20.422760311118385</v>
      </c>
      <c r="CM7" s="47">
        <v>4.1056699878110194</v>
      </c>
      <c r="CN7" s="69">
        <v>3.6115773639164538E-3</v>
      </c>
      <c r="CO7" s="94">
        <v>4.3948350086461767</v>
      </c>
      <c r="CP7" s="102">
        <v>2.3294673997261128E-4</v>
      </c>
      <c r="CQ7" s="236">
        <f t="shared" ref="CQ7:CQ13" si="0">F15+F23+F31</f>
        <v>15.91</v>
      </c>
      <c r="CR7" s="238">
        <f t="shared" ref="CR7:CR13" si="1">F15/CQ7</f>
        <v>0.75927089880578258</v>
      </c>
      <c r="CS7" s="238">
        <f t="shared" ref="CS7:CS13" si="2">F23/CQ7</f>
        <v>4.5785969107479549E-2</v>
      </c>
      <c r="CT7" s="238">
        <f t="shared" ref="CT7:CT13" si="3">F31/CQ7</f>
        <v>0.19494313208673791</v>
      </c>
      <c r="CU7" s="238">
        <f>CR7+CS7+CT7</f>
        <v>1</v>
      </c>
      <c r="CV7" s="237"/>
      <c r="CW7" s="240">
        <f>CQ7/[1]EU28!F7</f>
        <v>3.1715957352463167E-3</v>
      </c>
      <c r="CX7" s="240">
        <f>F15/[1]EU28!F15</f>
        <v>3.9242893412316567E-3</v>
      </c>
      <c r="CY7" s="240">
        <f>F23/[1]EU28!F23</f>
        <v>5.8199379374897697E-4</v>
      </c>
      <c r="CZ7" s="240">
        <f>F31/[1]EU28!F31</f>
        <v>4.5180149480542687E-3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18.920000000000002</v>
      </c>
      <c r="G8" s="13">
        <v>16.424452000000002</v>
      </c>
      <c r="H8" s="13">
        <v>0.14196800000000001</v>
      </c>
      <c r="I8" s="372">
        <v>0.34139792597036722</v>
      </c>
      <c r="J8" s="372">
        <v>0.11699999999999999</v>
      </c>
      <c r="K8" s="372">
        <v>0.30691673544736015</v>
      </c>
      <c r="L8" s="372">
        <v>4.4381730376147743E-3</v>
      </c>
      <c r="M8" s="372">
        <v>3.0043017485392311E-2</v>
      </c>
      <c r="N8" s="13">
        <v>0.28000000000000003</v>
      </c>
      <c r="O8" s="190">
        <v>4.0284955264503333E-2</v>
      </c>
      <c r="P8" s="190">
        <v>2.111297070586389E-2</v>
      </c>
      <c r="Q8" s="190">
        <v>0.75</v>
      </c>
      <c r="R8" s="190">
        <v>1.9999999999999998</v>
      </c>
      <c r="S8" s="190">
        <v>0.8</v>
      </c>
      <c r="T8" s="340">
        <v>0.65</v>
      </c>
      <c r="U8" s="272"/>
      <c r="V8" s="272"/>
      <c r="W8" s="272">
        <v>0.99999999999999989</v>
      </c>
      <c r="X8" s="272"/>
      <c r="Y8" s="272">
        <v>0.99999999999999989</v>
      </c>
      <c r="Z8" s="272"/>
      <c r="AA8" s="272"/>
      <c r="AB8" s="272"/>
      <c r="AC8" s="272"/>
      <c r="AD8" s="272"/>
      <c r="AE8" s="272"/>
      <c r="AF8" s="272">
        <v>0.99999999999999989</v>
      </c>
      <c r="AG8" s="272"/>
      <c r="AH8" s="272"/>
      <c r="AI8" s="272">
        <v>0.99999999999999989</v>
      </c>
      <c r="AJ8" s="272"/>
      <c r="AK8" s="272"/>
      <c r="AL8" s="272"/>
      <c r="AM8" s="272"/>
      <c r="AN8" s="272">
        <v>0.99999999999999989</v>
      </c>
      <c r="AO8" s="272"/>
      <c r="AP8" s="272"/>
      <c r="AQ8" s="272">
        <v>0.99999999999999989</v>
      </c>
      <c r="AR8" s="272"/>
      <c r="AS8" s="272"/>
      <c r="AT8" s="272"/>
      <c r="AU8" s="272"/>
      <c r="AV8" s="272">
        <v>0.99999999999999989</v>
      </c>
      <c r="AW8" s="272"/>
      <c r="AX8" s="272"/>
      <c r="AY8" s="272">
        <v>0.99999999999999989</v>
      </c>
      <c r="AZ8" s="272"/>
      <c r="BA8" s="272"/>
      <c r="BB8" s="272"/>
      <c r="BC8" s="272"/>
      <c r="BD8" s="272"/>
      <c r="BE8" s="272" t="s">
        <v>85</v>
      </c>
      <c r="BF8" s="272"/>
      <c r="BG8" s="272" t="s">
        <v>85</v>
      </c>
      <c r="BH8" s="272"/>
      <c r="BI8" s="272"/>
      <c r="BJ8" s="272"/>
      <c r="BK8" s="272"/>
      <c r="BL8" s="272" t="s">
        <v>90</v>
      </c>
      <c r="BM8" s="272"/>
      <c r="BN8" s="272" t="s">
        <v>87</v>
      </c>
      <c r="BO8" s="272"/>
      <c r="BP8" s="272"/>
      <c r="BQ8" s="272"/>
      <c r="BR8" s="272" t="s">
        <v>85</v>
      </c>
      <c r="BS8" s="272"/>
      <c r="BT8" s="272"/>
      <c r="BU8" s="272" t="s">
        <v>85</v>
      </c>
      <c r="BV8" s="272"/>
      <c r="BW8" s="272" t="s">
        <v>85</v>
      </c>
      <c r="BX8" s="272"/>
      <c r="BY8" s="272"/>
      <c r="BZ8" s="272"/>
      <c r="CA8" s="272" t="s">
        <v>90</v>
      </c>
      <c r="CB8" s="272"/>
      <c r="CC8" s="272" t="s">
        <v>86</v>
      </c>
      <c r="CD8" s="272" t="s">
        <v>86</v>
      </c>
      <c r="CE8" s="272" t="s">
        <v>88</v>
      </c>
      <c r="CF8" s="272"/>
      <c r="CG8" s="159">
        <v>234.33363731029019</v>
      </c>
      <c r="CH8" s="32">
        <v>34.307244872941702</v>
      </c>
      <c r="CI8" s="32">
        <v>12.509303871968491</v>
      </c>
      <c r="CJ8" s="32">
        <v>243.80071625762591</v>
      </c>
      <c r="CK8" s="32">
        <v>2.2128172943047399</v>
      </c>
      <c r="CL8" s="94">
        <v>20.973098871742373</v>
      </c>
      <c r="CM8" s="47">
        <v>4.085477607245914</v>
      </c>
      <c r="CN8" s="69">
        <v>4.8705309401217882E-3</v>
      </c>
      <c r="CO8" s="94">
        <v>4.4011041923923617</v>
      </c>
      <c r="CP8" s="102">
        <v>3.1414924563785533E-4</v>
      </c>
      <c r="CQ8" s="236">
        <f t="shared" si="0"/>
        <v>18.920000000000002</v>
      </c>
      <c r="CR8" s="238">
        <f t="shared" si="1"/>
        <v>0.63900634249471455</v>
      </c>
      <c r="CS8" s="238">
        <f t="shared" si="2"/>
        <v>6.0253140116279073E-2</v>
      </c>
      <c r="CT8" s="238">
        <f t="shared" si="3"/>
        <v>0.30074051738900631</v>
      </c>
      <c r="CU8" s="238">
        <f t="shared" ref="CU8:CU13" si="4">CR8+CS8+CT8</f>
        <v>0.99999999999999989</v>
      </c>
      <c r="CV8" s="237"/>
      <c r="CW8" s="240">
        <f>CQ8/[1]EU28!F8</f>
        <v>4.028129629980527E-3</v>
      </c>
      <c r="CX8" s="240">
        <f>F16/[1]EU28!F16</f>
        <v>4.7472827794182316E-3</v>
      </c>
      <c r="CY8" s="240">
        <f>F23/[1]EU28!F23</f>
        <v>5.8199379374897697E-4</v>
      </c>
      <c r="CZ8" s="240">
        <f>F32/[1]EU28!F32</f>
        <v>7.0676207761194371E-3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13.330000000000002</v>
      </c>
      <c r="G9" s="13">
        <v>11.571773000000002</v>
      </c>
      <c r="H9" s="13">
        <v>9.9484000000000003E-2</v>
      </c>
      <c r="I9" s="372">
        <v>0.24776154505363276</v>
      </c>
      <c r="J9" s="372">
        <v>9.9999999999999992E-2</v>
      </c>
      <c r="K9" s="372">
        <v>0.22273762900321589</v>
      </c>
      <c r="L9" s="372">
        <v>3.2209000856972259E-3</v>
      </c>
      <c r="M9" s="372">
        <v>2.1803015964719681E-2</v>
      </c>
      <c r="N9" s="13">
        <v>0.19</v>
      </c>
      <c r="O9" s="190">
        <v>2.9235862316328666E-2</v>
      </c>
      <c r="P9" s="190">
        <v>2.85256827373041E-2</v>
      </c>
      <c r="Q9" s="190">
        <v>0.5</v>
      </c>
      <c r="R9" s="190">
        <v>1.7999999999999998</v>
      </c>
      <c r="S9" s="190">
        <v>0.6</v>
      </c>
      <c r="T9" s="340">
        <v>0.5</v>
      </c>
      <c r="U9" s="272"/>
      <c r="V9" s="272"/>
      <c r="W9" s="272">
        <v>1</v>
      </c>
      <c r="X9" s="272"/>
      <c r="Y9" s="272">
        <v>1</v>
      </c>
      <c r="Z9" s="272"/>
      <c r="AA9" s="272"/>
      <c r="AB9" s="272"/>
      <c r="AC9" s="272"/>
      <c r="AD9" s="272"/>
      <c r="AE9" s="272"/>
      <c r="AF9" s="272">
        <v>1</v>
      </c>
      <c r="AG9" s="272"/>
      <c r="AH9" s="272"/>
      <c r="AI9" s="272"/>
      <c r="AJ9" s="272">
        <v>1</v>
      </c>
      <c r="AK9" s="272"/>
      <c r="AL9" s="272"/>
      <c r="AM9" s="272"/>
      <c r="AN9" s="272">
        <v>1</v>
      </c>
      <c r="AO9" s="272"/>
      <c r="AP9" s="272"/>
      <c r="AQ9" s="272">
        <v>1</v>
      </c>
      <c r="AR9" s="272"/>
      <c r="AS9" s="272"/>
      <c r="AT9" s="272"/>
      <c r="AU9" s="272"/>
      <c r="AV9" s="272">
        <v>1</v>
      </c>
      <c r="AW9" s="272"/>
      <c r="AX9" s="272"/>
      <c r="AY9" s="272">
        <v>1</v>
      </c>
      <c r="AZ9" s="272"/>
      <c r="BA9" s="272"/>
      <c r="BB9" s="272"/>
      <c r="BC9" s="272"/>
      <c r="BD9" s="272"/>
      <c r="BE9" s="272" t="s">
        <v>85</v>
      </c>
      <c r="BF9" s="272"/>
      <c r="BG9" s="272" t="s">
        <v>85</v>
      </c>
      <c r="BH9" s="272"/>
      <c r="BI9" s="272"/>
      <c r="BJ9" s="272"/>
      <c r="BK9" s="272"/>
      <c r="BL9" s="272" t="s">
        <v>90</v>
      </c>
      <c r="BM9" s="272"/>
      <c r="BN9" s="272" t="s">
        <v>87</v>
      </c>
      <c r="BO9" s="272"/>
      <c r="BP9" s="272"/>
      <c r="BQ9" s="272"/>
      <c r="BR9" s="272" t="s">
        <v>85</v>
      </c>
      <c r="BS9" s="272"/>
      <c r="BT9" s="272"/>
      <c r="BU9" s="272" t="s">
        <v>85</v>
      </c>
      <c r="BV9" s="272"/>
      <c r="BW9" s="272" t="s">
        <v>85</v>
      </c>
      <c r="BX9" s="272"/>
      <c r="BY9" s="272"/>
      <c r="BZ9" s="272"/>
      <c r="CA9" s="272" t="s">
        <v>90</v>
      </c>
      <c r="CB9" s="272"/>
      <c r="CC9" s="272" t="s">
        <v>86</v>
      </c>
      <c r="CD9" s="272" t="s">
        <v>86</v>
      </c>
      <c r="CE9" s="272" t="s">
        <v>88</v>
      </c>
      <c r="CF9" s="272"/>
      <c r="CG9" s="159">
        <v>147.36603845630668</v>
      </c>
      <c r="CH9" s="32">
        <v>43.227948679121155</v>
      </c>
      <c r="CI9" s="32">
        <v>12.717734273398523</v>
      </c>
      <c r="CJ9" s="32">
        <v>153.31962640994146</v>
      </c>
      <c r="CK9" s="32">
        <v>2.7882026898033145</v>
      </c>
      <c r="CL9" s="94">
        <v>21.322553282779964</v>
      </c>
      <c r="CM9" s="47">
        <v>1.874813742790054</v>
      </c>
      <c r="CN9" s="69">
        <v>4.3004892463936895E-3</v>
      </c>
      <c r="CO9" s="94">
        <v>2.058409548520105</v>
      </c>
      <c r="CP9" s="102">
        <v>2.7738155639239293E-4</v>
      </c>
      <c r="CQ9" s="236">
        <f t="shared" si="0"/>
        <v>13.330000000000002</v>
      </c>
      <c r="CR9" s="238">
        <f t="shared" si="1"/>
        <v>0.56264066016504122</v>
      </c>
      <c r="CS9" s="238">
        <f t="shared" si="2"/>
        <v>9.5612014433608394E-2</v>
      </c>
      <c r="CT9" s="238">
        <f t="shared" si="3"/>
        <v>0.34174732540135028</v>
      </c>
      <c r="CU9" s="238">
        <f t="shared" si="4"/>
        <v>1</v>
      </c>
      <c r="CV9" s="237"/>
      <c r="CW9" s="240">
        <f>CQ9/[1]EU28!F9</f>
        <v>3.7574867853728054E-3</v>
      </c>
      <c r="CX9" s="240">
        <f>F17/[1]EU28!F17</f>
        <v>4.3037408115133673E-3</v>
      </c>
      <c r="CY9" s="240">
        <f>F24/[1]EU28!F24</f>
        <v>8.4747021719530147E-4</v>
      </c>
      <c r="CZ9" s="240">
        <f>F33/[1]EU28!F33</f>
        <v>6.6153983709665637E-3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13.33</v>
      </c>
      <c r="G10" s="13">
        <v>11.571773</v>
      </c>
      <c r="H10" s="13">
        <v>9.9484000000000003E-2</v>
      </c>
      <c r="I10" s="372">
        <v>0.24776713884659796</v>
      </c>
      <c r="J10" s="372">
        <v>0.10199999999999999</v>
      </c>
      <c r="K10" s="372">
        <v>0.22274265782309158</v>
      </c>
      <c r="L10" s="372">
        <v>3.2209728050057733E-3</v>
      </c>
      <c r="M10" s="372">
        <v>2.180350821850062E-2</v>
      </c>
      <c r="N10" s="13">
        <v>0.19400000000000001</v>
      </c>
      <c r="O10" s="190">
        <v>2.9445390043612522E-2</v>
      </c>
      <c r="P10" s="190">
        <v>2.4321748802985429E-2</v>
      </c>
      <c r="Q10" s="190">
        <v>0.35</v>
      </c>
      <c r="R10" s="190">
        <v>1.7</v>
      </c>
      <c r="S10" s="190">
        <v>0.5</v>
      </c>
      <c r="T10" s="340">
        <v>0.35</v>
      </c>
      <c r="U10" s="272">
        <v>0.33329999999999999</v>
      </c>
      <c r="V10" s="272"/>
      <c r="W10" s="272">
        <v>0.33329999999999999</v>
      </c>
      <c r="X10" s="272">
        <v>0.33329999999999999</v>
      </c>
      <c r="Y10" s="272">
        <v>1</v>
      </c>
      <c r="Z10" s="272"/>
      <c r="AA10" s="272"/>
      <c r="AB10" s="272"/>
      <c r="AC10" s="272"/>
      <c r="AD10" s="272"/>
      <c r="AE10" s="272"/>
      <c r="AF10" s="272">
        <v>1</v>
      </c>
      <c r="AG10" s="272"/>
      <c r="AH10" s="272"/>
      <c r="AI10" s="272"/>
      <c r="AJ10" s="272">
        <v>1</v>
      </c>
      <c r="AK10" s="272"/>
      <c r="AL10" s="272"/>
      <c r="AM10" s="272"/>
      <c r="AN10" s="272">
        <v>1</v>
      </c>
      <c r="AO10" s="272"/>
      <c r="AP10" s="272"/>
      <c r="AQ10" s="272">
        <v>1</v>
      </c>
      <c r="AR10" s="272"/>
      <c r="AS10" s="272"/>
      <c r="AT10" s="272"/>
      <c r="AU10" s="272"/>
      <c r="AV10" s="272">
        <v>1</v>
      </c>
      <c r="AW10" s="272"/>
      <c r="AX10" s="272"/>
      <c r="AY10" s="272">
        <v>1</v>
      </c>
      <c r="AZ10" s="272"/>
      <c r="BA10" s="272"/>
      <c r="BB10" s="272"/>
      <c r="BC10" s="272"/>
      <c r="BD10" s="272"/>
      <c r="BE10" s="272" t="s">
        <v>85</v>
      </c>
      <c r="BF10" s="272"/>
      <c r="BG10" s="272" t="s">
        <v>85</v>
      </c>
      <c r="BH10" s="272"/>
      <c r="BI10" s="272"/>
      <c r="BJ10" s="272"/>
      <c r="BK10" s="272"/>
      <c r="BL10" s="272" t="s">
        <v>90</v>
      </c>
      <c r="BM10" s="272"/>
      <c r="BN10" s="272" t="s">
        <v>87</v>
      </c>
      <c r="BO10" s="272"/>
      <c r="BP10" s="272"/>
      <c r="BQ10" s="272"/>
      <c r="BR10" s="272" t="s">
        <v>85</v>
      </c>
      <c r="BS10" s="272"/>
      <c r="BT10" s="272"/>
      <c r="BU10" s="272" t="s">
        <v>85</v>
      </c>
      <c r="BV10" s="272"/>
      <c r="BW10" s="272" t="s">
        <v>85</v>
      </c>
      <c r="BX10" s="272"/>
      <c r="BY10" s="272"/>
      <c r="BZ10" s="272"/>
      <c r="CA10" s="272" t="s">
        <v>90</v>
      </c>
      <c r="CB10" s="272"/>
      <c r="CC10" s="272" t="s">
        <v>86</v>
      </c>
      <c r="CD10" s="272" t="s">
        <v>86</v>
      </c>
      <c r="CE10" s="272" t="s">
        <v>88</v>
      </c>
      <c r="CF10" s="272"/>
      <c r="CG10" s="159">
        <v>124.79292397046216</v>
      </c>
      <c r="CH10" s="32">
        <v>33.800858303455264</v>
      </c>
      <c r="CI10" s="32">
        <v>12.512980139374829</v>
      </c>
      <c r="CJ10" s="32">
        <v>129.83455809886883</v>
      </c>
      <c r="CK10" s="32">
        <v>2.1801553605728645</v>
      </c>
      <c r="CL10" s="94">
        <v>20.979262501675841</v>
      </c>
      <c r="CM10" s="47">
        <v>1.6108734134503133</v>
      </c>
      <c r="CN10" s="69">
        <v>3.3626445874609433E-3</v>
      </c>
      <c r="CO10" s="47">
        <v>1.7820696030227605</v>
      </c>
      <c r="CP10" s="77">
        <v>2.1689057589123088E-4</v>
      </c>
      <c r="CQ10" s="236">
        <f t="shared" si="0"/>
        <v>13.33</v>
      </c>
      <c r="CR10" s="238">
        <f t="shared" si="1"/>
        <v>0.63765941485371347</v>
      </c>
      <c r="CS10" s="238">
        <f t="shared" si="2"/>
        <v>2.0561538319579881E-2</v>
      </c>
      <c r="CT10" s="238">
        <f t="shared" si="3"/>
        <v>0.34177904682670668</v>
      </c>
      <c r="CU10" s="238">
        <f t="shared" si="4"/>
        <v>1</v>
      </c>
      <c r="CV10" s="237"/>
      <c r="CW10" s="240">
        <f>CQ10/[1]EU28!F10</f>
        <v>4.1371189575329231E-3</v>
      </c>
      <c r="CX10" s="240">
        <f>F18/[1]EU28!F18</f>
        <v>5.5097133004479064E-3</v>
      </c>
      <c r="CY10" s="240">
        <f>F25/[1]EU28!F25</f>
        <v>1.1417310316642294E-3</v>
      </c>
      <c r="CZ10" s="240">
        <f>F34/[1]EU28!F34</f>
        <v>8.4205299495716274E-3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10.370000000000001</v>
      </c>
      <c r="G11" s="13">
        <v>9.0021970000000007</v>
      </c>
      <c r="H11" s="13">
        <v>7.2275999999999993E-2</v>
      </c>
      <c r="I11" s="372">
        <v>0.17530104696594112</v>
      </c>
      <c r="J11" s="372">
        <v>5.7000000000000002E-2</v>
      </c>
      <c r="K11" s="372">
        <v>0.15759564122238104</v>
      </c>
      <c r="L11" s="372">
        <v>2.2789136105572346E-3</v>
      </c>
      <c r="M11" s="372">
        <v>1.5426492133002817E-2</v>
      </c>
      <c r="N11" s="13">
        <v>0.11</v>
      </c>
      <c r="O11" s="190">
        <v>2.0685523541981051E-2</v>
      </c>
      <c r="P11" s="190">
        <v>4.4615523423960066E-2</v>
      </c>
      <c r="Q11" s="190">
        <v>0.28000000000000003</v>
      </c>
      <c r="R11" s="190">
        <v>1.65</v>
      </c>
      <c r="S11" s="190">
        <v>0.44999999999999996</v>
      </c>
      <c r="T11" s="340">
        <v>0.28000000000000003</v>
      </c>
      <c r="U11" s="272">
        <v>0.33329999999999993</v>
      </c>
      <c r="V11" s="272"/>
      <c r="W11" s="272">
        <v>0.33329999999999993</v>
      </c>
      <c r="X11" s="272">
        <v>0.33329999999999993</v>
      </c>
      <c r="Y11" s="272">
        <v>1</v>
      </c>
      <c r="Z11" s="272"/>
      <c r="AA11" s="272"/>
      <c r="AB11" s="272"/>
      <c r="AC11" s="272"/>
      <c r="AD11" s="272"/>
      <c r="AE11" s="272"/>
      <c r="AF11" s="272">
        <v>1</v>
      </c>
      <c r="AG11" s="272"/>
      <c r="AH11" s="272"/>
      <c r="AI11" s="272"/>
      <c r="AJ11" s="272">
        <v>1</v>
      </c>
      <c r="AK11" s="272"/>
      <c r="AL11" s="272"/>
      <c r="AM11" s="272"/>
      <c r="AN11" s="272">
        <v>1</v>
      </c>
      <c r="AO11" s="272"/>
      <c r="AP11" s="272"/>
      <c r="AQ11" s="272">
        <v>1</v>
      </c>
      <c r="AR11" s="272"/>
      <c r="AS11" s="272"/>
      <c r="AT11" s="272"/>
      <c r="AU11" s="272"/>
      <c r="AV11" s="272">
        <v>1</v>
      </c>
      <c r="AW11" s="272"/>
      <c r="AX11" s="272"/>
      <c r="AY11" s="272">
        <v>1</v>
      </c>
      <c r="AZ11" s="272"/>
      <c r="BA11" s="272"/>
      <c r="BB11" s="272"/>
      <c r="BC11" s="272"/>
      <c r="BD11" s="272"/>
      <c r="BE11" s="272" t="s">
        <v>85</v>
      </c>
      <c r="BF11" s="272"/>
      <c r="BG11" s="272" t="s">
        <v>85</v>
      </c>
      <c r="BH11" s="272"/>
      <c r="BI11" s="272"/>
      <c r="BJ11" s="272"/>
      <c r="BK11" s="272"/>
      <c r="BL11" s="272" t="s">
        <v>90</v>
      </c>
      <c r="BM11" s="272"/>
      <c r="BN11" s="272" t="s">
        <v>87</v>
      </c>
      <c r="BO11" s="272"/>
      <c r="BP11" s="272"/>
      <c r="BQ11" s="272"/>
      <c r="BR11" s="272" t="s">
        <v>85</v>
      </c>
      <c r="BS11" s="272"/>
      <c r="BT11" s="272"/>
      <c r="BU11" s="272" t="s">
        <v>85</v>
      </c>
      <c r="BV11" s="272"/>
      <c r="BW11" s="272" t="s">
        <v>85</v>
      </c>
      <c r="BX11" s="272"/>
      <c r="BY11" s="272"/>
      <c r="BZ11" s="272"/>
      <c r="CA11" s="272" t="s">
        <v>90</v>
      </c>
      <c r="CB11" s="272"/>
      <c r="CC11" s="272" t="s">
        <v>86</v>
      </c>
      <c r="CD11" s="272" t="s">
        <v>86</v>
      </c>
      <c r="CE11" s="272" t="s">
        <v>88</v>
      </c>
      <c r="CF11" s="272"/>
      <c r="CG11" s="159">
        <v>94.503010416901546</v>
      </c>
      <c r="CH11" s="32">
        <v>23.633149651323937</v>
      </c>
      <c r="CI11" s="32">
        <v>12.695252782848922</v>
      </c>
      <c r="CJ11" s="32">
        <v>98.32093203774437</v>
      </c>
      <c r="CK11" s="32">
        <v>1.5243381525103938</v>
      </c>
      <c r="CL11" s="94">
        <v>21.284860815724503</v>
      </c>
      <c r="CM11" s="47">
        <v>0.98238448822414315</v>
      </c>
      <c r="CN11" s="69">
        <v>1.7081095241990886E-3</v>
      </c>
      <c r="CO11" s="47">
        <v>1.1058284060864494</v>
      </c>
      <c r="CP11" s="77">
        <v>1.1017306431084122E-4</v>
      </c>
      <c r="CQ11" s="236">
        <f t="shared" si="0"/>
        <v>10.370000000000001</v>
      </c>
      <c r="CR11" s="238">
        <f t="shared" si="1"/>
        <v>0.57087753134040498</v>
      </c>
      <c r="CS11" s="238">
        <f t="shared" si="2"/>
        <v>0.21453084268081002</v>
      </c>
      <c r="CT11" s="238">
        <f t="shared" si="3"/>
        <v>0.21459162597878495</v>
      </c>
      <c r="CU11" s="238">
        <f t="shared" si="4"/>
        <v>1</v>
      </c>
      <c r="CV11" s="237"/>
      <c r="CW11" s="240">
        <f>CQ11/[1]EU28!F11</f>
        <v>3.5814144964054617E-3</v>
      </c>
      <c r="CX11" s="240">
        <f>F19/[1]EU28!F19</f>
        <v>4.6747790929980975E-3</v>
      </c>
      <c r="CY11" s="240">
        <f>F26/[1]EU28!F26</f>
        <v>2.4079100199910335E-4</v>
      </c>
      <c r="CZ11" s="240">
        <f>F35/[1]EU28!F35</f>
        <v>5.3639057472786222E-3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10.75</v>
      </c>
      <c r="G12" s="13">
        <v>9.3320749999999997</v>
      </c>
      <c r="H12" s="13">
        <v>7.9876000000000003E-2</v>
      </c>
      <c r="I12" s="372">
        <v>0.17976177229697102</v>
      </c>
      <c r="J12" s="372">
        <v>5.7000000000000002E-2</v>
      </c>
      <c r="K12" s="372">
        <v>0.16160583329497694</v>
      </c>
      <c r="L12" s="372">
        <v>2.336903039860623E-3</v>
      </c>
      <c r="M12" s="372">
        <v>1.5819035962133448E-2</v>
      </c>
      <c r="N12" s="13">
        <v>0.11</v>
      </c>
      <c r="O12" s="190">
        <v>2.1211889131042577E-2</v>
      </c>
      <c r="P12" s="190">
        <v>4.8549883165928412E-2</v>
      </c>
      <c r="Q12" s="190">
        <v>0.2</v>
      </c>
      <c r="R12" s="190">
        <v>1.6</v>
      </c>
      <c r="S12" s="190">
        <v>0.4</v>
      </c>
      <c r="T12" s="340">
        <v>0.2</v>
      </c>
      <c r="U12" s="272">
        <v>0.33330000000000004</v>
      </c>
      <c r="V12" s="272"/>
      <c r="W12" s="272">
        <v>0.33330000000000004</v>
      </c>
      <c r="X12" s="272">
        <v>0.33330000000000004</v>
      </c>
      <c r="Y12" s="272">
        <v>1</v>
      </c>
      <c r="Z12" s="272"/>
      <c r="AA12" s="272"/>
      <c r="AB12" s="272"/>
      <c r="AC12" s="272"/>
      <c r="AD12" s="272"/>
      <c r="AE12" s="272"/>
      <c r="AF12" s="272">
        <v>1</v>
      </c>
      <c r="AG12" s="272"/>
      <c r="AH12" s="272"/>
      <c r="AI12" s="272"/>
      <c r="AJ12" s="272"/>
      <c r="AK12" s="272"/>
      <c r="AL12" s="272">
        <v>1</v>
      </c>
      <c r="AM12" s="272"/>
      <c r="AN12" s="272">
        <v>1</v>
      </c>
      <c r="AO12" s="272"/>
      <c r="AP12" s="272"/>
      <c r="AQ12" s="272">
        <v>1</v>
      </c>
      <c r="AR12" s="272"/>
      <c r="AS12" s="272"/>
      <c r="AT12" s="272"/>
      <c r="AU12" s="272"/>
      <c r="AV12" s="272">
        <v>1</v>
      </c>
      <c r="AW12" s="272"/>
      <c r="AX12" s="272"/>
      <c r="AY12" s="272">
        <v>1</v>
      </c>
      <c r="AZ12" s="272"/>
      <c r="BA12" s="272"/>
      <c r="BB12" s="272"/>
      <c r="BC12" s="272"/>
      <c r="BD12" s="272"/>
      <c r="BE12" s="272" t="s">
        <v>85</v>
      </c>
      <c r="BF12" s="272"/>
      <c r="BG12" s="272" t="s">
        <v>85</v>
      </c>
      <c r="BH12" s="272"/>
      <c r="BI12" s="272"/>
      <c r="BJ12" s="272"/>
      <c r="BK12" s="272"/>
      <c r="BL12" s="272" t="s">
        <v>90</v>
      </c>
      <c r="BM12" s="272"/>
      <c r="BN12" s="272" t="s">
        <v>87</v>
      </c>
      <c r="BO12" s="272"/>
      <c r="BP12" s="272"/>
      <c r="BQ12" s="272"/>
      <c r="BR12" s="272" t="s">
        <v>85</v>
      </c>
      <c r="BS12" s="272"/>
      <c r="BT12" s="272"/>
      <c r="BU12" s="272" t="s">
        <v>85</v>
      </c>
      <c r="BV12" s="272"/>
      <c r="BW12" s="272" t="s">
        <v>85</v>
      </c>
      <c r="BX12" s="272"/>
      <c r="BY12" s="272"/>
      <c r="BZ12" s="272"/>
      <c r="CA12" s="272" t="s">
        <v>90</v>
      </c>
      <c r="CB12" s="272"/>
      <c r="CC12" s="272" t="s">
        <v>86</v>
      </c>
      <c r="CD12" s="272" t="s">
        <v>86</v>
      </c>
      <c r="CE12" s="272" t="s">
        <v>88</v>
      </c>
      <c r="CF12" s="272"/>
      <c r="CG12" s="159">
        <v>76.929079790567073</v>
      </c>
      <c r="CH12" s="32">
        <v>22.372008893444203</v>
      </c>
      <c r="CI12" s="32">
        <v>12.643695178535555</v>
      </c>
      <c r="CJ12" s="32">
        <v>80.037014614105985</v>
      </c>
      <c r="CK12" s="32">
        <v>1.4429945736271512</v>
      </c>
      <c r="CL12" s="94">
        <v>21.198419336332712</v>
      </c>
      <c r="CM12" s="47">
        <v>0.85382766545581334</v>
      </c>
      <c r="CN12" s="69">
        <v>1.7869865823727494E-3</v>
      </c>
      <c r="CO12" s="47">
        <v>0.97479443102050978</v>
      </c>
      <c r="CP12" s="77">
        <v>1.1526063456304233E-4</v>
      </c>
      <c r="CQ12" s="236">
        <f t="shared" si="0"/>
        <v>10.75</v>
      </c>
      <c r="CR12" s="238">
        <f t="shared" si="1"/>
        <v>0.58976744186046515</v>
      </c>
      <c r="CS12" s="238">
        <f t="shared" si="2"/>
        <v>0.20944465090232559</v>
      </c>
      <c r="CT12" s="238">
        <f t="shared" si="3"/>
        <v>0.20078790723720932</v>
      </c>
      <c r="CU12" s="238">
        <f t="shared" si="4"/>
        <v>1</v>
      </c>
      <c r="CV12" s="237"/>
      <c r="CW12" s="240">
        <f>CQ12/[1]EU28!F12</f>
        <v>3.2461986176898008E-3</v>
      </c>
      <c r="CX12" s="240">
        <f>F20/[1]EU28!F20</f>
        <v>3.9472783080246798E-3</v>
      </c>
      <c r="CY12" s="240">
        <f>F27/[1]EU28!F27</f>
        <v>1.8321237918574038E-3</v>
      </c>
      <c r="CZ12" s="240">
        <f>F36/[1]EU28!F36</f>
        <v>4.5957802246325945E-3</v>
      </c>
      <c r="DA12" s="27"/>
      <c r="DB12" s="27"/>
      <c r="DC12" s="27"/>
      <c r="DD12" s="27"/>
    </row>
    <row r="13" spans="1:108" ht="23.25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8.3907163908999998</v>
      </c>
      <c r="G13" s="13">
        <v>7.2839808989402899</v>
      </c>
      <c r="H13" s="13">
        <v>6.1033444570839999E-2</v>
      </c>
      <c r="I13" s="372">
        <v>0.13496479612733492</v>
      </c>
      <c r="J13" s="372">
        <v>4.3000000000000003E-2</v>
      </c>
      <c r="K13" s="372">
        <v>0.12133335171847411</v>
      </c>
      <c r="L13" s="372">
        <v>1.7545423496553539E-3</v>
      </c>
      <c r="M13" s="372">
        <v>1.1876902059205472E-2</v>
      </c>
      <c r="N13" s="13">
        <v>0.1</v>
      </c>
      <c r="O13" s="190">
        <v>1.592584594302552E-2</v>
      </c>
      <c r="P13" s="190">
        <v>1.9038950184309393E-2</v>
      </c>
      <c r="Q13" s="190">
        <v>0.78</v>
      </c>
      <c r="R13" s="190">
        <v>2.37</v>
      </c>
      <c r="S13" s="190">
        <v>0.35</v>
      </c>
      <c r="T13" s="340">
        <v>0.6</v>
      </c>
      <c r="U13" s="272">
        <v>0.33329999999999999</v>
      </c>
      <c r="V13" s="272"/>
      <c r="W13" s="272">
        <v>0.33329999999999999</v>
      </c>
      <c r="X13" s="272">
        <v>0.33329999999999999</v>
      </c>
      <c r="Y13" s="272">
        <v>1</v>
      </c>
      <c r="Z13" s="272"/>
      <c r="AA13" s="272"/>
      <c r="AB13" s="272"/>
      <c r="AC13" s="272"/>
      <c r="AD13" s="272"/>
      <c r="AE13" s="272"/>
      <c r="AF13" s="272">
        <v>1</v>
      </c>
      <c r="AG13" s="272"/>
      <c r="AH13" s="272"/>
      <c r="AI13" s="272"/>
      <c r="AJ13" s="272"/>
      <c r="AK13" s="272"/>
      <c r="AL13" s="272">
        <v>1</v>
      </c>
      <c r="AM13" s="272"/>
      <c r="AN13" s="272">
        <v>1</v>
      </c>
      <c r="AO13" s="272"/>
      <c r="AP13" s="272"/>
      <c r="AQ13" s="272">
        <v>1</v>
      </c>
      <c r="AR13" s="272"/>
      <c r="AS13" s="272"/>
      <c r="AT13" s="272"/>
      <c r="AU13" s="272"/>
      <c r="AV13" s="272">
        <v>1</v>
      </c>
      <c r="AW13" s="272"/>
      <c r="AX13" s="272"/>
      <c r="AY13" s="272">
        <v>1</v>
      </c>
      <c r="AZ13" s="272"/>
      <c r="BA13" s="272"/>
      <c r="BB13" s="272"/>
      <c r="BC13" s="272"/>
      <c r="BD13" s="272"/>
      <c r="BE13" s="272" t="s">
        <v>85</v>
      </c>
      <c r="BF13" s="272"/>
      <c r="BG13" s="272" t="s">
        <v>85</v>
      </c>
      <c r="BH13" s="272"/>
      <c r="BI13" s="272"/>
      <c r="BJ13" s="272"/>
      <c r="BK13" s="272"/>
      <c r="BL13" s="272" t="s">
        <v>90</v>
      </c>
      <c r="BM13" s="272"/>
      <c r="BN13" s="272" t="s">
        <v>87</v>
      </c>
      <c r="BO13" s="272"/>
      <c r="BP13" s="272"/>
      <c r="BQ13" s="272"/>
      <c r="BR13" s="272" t="s">
        <v>85</v>
      </c>
      <c r="BS13" s="272"/>
      <c r="BT13" s="272"/>
      <c r="BU13" s="272" t="s">
        <v>85</v>
      </c>
      <c r="BV13" s="272"/>
      <c r="BW13" s="272" t="s">
        <v>85</v>
      </c>
      <c r="BX13" s="272"/>
      <c r="BY13" s="272"/>
      <c r="BZ13" s="272"/>
      <c r="CA13" s="272" t="s">
        <v>90</v>
      </c>
      <c r="CB13" s="272"/>
      <c r="CC13" s="272" t="s">
        <v>86</v>
      </c>
      <c r="CD13" s="272" t="s">
        <v>86</v>
      </c>
      <c r="CE13" s="272" t="s">
        <v>88</v>
      </c>
      <c r="CF13" s="272"/>
      <c r="CG13" s="159">
        <v>58.972205504353816</v>
      </c>
      <c r="CH13" s="32">
        <v>21.103621881545219</v>
      </c>
      <c r="CI13" s="32">
        <v>12.617207672551725</v>
      </c>
      <c r="CJ13" s="32">
        <v>61.35468260672971</v>
      </c>
      <c r="CK13" s="32">
        <v>1.3611836113596667</v>
      </c>
      <c r="CL13" s="94">
        <v>21.154010383800223</v>
      </c>
      <c r="CM13" s="47">
        <v>0.53541982968756363</v>
      </c>
      <c r="CN13" s="69">
        <v>1.2880267363512563E-3</v>
      </c>
      <c r="CO13" s="47">
        <v>0.62440363782858455</v>
      </c>
      <c r="CP13" s="77">
        <v>8.3077724494656031E-5</v>
      </c>
      <c r="CQ13" s="236">
        <f t="shared" si="0"/>
        <v>8.3907163908999998</v>
      </c>
      <c r="CR13" s="238">
        <f t="shared" si="1"/>
        <v>0.59947205526517333</v>
      </c>
      <c r="CS13" s="238">
        <f t="shared" si="2"/>
        <v>0.24789301688897822</v>
      </c>
      <c r="CT13" s="238">
        <f t="shared" si="3"/>
        <v>0.15263492784584851</v>
      </c>
      <c r="CU13" s="238">
        <f t="shared" si="4"/>
        <v>1</v>
      </c>
      <c r="CV13" s="237"/>
      <c r="CW13" s="240">
        <f>CQ13/[1]EU28!F13</f>
        <v>3.5551779034349393E-3</v>
      </c>
      <c r="CX13" s="240">
        <f>F21/[1]EU28!F21</f>
        <v>5.42628132517773E-3</v>
      </c>
      <c r="CY13" s="240">
        <f>F28/[1]EU28!F28</f>
        <v>1.8220209100500611E-3</v>
      </c>
      <c r="CZ13" s="240">
        <f>F37/[1]EU28!F37</f>
        <v>6.0574352268201719E-3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13"/>
      <c r="H14" s="97"/>
      <c r="I14" s="96">
        <v>1.0972553179621374</v>
      </c>
      <c r="J14" s="96">
        <v>0.44999999999999996</v>
      </c>
      <c r="K14" s="96">
        <v>0.98643253084796167</v>
      </c>
      <c r="L14" s="96">
        <v>1.4264319133507789E-2</v>
      </c>
      <c r="M14" s="96">
        <v>9.6558467980668083E-2</v>
      </c>
      <c r="N14" s="96"/>
      <c r="O14" s="114"/>
      <c r="P14" s="114"/>
      <c r="Q14" s="99"/>
      <c r="R14" s="10"/>
      <c r="S14" s="10"/>
      <c r="T14" s="36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48"/>
      <c r="CH14" s="15"/>
      <c r="CI14" s="15"/>
      <c r="CJ14" s="63"/>
      <c r="CK14" s="63"/>
      <c r="CL14" s="63"/>
      <c r="CM14" s="15"/>
      <c r="CN14" s="15"/>
      <c r="CO14" s="15"/>
      <c r="CP14" s="15"/>
      <c r="CQ14" s="121"/>
      <c r="CR14" s="121"/>
      <c r="CS14" s="121"/>
      <c r="CT14" s="121"/>
      <c r="CU14" s="121"/>
      <c r="CV14" s="237"/>
      <c r="CW14" s="237"/>
      <c r="CX14" s="237"/>
      <c r="CY14" s="237"/>
      <c r="CZ14" s="237"/>
      <c r="DA14" s="237"/>
      <c r="DB14" s="237"/>
    </row>
    <row r="15" spans="1:108" ht="24.75" customHeight="1" x14ac:dyDescent="0.2">
      <c r="A15" s="25"/>
      <c r="B15" s="37" t="s">
        <v>82</v>
      </c>
      <c r="C15" s="37" t="s">
        <v>97</v>
      </c>
      <c r="D15" s="37" t="s">
        <v>97</v>
      </c>
      <c r="E15" s="38" t="s">
        <v>84</v>
      </c>
      <c r="F15" s="71">
        <v>12.08</v>
      </c>
      <c r="G15" s="13">
        <v>10.486648000000001</v>
      </c>
      <c r="H15" s="13">
        <v>9.0896000000000005E-2</v>
      </c>
      <c r="I15" s="13">
        <v>0.21105980539268937</v>
      </c>
      <c r="J15" s="13">
        <v>0.08</v>
      </c>
      <c r="K15" s="13">
        <v>0.18974276504802776</v>
      </c>
      <c r="L15" s="28">
        <v>2.7437774701049617E-3</v>
      </c>
      <c r="M15" s="13">
        <v>1.8573262874556663E-2</v>
      </c>
      <c r="N15" s="13">
        <v>0.18</v>
      </c>
      <c r="O15" s="58">
        <v>2.4905057036337344E-2</v>
      </c>
      <c r="P15" s="58">
        <v>6.1547483563520328E-3</v>
      </c>
      <c r="Q15" s="71">
        <v>1</v>
      </c>
      <c r="R15" s="71">
        <v>2.2000000000000002</v>
      </c>
      <c r="S15" s="71">
        <v>1</v>
      </c>
      <c r="T15" s="275">
        <v>0.8</v>
      </c>
      <c r="U15" s="291"/>
      <c r="V15" s="347"/>
      <c r="W15" s="347">
        <v>1</v>
      </c>
      <c r="X15" s="347"/>
      <c r="Y15" s="347">
        <v>1</v>
      </c>
      <c r="Z15" s="291"/>
      <c r="AA15" s="347"/>
      <c r="AB15" s="347"/>
      <c r="AC15" s="291"/>
      <c r="AD15" s="291"/>
      <c r="AE15" s="347"/>
      <c r="AF15" s="291">
        <v>1</v>
      </c>
      <c r="AG15" s="291"/>
      <c r="AH15" s="291"/>
      <c r="AI15" s="291">
        <v>1</v>
      </c>
      <c r="AJ15" s="291"/>
      <c r="AK15" s="291"/>
      <c r="AL15" s="347"/>
      <c r="AM15" s="347"/>
      <c r="AN15" s="291">
        <v>1</v>
      </c>
      <c r="AO15" s="291"/>
      <c r="AP15" s="291"/>
      <c r="AQ15" s="291">
        <v>1</v>
      </c>
      <c r="AR15" s="291"/>
      <c r="AS15" s="291"/>
      <c r="AT15" s="291"/>
      <c r="AU15" s="347"/>
      <c r="AV15" s="291">
        <v>1</v>
      </c>
      <c r="AW15" s="347"/>
      <c r="AX15" s="347"/>
      <c r="AY15" s="291">
        <v>1</v>
      </c>
      <c r="AZ15" s="291"/>
      <c r="BA15" s="347"/>
      <c r="BB15" s="347"/>
      <c r="BC15" s="347"/>
      <c r="BD15" s="277"/>
      <c r="BE15" s="291" t="s">
        <v>85</v>
      </c>
      <c r="BF15" s="277"/>
      <c r="BG15" s="291" t="s">
        <v>85</v>
      </c>
      <c r="BH15" s="277"/>
      <c r="BI15" s="277"/>
      <c r="BJ15" s="277"/>
      <c r="BK15" s="277"/>
      <c r="BL15" s="291" t="s">
        <v>90</v>
      </c>
      <c r="BM15" s="277"/>
      <c r="BN15" s="291" t="s">
        <v>87</v>
      </c>
      <c r="BO15" s="277"/>
      <c r="BP15" s="277"/>
      <c r="BQ15" s="277"/>
      <c r="BR15" s="291" t="s">
        <v>85</v>
      </c>
      <c r="BS15" s="277"/>
      <c r="BT15" s="277"/>
      <c r="BU15" s="291" t="s">
        <v>85</v>
      </c>
      <c r="BV15" s="277"/>
      <c r="BW15" s="291" t="s">
        <v>85</v>
      </c>
      <c r="BX15" s="277"/>
      <c r="BY15" s="277"/>
      <c r="BZ15" s="277"/>
      <c r="CA15" s="291" t="s">
        <v>90</v>
      </c>
      <c r="CB15" s="277"/>
      <c r="CC15" s="291" t="s">
        <v>86</v>
      </c>
      <c r="CD15" s="291" t="s">
        <v>86</v>
      </c>
      <c r="CE15" s="291" t="s">
        <v>88</v>
      </c>
      <c r="CF15" s="277"/>
      <c r="CG15" s="276">
        <v>299.04935994385886</v>
      </c>
      <c r="CH15" s="71">
        <v>25.98537528144599</v>
      </c>
      <c r="CI15" s="39">
        <v>11.524017672040372</v>
      </c>
      <c r="CJ15" s="32">
        <v>311.13095408559076</v>
      </c>
      <c r="CK15" s="32">
        <v>1.6760567056532665</v>
      </c>
      <c r="CL15" s="94">
        <v>19.321168028942889</v>
      </c>
      <c r="CM15" s="47">
        <v>3.2752355058347957</v>
      </c>
      <c r="CN15" s="69">
        <v>2.361966671582315E-3</v>
      </c>
      <c r="CO15" s="94">
        <v>3.4961205071893824</v>
      </c>
      <c r="CP15" s="102">
        <v>1.5234685031705934E-4</v>
      </c>
    </row>
    <row r="16" spans="1:108" ht="21.75" customHeight="1" x14ac:dyDescent="0.2">
      <c r="A16" s="25"/>
      <c r="B16" s="5" t="s">
        <v>82</v>
      </c>
      <c r="C16" s="5" t="s">
        <v>97</v>
      </c>
      <c r="D16" s="5" t="s">
        <v>97</v>
      </c>
      <c r="E16" s="12" t="s">
        <v>89</v>
      </c>
      <c r="F16" s="10">
        <v>12.09</v>
      </c>
      <c r="G16" s="13">
        <v>10.495329</v>
      </c>
      <c r="H16" s="13">
        <v>9.0972000000000011E-2</v>
      </c>
      <c r="I16" s="13">
        <v>0.24319413370009715</v>
      </c>
      <c r="J16" s="13">
        <v>0.09</v>
      </c>
      <c r="K16" s="13">
        <v>0.21863152619638734</v>
      </c>
      <c r="L16" s="28">
        <v>3.1615237381012627E-3</v>
      </c>
      <c r="M16" s="13">
        <v>2.1401083765608547E-2</v>
      </c>
      <c r="N16" s="13">
        <v>0.2</v>
      </c>
      <c r="O16" s="58">
        <v>2.8696907776611463E-2</v>
      </c>
      <c r="P16" s="58">
        <v>1.4497225923485679E-2</v>
      </c>
      <c r="Q16" s="58">
        <v>0.75</v>
      </c>
      <c r="R16" s="58">
        <v>2</v>
      </c>
      <c r="S16" s="58">
        <v>0.8</v>
      </c>
      <c r="T16" s="58">
        <v>0.65</v>
      </c>
      <c r="U16" s="291"/>
      <c r="V16" s="347"/>
      <c r="W16" s="347">
        <v>1</v>
      </c>
      <c r="X16" s="347"/>
      <c r="Y16" s="347">
        <v>1</v>
      </c>
      <c r="Z16" s="291"/>
      <c r="AA16" s="347"/>
      <c r="AB16" s="347"/>
      <c r="AC16" s="291"/>
      <c r="AD16" s="291"/>
      <c r="AE16" s="347"/>
      <c r="AF16" s="291">
        <v>1</v>
      </c>
      <c r="AG16" s="291"/>
      <c r="AH16" s="291"/>
      <c r="AI16" s="291">
        <v>1</v>
      </c>
      <c r="AJ16" s="291"/>
      <c r="AK16" s="291"/>
      <c r="AL16" s="347"/>
      <c r="AM16" s="347"/>
      <c r="AN16" s="291">
        <v>1</v>
      </c>
      <c r="AO16" s="291"/>
      <c r="AP16" s="291"/>
      <c r="AQ16" s="291">
        <v>1</v>
      </c>
      <c r="AR16" s="291"/>
      <c r="AS16" s="291"/>
      <c r="AT16" s="291"/>
      <c r="AU16" s="347"/>
      <c r="AV16" s="291">
        <v>1</v>
      </c>
      <c r="AW16" s="347"/>
      <c r="AX16" s="347"/>
      <c r="AY16" s="291">
        <v>1</v>
      </c>
      <c r="AZ16" s="291"/>
      <c r="BA16" s="347"/>
      <c r="BB16" s="347"/>
      <c r="BC16" s="347"/>
      <c r="BD16" s="277"/>
      <c r="BE16" s="291" t="s">
        <v>85</v>
      </c>
      <c r="BF16" s="277"/>
      <c r="BG16" s="291" t="s">
        <v>85</v>
      </c>
      <c r="BH16" s="277"/>
      <c r="BI16" s="277"/>
      <c r="BJ16" s="277"/>
      <c r="BK16" s="277"/>
      <c r="BL16" s="291" t="s">
        <v>90</v>
      </c>
      <c r="BM16" s="277"/>
      <c r="BN16" s="291" t="s">
        <v>87</v>
      </c>
      <c r="BO16" s="277"/>
      <c r="BP16" s="277"/>
      <c r="BQ16" s="277"/>
      <c r="BR16" s="291" t="s">
        <v>85</v>
      </c>
      <c r="BS16" s="277"/>
      <c r="BT16" s="277"/>
      <c r="BU16" s="291" t="s">
        <v>85</v>
      </c>
      <c r="BV16" s="277"/>
      <c r="BW16" s="291" t="s">
        <v>85</v>
      </c>
      <c r="BX16" s="277"/>
      <c r="BY16" s="277"/>
      <c r="BZ16" s="277"/>
      <c r="CA16" s="291" t="s">
        <v>90</v>
      </c>
      <c r="CB16" s="277"/>
      <c r="CC16" s="291" t="s">
        <v>86</v>
      </c>
      <c r="CD16" s="291" t="s">
        <v>86</v>
      </c>
      <c r="CE16" s="291" t="s">
        <v>88</v>
      </c>
      <c r="CF16" s="277"/>
      <c r="CG16" s="30">
        <v>264.86327412544375</v>
      </c>
      <c r="CH16" s="13">
        <v>31.004555348033357</v>
      </c>
      <c r="CI16" s="13">
        <v>11.524017672040372</v>
      </c>
      <c r="CJ16" s="32">
        <v>275.5637504001117</v>
      </c>
      <c r="CK16" s="32">
        <v>1.9997938199481515</v>
      </c>
      <c r="CL16" s="94">
        <v>19.321168028942889</v>
      </c>
      <c r="CM16" s="47">
        <v>2.9191525756186874</v>
      </c>
      <c r="CN16" s="69">
        <v>2.8205464091212908E-3</v>
      </c>
      <c r="CO16" s="94">
        <v>3.1257251423929735</v>
      </c>
      <c r="CP16" s="102">
        <v>1.8192524338832327E-4</v>
      </c>
    </row>
    <row r="17" spans="1:94" ht="21.75" customHeight="1" x14ac:dyDescent="0.2">
      <c r="A17" s="25"/>
      <c r="B17" s="5" t="s">
        <v>82</v>
      </c>
      <c r="C17" s="5" t="s">
        <v>97</v>
      </c>
      <c r="D17" s="5" t="s">
        <v>97</v>
      </c>
      <c r="E17" s="12" t="s">
        <v>91</v>
      </c>
      <c r="F17" s="10">
        <v>7.5000000000000009</v>
      </c>
      <c r="G17" s="13">
        <v>6.5107500000000007</v>
      </c>
      <c r="H17" s="13">
        <v>5.6088000000000006E-2</v>
      </c>
      <c r="I17" s="13">
        <v>0.16026319234862496</v>
      </c>
      <c r="J17" s="13">
        <v>0.08</v>
      </c>
      <c r="K17" s="13">
        <v>0.14407660992141386</v>
      </c>
      <c r="L17" s="28">
        <v>2.0834215005321242E-3</v>
      </c>
      <c r="M17" s="13">
        <v>1.4103160926678996E-2</v>
      </c>
      <c r="N17" s="13">
        <v>0.13</v>
      </c>
      <c r="O17" s="58">
        <v>1.8911056697137746E-2</v>
      </c>
      <c r="P17" s="58">
        <v>1.1352135651487211E-2</v>
      </c>
      <c r="Q17" s="58">
        <v>0.5</v>
      </c>
      <c r="R17" s="58">
        <v>1.8</v>
      </c>
      <c r="S17" s="58">
        <v>0.6</v>
      </c>
      <c r="T17" s="91">
        <v>0.5</v>
      </c>
      <c r="U17" s="291"/>
      <c r="V17" s="347"/>
      <c r="W17" s="347">
        <v>1</v>
      </c>
      <c r="X17" s="347"/>
      <c r="Y17" s="347">
        <v>1</v>
      </c>
      <c r="Z17" s="291"/>
      <c r="AA17" s="347"/>
      <c r="AB17" s="347"/>
      <c r="AC17" s="291"/>
      <c r="AD17" s="291"/>
      <c r="AE17" s="347"/>
      <c r="AF17" s="291">
        <v>1</v>
      </c>
      <c r="AG17" s="291"/>
      <c r="AH17" s="291"/>
      <c r="AI17" s="291"/>
      <c r="AJ17" s="291">
        <v>1</v>
      </c>
      <c r="AK17" s="291"/>
      <c r="AL17" s="347"/>
      <c r="AM17" s="347"/>
      <c r="AN17" s="291">
        <v>1</v>
      </c>
      <c r="AO17" s="291"/>
      <c r="AP17" s="291"/>
      <c r="AQ17" s="291">
        <v>1</v>
      </c>
      <c r="AR17" s="291"/>
      <c r="AS17" s="291"/>
      <c r="AT17" s="291"/>
      <c r="AU17" s="347"/>
      <c r="AV17" s="291">
        <v>1</v>
      </c>
      <c r="AW17" s="347"/>
      <c r="AX17" s="347"/>
      <c r="AY17" s="291">
        <v>1</v>
      </c>
      <c r="AZ17" s="291"/>
      <c r="BA17" s="347"/>
      <c r="BB17" s="347"/>
      <c r="BC17" s="347"/>
      <c r="BD17" s="277"/>
      <c r="BE17" s="291" t="s">
        <v>85</v>
      </c>
      <c r="BF17" s="277"/>
      <c r="BG17" s="291" t="s">
        <v>85</v>
      </c>
      <c r="BH17" s="277"/>
      <c r="BI17" s="277"/>
      <c r="BJ17" s="277"/>
      <c r="BK17" s="277"/>
      <c r="BL17" s="291" t="s">
        <v>90</v>
      </c>
      <c r="BM17" s="277"/>
      <c r="BN17" s="291" t="s">
        <v>87</v>
      </c>
      <c r="BO17" s="277"/>
      <c r="BP17" s="277"/>
      <c r="BQ17" s="277"/>
      <c r="BR17" s="291" t="s">
        <v>85</v>
      </c>
      <c r="BS17" s="277"/>
      <c r="BT17" s="277"/>
      <c r="BU17" s="291" t="s">
        <v>85</v>
      </c>
      <c r="BV17" s="277"/>
      <c r="BW17" s="291" t="s">
        <v>85</v>
      </c>
      <c r="BX17" s="277"/>
      <c r="BY17" s="277"/>
      <c r="BZ17" s="277"/>
      <c r="CA17" s="291" t="s">
        <v>90</v>
      </c>
      <c r="CB17" s="277"/>
      <c r="CC17" s="291" t="s">
        <v>86</v>
      </c>
      <c r="CD17" s="291" t="s">
        <v>86</v>
      </c>
      <c r="CE17" s="291" t="s">
        <v>88</v>
      </c>
      <c r="CF17" s="277"/>
      <c r="CG17" s="30">
        <v>181.13366085941783</v>
      </c>
      <c r="CH17" s="13">
        <v>46.506833022050039</v>
      </c>
      <c r="CI17" s="13">
        <v>11.524017672040372</v>
      </c>
      <c r="CJ17" s="32">
        <v>188.4514607581383</v>
      </c>
      <c r="CK17" s="32">
        <v>2.9996907299222277</v>
      </c>
      <c r="CL17" s="94">
        <v>19.321168028942889</v>
      </c>
      <c r="CM17" s="47">
        <v>1.2657461149807576</v>
      </c>
      <c r="CN17" s="69">
        <v>2.6084752505407425E-3</v>
      </c>
      <c r="CO17" s="94">
        <v>1.3718691083481205</v>
      </c>
      <c r="CP17" s="102">
        <v>1.6824665365987792E-4</v>
      </c>
    </row>
    <row r="18" spans="1:94" ht="21.75" customHeight="1" x14ac:dyDescent="0.2">
      <c r="A18" s="25"/>
      <c r="B18" s="5" t="s">
        <v>82</v>
      </c>
      <c r="C18" s="5" t="s">
        <v>97</v>
      </c>
      <c r="D18" s="5" t="s">
        <v>97</v>
      </c>
      <c r="E18" s="12" t="s">
        <v>92</v>
      </c>
      <c r="F18" s="10">
        <v>8.5</v>
      </c>
      <c r="G18" s="13">
        <v>7.3788499999999999</v>
      </c>
      <c r="H18" s="13">
        <v>6.3688000000000008E-2</v>
      </c>
      <c r="I18" s="13">
        <v>0.1816403713077836</v>
      </c>
      <c r="J18" s="13">
        <v>0.09</v>
      </c>
      <c r="K18" s="13">
        <v>0.16329469380569747</v>
      </c>
      <c r="L18" s="28">
        <v>2.3613248270011869E-3</v>
      </c>
      <c r="M18" s="13">
        <v>1.5984352675084957E-2</v>
      </c>
      <c r="N18" s="13">
        <v>0.15</v>
      </c>
      <c r="O18" s="58">
        <v>2.1433563814318463E-2</v>
      </c>
      <c r="P18" s="58">
        <v>1.0206807493465142E-2</v>
      </c>
      <c r="Q18" s="58">
        <v>0.35</v>
      </c>
      <c r="R18" s="58">
        <v>1.7</v>
      </c>
      <c r="S18" s="58">
        <v>0.5</v>
      </c>
      <c r="T18" s="58">
        <v>0.35</v>
      </c>
      <c r="U18" s="349">
        <v>0.33329999999999999</v>
      </c>
      <c r="V18" s="347"/>
      <c r="W18" s="348">
        <v>0.33329999999999999</v>
      </c>
      <c r="X18" s="348">
        <v>0.33329999999999999</v>
      </c>
      <c r="Y18" s="347">
        <v>1</v>
      </c>
      <c r="Z18" s="291"/>
      <c r="AA18" s="347"/>
      <c r="AB18" s="347"/>
      <c r="AC18" s="291"/>
      <c r="AD18" s="291"/>
      <c r="AE18" s="347"/>
      <c r="AF18" s="291">
        <v>1</v>
      </c>
      <c r="AG18" s="291"/>
      <c r="AH18" s="291"/>
      <c r="AI18" s="291"/>
      <c r="AJ18" s="291">
        <v>1</v>
      </c>
      <c r="AK18" s="291"/>
      <c r="AL18" s="347"/>
      <c r="AM18" s="347"/>
      <c r="AN18" s="291">
        <v>1</v>
      </c>
      <c r="AO18" s="291"/>
      <c r="AP18" s="291"/>
      <c r="AQ18" s="291">
        <v>1</v>
      </c>
      <c r="AR18" s="291"/>
      <c r="AS18" s="291"/>
      <c r="AT18" s="291"/>
      <c r="AU18" s="347"/>
      <c r="AV18" s="291">
        <v>1</v>
      </c>
      <c r="AW18" s="347"/>
      <c r="AX18" s="347"/>
      <c r="AY18" s="291">
        <v>1</v>
      </c>
      <c r="AZ18" s="291"/>
      <c r="BA18" s="347"/>
      <c r="BB18" s="347"/>
      <c r="BC18" s="347"/>
      <c r="BD18" s="277"/>
      <c r="BE18" s="291" t="s">
        <v>85</v>
      </c>
      <c r="BF18" s="277"/>
      <c r="BG18" s="291" t="s">
        <v>85</v>
      </c>
      <c r="BH18" s="277"/>
      <c r="BI18" s="277"/>
      <c r="BJ18" s="277"/>
      <c r="BK18" s="277"/>
      <c r="BL18" s="291" t="s">
        <v>90</v>
      </c>
      <c r="BM18" s="277"/>
      <c r="BN18" s="291" t="s">
        <v>87</v>
      </c>
      <c r="BO18" s="277"/>
      <c r="BP18" s="277"/>
      <c r="BQ18" s="277"/>
      <c r="BR18" s="291" t="s">
        <v>85</v>
      </c>
      <c r="BS18" s="277"/>
      <c r="BT18" s="277"/>
      <c r="BU18" s="291" t="s">
        <v>85</v>
      </c>
      <c r="BV18" s="277"/>
      <c r="BW18" s="291" t="s">
        <v>85</v>
      </c>
      <c r="BX18" s="277"/>
      <c r="BY18" s="277"/>
      <c r="BZ18" s="277"/>
      <c r="CA18" s="291" t="s">
        <v>90</v>
      </c>
      <c r="CB18" s="277"/>
      <c r="CC18" s="291" t="s">
        <v>86</v>
      </c>
      <c r="CD18" s="291" t="s">
        <v>86</v>
      </c>
      <c r="CE18" s="291" t="s">
        <v>88</v>
      </c>
      <c r="CF18" s="277"/>
      <c r="CG18" s="226">
        <v>144.00231226280081</v>
      </c>
      <c r="CH18" s="226">
        <v>35.642531865259663</v>
      </c>
      <c r="CI18" s="13">
        <v>11.524017672040372</v>
      </c>
      <c r="CJ18" s="32">
        <v>149.82000567821797</v>
      </c>
      <c r="CK18" s="32">
        <v>2.2989433053092485</v>
      </c>
      <c r="CL18" s="94">
        <v>19.321168028942889</v>
      </c>
      <c r="CM18" s="47">
        <v>1.160525612052711</v>
      </c>
      <c r="CN18" s="69">
        <v>2.2700015694346576E-3</v>
      </c>
      <c r="CO18" s="47">
        <v>1.2697292771447333</v>
      </c>
      <c r="CP18" s="77">
        <v>1.4641510122853543E-4</v>
      </c>
    </row>
    <row r="19" spans="1:94" ht="21.75" customHeight="1" x14ac:dyDescent="0.2">
      <c r="A19" s="26"/>
      <c r="B19" s="5" t="s">
        <v>82</v>
      </c>
      <c r="C19" s="5" t="s">
        <v>97</v>
      </c>
      <c r="D19" s="5" t="s">
        <v>97</v>
      </c>
      <c r="E19" s="12" t="s">
        <v>93</v>
      </c>
      <c r="F19" s="7">
        <v>5.92</v>
      </c>
      <c r="G19" s="13">
        <v>5.1391520000000002</v>
      </c>
      <c r="H19" s="13">
        <v>4.4080000000000001E-2</v>
      </c>
      <c r="I19" s="13">
        <v>0.10602086365533217</v>
      </c>
      <c r="J19" s="13">
        <v>0.04</v>
      </c>
      <c r="K19" s="13">
        <v>9.5312756426143619E-2</v>
      </c>
      <c r="L19" s="28">
        <v>1.3782712275193182E-3</v>
      </c>
      <c r="M19" s="13">
        <v>9.3298360016692301E-3</v>
      </c>
      <c r="N19" s="13">
        <v>0.08</v>
      </c>
      <c r="O19" s="58">
        <v>1.2510461911329195E-2</v>
      </c>
      <c r="P19" s="58">
        <v>1.3510401744002974E-2</v>
      </c>
      <c r="Q19" s="58">
        <v>0.28000000000000003</v>
      </c>
      <c r="R19" s="58">
        <v>1.65</v>
      </c>
      <c r="S19" s="58">
        <v>0.45</v>
      </c>
      <c r="T19" s="58">
        <v>0.28000000000000003</v>
      </c>
      <c r="U19" s="349">
        <v>0.33329999999999999</v>
      </c>
      <c r="V19" s="347"/>
      <c r="W19" s="348">
        <v>0.33329999999999999</v>
      </c>
      <c r="X19" s="348">
        <v>0.33329999999999999</v>
      </c>
      <c r="Y19" s="347">
        <v>1</v>
      </c>
      <c r="Z19" s="291"/>
      <c r="AA19" s="347"/>
      <c r="AB19" s="347"/>
      <c r="AC19" s="291"/>
      <c r="AD19" s="291"/>
      <c r="AE19" s="347"/>
      <c r="AF19" s="291">
        <v>1</v>
      </c>
      <c r="AG19" s="291"/>
      <c r="AH19" s="291"/>
      <c r="AI19" s="291"/>
      <c r="AJ19" s="291">
        <v>1</v>
      </c>
      <c r="AK19" s="291"/>
      <c r="AL19" s="347"/>
      <c r="AM19" s="347"/>
      <c r="AN19" s="291">
        <v>1</v>
      </c>
      <c r="AO19" s="291"/>
      <c r="AP19" s="291"/>
      <c r="AQ19" s="291">
        <v>1</v>
      </c>
      <c r="AR19" s="291"/>
      <c r="AS19" s="291"/>
      <c r="AT19" s="291"/>
      <c r="AU19" s="347"/>
      <c r="AV19" s="291">
        <v>1</v>
      </c>
      <c r="AW19" s="347"/>
      <c r="AX19" s="347"/>
      <c r="AY19" s="291">
        <v>1</v>
      </c>
      <c r="AZ19" s="291"/>
      <c r="BA19" s="347"/>
      <c r="BB19" s="347"/>
      <c r="BC19" s="347"/>
      <c r="BD19" s="277"/>
      <c r="BE19" s="291" t="s">
        <v>85</v>
      </c>
      <c r="BF19" s="277"/>
      <c r="BG19" s="291" t="s">
        <v>85</v>
      </c>
      <c r="BH19" s="277"/>
      <c r="BI19" s="277"/>
      <c r="BJ19" s="277"/>
      <c r="BK19" s="277"/>
      <c r="BL19" s="291" t="s">
        <v>90</v>
      </c>
      <c r="BM19" s="277"/>
      <c r="BN19" s="291" t="s">
        <v>87</v>
      </c>
      <c r="BO19" s="277"/>
      <c r="BP19" s="277"/>
      <c r="BQ19" s="277"/>
      <c r="BR19" s="291" t="s">
        <v>85</v>
      </c>
      <c r="BS19" s="277"/>
      <c r="BT19" s="277"/>
      <c r="BU19" s="291" t="s">
        <v>85</v>
      </c>
      <c r="BV19" s="277"/>
      <c r="BW19" s="291" t="s">
        <v>85</v>
      </c>
      <c r="BX19" s="277"/>
      <c r="BY19" s="277"/>
      <c r="BZ19" s="277"/>
      <c r="CA19" s="291" t="s">
        <v>90</v>
      </c>
      <c r="CB19" s="277"/>
      <c r="CC19" s="291" t="s">
        <v>86</v>
      </c>
      <c r="CD19" s="291" t="s">
        <v>86</v>
      </c>
      <c r="CE19" s="291" t="s">
        <v>88</v>
      </c>
      <c r="CF19" s="277"/>
      <c r="CG19" s="30">
        <v>106.87096366618381</v>
      </c>
      <c r="CH19" s="13">
        <v>24.77823070846928</v>
      </c>
      <c r="CI19" s="13">
        <v>11.524017672040372</v>
      </c>
      <c r="CJ19" s="32">
        <v>111.18855059829764</v>
      </c>
      <c r="CK19" s="32">
        <v>1.5981958806962686</v>
      </c>
      <c r="CL19" s="94">
        <v>19.321168028942889</v>
      </c>
      <c r="CM19" s="47">
        <v>0.61744831128547495</v>
      </c>
      <c r="CN19" s="69">
        <v>1.0922244096293258E-3</v>
      </c>
      <c r="CO19" s="47">
        <v>0.6857961769156844</v>
      </c>
      <c r="CP19" s="77">
        <v>7.0448474421091524E-5</v>
      </c>
    </row>
    <row r="20" spans="1:94" ht="21.75" customHeight="1" x14ac:dyDescent="0.2">
      <c r="A20" s="26"/>
      <c r="B20" s="5" t="s">
        <v>82</v>
      </c>
      <c r="C20" s="5" t="s">
        <v>97</v>
      </c>
      <c r="D20" s="5" t="s">
        <v>97</v>
      </c>
      <c r="E20" s="12" t="s">
        <v>94</v>
      </c>
      <c r="F20" s="10">
        <v>6.34</v>
      </c>
      <c r="G20" s="13">
        <v>5.5037539999999998</v>
      </c>
      <c r="H20" s="13">
        <v>4.7271999999999995E-2</v>
      </c>
      <c r="I20" s="13">
        <v>0.1115815448034102</v>
      </c>
      <c r="J20" s="13">
        <v>0.04</v>
      </c>
      <c r="K20" s="13">
        <v>0.10031180877826577</v>
      </c>
      <c r="L20" s="28">
        <v>1.4505600824443327E-3</v>
      </c>
      <c r="M20" s="13">
        <v>9.819175942700098E-3</v>
      </c>
      <c r="N20" s="13">
        <v>7.0000000000000007E-2</v>
      </c>
      <c r="O20" s="58">
        <v>1.3166622286802404E-2</v>
      </c>
      <c r="P20" s="58">
        <v>2.8414922516607793E-2</v>
      </c>
      <c r="Q20" s="58">
        <v>0.2</v>
      </c>
      <c r="R20" s="58">
        <v>1.6</v>
      </c>
      <c r="S20" s="58">
        <v>0.4</v>
      </c>
      <c r="T20" s="91">
        <v>0.2</v>
      </c>
      <c r="U20" s="349">
        <v>0.33329999999999999</v>
      </c>
      <c r="V20" s="347"/>
      <c r="W20" s="348">
        <v>0.33329999999999999</v>
      </c>
      <c r="X20" s="348">
        <v>0.33329999999999999</v>
      </c>
      <c r="Y20" s="347">
        <v>1</v>
      </c>
      <c r="Z20" s="291"/>
      <c r="AA20" s="347"/>
      <c r="AB20" s="347"/>
      <c r="AC20" s="291"/>
      <c r="AD20" s="291"/>
      <c r="AE20" s="347"/>
      <c r="AF20" s="291">
        <v>1</v>
      </c>
      <c r="AG20" s="291"/>
      <c r="AH20" s="291"/>
      <c r="AI20" s="291"/>
      <c r="AJ20" s="291"/>
      <c r="AK20" s="291"/>
      <c r="AL20" s="347">
        <v>1</v>
      </c>
      <c r="AM20" s="347"/>
      <c r="AN20" s="291">
        <v>1</v>
      </c>
      <c r="AO20" s="291"/>
      <c r="AP20" s="291"/>
      <c r="AQ20" s="291">
        <v>1</v>
      </c>
      <c r="AR20" s="291"/>
      <c r="AS20" s="291"/>
      <c r="AT20" s="291"/>
      <c r="AU20" s="347"/>
      <c r="AV20" s="291">
        <v>1</v>
      </c>
      <c r="AW20" s="347"/>
      <c r="AX20" s="347"/>
      <c r="AY20" s="291">
        <v>1</v>
      </c>
      <c r="AZ20" s="291"/>
      <c r="BA20" s="347"/>
      <c r="BB20" s="347"/>
      <c r="BC20" s="347"/>
      <c r="BD20" s="277"/>
      <c r="BE20" s="291" t="s">
        <v>85</v>
      </c>
      <c r="BF20" s="277"/>
      <c r="BG20" s="291" t="s">
        <v>85</v>
      </c>
      <c r="BH20" s="277"/>
      <c r="BI20" s="277"/>
      <c r="BJ20" s="277"/>
      <c r="BK20" s="277"/>
      <c r="BL20" s="291" t="s">
        <v>90</v>
      </c>
      <c r="BM20" s="277"/>
      <c r="BN20" s="291" t="s">
        <v>87</v>
      </c>
      <c r="BO20" s="277"/>
      <c r="BP20" s="277"/>
      <c r="BQ20" s="277"/>
      <c r="BR20" s="291" t="s">
        <v>85</v>
      </c>
      <c r="BS20" s="277"/>
      <c r="BT20" s="277"/>
      <c r="BU20" s="291" t="s">
        <v>85</v>
      </c>
      <c r="BV20" s="277"/>
      <c r="BW20" s="291" t="s">
        <v>85</v>
      </c>
      <c r="BX20" s="277"/>
      <c r="BY20" s="277"/>
      <c r="BZ20" s="277"/>
      <c r="CA20" s="291" t="s">
        <v>90</v>
      </c>
      <c r="CB20" s="277"/>
      <c r="CC20" s="291" t="s">
        <v>86</v>
      </c>
      <c r="CD20" s="291" t="s">
        <v>86</v>
      </c>
      <c r="CE20" s="291" t="s">
        <v>88</v>
      </c>
      <c r="CF20" s="277"/>
      <c r="CG20" s="226">
        <v>86.2541242187704</v>
      </c>
      <c r="CH20" s="226">
        <v>23.83157522755597</v>
      </c>
      <c r="CI20" s="13">
        <v>11.524017672040372</v>
      </c>
      <c r="CJ20" s="32">
        <v>89.738790837208725</v>
      </c>
      <c r="CK20" s="32">
        <v>1.53713660217736</v>
      </c>
      <c r="CL20" s="94">
        <v>19.321168028942889</v>
      </c>
      <c r="CM20" s="47">
        <v>0.54778375322629036</v>
      </c>
      <c r="CN20" s="69">
        <v>1.1265662241570255E-3</v>
      </c>
      <c r="CO20" s="47">
        <v>0.61639643432894875</v>
      </c>
      <c r="CP20" s="77">
        <v>7.2663521458128162E-5</v>
      </c>
    </row>
    <row r="21" spans="1:94" ht="22.5" customHeight="1" x14ac:dyDescent="0.2">
      <c r="A21" s="26"/>
      <c r="B21" s="5" t="s">
        <v>82</v>
      </c>
      <c r="C21" s="5" t="s">
        <v>97</v>
      </c>
      <c r="D21" s="5" t="s">
        <v>97</v>
      </c>
      <c r="E21" s="10" t="s">
        <v>95</v>
      </c>
      <c r="F21" s="53">
        <v>5.03</v>
      </c>
      <c r="G21" s="13">
        <v>4.3665430000000001</v>
      </c>
      <c r="H21" s="13">
        <v>3.7316000000000002E-2</v>
      </c>
      <c r="I21" s="13">
        <v>8.3495406754200044E-2</v>
      </c>
      <c r="J21" s="13">
        <v>0.03</v>
      </c>
      <c r="K21" s="13">
        <v>7.5062370672025841E-2</v>
      </c>
      <c r="L21" s="28">
        <v>1.0854402878046005E-3</v>
      </c>
      <c r="M21" s="28">
        <v>7.3475957943696033E-3</v>
      </c>
      <c r="N21" s="13">
        <v>7.0000000000000007E-2</v>
      </c>
      <c r="O21" s="58">
        <v>9.8524579969956044E-3</v>
      </c>
      <c r="P21" s="149">
        <v>3.6429487572044329E-3</v>
      </c>
      <c r="Q21" s="52">
        <v>0.78</v>
      </c>
      <c r="R21" s="52">
        <v>2.37</v>
      </c>
      <c r="S21" s="52">
        <v>0.35</v>
      </c>
      <c r="T21" s="74">
        <v>0.6</v>
      </c>
      <c r="U21" s="349">
        <v>0.33329999999999999</v>
      </c>
      <c r="V21" s="347"/>
      <c r="W21" s="348">
        <v>0.33329999999999999</v>
      </c>
      <c r="X21" s="348">
        <v>0.33329999999999999</v>
      </c>
      <c r="Y21" s="347">
        <v>1</v>
      </c>
      <c r="Z21" s="291"/>
      <c r="AA21" s="347"/>
      <c r="AB21" s="347"/>
      <c r="AC21" s="291"/>
      <c r="AD21" s="291"/>
      <c r="AE21" s="347"/>
      <c r="AF21" s="291">
        <v>1</v>
      </c>
      <c r="AG21" s="291"/>
      <c r="AH21" s="291"/>
      <c r="AI21" s="291"/>
      <c r="AJ21" s="291"/>
      <c r="AK21" s="291"/>
      <c r="AL21" s="347">
        <v>1</v>
      </c>
      <c r="AM21" s="347"/>
      <c r="AN21" s="291">
        <v>1</v>
      </c>
      <c r="AO21" s="291"/>
      <c r="AP21" s="291"/>
      <c r="AQ21" s="291">
        <v>1</v>
      </c>
      <c r="AR21" s="291"/>
      <c r="AS21" s="291"/>
      <c r="AT21" s="291"/>
      <c r="AU21" s="347"/>
      <c r="AV21" s="291">
        <v>1</v>
      </c>
      <c r="AW21" s="347"/>
      <c r="AX21" s="347"/>
      <c r="AY21" s="291">
        <v>1</v>
      </c>
      <c r="AZ21" s="291"/>
      <c r="BA21" s="347"/>
      <c r="BB21" s="347"/>
      <c r="BC21" s="347"/>
      <c r="BD21" s="277"/>
      <c r="BE21" s="291" t="s">
        <v>85</v>
      </c>
      <c r="BF21" s="277"/>
      <c r="BG21" s="291" t="s">
        <v>85</v>
      </c>
      <c r="BH21" s="277"/>
      <c r="BI21" s="277"/>
      <c r="BJ21" s="277"/>
      <c r="BK21" s="277"/>
      <c r="BL21" s="291" t="s">
        <v>90</v>
      </c>
      <c r="BM21" s="277"/>
      <c r="BN21" s="291" t="s">
        <v>87</v>
      </c>
      <c r="BO21" s="277"/>
      <c r="BP21" s="277"/>
      <c r="BQ21" s="277"/>
      <c r="BR21" s="291" t="s">
        <v>85</v>
      </c>
      <c r="BS21" s="277"/>
      <c r="BT21" s="277"/>
      <c r="BU21" s="291" t="s">
        <v>85</v>
      </c>
      <c r="BV21" s="277"/>
      <c r="BW21" s="291" t="s">
        <v>85</v>
      </c>
      <c r="BX21" s="277"/>
      <c r="BY21" s="277"/>
      <c r="BZ21" s="277"/>
      <c r="CA21" s="291" t="s">
        <v>90</v>
      </c>
      <c r="CB21" s="277"/>
      <c r="CC21" s="291" t="s">
        <v>86</v>
      </c>
      <c r="CD21" s="291" t="s">
        <v>86</v>
      </c>
      <c r="CE21" s="291" t="s">
        <v>88</v>
      </c>
      <c r="CF21" s="277"/>
      <c r="CG21" s="245">
        <v>65.637284771356988</v>
      </c>
      <c r="CH21" s="191">
        <v>22.884919746642655</v>
      </c>
      <c r="CI21" s="58">
        <v>11.524017672040372</v>
      </c>
      <c r="CJ21" s="32">
        <v>68.289031076119812</v>
      </c>
      <c r="CK21" s="32">
        <v>1.4760773236584512</v>
      </c>
      <c r="CL21" s="94">
        <v>19.321168028942889</v>
      </c>
      <c r="CM21" s="47">
        <v>0.34457383524773855</v>
      </c>
      <c r="CN21" s="69">
        <v>8.5397366526571736E-4</v>
      </c>
      <c r="CO21" s="47">
        <v>0.39537246580779617</v>
      </c>
      <c r="CP21" s="77">
        <v>5.5081301409638767E-5</v>
      </c>
    </row>
    <row r="22" spans="1:94" ht="30" customHeight="1" x14ac:dyDescent="0.2">
      <c r="A22" s="25"/>
      <c r="B22" s="5" t="s">
        <v>82</v>
      </c>
      <c r="C22" s="10" t="s">
        <v>98</v>
      </c>
      <c r="D22" s="10" t="s">
        <v>98</v>
      </c>
      <c r="E22" s="15"/>
      <c r="F22" s="6"/>
      <c r="G22" s="7"/>
      <c r="H22" s="117"/>
      <c r="I22" s="96">
        <v>0.1827446820378624</v>
      </c>
      <c r="J22" s="96">
        <v>5.7000000000000009E-2</v>
      </c>
      <c r="K22" s="96">
        <v>0.16428746915203829</v>
      </c>
      <c r="L22" s="96">
        <v>2.3756808664922111E-3</v>
      </c>
      <c r="M22" s="96">
        <v>1.6081532019331889E-2</v>
      </c>
      <c r="N22" s="97">
        <v>0.26999999999999996</v>
      </c>
      <c r="O22" s="116">
        <v>-1.7714884522234686E-3</v>
      </c>
      <c r="P22" s="116"/>
      <c r="Q22" s="96"/>
      <c r="R22" s="96"/>
      <c r="S22" s="7"/>
      <c r="T22" s="36"/>
      <c r="U22" s="273"/>
      <c r="V22" s="274"/>
      <c r="W22" s="274"/>
      <c r="X22" s="274"/>
      <c r="Y22" s="274"/>
      <c r="Z22" s="274"/>
      <c r="AA22" s="274"/>
      <c r="AB22" s="274"/>
      <c r="AC22" s="274"/>
      <c r="AD22" s="274"/>
      <c r="AE22" s="274"/>
      <c r="AF22" s="273"/>
      <c r="AG22" s="273"/>
      <c r="AH22" s="273"/>
      <c r="AI22" s="273"/>
      <c r="AJ22" s="273"/>
      <c r="AK22" s="273"/>
      <c r="AL22" s="274"/>
      <c r="AM22" s="274"/>
      <c r="AN22" s="273"/>
      <c r="AO22" s="273"/>
      <c r="AP22" s="273"/>
      <c r="AQ22" s="273"/>
      <c r="AR22" s="277"/>
      <c r="AS22" s="273"/>
      <c r="AT22" s="273"/>
      <c r="AU22" s="274"/>
      <c r="AV22" s="274"/>
      <c r="AW22" s="274"/>
      <c r="AX22" s="274"/>
      <c r="AY22" s="274"/>
      <c r="AZ22" s="274"/>
      <c r="BA22" s="274"/>
      <c r="BB22" s="274"/>
      <c r="BC22" s="274"/>
      <c r="BD22" s="277"/>
      <c r="BE22" s="273"/>
      <c r="BF22" s="277"/>
      <c r="BG22" s="273"/>
      <c r="BH22" s="273"/>
      <c r="BI22" s="273"/>
      <c r="BJ22" s="273"/>
      <c r="BK22" s="273"/>
      <c r="BL22" s="273"/>
      <c r="BM22" s="277"/>
      <c r="BN22" s="273"/>
      <c r="BO22" s="277"/>
      <c r="BP22" s="277"/>
      <c r="BQ22" s="277"/>
      <c r="BR22" s="273"/>
      <c r="BS22" s="277"/>
      <c r="BT22" s="277"/>
      <c r="BU22" s="273"/>
      <c r="BV22" s="277"/>
      <c r="BW22" s="273"/>
      <c r="BX22" s="273"/>
      <c r="BY22" s="273"/>
      <c r="BZ22" s="273"/>
      <c r="CA22" s="273"/>
      <c r="CB22" s="277"/>
      <c r="CC22" s="273"/>
      <c r="CD22" s="273"/>
      <c r="CE22" s="273"/>
      <c r="CF22" s="277"/>
      <c r="CG22" s="34"/>
      <c r="CH22" s="7"/>
      <c r="CI22" s="7"/>
      <c r="CJ22" s="60"/>
      <c r="CK22" s="60"/>
      <c r="CL22" s="60"/>
      <c r="CM22" s="7"/>
      <c r="CN22" s="7"/>
      <c r="CO22" s="7"/>
      <c r="CP22" s="7"/>
    </row>
    <row r="23" spans="1:94" ht="30" customHeight="1" x14ac:dyDescent="0.2">
      <c r="A23" s="25"/>
      <c r="B23" s="37" t="s">
        <v>82</v>
      </c>
      <c r="C23" s="38" t="s">
        <v>98</v>
      </c>
      <c r="D23" s="38" t="s">
        <v>98</v>
      </c>
      <c r="E23" s="38" t="s">
        <v>84</v>
      </c>
      <c r="F23" s="71">
        <v>0.72845476849999968</v>
      </c>
      <c r="G23" s="13">
        <v>0.63237158453484976</v>
      </c>
      <c r="H23" s="13">
        <v>5.5362562405999981E-3</v>
      </c>
      <c r="I23" s="13">
        <v>1.272744384743266E-2</v>
      </c>
      <c r="J23" s="13">
        <v>5.0000000000000001E-3</v>
      </c>
      <c r="K23" s="13">
        <v>1.1441972018841963E-2</v>
      </c>
      <c r="L23" s="82">
        <v>1.6545677001662457E-4</v>
      </c>
      <c r="M23" s="28">
        <v>1.120015058574074E-3</v>
      </c>
      <c r="N23" s="13">
        <v>0.01</v>
      </c>
      <c r="O23" s="149">
        <v>1.5018383739970537E-3</v>
      </c>
      <c r="P23" s="149">
        <v>1.2256054734356063E-3</v>
      </c>
      <c r="Q23" s="71">
        <v>1</v>
      </c>
      <c r="R23" s="71">
        <v>2.2000000000000002</v>
      </c>
      <c r="S23" s="71">
        <v>1</v>
      </c>
      <c r="T23" s="275">
        <v>0.8</v>
      </c>
      <c r="U23" s="291"/>
      <c r="V23" s="347"/>
      <c r="W23" s="347">
        <v>1</v>
      </c>
      <c r="X23" s="347"/>
      <c r="Y23" s="347">
        <v>1</v>
      </c>
      <c r="Z23" s="291"/>
      <c r="AA23" s="347"/>
      <c r="AB23" s="347"/>
      <c r="AC23" s="291"/>
      <c r="AD23" s="291"/>
      <c r="AE23" s="347"/>
      <c r="AF23" s="291">
        <v>1</v>
      </c>
      <c r="AG23" s="291"/>
      <c r="AH23" s="291"/>
      <c r="AI23" s="291">
        <v>1</v>
      </c>
      <c r="AJ23" s="291"/>
      <c r="AK23" s="291"/>
      <c r="AL23" s="347"/>
      <c r="AM23" s="347"/>
      <c r="AN23" s="291">
        <v>1</v>
      </c>
      <c r="AO23" s="291"/>
      <c r="AP23" s="291"/>
      <c r="AQ23" s="291">
        <v>1</v>
      </c>
      <c r="AR23" s="291"/>
      <c r="AS23" s="291"/>
      <c r="AT23" s="291"/>
      <c r="AU23" s="347"/>
      <c r="AV23" s="291">
        <v>1</v>
      </c>
      <c r="AW23" s="347"/>
      <c r="AX23" s="347"/>
      <c r="AY23" s="291">
        <v>1</v>
      </c>
      <c r="AZ23" s="291"/>
      <c r="BA23" s="347"/>
      <c r="BB23" s="347"/>
      <c r="BC23" s="347"/>
      <c r="BD23" s="277"/>
      <c r="BE23" s="291" t="s">
        <v>85</v>
      </c>
      <c r="BF23" s="277"/>
      <c r="BG23" s="291" t="s">
        <v>85</v>
      </c>
      <c r="BH23" s="277"/>
      <c r="BI23" s="277"/>
      <c r="BJ23" s="277"/>
      <c r="BK23" s="277"/>
      <c r="BL23" s="291" t="s">
        <v>90</v>
      </c>
      <c r="BM23" s="277"/>
      <c r="BN23" s="291" t="s">
        <v>87</v>
      </c>
      <c r="BO23" s="277"/>
      <c r="BP23" s="277"/>
      <c r="BQ23" s="277"/>
      <c r="BR23" s="291" t="s">
        <v>85</v>
      </c>
      <c r="BS23" s="277"/>
      <c r="BT23" s="277"/>
      <c r="BU23" s="291" t="s">
        <v>85</v>
      </c>
      <c r="BV23" s="277"/>
      <c r="BW23" s="291" t="s">
        <v>85</v>
      </c>
      <c r="BX23" s="277"/>
      <c r="BY23" s="277"/>
      <c r="BZ23" s="277"/>
      <c r="CA23" s="291" t="s">
        <v>90</v>
      </c>
      <c r="CB23" s="277"/>
      <c r="CC23" s="291" t="s">
        <v>86</v>
      </c>
      <c r="CD23" s="291" t="s">
        <v>86</v>
      </c>
      <c r="CE23" s="291" t="s">
        <v>88</v>
      </c>
      <c r="CF23" s="277"/>
      <c r="CG23" s="276">
        <v>233.34896239868323</v>
      </c>
      <c r="CH23" s="71">
        <v>44.016303166224404</v>
      </c>
      <c r="CI23" s="39">
        <v>14.25339027857625</v>
      </c>
      <c r="CJ23" s="32">
        <v>242.77626047959004</v>
      </c>
      <c r="CK23" s="32">
        <v>2.839051554221474</v>
      </c>
      <c r="CL23" s="94">
        <v>23.897234141060942</v>
      </c>
      <c r="CM23" s="47">
        <v>0.15794620321733879</v>
      </c>
      <c r="CN23" s="77">
        <v>2.4368553309215131E-4</v>
      </c>
      <c r="CO23" s="94">
        <v>0.17093286269094063</v>
      </c>
      <c r="CP23" s="125">
        <v>1.5717716884443761E-5</v>
      </c>
    </row>
    <row r="24" spans="1:94" ht="22.5" customHeight="1" x14ac:dyDescent="0.2">
      <c r="A24" s="26"/>
      <c r="B24" s="5" t="s">
        <v>82</v>
      </c>
      <c r="C24" s="10" t="s">
        <v>98</v>
      </c>
      <c r="D24" s="10" t="s">
        <v>98</v>
      </c>
      <c r="E24" s="12" t="s">
        <v>89</v>
      </c>
      <c r="F24" s="189">
        <v>1.1399894110000002</v>
      </c>
      <c r="G24" s="13">
        <v>0.98962480768910011</v>
      </c>
      <c r="H24" s="13">
        <v>8.6639195235999941E-3</v>
      </c>
      <c r="I24" s="13">
        <v>2.2931243774642601E-2</v>
      </c>
      <c r="J24" s="13">
        <v>0.01</v>
      </c>
      <c r="K24" s="13">
        <v>2.0615188153403699E-2</v>
      </c>
      <c r="L24" s="82">
        <v>2.9810616907035377E-4</v>
      </c>
      <c r="M24" s="13">
        <v>2.0179494521685489E-3</v>
      </c>
      <c r="N24" s="13">
        <v>0.02</v>
      </c>
      <c r="O24" s="149">
        <v>2.7058867654078268E-3</v>
      </c>
      <c r="P24" s="149">
        <v>2.2535700923477335E-4</v>
      </c>
      <c r="Q24" s="58">
        <v>0.75</v>
      </c>
      <c r="R24" s="58">
        <v>2</v>
      </c>
      <c r="S24" s="58">
        <v>0.8</v>
      </c>
      <c r="T24" s="58">
        <v>0.65</v>
      </c>
      <c r="U24" s="291"/>
      <c r="V24" s="347"/>
      <c r="W24" s="347">
        <v>1</v>
      </c>
      <c r="X24" s="347"/>
      <c r="Y24" s="347">
        <v>1</v>
      </c>
      <c r="Z24" s="291"/>
      <c r="AA24" s="347"/>
      <c r="AB24" s="347"/>
      <c r="AC24" s="291"/>
      <c r="AD24" s="291"/>
      <c r="AE24" s="347"/>
      <c r="AF24" s="291">
        <v>1</v>
      </c>
      <c r="AG24" s="291"/>
      <c r="AH24" s="291"/>
      <c r="AI24" s="291">
        <v>1</v>
      </c>
      <c r="AJ24" s="291"/>
      <c r="AK24" s="291"/>
      <c r="AL24" s="347"/>
      <c r="AM24" s="347"/>
      <c r="AN24" s="291">
        <v>1</v>
      </c>
      <c r="AO24" s="291"/>
      <c r="AP24" s="291"/>
      <c r="AQ24" s="291">
        <v>1</v>
      </c>
      <c r="AR24" s="291"/>
      <c r="AS24" s="291"/>
      <c r="AT24" s="291"/>
      <c r="AU24" s="347"/>
      <c r="AV24" s="291">
        <v>1</v>
      </c>
      <c r="AW24" s="347"/>
      <c r="AX24" s="347"/>
      <c r="AY24" s="291">
        <v>1</v>
      </c>
      <c r="AZ24" s="291"/>
      <c r="BA24" s="347"/>
      <c r="BB24" s="347"/>
      <c r="BC24" s="347"/>
      <c r="BD24" s="277"/>
      <c r="BE24" s="291" t="s">
        <v>85</v>
      </c>
      <c r="BF24" s="277"/>
      <c r="BG24" s="291" t="s">
        <v>85</v>
      </c>
      <c r="BH24" s="277"/>
      <c r="BI24" s="277"/>
      <c r="BJ24" s="277"/>
      <c r="BK24" s="277"/>
      <c r="BL24" s="291" t="s">
        <v>90</v>
      </c>
      <c r="BM24" s="277"/>
      <c r="BN24" s="291" t="s">
        <v>87</v>
      </c>
      <c r="BO24" s="277"/>
      <c r="BP24" s="277"/>
      <c r="BQ24" s="277"/>
      <c r="BR24" s="291" t="s">
        <v>85</v>
      </c>
      <c r="BS24" s="277"/>
      <c r="BT24" s="277"/>
      <c r="BU24" s="291" t="s">
        <v>85</v>
      </c>
      <c r="BV24" s="277"/>
      <c r="BW24" s="291" t="s">
        <v>85</v>
      </c>
      <c r="BX24" s="277"/>
      <c r="BY24" s="277"/>
      <c r="BZ24" s="277"/>
      <c r="CA24" s="291" t="s">
        <v>90</v>
      </c>
      <c r="CB24" s="277"/>
      <c r="CC24" s="291" t="s">
        <v>86</v>
      </c>
      <c r="CD24" s="291" t="s">
        <v>86</v>
      </c>
      <c r="CE24" s="291" t="s">
        <v>88</v>
      </c>
      <c r="CF24" s="277"/>
      <c r="CG24" s="34">
        <v>180.292157208503</v>
      </c>
      <c r="CH24" s="7">
        <v>40.153440532698937</v>
      </c>
      <c r="CI24" s="7">
        <v>14.25339027857625</v>
      </c>
      <c r="CJ24" s="32">
        <v>187.57596035972651</v>
      </c>
      <c r="CK24" s="32">
        <v>2.5898969143590813</v>
      </c>
      <c r="CL24" s="94">
        <v>23.897234141060942</v>
      </c>
      <c r="CM24" s="47">
        <v>0.19467030539374502</v>
      </c>
      <c r="CN24" s="77">
        <v>3.4788617737096166E-4</v>
      </c>
      <c r="CO24" s="94">
        <v>0.21287241757108979</v>
      </c>
      <c r="CP24" s="125">
        <v>2.2438658440427027E-5</v>
      </c>
    </row>
    <row r="25" spans="1:94" ht="21.75" customHeight="1" x14ac:dyDescent="0.2">
      <c r="A25" s="26"/>
      <c r="B25" s="5" t="s">
        <v>82</v>
      </c>
      <c r="C25" s="10" t="s">
        <v>98</v>
      </c>
      <c r="D25" s="10" t="s">
        <v>98</v>
      </c>
      <c r="E25" s="12" t="s">
        <v>91</v>
      </c>
      <c r="F25" s="189">
        <v>1.2745081524000001</v>
      </c>
      <c r="G25" s="13">
        <v>1.1064005270984401</v>
      </c>
      <c r="H25" s="13">
        <v>9.6862619582399941E-3</v>
      </c>
      <c r="I25" s="13">
        <v>2.7234232690396244E-2</v>
      </c>
      <c r="J25" s="13">
        <v>0.01</v>
      </c>
      <c r="K25" s="13">
        <v>2.4483575188666225E-2</v>
      </c>
      <c r="L25" s="82">
        <v>3.5404502497515117E-4</v>
      </c>
      <c r="M25" s="13">
        <v>2.3966124767548693E-3</v>
      </c>
      <c r="N25" s="13">
        <v>0.02</v>
      </c>
      <c r="O25" s="149">
        <v>3.2136394574667567E-3</v>
      </c>
      <c r="P25" s="149">
        <v>4.0205932329294876E-3</v>
      </c>
      <c r="Q25" s="58">
        <v>0.5</v>
      </c>
      <c r="R25" s="58">
        <v>1.8</v>
      </c>
      <c r="S25" s="58">
        <v>0.6</v>
      </c>
      <c r="T25" s="91">
        <v>0.5</v>
      </c>
      <c r="U25" s="291"/>
      <c r="V25" s="347"/>
      <c r="W25" s="347">
        <v>1</v>
      </c>
      <c r="X25" s="347"/>
      <c r="Y25" s="347">
        <v>1</v>
      </c>
      <c r="Z25" s="291"/>
      <c r="AA25" s="347"/>
      <c r="AB25" s="347"/>
      <c r="AC25" s="291"/>
      <c r="AD25" s="291"/>
      <c r="AE25" s="347"/>
      <c r="AF25" s="291">
        <v>1</v>
      </c>
      <c r="AG25" s="291"/>
      <c r="AH25" s="291"/>
      <c r="AI25" s="291"/>
      <c r="AJ25" s="291">
        <v>1</v>
      </c>
      <c r="AK25" s="291"/>
      <c r="AL25" s="347"/>
      <c r="AM25" s="347"/>
      <c r="AN25" s="291">
        <v>1</v>
      </c>
      <c r="AO25" s="291"/>
      <c r="AP25" s="291"/>
      <c r="AQ25" s="291">
        <v>1</v>
      </c>
      <c r="AR25" s="291"/>
      <c r="AS25" s="291"/>
      <c r="AT25" s="291"/>
      <c r="AU25" s="347"/>
      <c r="AV25" s="291">
        <v>1</v>
      </c>
      <c r="AW25" s="347"/>
      <c r="AX25" s="347"/>
      <c r="AY25" s="291">
        <v>1</v>
      </c>
      <c r="AZ25" s="291"/>
      <c r="BA25" s="347"/>
      <c r="BB25" s="347"/>
      <c r="BC25" s="347"/>
      <c r="BD25" s="277"/>
      <c r="BE25" s="291" t="s">
        <v>85</v>
      </c>
      <c r="BF25" s="277"/>
      <c r="BG25" s="291" t="s">
        <v>85</v>
      </c>
      <c r="BH25" s="277"/>
      <c r="BI25" s="277"/>
      <c r="BJ25" s="277"/>
      <c r="BK25" s="277"/>
      <c r="BL25" s="291" t="s">
        <v>90</v>
      </c>
      <c r="BM25" s="277"/>
      <c r="BN25" s="291" t="s">
        <v>87</v>
      </c>
      <c r="BO25" s="277"/>
      <c r="BP25" s="277"/>
      <c r="BQ25" s="277"/>
      <c r="BR25" s="291" t="s">
        <v>85</v>
      </c>
      <c r="BS25" s="277"/>
      <c r="BT25" s="277"/>
      <c r="BU25" s="291" t="s">
        <v>85</v>
      </c>
      <c r="BV25" s="277"/>
      <c r="BW25" s="291" t="s">
        <v>85</v>
      </c>
      <c r="BX25" s="277"/>
      <c r="BY25" s="277"/>
      <c r="BZ25" s="277"/>
      <c r="CA25" s="291" t="s">
        <v>90</v>
      </c>
      <c r="CB25" s="277"/>
      <c r="CC25" s="291" t="s">
        <v>86</v>
      </c>
      <c r="CD25" s="291" t="s">
        <v>86</v>
      </c>
      <c r="CE25" s="291" t="s">
        <v>88</v>
      </c>
      <c r="CF25" s="277"/>
      <c r="CG25" s="34">
        <v>103.92570088798189</v>
      </c>
      <c r="CH25" s="7">
        <v>39.009829884615741</v>
      </c>
      <c r="CI25" s="7">
        <v>14.25339027857625</v>
      </c>
      <c r="CJ25" s="32">
        <v>108.12429920385635</v>
      </c>
      <c r="CK25" s="32">
        <v>2.5161340275577153</v>
      </c>
      <c r="CL25" s="94">
        <v>23.897234141060942</v>
      </c>
      <c r="CM25" s="47">
        <v>0.13314951235092232</v>
      </c>
      <c r="CN25" s="77">
        <v>3.7785943120876707E-4</v>
      </c>
      <c r="CO25" s="94">
        <v>0.15008600136388989</v>
      </c>
      <c r="CP25" s="125">
        <v>2.4371933312965477E-5</v>
      </c>
    </row>
    <row r="26" spans="1:94" ht="21" customHeight="1" x14ac:dyDescent="0.2">
      <c r="A26" s="216"/>
      <c r="B26" s="5" t="s">
        <v>82</v>
      </c>
      <c r="C26" s="10" t="s">
        <v>98</v>
      </c>
      <c r="D26" s="10" t="s">
        <v>98</v>
      </c>
      <c r="E26" s="12" t="s">
        <v>92</v>
      </c>
      <c r="F26" s="189">
        <v>0.27408530579999979</v>
      </c>
      <c r="G26" s="13">
        <v>0.23793345396497981</v>
      </c>
      <c r="H26" s="13">
        <v>2.0830483240799991E-3</v>
      </c>
      <c r="I26" s="13">
        <v>5.8570537312375732E-3</v>
      </c>
      <c r="J26" s="28">
        <v>2E-3</v>
      </c>
      <c r="K26" s="13">
        <v>5.2654913043825788E-3</v>
      </c>
      <c r="L26" s="82">
        <v>7.6141698506088448E-5</v>
      </c>
      <c r="M26" s="13">
        <v>5.1542072834890641E-4</v>
      </c>
      <c r="N26" s="13">
        <v>4.0000000000000001E-3</v>
      </c>
      <c r="O26" s="149">
        <v>8.9999999999999998E-4</v>
      </c>
      <c r="P26" s="149">
        <v>9.5705373123757312E-4</v>
      </c>
      <c r="Q26" s="58">
        <v>0.35</v>
      </c>
      <c r="R26" s="58">
        <v>1.7</v>
      </c>
      <c r="S26" s="58">
        <v>0.5</v>
      </c>
      <c r="T26" s="58">
        <v>0.35</v>
      </c>
      <c r="U26" s="349">
        <v>0.33329999999999999</v>
      </c>
      <c r="V26" s="348"/>
      <c r="W26" s="348">
        <v>0.33329999999999999</v>
      </c>
      <c r="X26" s="348">
        <v>0.33329999999999999</v>
      </c>
      <c r="Y26" s="347">
        <v>1</v>
      </c>
      <c r="Z26" s="291"/>
      <c r="AA26" s="347"/>
      <c r="AB26" s="347"/>
      <c r="AC26" s="291"/>
      <c r="AD26" s="291"/>
      <c r="AE26" s="347"/>
      <c r="AF26" s="291">
        <v>1</v>
      </c>
      <c r="AG26" s="291"/>
      <c r="AH26" s="291"/>
      <c r="AI26" s="291"/>
      <c r="AJ26" s="291">
        <v>1</v>
      </c>
      <c r="AK26" s="291"/>
      <c r="AL26" s="347"/>
      <c r="AM26" s="347"/>
      <c r="AN26" s="291">
        <v>1</v>
      </c>
      <c r="AO26" s="291"/>
      <c r="AP26" s="291"/>
      <c r="AQ26" s="291">
        <v>1</v>
      </c>
      <c r="AR26" s="291"/>
      <c r="AS26" s="291"/>
      <c r="AT26" s="291"/>
      <c r="AU26" s="347"/>
      <c r="AV26" s="291">
        <v>1</v>
      </c>
      <c r="AW26" s="347"/>
      <c r="AX26" s="347"/>
      <c r="AY26" s="291">
        <v>1</v>
      </c>
      <c r="AZ26" s="291"/>
      <c r="BA26" s="347"/>
      <c r="BB26" s="347"/>
      <c r="BC26" s="347"/>
      <c r="BD26" s="277"/>
      <c r="BE26" s="291" t="s">
        <v>85</v>
      </c>
      <c r="BF26" s="277"/>
      <c r="BG26" s="291" t="s">
        <v>85</v>
      </c>
      <c r="BH26" s="277"/>
      <c r="BI26" s="277"/>
      <c r="BJ26" s="277"/>
      <c r="BK26" s="277"/>
      <c r="BL26" s="291" t="s">
        <v>90</v>
      </c>
      <c r="BM26" s="277"/>
      <c r="BN26" s="291" t="s">
        <v>87</v>
      </c>
      <c r="BO26" s="277"/>
      <c r="BP26" s="277"/>
      <c r="BQ26" s="277"/>
      <c r="BR26" s="291" t="s">
        <v>85</v>
      </c>
      <c r="BS26" s="277"/>
      <c r="BT26" s="277"/>
      <c r="BU26" s="291" t="s">
        <v>85</v>
      </c>
      <c r="BV26" s="277"/>
      <c r="BW26" s="291" t="s">
        <v>85</v>
      </c>
      <c r="BX26" s="277"/>
      <c r="BY26" s="277"/>
      <c r="BZ26" s="277"/>
      <c r="CA26" s="291" t="s">
        <v>90</v>
      </c>
      <c r="CB26" s="277"/>
      <c r="CC26" s="291" t="s">
        <v>86</v>
      </c>
      <c r="CD26" s="291" t="s">
        <v>86</v>
      </c>
      <c r="CE26" s="291" t="s">
        <v>88</v>
      </c>
      <c r="CF26" s="277"/>
      <c r="CG26" s="226">
        <v>90.98758225516633</v>
      </c>
      <c r="CH26" s="226">
        <v>30.559817873778776</v>
      </c>
      <c r="CI26" s="7">
        <v>14.25339027857625</v>
      </c>
      <c r="CJ26" s="32">
        <v>94.663480578275056</v>
      </c>
      <c r="CK26" s="32">
        <v>1.9711082528587311</v>
      </c>
      <c r="CL26" s="94">
        <v>23.897234141060942</v>
      </c>
      <c r="CM26" s="47">
        <v>2.5555634547084746E-2</v>
      </c>
      <c r="CN26" s="77">
        <v>6.3657577406164891E-5</v>
      </c>
      <c r="CO26" s="47">
        <v>2.9073489625662651E-2</v>
      </c>
      <c r="CP26" s="78">
        <v>4.105913742697635E-6</v>
      </c>
    </row>
    <row r="27" spans="1:94" ht="21.75" customHeight="1" x14ac:dyDescent="0.2">
      <c r="A27" s="26"/>
      <c r="B27" s="5" t="s">
        <v>82</v>
      </c>
      <c r="C27" s="10" t="s">
        <v>98</v>
      </c>
      <c r="D27" s="10" t="s">
        <v>98</v>
      </c>
      <c r="E27" s="12" t="s">
        <v>93</v>
      </c>
      <c r="F27" s="189">
        <v>2.2246848386</v>
      </c>
      <c r="G27" s="13">
        <v>1.9312489083886599</v>
      </c>
      <c r="H27" s="13">
        <v>1.2195604773360003E-2</v>
      </c>
      <c r="I27" s="13">
        <v>3.984172431575933E-2</v>
      </c>
      <c r="J27" s="13">
        <v>0.01</v>
      </c>
      <c r="K27" s="13">
        <v>3.5817710159867636E-2</v>
      </c>
      <c r="L27" s="82">
        <v>5.1794241610487123E-4</v>
      </c>
      <c r="M27" s="28">
        <v>3.5060717397868207E-3</v>
      </c>
      <c r="N27" s="13">
        <v>0.02</v>
      </c>
      <c r="O27" s="149">
        <v>4.7013234692596011E-3</v>
      </c>
      <c r="P27" s="149">
        <v>1.514040084649973E-2</v>
      </c>
      <c r="Q27" s="58">
        <v>0.28000000000000003</v>
      </c>
      <c r="R27" s="58">
        <v>1.65</v>
      </c>
      <c r="S27" s="58">
        <v>0.45</v>
      </c>
      <c r="T27" s="58">
        <v>0.28000000000000003</v>
      </c>
      <c r="U27" s="349">
        <v>0.33329999999999999</v>
      </c>
      <c r="V27" s="348"/>
      <c r="W27" s="348">
        <v>0.33329999999999999</v>
      </c>
      <c r="X27" s="348">
        <v>0.33329999999999999</v>
      </c>
      <c r="Y27" s="347">
        <v>1</v>
      </c>
      <c r="Z27" s="291"/>
      <c r="AA27" s="347"/>
      <c r="AB27" s="347"/>
      <c r="AC27" s="291"/>
      <c r="AD27" s="291"/>
      <c r="AE27" s="347"/>
      <c r="AF27" s="291">
        <v>1</v>
      </c>
      <c r="AG27" s="291"/>
      <c r="AH27" s="291"/>
      <c r="AI27" s="291"/>
      <c r="AJ27" s="291">
        <v>1</v>
      </c>
      <c r="AK27" s="291"/>
      <c r="AL27" s="347"/>
      <c r="AM27" s="347"/>
      <c r="AN27" s="291">
        <v>1</v>
      </c>
      <c r="AO27" s="291"/>
      <c r="AP27" s="291"/>
      <c r="AQ27" s="291">
        <v>1</v>
      </c>
      <c r="AR27" s="291"/>
      <c r="AS27" s="291"/>
      <c r="AT27" s="291"/>
      <c r="AU27" s="347"/>
      <c r="AV27" s="291">
        <v>1</v>
      </c>
      <c r="AW27" s="347"/>
      <c r="AX27" s="347"/>
      <c r="AY27" s="291">
        <v>1</v>
      </c>
      <c r="AZ27" s="291"/>
      <c r="BA27" s="347"/>
      <c r="BB27" s="347"/>
      <c r="BC27" s="347"/>
      <c r="BD27" s="277"/>
      <c r="BE27" s="291" t="s">
        <v>85</v>
      </c>
      <c r="BF27" s="277"/>
      <c r="BG27" s="291" t="s">
        <v>85</v>
      </c>
      <c r="BH27" s="277"/>
      <c r="BI27" s="277"/>
      <c r="BJ27" s="277"/>
      <c r="BK27" s="277"/>
      <c r="BL27" s="291" t="s">
        <v>90</v>
      </c>
      <c r="BM27" s="277"/>
      <c r="BN27" s="291" t="s">
        <v>87</v>
      </c>
      <c r="BO27" s="277"/>
      <c r="BP27" s="277"/>
      <c r="BQ27" s="277"/>
      <c r="BR27" s="291" t="s">
        <v>85</v>
      </c>
      <c r="BS27" s="277"/>
      <c r="BT27" s="277"/>
      <c r="BU27" s="291" t="s">
        <v>85</v>
      </c>
      <c r="BV27" s="277"/>
      <c r="BW27" s="291" t="s">
        <v>85</v>
      </c>
      <c r="BX27" s="277"/>
      <c r="BY27" s="277"/>
      <c r="BZ27" s="277"/>
      <c r="CA27" s="291" t="s">
        <v>90</v>
      </c>
      <c r="CB27" s="277"/>
      <c r="CC27" s="291" t="s">
        <v>86</v>
      </c>
      <c r="CD27" s="291" t="s">
        <v>86</v>
      </c>
      <c r="CE27" s="291" t="s">
        <v>88</v>
      </c>
      <c r="CF27" s="277"/>
      <c r="CG27" s="34">
        <v>78.049463622350771</v>
      </c>
      <c r="CH27" s="7">
        <v>22.109805862941819</v>
      </c>
      <c r="CI27" s="7">
        <v>14.25339027857625</v>
      </c>
      <c r="CJ27" s="32">
        <v>81.202661952693745</v>
      </c>
      <c r="CK27" s="32">
        <v>1.4260824781597474</v>
      </c>
      <c r="CL27" s="94">
        <v>23.897234141060942</v>
      </c>
      <c r="CM27" s="47">
        <v>0.18244224267238257</v>
      </c>
      <c r="CN27" s="77">
        <v>2.6964245392015624E-4</v>
      </c>
      <c r="CO27" s="47">
        <v>0.20998636673248575</v>
      </c>
      <c r="CP27" s="78">
        <v>1.7391938277850079E-5</v>
      </c>
    </row>
    <row r="28" spans="1:94" ht="23.25" customHeight="1" x14ac:dyDescent="0.2">
      <c r="A28" s="26"/>
      <c r="B28" s="5" t="s">
        <v>82</v>
      </c>
      <c r="C28" s="10" t="s">
        <v>98</v>
      </c>
      <c r="D28" s="10" t="s">
        <v>98</v>
      </c>
      <c r="E28" s="12" t="s">
        <v>94</v>
      </c>
      <c r="F28" s="189">
        <v>2.2515299972</v>
      </c>
      <c r="G28" s="13">
        <v>1.9545531905693201</v>
      </c>
      <c r="H28" s="13">
        <v>1.7111627978720002E-2</v>
      </c>
      <c r="I28" s="13">
        <v>3.9626056034510068E-2</v>
      </c>
      <c r="J28" s="13">
        <v>0.01</v>
      </c>
      <c r="K28" s="13">
        <v>3.5623824375024551E-2</v>
      </c>
      <c r="L28" s="28">
        <v>5.151387284486309E-4</v>
      </c>
      <c r="M28" s="28">
        <v>3.4870929310368858E-3</v>
      </c>
      <c r="N28" s="13">
        <v>0.03</v>
      </c>
      <c r="O28" s="149">
        <v>4.6758746120721881E-3</v>
      </c>
      <c r="P28" s="58">
        <v>4.9501814224378812E-3</v>
      </c>
      <c r="Q28" s="58">
        <v>0.2</v>
      </c>
      <c r="R28" s="58">
        <v>1.6</v>
      </c>
      <c r="S28" s="58">
        <v>0.4</v>
      </c>
      <c r="T28" s="91">
        <v>0.2</v>
      </c>
      <c r="U28" s="349">
        <v>0.33329999999999999</v>
      </c>
      <c r="V28" s="348"/>
      <c r="W28" s="348">
        <v>0.33329999999999999</v>
      </c>
      <c r="X28" s="348">
        <v>0.33329999999999999</v>
      </c>
      <c r="Y28" s="347">
        <v>1</v>
      </c>
      <c r="Z28" s="291"/>
      <c r="AA28" s="347"/>
      <c r="AB28" s="347"/>
      <c r="AC28" s="291"/>
      <c r="AD28" s="291"/>
      <c r="AE28" s="347"/>
      <c r="AF28" s="291">
        <v>1</v>
      </c>
      <c r="AG28" s="291"/>
      <c r="AH28" s="291"/>
      <c r="AI28" s="291"/>
      <c r="AJ28" s="291"/>
      <c r="AK28" s="291"/>
      <c r="AL28" s="347">
        <v>1</v>
      </c>
      <c r="AM28" s="347"/>
      <c r="AN28" s="291">
        <v>1</v>
      </c>
      <c r="AO28" s="291"/>
      <c r="AP28" s="291"/>
      <c r="AQ28" s="291">
        <v>1</v>
      </c>
      <c r="AR28" s="291"/>
      <c r="AS28" s="291"/>
      <c r="AT28" s="291"/>
      <c r="AU28" s="347"/>
      <c r="AV28" s="291">
        <v>1</v>
      </c>
      <c r="AW28" s="347"/>
      <c r="AX28" s="347"/>
      <c r="AY28" s="291">
        <v>1</v>
      </c>
      <c r="AZ28" s="291"/>
      <c r="BA28" s="347"/>
      <c r="BB28" s="347"/>
      <c r="BC28" s="347"/>
      <c r="BD28" s="277"/>
      <c r="BE28" s="291" t="s">
        <v>85</v>
      </c>
      <c r="BF28" s="277"/>
      <c r="BG28" s="291" t="s">
        <v>85</v>
      </c>
      <c r="BH28" s="277"/>
      <c r="BI28" s="277"/>
      <c r="BJ28" s="277"/>
      <c r="BK28" s="277"/>
      <c r="BL28" s="291" t="s">
        <v>90</v>
      </c>
      <c r="BM28" s="277"/>
      <c r="BN28" s="291" t="s">
        <v>87</v>
      </c>
      <c r="BO28" s="277"/>
      <c r="BP28" s="277"/>
      <c r="BQ28" s="277"/>
      <c r="BR28" s="291" t="s">
        <v>85</v>
      </c>
      <c r="BS28" s="277"/>
      <c r="BT28" s="277"/>
      <c r="BU28" s="291" t="s">
        <v>85</v>
      </c>
      <c r="BV28" s="277"/>
      <c r="BW28" s="291" t="s">
        <v>85</v>
      </c>
      <c r="BX28" s="277"/>
      <c r="BY28" s="277"/>
      <c r="BZ28" s="277"/>
      <c r="CA28" s="291" t="s">
        <v>90</v>
      </c>
      <c r="CB28" s="277"/>
      <c r="CC28" s="291" t="s">
        <v>86</v>
      </c>
      <c r="CD28" s="291" t="s">
        <v>86</v>
      </c>
      <c r="CE28" s="291" t="s">
        <v>88</v>
      </c>
      <c r="CF28" s="277"/>
      <c r="CG28" s="226">
        <v>63.523006848433475</v>
      </c>
      <c r="CH28" s="226">
        <v>20.273675433519351</v>
      </c>
      <c r="CI28" s="7">
        <v>14.25339027857625</v>
      </c>
      <c r="CJ28" s="32">
        <v>66.089336325110182</v>
      </c>
      <c r="CK28" s="32">
        <v>1.3076520654619981</v>
      </c>
      <c r="CL28" s="94">
        <v>23.897234141060942</v>
      </c>
      <c r="CM28" s="47">
        <v>0.15625103148417571</v>
      </c>
      <c r="CN28" s="77">
        <v>3.469155917796981E-4</v>
      </c>
      <c r="CO28" s="47">
        <v>0.18298046269556367</v>
      </c>
      <c r="CP28" s="78">
        <v>2.2376055669790525E-5</v>
      </c>
    </row>
    <row r="29" spans="1:94" ht="25.5" customHeight="1" x14ac:dyDescent="0.2">
      <c r="A29" s="26"/>
      <c r="B29" s="5" t="s">
        <v>82</v>
      </c>
      <c r="C29" s="10" t="s">
        <v>98</v>
      </c>
      <c r="D29" s="10" t="s">
        <v>98</v>
      </c>
      <c r="E29" s="10" t="s">
        <v>95</v>
      </c>
      <c r="F29" s="71">
        <v>2.08</v>
      </c>
      <c r="G29" s="13">
        <v>1.8056479999999999</v>
      </c>
      <c r="H29" s="13">
        <v>1.4896E-2</v>
      </c>
      <c r="I29" s="13">
        <v>3.452692764388391E-2</v>
      </c>
      <c r="J29" s="13">
        <v>0.01</v>
      </c>
      <c r="K29" s="13">
        <v>3.1039707951851635E-2</v>
      </c>
      <c r="L29" s="82">
        <v>4.4885005937049082E-4</v>
      </c>
      <c r="M29" s="28">
        <v>3.038369632661784E-3</v>
      </c>
      <c r="N29" s="13">
        <v>0.02</v>
      </c>
      <c r="O29" s="149">
        <v>4.0741774619783011E-3</v>
      </c>
      <c r="P29" s="58">
        <v>1.0452750181905609E-2</v>
      </c>
      <c r="Q29" s="52">
        <v>0.78</v>
      </c>
      <c r="R29" s="52">
        <v>2.37</v>
      </c>
      <c r="S29" s="52">
        <v>0.35</v>
      </c>
      <c r="T29" s="74">
        <v>0.6</v>
      </c>
      <c r="U29" s="349">
        <v>0.33329999999999999</v>
      </c>
      <c r="V29" s="348"/>
      <c r="W29" s="348">
        <v>0.33329999999999999</v>
      </c>
      <c r="X29" s="348">
        <v>0.33329999999999999</v>
      </c>
      <c r="Y29" s="347">
        <v>1</v>
      </c>
      <c r="Z29" s="291"/>
      <c r="AA29" s="347"/>
      <c r="AB29" s="347"/>
      <c r="AC29" s="291"/>
      <c r="AD29" s="291"/>
      <c r="AE29" s="347"/>
      <c r="AF29" s="291">
        <v>1</v>
      </c>
      <c r="AG29" s="291"/>
      <c r="AH29" s="291"/>
      <c r="AI29" s="291"/>
      <c r="AJ29" s="291"/>
      <c r="AK29" s="291"/>
      <c r="AL29" s="347">
        <v>1</v>
      </c>
      <c r="AM29" s="347"/>
      <c r="AN29" s="291">
        <v>1</v>
      </c>
      <c r="AO29" s="291"/>
      <c r="AP29" s="291"/>
      <c r="AQ29" s="291">
        <v>1</v>
      </c>
      <c r="AR29" s="291"/>
      <c r="AS29" s="291"/>
      <c r="AT29" s="291"/>
      <c r="AU29" s="347"/>
      <c r="AV29" s="291">
        <v>1</v>
      </c>
      <c r="AW29" s="347"/>
      <c r="AX29" s="347"/>
      <c r="AY29" s="291">
        <v>1</v>
      </c>
      <c r="AZ29" s="291"/>
      <c r="BA29" s="347"/>
      <c r="BB29" s="347"/>
      <c r="BC29" s="347"/>
      <c r="BD29" s="277"/>
      <c r="BE29" s="291" t="s">
        <v>85</v>
      </c>
      <c r="BF29" s="277"/>
      <c r="BG29" s="291" t="s">
        <v>85</v>
      </c>
      <c r="BH29" s="277"/>
      <c r="BI29" s="277"/>
      <c r="BJ29" s="277"/>
      <c r="BK29" s="277"/>
      <c r="BL29" s="291" t="s">
        <v>90</v>
      </c>
      <c r="BM29" s="277"/>
      <c r="BN29" s="291" t="s">
        <v>87</v>
      </c>
      <c r="BO29" s="277"/>
      <c r="BP29" s="277"/>
      <c r="BQ29" s="277"/>
      <c r="BR29" s="291" t="s">
        <v>85</v>
      </c>
      <c r="BS29" s="277"/>
      <c r="BT29" s="277"/>
      <c r="BU29" s="291" t="s">
        <v>85</v>
      </c>
      <c r="BV29" s="277"/>
      <c r="BW29" s="291" t="s">
        <v>85</v>
      </c>
      <c r="BX29" s="277"/>
      <c r="BY29" s="277"/>
      <c r="BZ29" s="277"/>
      <c r="CA29" s="291" t="s">
        <v>90</v>
      </c>
      <c r="CB29" s="277"/>
      <c r="CC29" s="291" t="s">
        <v>86</v>
      </c>
      <c r="CD29" s="291" t="s">
        <v>86</v>
      </c>
      <c r="CE29" s="291" t="s">
        <v>88</v>
      </c>
      <c r="CF29" s="277"/>
      <c r="CG29" s="245">
        <v>48.996550074516158</v>
      </c>
      <c r="CH29" s="53">
        <v>18.437545004096886</v>
      </c>
      <c r="CI29" s="53">
        <v>14.25339027857625</v>
      </c>
      <c r="CJ29" s="32">
        <v>50.976010697526611</v>
      </c>
      <c r="CK29" s="32">
        <v>1.1892216527642492</v>
      </c>
      <c r="CL29" s="94">
        <v>23.897234141060942</v>
      </c>
      <c r="CM29" s="47">
        <v>0.11811757442838855</v>
      </c>
      <c r="CN29" s="77">
        <v>2.7464567038102723E-4</v>
      </c>
      <c r="CO29" s="47">
        <v>0.14175097877737428</v>
      </c>
      <c r="CP29" s="78">
        <v>1.7714645739576255E-5</v>
      </c>
    </row>
    <row r="30" spans="1:94" ht="25.5" customHeight="1" x14ac:dyDescent="0.2">
      <c r="A30" s="121"/>
      <c r="B30" s="5" t="s">
        <v>82</v>
      </c>
      <c r="C30" s="10" t="s">
        <v>99</v>
      </c>
      <c r="D30" s="10" t="s">
        <v>99</v>
      </c>
      <c r="E30" s="15"/>
      <c r="F30" s="115">
        <v>23.567463917400005</v>
      </c>
      <c r="G30" s="115"/>
      <c r="H30" s="118"/>
      <c r="I30" s="115">
        <v>0.31177148845222336</v>
      </c>
      <c r="J30" s="115">
        <v>6.4000000000000001E-2</v>
      </c>
      <c r="K30" s="115">
        <v>0.28028256811854879</v>
      </c>
      <c r="L30" s="115">
        <v>4.0530293498789042E-3</v>
      </c>
      <c r="M30" s="115">
        <v>2.743589098379566E-2</v>
      </c>
      <c r="N30" s="113">
        <v>0.31</v>
      </c>
      <c r="O30" s="113">
        <v>1.7714884522234686E-3</v>
      </c>
      <c r="P30" s="113"/>
      <c r="Q30" s="7"/>
      <c r="R30" s="7"/>
      <c r="S30" s="7"/>
      <c r="T30" s="36"/>
      <c r="U30" s="273"/>
      <c r="V30" s="274"/>
      <c r="W30" s="274"/>
      <c r="X30" s="274"/>
      <c r="Y30" s="274"/>
      <c r="Z30" s="274"/>
      <c r="AA30" s="274"/>
      <c r="AB30" s="274"/>
      <c r="AC30" s="274"/>
      <c r="AD30" s="274"/>
      <c r="AE30" s="274"/>
      <c r="AF30" s="273"/>
      <c r="AG30" s="273"/>
      <c r="AH30" s="273"/>
      <c r="AI30" s="273"/>
      <c r="AJ30" s="273"/>
      <c r="AK30" s="273"/>
      <c r="AL30" s="274"/>
      <c r="AM30" s="274"/>
      <c r="AN30" s="273"/>
      <c r="AO30" s="273"/>
      <c r="AP30" s="273"/>
      <c r="AQ30" s="273"/>
      <c r="AR30" s="277"/>
      <c r="AS30" s="273"/>
      <c r="AT30" s="273"/>
      <c r="AU30" s="274"/>
      <c r="AV30" s="274"/>
      <c r="AW30" s="274"/>
      <c r="AX30" s="274"/>
      <c r="AY30" s="274"/>
      <c r="AZ30" s="274"/>
      <c r="BA30" s="274"/>
      <c r="BB30" s="274"/>
      <c r="BC30" s="274"/>
      <c r="BD30" s="277"/>
      <c r="BE30" s="273"/>
      <c r="BF30" s="277"/>
      <c r="BG30" s="273"/>
      <c r="BH30" s="273"/>
      <c r="BI30" s="273"/>
      <c r="BJ30" s="273"/>
      <c r="BK30" s="273"/>
      <c r="BL30" s="273"/>
      <c r="BM30" s="277"/>
      <c r="BN30" s="273"/>
      <c r="BO30" s="277"/>
      <c r="BP30" s="277"/>
      <c r="BQ30" s="277"/>
      <c r="BR30" s="273"/>
      <c r="BS30" s="277"/>
      <c r="BT30" s="277"/>
      <c r="BU30" s="273"/>
      <c r="BV30" s="277"/>
      <c r="BW30" s="273"/>
      <c r="BX30" s="273"/>
      <c r="BY30" s="273"/>
      <c r="BZ30" s="273"/>
      <c r="CA30" s="273"/>
      <c r="CB30" s="277"/>
      <c r="CC30" s="273"/>
      <c r="CD30" s="273"/>
      <c r="CE30" s="273"/>
      <c r="CF30" s="277"/>
      <c r="CG30" s="34"/>
      <c r="CH30" s="7"/>
      <c r="CI30" s="7"/>
      <c r="CJ30" s="7"/>
      <c r="CK30" s="7"/>
      <c r="CL30" s="7"/>
      <c r="CM30" s="7"/>
      <c r="CN30" s="7"/>
      <c r="CO30" s="7"/>
      <c r="CP30" s="7"/>
    </row>
    <row r="31" spans="1:94" ht="25.5" customHeight="1" x14ac:dyDescent="0.2">
      <c r="A31" s="26"/>
      <c r="B31" s="37" t="s">
        <v>82</v>
      </c>
      <c r="C31" s="10" t="s">
        <v>99</v>
      </c>
      <c r="D31" s="10" t="s">
        <v>99</v>
      </c>
      <c r="E31" s="38" t="s">
        <v>84</v>
      </c>
      <c r="F31" s="71">
        <v>3.1015452315000003</v>
      </c>
      <c r="G31" s="13">
        <v>2.69245141546515</v>
      </c>
      <c r="H31" s="13">
        <v>2.2659743759400001E-2</v>
      </c>
      <c r="I31" s="13">
        <v>4.1030013951256279E-2</v>
      </c>
      <c r="J31" s="13">
        <v>0.01</v>
      </c>
      <c r="K31" s="13">
        <v>3.6885982542179396E-2</v>
      </c>
      <c r="L31" s="82">
        <v>5.3339018136633158E-4</v>
      </c>
      <c r="M31" s="28">
        <v>3.6106412277105522E-3</v>
      </c>
      <c r="N31" s="13">
        <v>0.03</v>
      </c>
      <c r="O31" s="149">
        <v>4.8415416462482411E-3</v>
      </c>
      <c r="P31" s="58">
        <v>6.1884723050080392E-3</v>
      </c>
      <c r="Q31" s="71">
        <v>1</v>
      </c>
      <c r="R31" s="71">
        <v>2.2000000000000002</v>
      </c>
      <c r="S31" s="71">
        <v>1</v>
      </c>
      <c r="T31" s="275">
        <v>0.8</v>
      </c>
      <c r="U31" s="291"/>
      <c r="V31" s="347"/>
      <c r="W31" s="347">
        <v>1</v>
      </c>
      <c r="X31" s="347"/>
      <c r="Y31" s="347">
        <v>1</v>
      </c>
      <c r="Z31" s="291"/>
      <c r="AA31" s="347"/>
      <c r="AB31" s="347"/>
      <c r="AC31" s="291"/>
      <c r="AD31" s="291"/>
      <c r="AE31" s="347"/>
      <c r="AF31" s="291">
        <v>1</v>
      </c>
      <c r="AG31" s="291"/>
      <c r="AH31" s="291"/>
      <c r="AI31" s="291">
        <v>1</v>
      </c>
      <c r="AJ31" s="291"/>
      <c r="AK31" s="291"/>
      <c r="AL31" s="347"/>
      <c r="AM31" s="347"/>
      <c r="AN31" s="291">
        <v>1</v>
      </c>
      <c r="AO31" s="291"/>
      <c r="AP31" s="291"/>
      <c r="AQ31" s="291">
        <v>1</v>
      </c>
      <c r="AR31" s="291"/>
      <c r="AS31" s="291"/>
      <c r="AT31" s="291"/>
      <c r="AU31" s="347"/>
      <c r="AV31" s="291">
        <v>1</v>
      </c>
      <c r="AW31" s="347"/>
      <c r="AX31" s="347"/>
      <c r="AY31" s="291">
        <v>1</v>
      </c>
      <c r="AZ31" s="291"/>
      <c r="BA31" s="347"/>
      <c r="BB31" s="347"/>
      <c r="BC31" s="347"/>
      <c r="BD31" s="277"/>
      <c r="BE31" s="291" t="s">
        <v>85</v>
      </c>
      <c r="BF31" s="277"/>
      <c r="BG31" s="291" t="s">
        <v>85</v>
      </c>
      <c r="BH31" s="277"/>
      <c r="BI31" s="277"/>
      <c r="BJ31" s="277"/>
      <c r="BK31" s="277"/>
      <c r="BL31" s="291" t="s">
        <v>90</v>
      </c>
      <c r="BM31" s="277"/>
      <c r="BN31" s="291" t="s">
        <v>87</v>
      </c>
      <c r="BO31" s="277"/>
      <c r="BP31" s="277"/>
      <c r="BQ31" s="277"/>
      <c r="BR31" s="291" t="s">
        <v>85</v>
      </c>
      <c r="BS31" s="277"/>
      <c r="BT31" s="277"/>
      <c r="BU31" s="291" t="s">
        <v>85</v>
      </c>
      <c r="BV31" s="277"/>
      <c r="BW31" s="291" t="s">
        <v>85</v>
      </c>
      <c r="BX31" s="277"/>
      <c r="BY31" s="277"/>
      <c r="BZ31" s="277"/>
      <c r="CA31" s="291" t="s">
        <v>90</v>
      </c>
      <c r="CB31" s="277"/>
      <c r="CC31" s="291" t="s">
        <v>86</v>
      </c>
      <c r="CD31" s="291" t="s">
        <v>86</v>
      </c>
      <c r="CE31" s="291" t="s">
        <v>88</v>
      </c>
      <c r="CF31" s="277"/>
      <c r="CG31" s="276">
        <v>233.34896239868323</v>
      </c>
      <c r="CH31" s="71">
        <v>44.016303166224404</v>
      </c>
      <c r="CI31" s="73">
        <v>14.25339027857625</v>
      </c>
      <c r="CJ31" s="13">
        <v>242.77626047959004</v>
      </c>
      <c r="CK31" s="13">
        <v>2.839051554221474</v>
      </c>
      <c r="CL31" s="47">
        <v>23.897234141060942</v>
      </c>
      <c r="CM31" s="47">
        <v>0.67248827875888539</v>
      </c>
      <c r="CN31" s="69">
        <v>9.9739815098271183E-4</v>
      </c>
      <c r="CO31" s="94">
        <v>0.72778163876585478</v>
      </c>
      <c r="CP31" s="102">
        <v>6.4332180738384931E-5</v>
      </c>
    </row>
    <row r="32" spans="1:94" ht="25.5" customHeight="1" x14ac:dyDescent="0.2">
      <c r="A32" s="26"/>
      <c r="B32" s="5" t="s">
        <v>82</v>
      </c>
      <c r="C32" s="10" t="s">
        <v>99</v>
      </c>
      <c r="D32" s="10" t="s">
        <v>99</v>
      </c>
      <c r="E32" s="12" t="s">
        <v>89</v>
      </c>
      <c r="F32" s="71">
        <v>5.6900105889999999</v>
      </c>
      <c r="G32" s="13">
        <v>4.9394981923109</v>
      </c>
      <c r="H32" s="13">
        <v>4.2332080476400004E-2</v>
      </c>
      <c r="I32" s="13">
        <v>7.5272548495627478E-2</v>
      </c>
      <c r="J32" s="13">
        <v>1.7000000000000001E-2</v>
      </c>
      <c r="K32" s="13">
        <v>6.7670021097569102E-2</v>
      </c>
      <c r="L32" s="28">
        <v>9.7854313044315726E-4</v>
      </c>
      <c r="M32" s="13">
        <v>6.6239842676152176E-3</v>
      </c>
      <c r="N32" s="13">
        <v>0.06</v>
      </c>
      <c r="O32" s="58">
        <v>8.8821607224840414E-3</v>
      </c>
      <c r="P32" s="58">
        <v>6.390387773143439E-3</v>
      </c>
      <c r="Q32" s="58">
        <v>0.75</v>
      </c>
      <c r="R32" s="58">
        <v>2</v>
      </c>
      <c r="S32" s="58">
        <v>0.8</v>
      </c>
      <c r="T32" s="58">
        <v>0.65</v>
      </c>
      <c r="U32" s="291"/>
      <c r="V32" s="347"/>
      <c r="W32" s="347">
        <v>1</v>
      </c>
      <c r="X32" s="347"/>
      <c r="Y32" s="347">
        <v>1</v>
      </c>
      <c r="Z32" s="291"/>
      <c r="AA32" s="347"/>
      <c r="AB32" s="347"/>
      <c r="AC32" s="291"/>
      <c r="AD32" s="291"/>
      <c r="AE32" s="347"/>
      <c r="AF32" s="291">
        <v>1</v>
      </c>
      <c r="AG32" s="291"/>
      <c r="AH32" s="291"/>
      <c r="AI32" s="291">
        <v>1</v>
      </c>
      <c r="AJ32" s="291"/>
      <c r="AK32" s="291"/>
      <c r="AL32" s="347"/>
      <c r="AM32" s="347"/>
      <c r="AN32" s="291">
        <v>1</v>
      </c>
      <c r="AO32" s="291"/>
      <c r="AP32" s="291"/>
      <c r="AQ32" s="291">
        <v>1</v>
      </c>
      <c r="AR32" s="291"/>
      <c r="AS32" s="291"/>
      <c r="AT32" s="291"/>
      <c r="AU32" s="347"/>
      <c r="AV32" s="291">
        <v>1</v>
      </c>
      <c r="AW32" s="347"/>
      <c r="AX32" s="347"/>
      <c r="AY32" s="291">
        <v>1</v>
      </c>
      <c r="AZ32" s="291"/>
      <c r="BA32" s="347"/>
      <c r="BB32" s="347"/>
      <c r="BC32" s="347"/>
      <c r="BD32" s="277"/>
      <c r="BE32" s="291" t="s">
        <v>85</v>
      </c>
      <c r="BF32" s="277"/>
      <c r="BG32" s="291" t="s">
        <v>85</v>
      </c>
      <c r="BH32" s="277"/>
      <c r="BI32" s="277"/>
      <c r="BJ32" s="277"/>
      <c r="BK32" s="277"/>
      <c r="BL32" s="291" t="s">
        <v>90</v>
      </c>
      <c r="BM32" s="277"/>
      <c r="BN32" s="291" t="s">
        <v>87</v>
      </c>
      <c r="BO32" s="277"/>
      <c r="BP32" s="277"/>
      <c r="BQ32" s="277"/>
      <c r="BR32" s="291" t="s">
        <v>85</v>
      </c>
      <c r="BS32" s="277"/>
      <c r="BT32" s="277"/>
      <c r="BU32" s="291" t="s">
        <v>85</v>
      </c>
      <c r="BV32" s="277"/>
      <c r="BW32" s="291" t="s">
        <v>85</v>
      </c>
      <c r="BX32" s="277"/>
      <c r="BY32" s="277"/>
      <c r="BZ32" s="277"/>
      <c r="CA32" s="291" t="s">
        <v>90</v>
      </c>
      <c r="CB32" s="277"/>
      <c r="CC32" s="291" t="s">
        <v>86</v>
      </c>
      <c r="CD32" s="291" t="s">
        <v>86</v>
      </c>
      <c r="CE32" s="291" t="s">
        <v>88</v>
      </c>
      <c r="CF32" s="277"/>
      <c r="CG32" s="276">
        <v>180.292157208503</v>
      </c>
      <c r="CH32" s="71">
        <v>40.153440532698937</v>
      </c>
      <c r="CI32" s="73">
        <v>14.25339027857625</v>
      </c>
      <c r="CJ32" s="13">
        <v>187.57596035972651</v>
      </c>
      <c r="CK32" s="13">
        <v>2.5898969143590813</v>
      </c>
      <c r="CL32" s="47">
        <v>23.897234141060942</v>
      </c>
      <c r="CM32" s="47">
        <v>0.9716547262334817</v>
      </c>
      <c r="CN32" s="69">
        <v>1.6997786760345533E-3</v>
      </c>
      <c r="CO32" s="94">
        <v>1.0625066324282992</v>
      </c>
      <c r="CP32" s="102">
        <v>1.0963572460422869E-4</v>
      </c>
    </row>
    <row r="33" spans="1:111" ht="25.5" customHeight="1" x14ac:dyDescent="0.2">
      <c r="A33" s="26"/>
      <c r="B33" s="5" t="s">
        <v>82</v>
      </c>
      <c r="C33" s="10" t="s">
        <v>99</v>
      </c>
      <c r="D33" s="10" t="s">
        <v>99</v>
      </c>
      <c r="E33" s="12" t="s">
        <v>91</v>
      </c>
      <c r="F33" s="71">
        <v>4.5554918475999999</v>
      </c>
      <c r="G33" s="13">
        <v>3.9546224729015598</v>
      </c>
      <c r="H33" s="13">
        <v>3.3709738041760008E-2</v>
      </c>
      <c r="I33" s="13">
        <v>6.0264120014611566E-2</v>
      </c>
      <c r="J33" s="13">
        <v>0.01</v>
      </c>
      <c r="K33" s="13">
        <v>5.41774438931358E-2</v>
      </c>
      <c r="L33" s="28">
        <v>7.8343356018995035E-4</v>
      </c>
      <c r="M33" s="13">
        <v>5.3032425612858178E-3</v>
      </c>
      <c r="N33" s="13">
        <v>0.04</v>
      </c>
      <c r="O33" s="58">
        <v>7.1111661617241648E-3</v>
      </c>
      <c r="P33" s="58">
        <v>1.3152953852887402E-2</v>
      </c>
      <c r="Q33" s="58">
        <v>0.5</v>
      </c>
      <c r="R33" s="58">
        <v>1.8</v>
      </c>
      <c r="S33" s="58">
        <v>0.6</v>
      </c>
      <c r="T33" s="91">
        <v>0.5</v>
      </c>
      <c r="U33" s="291"/>
      <c r="V33" s="347"/>
      <c r="W33" s="347">
        <v>1</v>
      </c>
      <c r="X33" s="347"/>
      <c r="Y33" s="347">
        <v>1</v>
      </c>
      <c r="Z33" s="291"/>
      <c r="AA33" s="347"/>
      <c r="AB33" s="347"/>
      <c r="AC33" s="291"/>
      <c r="AD33" s="291"/>
      <c r="AE33" s="347"/>
      <c r="AF33" s="291">
        <v>1</v>
      </c>
      <c r="AG33" s="291"/>
      <c r="AH33" s="291"/>
      <c r="AI33" s="291"/>
      <c r="AJ33" s="291">
        <v>1</v>
      </c>
      <c r="AK33" s="291"/>
      <c r="AL33" s="347"/>
      <c r="AM33" s="347"/>
      <c r="AN33" s="291">
        <v>1</v>
      </c>
      <c r="AO33" s="291"/>
      <c r="AP33" s="291"/>
      <c r="AQ33" s="291">
        <v>1</v>
      </c>
      <c r="AR33" s="291"/>
      <c r="AS33" s="291"/>
      <c r="AT33" s="291"/>
      <c r="AU33" s="347"/>
      <c r="AV33" s="291">
        <v>1</v>
      </c>
      <c r="AW33" s="347"/>
      <c r="AX33" s="347"/>
      <c r="AY33" s="291">
        <v>1</v>
      </c>
      <c r="AZ33" s="291"/>
      <c r="BA33" s="347"/>
      <c r="BB33" s="347"/>
      <c r="BC33" s="347"/>
      <c r="BD33" s="277"/>
      <c r="BE33" s="291" t="s">
        <v>85</v>
      </c>
      <c r="BF33" s="277"/>
      <c r="BG33" s="291" t="s">
        <v>85</v>
      </c>
      <c r="BH33" s="277"/>
      <c r="BI33" s="277"/>
      <c r="BJ33" s="277"/>
      <c r="BK33" s="277"/>
      <c r="BL33" s="291" t="s">
        <v>90</v>
      </c>
      <c r="BM33" s="277"/>
      <c r="BN33" s="291" t="s">
        <v>87</v>
      </c>
      <c r="BO33" s="277"/>
      <c r="BP33" s="277"/>
      <c r="BQ33" s="277"/>
      <c r="BR33" s="291" t="s">
        <v>85</v>
      </c>
      <c r="BS33" s="277"/>
      <c r="BT33" s="277"/>
      <c r="BU33" s="291" t="s">
        <v>85</v>
      </c>
      <c r="BV33" s="277"/>
      <c r="BW33" s="291" t="s">
        <v>85</v>
      </c>
      <c r="BX33" s="277"/>
      <c r="BY33" s="277"/>
      <c r="BZ33" s="277"/>
      <c r="CA33" s="291" t="s">
        <v>90</v>
      </c>
      <c r="CB33" s="277"/>
      <c r="CC33" s="291" t="s">
        <v>86</v>
      </c>
      <c r="CD33" s="291" t="s">
        <v>86</v>
      </c>
      <c r="CE33" s="291" t="s">
        <v>88</v>
      </c>
      <c r="CF33" s="277"/>
      <c r="CG33" s="276">
        <v>103.92570088798189</v>
      </c>
      <c r="CH33" s="71">
        <v>39.009829884615741</v>
      </c>
      <c r="CI33" s="73">
        <v>14.25339027857625</v>
      </c>
      <c r="CJ33" s="13">
        <v>108.12429920385635</v>
      </c>
      <c r="CK33" s="13">
        <v>2.5161340275577153</v>
      </c>
      <c r="CL33" s="47">
        <v>23.897234141060942</v>
      </c>
      <c r="CM33" s="47">
        <v>0.47591811545837398</v>
      </c>
      <c r="CN33" s="69">
        <v>1.3150111464640178E-3</v>
      </c>
      <c r="CO33" s="94">
        <v>0.53645443880809407</v>
      </c>
      <c r="CP33" s="102">
        <v>8.481821894692915E-5</v>
      </c>
    </row>
    <row r="34" spans="1:111" ht="25.5" customHeight="1" x14ac:dyDescent="0.2">
      <c r="A34" s="26"/>
      <c r="B34" s="5" t="s">
        <v>82</v>
      </c>
      <c r="C34" s="10" t="s">
        <v>99</v>
      </c>
      <c r="D34" s="10" t="s">
        <v>99</v>
      </c>
      <c r="E34" s="12" t="s">
        <v>92</v>
      </c>
      <c r="F34" s="71">
        <v>4.5559146942000002</v>
      </c>
      <c r="G34" s="13">
        <v>3.9549895460350202</v>
      </c>
      <c r="H34" s="13">
        <v>3.3712951675919998E-2</v>
      </c>
      <c r="I34" s="13">
        <v>6.0269713807576772E-2</v>
      </c>
      <c r="J34" s="13">
        <v>0.01</v>
      </c>
      <c r="K34" s="13">
        <v>5.418247271301152E-2</v>
      </c>
      <c r="L34" s="28">
        <v>7.8350627949849802E-4</v>
      </c>
      <c r="M34" s="13">
        <v>5.3037348150667555E-3</v>
      </c>
      <c r="N34" s="13">
        <v>0.04</v>
      </c>
      <c r="O34" s="58">
        <v>7.1118262292940585E-3</v>
      </c>
      <c r="P34" s="58">
        <v>1.3157887578282713E-2</v>
      </c>
      <c r="Q34" s="58">
        <v>0.35</v>
      </c>
      <c r="R34" s="58">
        <v>1.7</v>
      </c>
      <c r="S34" s="58">
        <v>0.5</v>
      </c>
      <c r="T34" s="58">
        <v>0.35</v>
      </c>
      <c r="U34" s="349">
        <v>0.33329999999999999</v>
      </c>
      <c r="V34" s="348"/>
      <c r="W34" s="348">
        <v>0.33329999999999999</v>
      </c>
      <c r="X34" s="348">
        <v>0.33329999999999999</v>
      </c>
      <c r="Y34" s="347">
        <v>1</v>
      </c>
      <c r="Z34" s="291"/>
      <c r="AA34" s="347"/>
      <c r="AB34" s="347"/>
      <c r="AC34" s="291"/>
      <c r="AD34" s="291"/>
      <c r="AE34" s="347"/>
      <c r="AF34" s="291">
        <v>1</v>
      </c>
      <c r="AG34" s="291"/>
      <c r="AH34" s="291"/>
      <c r="AI34" s="291"/>
      <c r="AJ34" s="291">
        <v>1</v>
      </c>
      <c r="AK34" s="291"/>
      <c r="AL34" s="347"/>
      <c r="AM34" s="347"/>
      <c r="AN34" s="291">
        <v>1</v>
      </c>
      <c r="AO34" s="291"/>
      <c r="AP34" s="291"/>
      <c r="AQ34" s="291">
        <v>1</v>
      </c>
      <c r="AR34" s="291"/>
      <c r="AS34" s="291"/>
      <c r="AT34" s="291"/>
      <c r="AU34" s="347"/>
      <c r="AV34" s="291">
        <v>1</v>
      </c>
      <c r="AW34" s="347"/>
      <c r="AX34" s="347"/>
      <c r="AY34" s="291">
        <v>1</v>
      </c>
      <c r="AZ34" s="291"/>
      <c r="BA34" s="347"/>
      <c r="BB34" s="347"/>
      <c r="BC34" s="347"/>
      <c r="BD34" s="277"/>
      <c r="BE34" s="291" t="s">
        <v>85</v>
      </c>
      <c r="BF34" s="277"/>
      <c r="BG34" s="291" t="s">
        <v>85</v>
      </c>
      <c r="BH34" s="277"/>
      <c r="BI34" s="277"/>
      <c r="BJ34" s="277"/>
      <c r="BK34" s="277"/>
      <c r="BL34" s="291" t="s">
        <v>90</v>
      </c>
      <c r="BM34" s="277"/>
      <c r="BN34" s="291" t="s">
        <v>87</v>
      </c>
      <c r="BO34" s="277"/>
      <c r="BP34" s="277"/>
      <c r="BQ34" s="277"/>
      <c r="BR34" s="291" t="s">
        <v>85</v>
      </c>
      <c r="BS34" s="277"/>
      <c r="BT34" s="277"/>
      <c r="BU34" s="291" t="s">
        <v>85</v>
      </c>
      <c r="BV34" s="277"/>
      <c r="BW34" s="291" t="s">
        <v>85</v>
      </c>
      <c r="BX34" s="277"/>
      <c r="BY34" s="277"/>
      <c r="BZ34" s="277"/>
      <c r="CA34" s="291" t="s">
        <v>90</v>
      </c>
      <c r="CB34" s="277"/>
      <c r="CC34" s="291" t="s">
        <v>86</v>
      </c>
      <c r="CD34" s="291" t="s">
        <v>86</v>
      </c>
      <c r="CE34" s="291" t="s">
        <v>88</v>
      </c>
      <c r="CF34" s="277"/>
      <c r="CG34" s="276">
        <v>90.98758225516633</v>
      </c>
      <c r="CH34" s="71">
        <v>30.559817873778776</v>
      </c>
      <c r="CI34" s="73">
        <v>14.25339027857625</v>
      </c>
      <c r="CJ34" s="13">
        <v>94.663480578275056</v>
      </c>
      <c r="CK34" s="13">
        <v>1.9711082528587311</v>
      </c>
      <c r="CL34" s="47">
        <v>23.897234141060942</v>
      </c>
      <c r="CM34" s="47">
        <v>0.42479216685051735</v>
      </c>
      <c r="CN34" s="69">
        <v>1.03026166320362E-3</v>
      </c>
      <c r="CO34" s="47">
        <v>0.4832668362523645</v>
      </c>
      <c r="CP34" s="77">
        <v>6.6451877276633504E-5</v>
      </c>
    </row>
    <row r="35" spans="1:111" ht="25.5" customHeight="1" x14ac:dyDescent="0.2">
      <c r="A35" s="26"/>
      <c r="B35" s="5" t="s">
        <v>82</v>
      </c>
      <c r="C35" s="10" t="s">
        <v>99</v>
      </c>
      <c r="D35" s="10" t="s">
        <v>99</v>
      </c>
      <c r="E35" s="12" t="s">
        <v>93</v>
      </c>
      <c r="F35" s="71">
        <v>2.2253151614000002</v>
      </c>
      <c r="G35" s="13">
        <v>1.9317960916113401</v>
      </c>
      <c r="H35" s="13">
        <v>1.6000395226639996E-2</v>
      </c>
      <c r="I35" s="13">
        <v>2.9438458994849617E-2</v>
      </c>
      <c r="J35" s="13">
        <v>7.0000000000000001E-3</v>
      </c>
      <c r="K35" s="13">
        <v>2.6465174636369805E-2</v>
      </c>
      <c r="L35" s="28">
        <v>3.8269996693304499E-4</v>
      </c>
      <c r="M35" s="28">
        <v>2.5905843915467663E-3</v>
      </c>
      <c r="N35" s="13">
        <v>0.01</v>
      </c>
      <c r="O35" s="149">
        <v>3.4737381613922547E-3</v>
      </c>
      <c r="P35" s="58">
        <v>1.5964720833457364E-2</v>
      </c>
      <c r="Q35" s="58">
        <v>0.28000000000000003</v>
      </c>
      <c r="R35" s="58">
        <v>1.65</v>
      </c>
      <c r="S35" s="58">
        <v>0.45</v>
      </c>
      <c r="T35" s="58">
        <v>0.28000000000000003</v>
      </c>
      <c r="U35" s="349">
        <v>0.33329999999999999</v>
      </c>
      <c r="V35" s="348"/>
      <c r="W35" s="348">
        <v>0.33329999999999999</v>
      </c>
      <c r="X35" s="348">
        <v>0.33329999999999999</v>
      </c>
      <c r="Y35" s="347">
        <v>1</v>
      </c>
      <c r="Z35" s="291"/>
      <c r="AA35" s="347"/>
      <c r="AB35" s="347"/>
      <c r="AC35" s="291"/>
      <c r="AD35" s="291"/>
      <c r="AE35" s="347"/>
      <c r="AF35" s="291">
        <v>1</v>
      </c>
      <c r="AG35" s="291"/>
      <c r="AH35" s="291"/>
      <c r="AI35" s="291"/>
      <c r="AJ35" s="291">
        <v>1</v>
      </c>
      <c r="AK35" s="291"/>
      <c r="AL35" s="347"/>
      <c r="AM35" s="347"/>
      <c r="AN35" s="291">
        <v>1</v>
      </c>
      <c r="AO35" s="291"/>
      <c r="AP35" s="291"/>
      <c r="AQ35" s="291">
        <v>1</v>
      </c>
      <c r="AR35" s="291"/>
      <c r="AS35" s="291"/>
      <c r="AT35" s="291"/>
      <c r="AU35" s="347"/>
      <c r="AV35" s="291">
        <v>1</v>
      </c>
      <c r="AW35" s="347"/>
      <c r="AX35" s="347"/>
      <c r="AY35" s="291">
        <v>1</v>
      </c>
      <c r="AZ35" s="291"/>
      <c r="BA35" s="347"/>
      <c r="BB35" s="347"/>
      <c r="BC35" s="347"/>
      <c r="BD35" s="277"/>
      <c r="BE35" s="291" t="s">
        <v>85</v>
      </c>
      <c r="BF35" s="277"/>
      <c r="BG35" s="291" t="s">
        <v>85</v>
      </c>
      <c r="BH35" s="277"/>
      <c r="BI35" s="277"/>
      <c r="BJ35" s="277"/>
      <c r="BK35" s="277"/>
      <c r="BL35" s="291" t="s">
        <v>90</v>
      </c>
      <c r="BM35" s="277"/>
      <c r="BN35" s="291" t="s">
        <v>87</v>
      </c>
      <c r="BO35" s="277"/>
      <c r="BP35" s="277"/>
      <c r="BQ35" s="277"/>
      <c r="BR35" s="291" t="s">
        <v>85</v>
      </c>
      <c r="BS35" s="277"/>
      <c r="BT35" s="277"/>
      <c r="BU35" s="291" t="s">
        <v>85</v>
      </c>
      <c r="BV35" s="277"/>
      <c r="BW35" s="291" t="s">
        <v>85</v>
      </c>
      <c r="BX35" s="277"/>
      <c r="BY35" s="277"/>
      <c r="BZ35" s="277"/>
      <c r="CA35" s="291" t="s">
        <v>90</v>
      </c>
      <c r="CB35" s="277"/>
      <c r="CC35" s="291" t="s">
        <v>86</v>
      </c>
      <c r="CD35" s="291" t="s">
        <v>86</v>
      </c>
      <c r="CE35" s="291" t="s">
        <v>88</v>
      </c>
      <c r="CF35" s="277"/>
      <c r="CG35" s="276">
        <v>78.049463622350771</v>
      </c>
      <c r="CH35" s="71">
        <v>22.109805862941819</v>
      </c>
      <c r="CI35" s="73">
        <v>14.25339027857625</v>
      </c>
      <c r="CJ35" s="13">
        <v>81.202661952693745</v>
      </c>
      <c r="CK35" s="13">
        <v>1.4260824781597474</v>
      </c>
      <c r="CL35" s="47">
        <v>23.897234141060942</v>
      </c>
      <c r="CM35" s="47">
        <v>0.18249393426628577</v>
      </c>
      <c r="CN35" s="77">
        <v>3.5376563219135127E-4</v>
      </c>
      <c r="CO35" s="47">
        <v>0.21004586243827927</v>
      </c>
      <c r="CP35" s="78">
        <v>2.2817883276342159E-5</v>
      </c>
    </row>
    <row r="36" spans="1:111" ht="25.5" customHeight="1" x14ac:dyDescent="0.2">
      <c r="A36" s="26"/>
      <c r="B36" s="5" t="s">
        <v>82</v>
      </c>
      <c r="C36" s="10" t="s">
        <v>99</v>
      </c>
      <c r="D36" s="10" t="s">
        <v>99</v>
      </c>
      <c r="E36" s="12" t="s">
        <v>94</v>
      </c>
      <c r="F36" s="71">
        <v>2.1584700028000001</v>
      </c>
      <c r="G36" s="13">
        <v>1.87376780943068</v>
      </c>
      <c r="H36" s="13">
        <v>1.5492372021279999E-2</v>
      </c>
      <c r="I36" s="13">
        <v>2.8554171459050724E-2</v>
      </c>
      <c r="J36" s="13">
        <v>7.0000000000000001E-3</v>
      </c>
      <c r="K36" s="13">
        <v>2.5670200141686601E-2</v>
      </c>
      <c r="L36" s="28">
        <v>3.7120422896765937E-4</v>
      </c>
      <c r="M36" s="28">
        <v>2.5127670883964637E-3</v>
      </c>
      <c r="N36" s="13">
        <v>0.01</v>
      </c>
      <c r="O36" s="149">
        <v>3.3693922321679855E-3</v>
      </c>
      <c r="P36" s="58">
        <v>1.5184779226882737E-2</v>
      </c>
      <c r="Q36" s="58">
        <v>0.2</v>
      </c>
      <c r="R36" s="58">
        <v>1.6</v>
      </c>
      <c r="S36" s="58">
        <v>0.4</v>
      </c>
      <c r="T36" s="91">
        <v>0.2</v>
      </c>
      <c r="U36" s="349">
        <v>0.33329999999999999</v>
      </c>
      <c r="V36" s="348"/>
      <c r="W36" s="348">
        <v>0.33329999999999999</v>
      </c>
      <c r="X36" s="348">
        <v>0.33329999999999999</v>
      </c>
      <c r="Y36" s="347">
        <v>1</v>
      </c>
      <c r="Z36" s="291"/>
      <c r="AA36" s="347"/>
      <c r="AB36" s="347"/>
      <c r="AC36" s="291"/>
      <c r="AD36" s="291"/>
      <c r="AE36" s="347"/>
      <c r="AF36" s="291">
        <v>1</v>
      </c>
      <c r="AG36" s="291"/>
      <c r="AH36" s="291"/>
      <c r="AI36" s="291"/>
      <c r="AJ36" s="291"/>
      <c r="AK36" s="291"/>
      <c r="AL36" s="347">
        <v>1</v>
      </c>
      <c r="AM36" s="347"/>
      <c r="AN36" s="291">
        <v>1</v>
      </c>
      <c r="AO36" s="291"/>
      <c r="AP36" s="291"/>
      <c r="AQ36" s="291">
        <v>1</v>
      </c>
      <c r="AR36" s="291"/>
      <c r="AS36" s="291"/>
      <c r="AT36" s="291"/>
      <c r="AU36" s="347"/>
      <c r="AV36" s="291">
        <v>1</v>
      </c>
      <c r="AW36" s="347"/>
      <c r="AX36" s="347"/>
      <c r="AY36" s="291">
        <v>1</v>
      </c>
      <c r="AZ36" s="291"/>
      <c r="BA36" s="347"/>
      <c r="BB36" s="347"/>
      <c r="BC36" s="347"/>
      <c r="BD36" s="277"/>
      <c r="BE36" s="291" t="s">
        <v>85</v>
      </c>
      <c r="BF36" s="277"/>
      <c r="BG36" s="291" t="s">
        <v>85</v>
      </c>
      <c r="BH36" s="277"/>
      <c r="BI36" s="277"/>
      <c r="BJ36" s="277"/>
      <c r="BK36" s="277"/>
      <c r="BL36" s="291" t="s">
        <v>90</v>
      </c>
      <c r="BM36" s="277"/>
      <c r="BN36" s="291" t="s">
        <v>87</v>
      </c>
      <c r="BO36" s="277"/>
      <c r="BP36" s="277"/>
      <c r="BQ36" s="277"/>
      <c r="BR36" s="291" t="s">
        <v>85</v>
      </c>
      <c r="BS36" s="277"/>
      <c r="BT36" s="277"/>
      <c r="BU36" s="291" t="s">
        <v>85</v>
      </c>
      <c r="BV36" s="277"/>
      <c r="BW36" s="291" t="s">
        <v>85</v>
      </c>
      <c r="BX36" s="277"/>
      <c r="BY36" s="277"/>
      <c r="BZ36" s="277"/>
      <c r="CA36" s="291" t="s">
        <v>90</v>
      </c>
      <c r="CB36" s="277"/>
      <c r="CC36" s="291" t="s">
        <v>86</v>
      </c>
      <c r="CD36" s="291" t="s">
        <v>86</v>
      </c>
      <c r="CE36" s="291" t="s">
        <v>88</v>
      </c>
      <c r="CF36" s="277"/>
      <c r="CG36" s="276">
        <v>63.523006848433475</v>
      </c>
      <c r="CH36" s="71">
        <v>20.273675433519351</v>
      </c>
      <c r="CI36" s="73">
        <v>14.25339027857625</v>
      </c>
      <c r="CJ36" s="13">
        <v>66.089336325110182</v>
      </c>
      <c r="CK36" s="13">
        <v>1.3076520654619981</v>
      </c>
      <c r="CL36" s="47">
        <v>23.897234141060942</v>
      </c>
      <c r="CM36" s="47">
        <v>0.14979288074534725</v>
      </c>
      <c r="CN36" s="77">
        <v>3.1408732205476686E-4</v>
      </c>
      <c r="CO36" s="47">
        <v>0.17541753399599724</v>
      </c>
      <c r="CP36" s="78">
        <v>2.0258632272532461E-5</v>
      </c>
    </row>
    <row r="37" spans="1:111" ht="25.5" customHeight="1" x14ac:dyDescent="0.2">
      <c r="A37" s="216"/>
      <c r="B37" s="5" t="s">
        <v>82</v>
      </c>
      <c r="C37" s="10" t="s">
        <v>99</v>
      </c>
      <c r="D37" s="10" t="s">
        <v>99</v>
      </c>
      <c r="E37" s="10" t="s">
        <v>95</v>
      </c>
      <c r="F37" s="71">
        <v>1.2807163908999999</v>
      </c>
      <c r="G37" s="13">
        <v>1.1117898989402899</v>
      </c>
      <c r="H37" s="13">
        <v>8.8214445708399997E-3</v>
      </c>
      <c r="I37" s="13">
        <v>1.6942461729250968E-2</v>
      </c>
      <c r="J37" s="28">
        <v>3.0000000000000001E-3</v>
      </c>
      <c r="K37" s="13">
        <v>1.5231273094596621E-2</v>
      </c>
      <c r="L37" s="82">
        <v>2.2025200248026257E-4</v>
      </c>
      <c r="M37" s="28">
        <v>1.490936632174085E-3</v>
      </c>
      <c r="N37" s="13">
        <v>0.01</v>
      </c>
      <c r="O37" s="149">
        <v>1.9992104840516139E-3</v>
      </c>
      <c r="P37" s="149">
        <v>4.9432512451993531E-3</v>
      </c>
      <c r="Q37" s="52">
        <v>0.78</v>
      </c>
      <c r="R37" s="52">
        <v>2.37</v>
      </c>
      <c r="S37" s="52">
        <v>0.35</v>
      </c>
      <c r="T37" s="74">
        <v>0.6</v>
      </c>
      <c r="U37" s="349">
        <v>0.33329999999999999</v>
      </c>
      <c r="V37" s="348"/>
      <c r="W37" s="348">
        <v>0.33329999999999999</v>
      </c>
      <c r="X37" s="348">
        <v>0.33329999999999999</v>
      </c>
      <c r="Y37" s="347">
        <v>1</v>
      </c>
      <c r="Z37" s="291"/>
      <c r="AA37" s="347"/>
      <c r="AB37" s="347"/>
      <c r="AC37" s="291"/>
      <c r="AD37" s="291"/>
      <c r="AE37" s="347"/>
      <c r="AF37" s="291">
        <v>1</v>
      </c>
      <c r="AG37" s="291"/>
      <c r="AH37" s="291"/>
      <c r="AI37" s="291"/>
      <c r="AJ37" s="291"/>
      <c r="AK37" s="291"/>
      <c r="AL37" s="347">
        <v>1</v>
      </c>
      <c r="AM37" s="347"/>
      <c r="AN37" s="291">
        <v>1</v>
      </c>
      <c r="AO37" s="291"/>
      <c r="AP37" s="291"/>
      <c r="AQ37" s="291">
        <v>1</v>
      </c>
      <c r="AR37" s="291"/>
      <c r="AS37" s="291"/>
      <c r="AT37" s="291"/>
      <c r="AU37" s="347"/>
      <c r="AV37" s="291">
        <v>1</v>
      </c>
      <c r="AW37" s="347"/>
      <c r="AX37" s="347"/>
      <c r="AY37" s="291">
        <v>1</v>
      </c>
      <c r="AZ37" s="291"/>
      <c r="BA37" s="347"/>
      <c r="BB37" s="347"/>
      <c r="BC37" s="347"/>
      <c r="BD37" s="277"/>
      <c r="BE37" s="291" t="s">
        <v>85</v>
      </c>
      <c r="BF37" s="277"/>
      <c r="BG37" s="291" t="s">
        <v>85</v>
      </c>
      <c r="BH37" s="277"/>
      <c r="BI37" s="277"/>
      <c r="BJ37" s="277"/>
      <c r="BK37" s="277"/>
      <c r="BL37" s="291" t="s">
        <v>90</v>
      </c>
      <c r="BM37" s="277"/>
      <c r="BN37" s="291" t="s">
        <v>87</v>
      </c>
      <c r="BO37" s="277"/>
      <c r="BP37" s="277"/>
      <c r="BQ37" s="277"/>
      <c r="BR37" s="291" t="s">
        <v>85</v>
      </c>
      <c r="BS37" s="277"/>
      <c r="BT37" s="277"/>
      <c r="BU37" s="291" t="s">
        <v>85</v>
      </c>
      <c r="BV37" s="277"/>
      <c r="BW37" s="291" t="s">
        <v>85</v>
      </c>
      <c r="BX37" s="277"/>
      <c r="BY37" s="277"/>
      <c r="BZ37" s="277"/>
      <c r="CA37" s="291" t="s">
        <v>90</v>
      </c>
      <c r="CB37" s="277"/>
      <c r="CC37" s="291" t="s">
        <v>86</v>
      </c>
      <c r="CD37" s="291" t="s">
        <v>86</v>
      </c>
      <c r="CE37" s="291" t="s">
        <v>88</v>
      </c>
      <c r="CF37" s="277"/>
      <c r="CG37" s="245">
        <v>48.996550074516158</v>
      </c>
      <c r="CH37" s="53">
        <v>18.437545004096886</v>
      </c>
      <c r="CI37" s="73">
        <v>14.25339027857625</v>
      </c>
      <c r="CJ37" s="13">
        <v>50.976010697526611</v>
      </c>
      <c r="CK37" s="13">
        <v>1.1892216527642492</v>
      </c>
      <c r="CL37" s="47">
        <v>23.897234141060942</v>
      </c>
      <c r="CM37" s="47">
        <v>7.2728420011436493E-2</v>
      </c>
      <c r="CN37" s="77">
        <v>1.6264578127600865E-4</v>
      </c>
      <c r="CO37" s="47">
        <v>8.7280193243414073E-2</v>
      </c>
      <c r="CP37" s="78">
        <v>1.0490652892302558E-5</v>
      </c>
      <c r="CQ37" s="121"/>
      <c r="CR37" s="121"/>
      <c r="CS37" s="121"/>
      <c r="CT37" s="121"/>
      <c r="CU37" s="121"/>
      <c r="CV37" s="121"/>
      <c r="CW37" s="121"/>
      <c r="CX37" s="237"/>
      <c r="CY37" s="237"/>
      <c r="CZ37" s="237"/>
      <c r="DA37" s="237"/>
      <c r="DB37" s="237"/>
      <c r="DC37" s="237"/>
      <c r="DD37" s="237"/>
      <c r="DE37" s="237"/>
      <c r="DF37" s="237"/>
      <c r="DG37" s="237"/>
    </row>
    <row r="38" spans="1:111" ht="25.5" customHeight="1" x14ac:dyDescent="0.2">
      <c r="A38" s="121"/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0">
        <v>0.20428104565316177</v>
      </c>
      <c r="J38" s="500">
        <v>8.8502304147465433E-2</v>
      </c>
      <c r="K38" s="500">
        <v>9.8318744225066659E-2</v>
      </c>
      <c r="L38" s="500">
        <v>0.10451510142809511</v>
      </c>
      <c r="M38" s="500">
        <v>0</v>
      </c>
      <c r="N38" s="14"/>
      <c r="O38" s="14"/>
      <c r="P38" s="14"/>
      <c r="Q38" s="7"/>
      <c r="R38" s="7"/>
      <c r="S38" s="7"/>
      <c r="T38" s="7"/>
      <c r="U38" s="253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50"/>
      <c r="BE38" s="250"/>
      <c r="BF38" s="250"/>
      <c r="BG38" s="269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0"/>
      <c r="CG38" s="7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121"/>
      <c r="CW38" s="121"/>
      <c r="CX38" s="237"/>
      <c r="CY38" s="237"/>
      <c r="CZ38" s="237"/>
      <c r="DA38" s="237"/>
      <c r="DB38" s="237"/>
      <c r="DC38" s="237"/>
      <c r="DD38" s="237"/>
      <c r="DE38" s="237"/>
      <c r="DF38" s="237"/>
      <c r="DG38" s="237"/>
    </row>
    <row r="39" spans="1:111" ht="29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53">
        <v>3.72</v>
      </c>
      <c r="G39" s="60">
        <v>3.72</v>
      </c>
      <c r="H39" s="191">
        <v>0.62113499999999999</v>
      </c>
      <c r="I39" s="60">
        <v>2.400938185385763E-2</v>
      </c>
      <c r="J39" s="60">
        <v>9.5775583996993326E-3</v>
      </c>
      <c r="K39" s="60">
        <v>1.1707265328323634E-2</v>
      </c>
      <c r="L39" s="60">
        <v>1.2122850461017867E-2</v>
      </c>
      <c r="M39" s="60">
        <v>0</v>
      </c>
      <c r="N39" s="13">
        <v>2.1504252371995505E-2</v>
      </c>
      <c r="O39" s="13">
        <v>2.5051294818621236E-3</v>
      </c>
      <c r="P39" s="225">
        <v>0</v>
      </c>
      <c r="Q39" s="226">
        <v>1</v>
      </c>
      <c r="R39" s="226">
        <v>2.4</v>
      </c>
      <c r="S39" s="226">
        <v>0.7</v>
      </c>
      <c r="T39" s="226">
        <v>1</v>
      </c>
      <c r="U39" s="253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50"/>
      <c r="BE39" s="250"/>
      <c r="BF39" s="250"/>
      <c r="BG39" s="269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0"/>
      <c r="CG39" s="32">
        <v>136.80966195414888</v>
      </c>
      <c r="CH39" s="32">
        <v>32.842928259021569</v>
      </c>
      <c r="CI39" s="32">
        <v>2.2159501579695382</v>
      </c>
      <c r="CJ39" s="32">
        <v>283.19600024508816</v>
      </c>
      <c r="CK39" s="32">
        <v>8.8675906299358243</v>
      </c>
      <c r="CL39" s="47">
        <v>3.3239252369543073</v>
      </c>
      <c r="CM39" s="47">
        <v>0.51717527705708055</v>
      </c>
      <c r="CN39" s="47">
        <v>2.0399892244167363E-2</v>
      </c>
      <c r="CO39" s="94">
        <v>1.0658541227931981</v>
      </c>
      <c r="CP39" s="94">
        <v>5.5079709059251882E-3</v>
      </c>
      <c r="CQ39" s="236">
        <f t="shared" ref="CQ39:CQ45" si="5">F47+F55+F63+F71+F79+F87</f>
        <v>3.72</v>
      </c>
      <c r="CR39" s="238">
        <f t="shared" ref="CR39:CR45" si="6">F47/CQ39</f>
        <v>0.35483870967741937</v>
      </c>
      <c r="CS39" s="238">
        <f t="shared" ref="CS39:CS45" si="7">F55/CQ39</f>
        <v>6.7204301075268813E-2</v>
      </c>
      <c r="CT39" s="238">
        <f t="shared" ref="CT39:CT45" si="8">F63/CQ39</f>
        <v>0.25806451612903225</v>
      </c>
      <c r="CU39" s="238">
        <f t="shared" ref="CU39:CU45" si="9">F71/CQ39</f>
        <v>8.8709677419354843E-2</v>
      </c>
      <c r="CV39" s="238">
        <f t="shared" ref="CV39:CV45" si="10">F79/CQ39</f>
        <v>4.569892473118279E-2</v>
      </c>
      <c r="CW39" s="238">
        <f t="shared" ref="CW39:CW45" si="11">F87/CQ39</f>
        <v>0.18548387096774191</v>
      </c>
      <c r="CX39" s="238">
        <f t="shared" ref="CX39:CX45" si="12">SUM(CR39:CW39)</f>
        <v>1</v>
      </c>
      <c r="CY39" s="237"/>
      <c r="CZ39" s="240">
        <f>F47/[1]EU28!F47</f>
        <v>3.1377551529784002E-3</v>
      </c>
      <c r="DA39" s="240">
        <f>F55/[1]EU28!F55</f>
        <v>6.1953934919919084E-4</v>
      </c>
      <c r="DB39" s="240">
        <f>H63/[1]EU28!F63</f>
        <v>5.6023625466863523E-4</v>
      </c>
      <c r="DC39" s="240">
        <f>F71/[1]EU28!F71</f>
        <v>2.9516774283059747E-3</v>
      </c>
      <c r="DD39" s="240">
        <f>F79/[1]EU28!F79</f>
        <v>1.1084009620920352E-3</v>
      </c>
      <c r="DE39" s="240">
        <f>F87/[1]EU28!F87</f>
        <v>2.6944704779756322E-3</v>
      </c>
      <c r="DF39" s="237"/>
      <c r="DG39" s="27"/>
    </row>
    <row r="40" spans="1:111" ht="22.5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6.6300000000000008</v>
      </c>
      <c r="G40" s="7">
        <v>6.6300000000000008</v>
      </c>
      <c r="H40" s="17">
        <v>1.2132449999999999</v>
      </c>
      <c r="I40" s="60">
        <v>4.1562730189462001E-2</v>
      </c>
      <c r="J40" s="60">
        <v>1.7407318613914591E-2</v>
      </c>
      <c r="K40" s="60">
        <v>2.0190143838502077E-2</v>
      </c>
      <c r="L40" s="60">
        <v>2.1008452157411529E-2</v>
      </c>
      <c r="M40" s="60">
        <v>0</v>
      </c>
      <c r="N40" s="13">
        <v>3.7302276422774693E-2</v>
      </c>
      <c r="O40" s="13">
        <v>4.260453766687303E-3</v>
      </c>
      <c r="P40" s="225">
        <v>0</v>
      </c>
      <c r="Q40" s="226">
        <v>0.89999999999999991</v>
      </c>
      <c r="R40" s="226">
        <v>2.35</v>
      </c>
      <c r="S40" s="226">
        <v>0.49999999999999994</v>
      </c>
      <c r="T40" s="226">
        <v>0.69999999999999984</v>
      </c>
      <c r="U40" s="253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50"/>
      <c r="BE40" s="250"/>
      <c r="BF40" s="250"/>
      <c r="BG40" s="269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0"/>
      <c r="CG40" s="32">
        <v>123.32505329922608</v>
      </c>
      <c r="CH40" s="32">
        <v>33.827349212004087</v>
      </c>
      <c r="CI40" s="32">
        <v>2.1384643408379849</v>
      </c>
      <c r="CJ40" s="32">
        <v>255.28286032939798</v>
      </c>
      <c r="CK40" s="32">
        <v>9.1333842872411033</v>
      </c>
      <c r="CL40" s="47">
        <v>3.2076965112569775</v>
      </c>
      <c r="CM40" s="47">
        <v>0.83182312195362484</v>
      </c>
      <c r="CN40" s="47">
        <v>4.10408622947179E-2</v>
      </c>
      <c r="CO40" s="94">
        <v>1.7137923918535425</v>
      </c>
      <c r="CP40" s="94">
        <v>1.1081032819573832E-2</v>
      </c>
      <c r="CQ40" s="236">
        <f t="shared" si="5"/>
        <v>6.6300000000000008</v>
      </c>
      <c r="CR40" s="238">
        <f t="shared" si="6"/>
        <v>0.31221719457013569</v>
      </c>
      <c r="CS40" s="238">
        <f t="shared" si="7"/>
        <v>9.6530920060331801E-2</v>
      </c>
      <c r="CT40" s="238">
        <f t="shared" si="8"/>
        <v>0.29411764705882348</v>
      </c>
      <c r="CU40" s="238">
        <f t="shared" si="9"/>
        <v>7.9939668174962286E-2</v>
      </c>
      <c r="CV40" s="238">
        <f t="shared" si="10"/>
        <v>1.9607843137254902E-2</v>
      </c>
      <c r="CW40" s="238">
        <f t="shared" si="11"/>
        <v>0.1975867269984917</v>
      </c>
      <c r="CX40" s="238">
        <f t="shared" si="12"/>
        <v>0.99999999999999989</v>
      </c>
      <c r="CY40" s="237"/>
      <c r="CZ40" s="240">
        <f>F48/[1]EU28!F48</f>
        <v>4.9231793749702699E-3</v>
      </c>
      <c r="DA40" s="240">
        <f>F56/[1]EU28!F56</f>
        <v>2.960495883060413E-3</v>
      </c>
      <c r="DB40" s="240">
        <f>H64/[1]EU28!F64</f>
        <v>1.5076678896813291E-3</v>
      </c>
      <c r="DC40" s="240">
        <f>F72/[1]EU28!F72</f>
        <v>7.6479076479076475E-3</v>
      </c>
      <c r="DD40" s="240">
        <f>F80/[1]EU28!F80</f>
        <v>1.0827919373646512E-3</v>
      </c>
      <c r="DE40" s="240">
        <f>F88/[1]EU28!F88</f>
        <v>7.6657498975949449E-3</v>
      </c>
      <c r="DF40" s="237"/>
      <c r="DG40" s="27"/>
    </row>
    <row r="41" spans="1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6.15</v>
      </c>
      <c r="G41" s="7">
        <v>6.15</v>
      </c>
      <c r="H41" s="17">
        <v>1.1203650000000001</v>
      </c>
      <c r="I41" s="60">
        <v>3.8912669430832506E-2</v>
      </c>
      <c r="J41" s="60">
        <v>1.6515744078992423E-2</v>
      </c>
      <c r="K41" s="60">
        <v>1.8884377167988377E-2</v>
      </c>
      <c r="L41" s="60">
        <v>1.9680964262844134E-2</v>
      </c>
      <c r="M41" s="60">
        <v>0</v>
      </c>
      <c r="N41" s="13">
        <v>3.4933885237572911E-2</v>
      </c>
      <c r="O41" s="13">
        <v>3.9787841932596105E-3</v>
      </c>
      <c r="P41" s="225">
        <v>-1.5612511283791264E-17</v>
      </c>
      <c r="Q41" s="226">
        <v>0.6</v>
      </c>
      <c r="R41" s="226">
        <v>2.2999999999999998</v>
      </c>
      <c r="S41" s="226">
        <v>0.4</v>
      </c>
      <c r="T41" s="226">
        <v>0.55000000000000004</v>
      </c>
      <c r="U41" s="253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50"/>
      <c r="BE41" s="250"/>
      <c r="BF41" s="250"/>
      <c r="BG41" s="269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0"/>
      <c r="CG41" s="32">
        <v>90.298780717436244</v>
      </c>
      <c r="CH41" s="32">
        <v>34.474698442768215</v>
      </c>
      <c r="CI41" s="32">
        <v>2.0194598667408936</v>
      </c>
      <c r="CJ41" s="32">
        <v>186.918476085093</v>
      </c>
      <c r="CK41" s="32">
        <v>9.3081685795474183</v>
      </c>
      <c r="CL41" s="47">
        <v>3.0291898001113404</v>
      </c>
      <c r="CM41" s="47">
        <v>0.56775717959268934</v>
      </c>
      <c r="CN41" s="47">
        <v>3.8624245520832011E-2</v>
      </c>
      <c r="CO41" s="94">
        <v>1.2881781451940069</v>
      </c>
      <c r="CP41" s="94">
        <v>1.0428546290624643E-2</v>
      </c>
      <c r="CQ41" s="236">
        <f t="shared" si="5"/>
        <v>6.15</v>
      </c>
      <c r="CR41" s="238">
        <f t="shared" si="6"/>
        <v>0.3073170731707317</v>
      </c>
      <c r="CS41" s="238">
        <f t="shared" si="7"/>
        <v>0.10406504065040648</v>
      </c>
      <c r="CT41" s="238">
        <f t="shared" si="8"/>
        <v>0.30243902439024389</v>
      </c>
      <c r="CU41" s="238">
        <f t="shared" si="9"/>
        <v>4.8780487804878044E-2</v>
      </c>
      <c r="CV41" s="238">
        <f t="shared" si="10"/>
        <v>4.5528455284552849E-2</v>
      </c>
      <c r="CW41" s="238">
        <f t="shared" si="11"/>
        <v>0.19186991869918701</v>
      </c>
      <c r="CX41" s="238">
        <f t="shared" si="12"/>
        <v>1</v>
      </c>
      <c r="CY41" s="237"/>
      <c r="CZ41" s="240">
        <f>F49/[1]EU28!F49</f>
        <v>9.5247694401048195E-3</v>
      </c>
      <c r="DA41" s="240">
        <f>F57/[1]EU28!F57</f>
        <v>5.1008209133657431E-3</v>
      </c>
      <c r="DB41" s="240">
        <f>H65/[1]EU28!F65</f>
        <v>2.9378769347560207E-3</v>
      </c>
      <c r="DC41" s="240">
        <f>F73/[1]EU28!F73</f>
        <v>8.279287981233615E-3</v>
      </c>
      <c r="DD41" s="240">
        <f>F81/[1]EU28!F81</f>
        <v>4.4511565058421446E-3</v>
      </c>
      <c r="DE41" s="240">
        <f>F89/[1]EU28!F89</f>
        <v>1.1457645550937975E-2</v>
      </c>
      <c r="DF41" s="237"/>
      <c r="DG41" s="27"/>
    </row>
    <row r="42" spans="1:111" ht="25.5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5.9799999999999995</v>
      </c>
      <c r="G42" s="7">
        <v>5.9799999999999995</v>
      </c>
      <c r="H42" s="17">
        <v>1.0874700000000002</v>
      </c>
      <c r="I42" s="60">
        <v>3.5867625066869059E-2</v>
      </c>
      <c r="J42" s="60">
        <v>1.5123589943978201E-2</v>
      </c>
      <c r="K42" s="60">
        <v>1.7446380474390816E-2</v>
      </c>
      <c r="L42" s="60">
        <v>1.8092590140865339E-2</v>
      </c>
      <c r="M42" s="60">
        <v>0</v>
      </c>
      <c r="N42" s="13">
        <v>3.2165607950620449E-2</v>
      </c>
      <c r="O42" s="13">
        <v>3.7020171162486151E-3</v>
      </c>
      <c r="P42" s="225">
        <v>-5.2041704279304213E-18</v>
      </c>
      <c r="Q42" s="226">
        <v>0.5</v>
      </c>
      <c r="R42" s="226">
        <v>2.1000000000000005</v>
      </c>
      <c r="S42" s="226">
        <v>0.35</v>
      </c>
      <c r="T42" s="226">
        <v>0.40000000000000008</v>
      </c>
      <c r="U42" s="253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50"/>
      <c r="BE42" s="250"/>
      <c r="BF42" s="250"/>
      <c r="BG42" s="269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0"/>
      <c r="CG42" s="32">
        <v>78.442412947449455</v>
      </c>
      <c r="CH42" s="32">
        <v>32.479549652139703</v>
      </c>
      <c r="CI42" s="32">
        <v>2.1648889162116087</v>
      </c>
      <c r="CJ42" s="32">
        <v>162.37579480122037</v>
      </c>
      <c r="CK42" s="32">
        <v>8.7694784060777202</v>
      </c>
      <c r="CL42" s="47">
        <v>3.2473333743174129</v>
      </c>
      <c r="CM42" s="47">
        <v>0.48203166514469314</v>
      </c>
      <c r="CN42" s="47">
        <v>3.5320535860212367E-2</v>
      </c>
      <c r="CO42" s="47">
        <v>0.99042630648971575</v>
      </c>
      <c r="CP42" s="47">
        <v>9.5365446822573401E-3</v>
      </c>
      <c r="CQ42" s="236">
        <f t="shared" si="5"/>
        <v>5.9799999999999995</v>
      </c>
      <c r="CR42" s="238">
        <f t="shared" si="6"/>
        <v>0.29933110367892979</v>
      </c>
      <c r="CS42" s="238">
        <f t="shared" si="7"/>
        <v>8.862876254180603E-2</v>
      </c>
      <c r="CT42" s="238">
        <f t="shared" si="8"/>
        <v>0.29431438127090304</v>
      </c>
      <c r="CU42" s="238">
        <f t="shared" si="9"/>
        <v>8.6956521739130446E-2</v>
      </c>
      <c r="CV42" s="238">
        <f t="shared" si="10"/>
        <v>3.0100334448160536E-2</v>
      </c>
      <c r="CW42" s="238">
        <f t="shared" si="11"/>
        <v>0.20066889632107024</v>
      </c>
      <c r="CX42" s="238">
        <f t="shared" si="12"/>
        <v>1</v>
      </c>
      <c r="CY42" s="237"/>
      <c r="CZ42" s="240">
        <f>F50/[1]EU28!F50</f>
        <v>6.9630839849068368E-3</v>
      </c>
      <c r="DA42" s="240">
        <f>F58/[1]EU28!F58</f>
        <v>2.1981668118286261E-3</v>
      </c>
      <c r="DB42" s="240">
        <f>H66/[1]EU28!F66</f>
        <v>2.0751324753974262E-3</v>
      </c>
      <c r="DC42" s="240">
        <f>F74/[1]EU28!F74</f>
        <v>8.7667537722329932E-3</v>
      </c>
      <c r="DD42" s="240">
        <f>F82/[1]EU28!F82</f>
        <v>1.8381414347715089E-3</v>
      </c>
      <c r="DE42" s="240">
        <f>F90/[1]EU28!F90</f>
        <v>8.1827703587326519E-3</v>
      </c>
      <c r="DF42" s="237"/>
      <c r="DG42" s="27"/>
    </row>
    <row r="43" spans="1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3.3599999999999994</v>
      </c>
      <c r="G43" s="7">
        <v>3.3599999999999994</v>
      </c>
      <c r="H43" s="17">
        <v>0.58050000000000002</v>
      </c>
      <c r="I43" s="60">
        <v>2.746031278588619E-2</v>
      </c>
      <c r="J43" s="60">
        <v>1.2721371875877154E-2</v>
      </c>
      <c r="K43" s="60">
        <v>1.2888894184416253E-2</v>
      </c>
      <c r="L43" s="60">
        <v>1.4478050859534457E-2</v>
      </c>
      <c r="M43" s="60">
        <v>0</v>
      </c>
      <c r="N43" s="13">
        <v>2.4897067574206278E-2</v>
      </c>
      <c r="O43" s="13">
        <v>2.5632452116799171E-3</v>
      </c>
      <c r="P43" s="225">
        <v>-5.2041704279304213E-18</v>
      </c>
      <c r="Q43" s="226">
        <v>0.4</v>
      </c>
      <c r="R43" s="226">
        <v>1.9000000000000001</v>
      </c>
      <c r="S43" s="226">
        <v>0.30000000000000004</v>
      </c>
      <c r="T43" s="226">
        <v>0.30000000000000004</v>
      </c>
      <c r="U43" s="253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50"/>
      <c r="BE43" s="250"/>
      <c r="BF43" s="250"/>
      <c r="BG43" s="269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0"/>
      <c r="CG43" s="32">
        <v>64.241762334962516</v>
      </c>
      <c r="CH43" s="32">
        <v>34.502729016620414</v>
      </c>
      <c r="CI43" s="32">
        <v>2.3640463725895686</v>
      </c>
      <c r="CJ43" s="32">
        <v>132.9804480333724</v>
      </c>
      <c r="CK43" s="32">
        <v>9.3157368344875131</v>
      </c>
      <c r="CL43" s="47">
        <v>3.5460695588843532</v>
      </c>
      <c r="CM43" s="47">
        <v>0.22379551725737495</v>
      </c>
      <c r="CN43" s="47">
        <v>2.0028834194148151E-2</v>
      </c>
      <c r="CO43" s="47">
        <v>0.45872909910998261</v>
      </c>
      <c r="CP43" s="47">
        <v>5.4077852324200008E-3</v>
      </c>
      <c r="CQ43" s="236">
        <f t="shared" si="5"/>
        <v>3.3599999999999994</v>
      </c>
      <c r="CR43" s="238">
        <f t="shared" si="6"/>
        <v>0.2767857142857143</v>
      </c>
      <c r="CS43" s="238">
        <f t="shared" si="7"/>
        <v>0.27380952380952384</v>
      </c>
      <c r="CT43" s="238">
        <f t="shared" si="8"/>
        <v>0.14880952380952384</v>
      </c>
      <c r="CU43" s="238">
        <f t="shared" si="9"/>
        <v>6.2500000000000014E-2</v>
      </c>
      <c r="CV43" s="238">
        <f t="shared" si="10"/>
        <v>4.1666666666666678E-2</v>
      </c>
      <c r="CW43" s="238">
        <f t="shared" si="11"/>
        <v>0.19642857142857142</v>
      </c>
      <c r="CX43" s="238">
        <f t="shared" si="12"/>
        <v>1</v>
      </c>
      <c r="CY43" s="237"/>
      <c r="CZ43" s="240">
        <f>F51/[1]EU28!F51</f>
        <v>3.6417746798762577E-3</v>
      </c>
      <c r="DA43" s="240">
        <f>F59/[1]EU28!F59</f>
        <v>3.875968992248062E-3</v>
      </c>
      <c r="DB43" s="240">
        <f>H67/[1]EU28!F67</f>
        <v>5.7628655940543795E-4</v>
      </c>
      <c r="DC43" s="240">
        <f>F75/[1]EU28!F75</f>
        <v>3.3018867924528295E-3</v>
      </c>
      <c r="DD43" s="240">
        <f>F83/[1]EU28!F83</f>
        <v>1.3778171439818914E-3</v>
      </c>
      <c r="DE43" s="240">
        <f>F91/[1]EU28!F91</f>
        <v>4.4318502303219128E-3</v>
      </c>
      <c r="DF43" s="237"/>
      <c r="DG43" s="27"/>
    </row>
    <row r="44" spans="1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3.4699999999999998</v>
      </c>
      <c r="G44" s="7">
        <v>3.4699999999999998</v>
      </c>
      <c r="H44" s="17">
        <v>0.60178500000000013</v>
      </c>
      <c r="I44" s="60">
        <v>2.6308832587836187E-2</v>
      </c>
      <c r="J44" s="60">
        <v>1.2390818582025197E-2</v>
      </c>
      <c r="K44" s="60">
        <v>1.2344855448174749E-2</v>
      </c>
      <c r="L44" s="60">
        <v>1.388741559127434E-2</v>
      </c>
      <c r="M44" s="60">
        <v>0</v>
      </c>
      <c r="N44" s="13">
        <v>2.3811969236062117E-2</v>
      </c>
      <c r="O44" s="13">
        <v>2.4968633517740671E-3</v>
      </c>
      <c r="P44" s="225">
        <v>0</v>
      </c>
      <c r="Q44" s="226">
        <v>0.30000000000000004</v>
      </c>
      <c r="R44" s="226">
        <v>2.13</v>
      </c>
      <c r="S44" s="226">
        <v>0.2</v>
      </c>
      <c r="T44" s="226">
        <v>0.45</v>
      </c>
      <c r="U44" s="253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50"/>
      <c r="BE44" s="250"/>
      <c r="BF44" s="250"/>
      <c r="BG44" s="269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0"/>
      <c r="CG44" s="32">
        <v>63.392507144219323</v>
      </c>
      <c r="CH44" s="32">
        <v>33.630741176499036</v>
      </c>
      <c r="CI44" s="32">
        <v>2.3625513112887147</v>
      </c>
      <c r="CJ44" s="32">
        <v>131.22248978853398</v>
      </c>
      <c r="CK44" s="32">
        <v>9.0803001176547404</v>
      </c>
      <c r="CL44" s="47">
        <v>3.543826966933072</v>
      </c>
      <c r="CM44" s="47">
        <v>0.22817005284061287</v>
      </c>
      <c r="CN44" s="47">
        <v>2.0238475578899476E-2</v>
      </c>
      <c r="CO44" s="47">
        <v>0.46763911914147066</v>
      </c>
      <c r="CP44" s="47">
        <v>5.4643884063028591E-3</v>
      </c>
      <c r="CQ44" s="236">
        <f t="shared" si="5"/>
        <v>3.4699999999999998</v>
      </c>
      <c r="CR44" s="238">
        <f t="shared" si="6"/>
        <v>0.25648414985590778</v>
      </c>
      <c r="CS44" s="238">
        <f t="shared" si="7"/>
        <v>0.244956772334294</v>
      </c>
      <c r="CT44" s="238">
        <f t="shared" si="8"/>
        <v>0.11815561959654179</v>
      </c>
      <c r="CU44" s="238">
        <f t="shared" si="9"/>
        <v>4.8991354466858789E-2</v>
      </c>
      <c r="CV44" s="238">
        <f t="shared" si="10"/>
        <v>0.14121037463976946</v>
      </c>
      <c r="CW44" s="238">
        <f t="shared" si="11"/>
        <v>0.19020172910662822</v>
      </c>
      <c r="CX44" s="238">
        <f t="shared" si="12"/>
        <v>1</v>
      </c>
      <c r="CY44" s="237"/>
      <c r="CZ44" s="240">
        <f>F52/[1]EU28!F52</f>
        <v>3.7483153638814006E-3</v>
      </c>
      <c r="DA44" s="240">
        <f>F60/[1]EU28!F60</f>
        <v>3.1510658016682116E-3</v>
      </c>
      <c r="DB44" s="240">
        <f>H68/[1]EU28!F68</f>
        <v>5.0667714061272576E-4</v>
      </c>
      <c r="DC44" s="240">
        <f>F76/[1]EU28!F76</f>
        <v>2.7381815253281782E-3</v>
      </c>
      <c r="DD44" s="240">
        <f>F84/[1]EU28!F84</f>
        <v>4.763293477204238E-3</v>
      </c>
      <c r="DE44" s="240">
        <f>F92/[1]EU28!F92</f>
        <v>4.3409343532336666E-3</v>
      </c>
      <c r="DF44" s="237"/>
      <c r="DG44" s="27"/>
    </row>
    <row r="45" spans="1:111" ht="23.25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1.8400000000000003</v>
      </c>
      <c r="G45" s="7">
        <v>1.8400000000000003</v>
      </c>
      <c r="H45" s="17">
        <v>0.28638000000000002</v>
      </c>
      <c r="I45" s="60">
        <v>1.0159493738418211E-2</v>
      </c>
      <c r="J45" s="60">
        <v>4.7659026529785469E-3</v>
      </c>
      <c r="K45" s="60">
        <v>4.8568277832707531E-3</v>
      </c>
      <c r="L45" s="60">
        <v>5.2447779551474576E-3</v>
      </c>
      <c r="M45" s="60">
        <v>0</v>
      </c>
      <c r="N45" s="13">
        <v>9.1110435242601432E-3</v>
      </c>
      <c r="O45" s="13">
        <v>1.0484502141580683E-3</v>
      </c>
      <c r="P45" s="225">
        <v>0</v>
      </c>
      <c r="Q45" s="226">
        <v>0.78</v>
      </c>
      <c r="R45" s="226">
        <v>2.3699999999999997</v>
      </c>
      <c r="S45" s="226">
        <v>0.35</v>
      </c>
      <c r="T45" s="226">
        <v>0.59999999999999987</v>
      </c>
      <c r="U45" s="253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50"/>
      <c r="BE45" s="250"/>
      <c r="BF45" s="250"/>
      <c r="BG45" s="269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0"/>
      <c r="CG45" s="32">
        <v>46.984512001521622</v>
      </c>
      <c r="CH45" s="32">
        <v>28.58262928246544</v>
      </c>
      <c r="CI45" s="32">
        <v>2.3316217777841119</v>
      </c>
      <c r="CJ45" s="32">
        <v>97.257939843149757</v>
      </c>
      <c r="CK45" s="32">
        <v>7.7173099062656689</v>
      </c>
      <c r="CL45" s="47">
        <v>3.4974326666761679</v>
      </c>
      <c r="CM45" s="47">
        <v>9.0741686153922571E-2</v>
      </c>
      <c r="CN45" s="47">
        <v>8.1854933739124534E-3</v>
      </c>
      <c r="CO45" s="47">
        <v>0.18538988541807974</v>
      </c>
      <c r="CP45" s="69">
        <v>2.2100832109563625E-3</v>
      </c>
      <c r="CQ45" s="236">
        <f t="shared" si="5"/>
        <v>1.8400000000000003</v>
      </c>
      <c r="CR45" s="238">
        <f t="shared" si="6"/>
        <v>0.22826086956521735</v>
      </c>
      <c r="CS45" s="238">
        <f t="shared" si="7"/>
        <v>0.11413043478260868</v>
      </c>
      <c r="CT45" s="238">
        <f t="shared" si="8"/>
        <v>0.16847826086956519</v>
      </c>
      <c r="CU45" s="238">
        <f t="shared" si="9"/>
        <v>5.9782608695652162E-2</v>
      </c>
      <c r="CV45" s="238">
        <f t="shared" si="10"/>
        <v>0.22826086956521738</v>
      </c>
      <c r="CW45" s="238">
        <f t="shared" si="11"/>
        <v>0.20108695652173911</v>
      </c>
      <c r="CX45" s="238">
        <f t="shared" si="12"/>
        <v>1</v>
      </c>
      <c r="CY45" s="237"/>
      <c r="CZ45" s="240">
        <f>F53/[1]EU28!F53</f>
        <v>3.0307403665752637E-3</v>
      </c>
      <c r="DA45" s="240">
        <f>F61/[1]EU28!F61</f>
        <v>1.522180342128153E-3</v>
      </c>
      <c r="DB45" s="240">
        <f>H69/[1]EU28!F69</f>
        <v>7.5916887682239752E-4</v>
      </c>
      <c r="DC45" s="240">
        <f>F77/[1]EU28!F77</f>
        <v>4.9936444525149814E-3</v>
      </c>
      <c r="DD45" s="240">
        <f>F85/[1]EU28!F85</f>
        <v>1.0333120110219949E-2</v>
      </c>
      <c r="DE45" s="240">
        <f>F93/[1]EU28!F93</f>
        <v>4.9519526753928102E-3</v>
      </c>
      <c r="DF45" s="237"/>
      <c r="DG45" s="27"/>
    </row>
    <row r="46" spans="1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4"/>
      <c r="I46" s="236">
        <v>0.13095281523730587</v>
      </c>
      <c r="J46" s="236">
        <v>4.0000000000000008E-2</v>
      </c>
      <c r="K46" s="236">
        <v>6.3957354961900165E-2</v>
      </c>
      <c r="L46" s="236">
        <v>6.6995460275405677E-2</v>
      </c>
      <c r="M46" s="236">
        <v>0</v>
      </c>
      <c r="N46" s="14"/>
      <c r="O46" s="14"/>
      <c r="P46" s="317"/>
      <c r="Q46" s="7"/>
      <c r="R46" s="7"/>
      <c r="S46" s="7"/>
      <c r="T46" s="7"/>
      <c r="U46" s="253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50"/>
      <c r="BE46" s="250"/>
      <c r="BF46" s="250"/>
      <c r="BG46" s="269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0"/>
      <c r="CG46" s="7"/>
      <c r="CH46" s="7"/>
      <c r="CI46" s="7"/>
      <c r="CJ46" s="60"/>
      <c r="CK46" s="60"/>
      <c r="CL46" s="7"/>
      <c r="CM46" s="7"/>
      <c r="CN46" s="47"/>
      <c r="CO46" s="7"/>
      <c r="CP46" s="7"/>
      <c r="CQ46" s="121"/>
      <c r="CR46" s="121"/>
      <c r="CS46" s="121"/>
      <c r="CT46" s="121"/>
      <c r="CU46" s="121"/>
      <c r="CV46" s="121"/>
      <c r="CW46" s="121"/>
      <c r="CX46" s="237"/>
      <c r="CY46" s="237"/>
      <c r="CZ46" s="237"/>
      <c r="DA46" s="237"/>
      <c r="DB46" s="237"/>
      <c r="DC46" s="237"/>
      <c r="DD46" s="237"/>
      <c r="DE46" s="237"/>
      <c r="DF46" s="237"/>
      <c r="DG46" s="237"/>
    </row>
    <row r="47" spans="1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71">
        <v>1.32</v>
      </c>
      <c r="G47" s="7">
        <v>1.32</v>
      </c>
      <c r="H47" s="36">
        <v>0.21478500000000003</v>
      </c>
      <c r="I47" s="53">
        <v>1.8566886800563235E-2</v>
      </c>
      <c r="J47" s="13">
        <v>5.6713211600429659E-3</v>
      </c>
      <c r="K47" s="225">
        <v>9.0680675133950825E-3</v>
      </c>
      <c r="L47" s="319">
        <v>9.4988192871681525E-3</v>
      </c>
      <c r="M47" s="318">
        <v>0</v>
      </c>
      <c r="N47" s="17">
        <v>1.6645214016704941E-2</v>
      </c>
      <c r="O47" s="162">
        <v>1.9216727838582948E-3</v>
      </c>
      <c r="P47" s="225">
        <v>0</v>
      </c>
      <c r="Q47" s="7">
        <v>1</v>
      </c>
      <c r="R47" s="7">
        <v>2.4</v>
      </c>
      <c r="S47" s="7">
        <v>0.7</v>
      </c>
      <c r="T47" s="53">
        <v>1</v>
      </c>
      <c r="U47" s="253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50"/>
      <c r="BE47" s="250"/>
      <c r="BF47" s="250"/>
      <c r="BG47" s="269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0"/>
      <c r="CG47" s="53">
        <v>138.62436969201264</v>
      </c>
      <c r="CH47" s="7">
        <v>32.842928259021569</v>
      </c>
      <c r="CI47" s="7">
        <v>2.1481218492143794</v>
      </c>
      <c r="CJ47" s="32">
        <v>286.95244526246614</v>
      </c>
      <c r="CK47" s="32">
        <v>8.8675906299358243</v>
      </c>
      <c r="CL47" s="47">
        <v>3.2221827738215691</v>
      </c>
      <c r="CM47" s="47">
        <v>0.18581968883441966</v>
      </c>
      <c r="CN47" s="47">
        <v>7.0541683461139487E-3</v>
      </c>
      <c r="CO47" s="94">
        <v>0.38303050900789981</v>
      </c>
      <c r="CP47" s="101">
        <v>1.9046254534507664E-3</v>
      </c>
      <c r="CQ47" s="121"/>
      <c r="CR47" s="121"/>
      <c r="CS47" s="121"/>
      <c r="CT47" s="121"/>
      <c r="CU47" s="121"/>
      <c r="CV47" s="121"/>
      <c r="CW47" s="121"/>
      <c r="CX47" s="121"/>
      <c r="CY47" s="121"/>
    </row>
    <row r="48" spans="1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7">
        <v>2.0699999999999998</v>
      </c>
      <c r="G48" s="7">
        <v>2.0699999999999998</v>
      </c>
      <c r="H48" s="7">
        <v>0.38893499999999998</v>
      </c>
      <c r="I48" s="75">
        <v>2.9116254300883253E-2</v>
      </c>
      <c r="J48" s="13">
        <v>8.8936627282491954E-3</v>
      </c>
      <c r="K48" s="225">
        <v>1.422037860055138E-2</v>
      </c>
      <c r="L48" s="319">
        <v>1.4895875700331873E-2</v>
      </c>
      <c r="M48" s="318">
        <v>0</v>
      </c>
      <c r="N48" s="17">
        <v>2.6102721980741837E-2</v>
      </c>
      <c r="O48" s="162">
        <v>3.0135323201414166E-3</v>
      </c>
      <c r="P48" s="225">
        <v>0</v>
      </c>
      <c r="Q48" s="7">
        <v>0.9</v>
      </c>
      <c r="R48" s="58">
        <v>2.35</v>
      </c>
      <c r="S48" s="58">
        <v>0.5</v>
      </c>
      <c r="T48" s="53">
        <v>0.7</v>
      </c>
      <c r="U48" s="253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50"/>
      <c r="BE48" s="250"/>
      <c r="BF48" s="250"/>
      <c r="BG48" s="269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0"/>
      <c r="CG48" s="7">
        <v>130.55747997747099</v>
      </c>
      <c r="CH48" s="7">
        <v>30.543923280890059</v>
      </c>
      <c r="CI48" s="7">
        <v>2.1481218492143794</v>
      </c>
      <c r="CJ48" s="32">
        <v>270.25398355336495</v>
      </c>
      <c r="CK48" s="32">
        <v>8.2468592858403174</v>
      </c>
      <c r="CL48" s="47">
        <v>3.2221827738215691</v>
      </c>
      <c r="CM48" s="47">
        <v>0.27470059578123868</v>
      </c>
      <c r="CN48" s="47">
        <v>1.1879600801252974E-2</v>
      </c>
      <c r="CO48" s="94">
        <v>0.56609566429727598</v>
      </c>
      <c r="CP48" s="101">
        <v>3.2074922163383033E-3</v>
      </c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191">
        <v>1.8900000000000001</v>
      </c>
      <c r="G49" s="7">
        <v>1.8900000000000001</v>
      </c>
      <c r="H49" s="7">
        <v>0.354105</v>
      </c>
      <c r="I49" s="75">
        <v>2.6584406100806451E-2</v>
      </c>
      <c r="J49" s="13">
        <v>8.1203007518797013E-3</v>
      </c>
      <c r="K49" s="225">
        <v>1.2983823939633869E-2</v>
      </c>
      <c r="L49" s="319">
        <v>1.3600582161172582E-2</v>
      </c>
      <c r="M49" s="225">
        <v>0</v>
      </c>
      <c r="N49" s="17">
        <v>2.3832920069372984E-2</v>
      </c>
      <c r="O49" s="162">
        <v>2.7514860314334674E-3</v>
      </c>
      <c r="P49" s="225">
        <v>0</v>
      </c>
      <c r="Q49" s="7">
        <v>0.6</v>
      </c>
      <c r="R49" s="7">
        <v>2.2999999999999998</v>
      </c>
      <c r="S49" s="58">
        <v>0.4</v>
      </c>
      <c r="T49" s="53">
        <v>0.55000000000000004</v>
      </c>
      <c r="U49" s="253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50"/>
      <c r="BE49" s="250"/>
      <c r="BF49" s="250"/>
      <c r="BG49" s="269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0"/>
      <c r="CG49" s="7">
        <v>89.517060892988397</v>
      </c>
      <c r="CH49" s="7">
        <v>30.84936251369896</v>
      </c>
      <c r="CI49" s="7">
        <v>2.1481218492143794</v>
      </c>
      <c r="CJ49" s="32">
        <v>185.30031604848597</v>
      </c>
      <c r="CK49" s="32">
        <v>8.3293278786987202</v>
      </c>
      <c r="CL49" s="47">
        <v>3.2221827738215691</v>
      </c>
      <c r="CM49" s="47">
        <v>0.17324719538276323</v>
      </c>
      <c r="CN49" s="47">
        <v>1.0923913512913372E-2</v>
      </c>
      <c r="CO49" s="94">
        <v>0.47630752277416127</v>
      </c>
      <c r="CP49" s="101">
        <v>2.9494566484866104E-3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191">
        <v>1.79</v>
      </c>
      <c r="G50" s="7">
        <v>1.79</v>
      </c>
      <c r="H50" s="7">
        <v>0.33475500000000002</v>
      </c>
      <c r="I50" s="75">
        <v>2.5177823767430448E-2</v>
      </c>
      <c r="J50" s="13">
        <v>7.6906552094522032E-3</v>
      </c>
      <c r="K50" s="225">
        <v>1.2296849128013029E-2</v>
      </c>
      <c r="L50" s="319">
        <v>1.2880974639417418E-2</v>
      </c>
      <c r="M50" s="225">
        <v>0</v>
      </c>
      <c r="N50" s="17">
        <v>2.2571919007501398E-2</v>
      </c>
      <c r="O50" s="162">
        <v>2.6059047599290511E-3</v>
      </c>
      <c r="P50" s="225">
        <v>0</v>
      </c>
      <c r="Q50" s="58">
        <v>0.5</v>
      </c>
      <c r="R50" s="58">
        <v>2.1</v>
      </c>
      <c r="S50" s="58">
        <v>0.35</v>
      </c>
      <c r="T50" s="7">
        <v>0.4</v>
      </c>
      <c r="U50" s="253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50"/>
      <c r="BE50" s="250"/>
      <c r="BF50" s="250"/>
      <c r="BG50" s="269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0"/>
      <c r="CG50" s="226">
        <v>76.480138775555275</v>
      </c>
      <c r="CH50" s="226">
        <v>28.381413512603039</v>
      </c>
      <c r="CI50" s="7">
        <v>2.1481218492143794</v>
      </c>
      <c r="CJ50" s="32">
        <v>158.31388726539942</v>
      </c>
      <c r="CK50" s="32">
        <v>7.6629816484028215</v>
      </c>
      <c r="CL50" s="47">
        <v>3.2221827738215691</v>
      </c>
      <c r="CM50" s="47">
        <v>0.14074458651833768</v>
      </c>
      <c r="CN50" s="47">
        <v>9.5008200804114311E-3</v>
      </c>
      <c r="CO50" s="47">
        <v>0.28914956537020559</v>
      </c>
      <c r="CP50" s="69">
        <v>2.5652214217110865E-3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7">
        <v>0.92999999999999994</v>
      </c>
      <c r="G51" s="7">
        <v>0.92999999999999994</v>
      </c>
      <c r="H51" s="7">
        <v>0.16834499999999999</v>
      </c>
      <c r="I51" s="75">
        <v>1.3081215700396824E-2</v>
      </c>
      <c r="J51" s="28">
        <v>3.9957035445757254E-3</v>
      </c>
      <c r="K51" s="225">
        <v>6.3888657480738083E-3</v>
      </c>
      <c r="L51" s="319">
        <v>6.6923499523230158E-3</v>
      </c>
      <c r="M51" s="225">
        <v>0</v>
      </c>
      <c r="N51" s="17">
        <v>1.1727309875405753E-2</v>
      </c>
      <c r="O51" s="162">
        <v>1.3539058249910712E-3</v>
      </c>
      <c r="P51" s="225">
        <v>0</v>
      </c>
      <c r="Q51" s="7">
        <v>0.4</v>
      </c>
      <c r="R51" s="7">
        <v>1.9</v>
      </c>
      <c r="S51" s="7">
        <v>0.3</v>
      </c>
      <c r="T51" s="7">
        <v>0.3</v>
      </c>
      <c r="U51" s="253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50"/>
      <c r="BE51" s="250"/>
      <c r="BF51" s="250"/>
      <c r="BG51" s="269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0"/>
      <c r="CG51" s="7">
        <v>63.443216658122175</v>
      </c>
      <c r="CH51" s="7">
        <v>25.913464511507126</v>
      </c>
      <c r="CI51" s="7">
        <v>2.1481218492143794</v>
      </c>
      <c r="CJ51" s="32">
        <v>131.32745848231289</v>
      </c>
      <c r="CK51" s="32">
        <v>6.9966354181069246</v>
      </c>
      <c r="CL51" s="47">
        <v>3.2221827738215691</v>
      </c>
      <c r="CM51" s="47">
        <v>6.0999944811822991E-2</v>
      </c>
      <c r="CN51" s="47">
        <v>4.362402183189667E-3</v>
      </c>
      <c r="CO51" s="47">
        <v>0.12513116636820504</v>
      </c>
      <c r="CP51" s="69">
        <v>1.1778485894612101E-3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7">
        <v>0.8899999999999999</v>
      </c>
      <c r="G52" s="60">
        <v>0.8899999999999999</v>
      </c>
      <c r="H52" s="60">
        <v>0.160605</v>
      </c>
      <c r="I52" s="75">
        <v>1.2518582767046423E-2</v>
      </c>
      <c r="J52" s="28">
        <v>3.8238453276047265E-3</v>
      </c>
      <c r="K52" s="225">
        <v>6.1140758234254728E-3</v>
      </c>
      <c r="L52" s="319">
        <v>6.4045069436209504E-3</v>
      </c>
      <c r="M52" s="225">
        <v>0</v>
      </c>
      <c r="N52" s="17">
        <v>1.1222909450657119E-2</v>
      </c>
      <c r="O52" s="162">
        <v>1.2956733163893047E-3</v>
      </c>
      <c r="P52" s="225">
        <v>0</v>
      </c>
      <c r="Q52" s="7">
        <v>0.3</v>
      </c>
      <c r="R52" s="58">
        <v>2.13</v>
      </c>
      <c r="S52" s="7">
        <v>0.2</v>
      </c>
      <c r="T52" s="58">
        <v>0.45</v>
      </c>
      <c r="U52" s="253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50"/>
      <c r="BE52" s="250"/>
      <c r="BF52" s="250"/>
      <c r="BG52" s="269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0"/>
      <c r="CG52" s="226">
        <v>54.31266470584049</v>
      </c>
      <c r="CH52" s="7">
        <v>23.581252705471485</v>
      </c>
      <c r="CI52" s="7">
        <v>2.1481218492143794</v>
      </c>
      <c r="CJ52" s="32">
        <v>112.4272159410898</v>
      </c>
      <c r="CK52" s="32">
        <v>6.3669382304773015</v>
      </c>
      <c r="CL52" s="47">
        <v>3.2221827738215691</v>
      </c>
      <c r="CM52" s="47">
        <v>5.025010003399883E-2</v>
      </c>
      <c r="CN52" s="47">
        <v>3.787267090762248E-3</v>
      </c>
      <c r="CO52" s="47">
        <v>0.10292796485627111</v>
      </c>
      <c r="CP52" s="69">
        <v>1.022562114505807E-3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52">
        <v>0.42</v>
      </c>
      <c r="G53" s="32">
        <v>0.42</v>
      </c>
      <c r="H53" s="32">
        <v>6.966E-2</v>
      </c>
      <c r="I53" s="144">
        <v>5.9076458001792115E-3</v>
      </c>
      <c r="J53" s="28">
        <v>1.804511278195489E-3</v>
      </c>
      <c r="K53" s="225">
        <v>2.8852942088075264E-3</v>
      </c>
      <c r="L53" s="319">
        <v>3.0223515913716851E-3</v>
      </c>
      <c r="M53" s="225">
        <v>0</v>
      </c>
      <c r="N53" s="142">
        <v>5.2962044598606631E-3</v>
      </c>
      <c r="O53" s="163">
        <v>6.1144134031854841E-4</v>
      </c>
      <c r="P53" s="225">
        <v>0</v>
      </c>
      <c r="Q53" s="52">
        <v>0.78</v>
      </c>
      <c r="R53" s="52">
        <v>2.37</v>
      </c>
      <c r="S53" s="52">
        <v>0.35</v>
      </c>
      <c r="T53" s="53">
        <v>0.6</v>
      </c>
      <c r="U53" s="253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50"/>
      <c r="BE53" s="250"/>
      <c r="BF53" s="250"/>
      <c r="BG53" s="269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0"/>
      <c r="CG53" s="58">
        <v>45.182112753558812</v>
      </c>
      <c r="CH53" s="53">
        <v>23.323170910799462</v>
      </c>
      <c r="CI53" s="53">
        <v>2.1481218492143794</v>
      </c>
      <c r="CJ53" s="32">
        <v>93.526973399866733</v>
      </c>
      <c r="CK53" s="32">
        <v>6.2972561459158554</v>
      </c>
      <c r="CL53" s="47">
        <v>3.2221827738215691</v>
      </c>
      <c r="CM53" s="47">
        <v>1.9878698533164742E-2</v>
      </c>
      <c r="CN53" s="47">
        <v>1.6246920856462905E-3</v>
      </c>
      <c r="CO53" s="47">
        <v>4.063464559294909E-2</v>
      </c>
      <c r="CP53" s="77">
        <v>4.3866686312449846E-4</v>
      </c>
    </row>
    <row r="54" spans="2:94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66"/>
      <c r="I54" s="231">
        <v>5.682592626839051E-2</v>
      </c>
      <c r="J54" s="231">
        <v>3.2000000000000001E-2</v>
      </c>
      <c r="K54" s="231">
        <v>2.5287537189433777E-2</v>
      </c>
      <c r="L54" s="231">
        <v>3.153838907895673E-2</v>
      </c>
      <c r="M54" s="231">
        <v>0</v>
      </c>
      <c r="N54" s="14"/>
      <c r="O54" s="14"/>
      <c r="P54" s="317"/>
      <c r="Q54" s="7"/>
      <c r="R54" s="7"/>
      <c r="S54" s="7"/>
      <c r="T54" s="7"/>
      <c r="U54" s="253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50"/>
      <c r="BE54" s="250"/>
      <c r="BF54" s="250"/>
      <c r="BG54" s="269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0"/>
      <c r="CG54" s="7"/>
      <c r="CH54" s="7"/>
      <c r="CI54" s="7"/>
      <c r="CJ54" s="60"/>
      <c r="CK54" s="60"/>
      <c r="CL54" s="7"/>
      <c r="CM54" s="7"/>
      <c r="CN54" s="47"/>
      <c r="CO54" s="7"/>
      <c r="CP54" s="79"/>
    </row>
    <row r="55" spans="2:94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71">
        <v>0.25</v>
      </c>
      <c r="G55" s="60">
        <v>0.25</v>
      </c>
      <c r="H55" s="60">
        <v>3.6764999999999999E-2</v>
      </c>
      <c r="I55" s="144">
        <v>3.5164558334400066E-3</v>
      </c>
      <c r="J55" s="83">
        <v>1.9801980198019802E-3</v>
      </c>
      <c r="K55" s="319">
        <v>1.5648228458808029E-3</v>
      </c>
      <c r="L55" s="225">
        <v>1.9516329875592037E-3</v>
      </c>
      <c r="M55" s="318">
        <v>0</v>
      </c>
      <c r="N55" s="151">
        <v>3.2527216459320059E-3</v>
      </c>
      <c r="O55" s="152">
        <v>2.6373418750800051E-4</v>
      </c>
      <c r="P55" s="225">
        <v>0</v>
      </c>
      <c r="Q55" s="226">
        <v>1</v>
      </c>
      <c r="R55" s="226">
        <v>2.4</v>
      </c>
      <c r="S55" s="226">
        <v>0.7</v>
      </c>
      <c r="T55" s="226">
        <v>1</v>
      </c>
      <c r="U55" s="253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50"/>
      <c r="BE55" s="250"/>
      <c r="BF55" s="250"/>
      <c r="BG55" s="269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0"/>
      <c r="CG55" s="71">
        <v>191.44978985304849</v>
      </c>
      <c r="CH55" s="7">
        <v>32.842928259021569</v>
      </c>
      <c r="CI55" s="39">
        <v>2.5328600908647165</v>
      </c>
      <c r="CJ55" s="32">
        <v>396.30106499581035</v>
      </c>
      <c r="CK55" s="32">
        <v>8.8675906299358243</v>
      </c>
      <c r="CL55" s="47">
        <v>3.799290136297075</v>
      </c>
      <c r="CM55" s="47">
        <v>4.8495662485978301E-2</v>
      </c>
      <c r="CN55" s="47">
        <v>1.2074702574429279E-3</v>
      </c>
      <c r="CO55" s="94">
        <v>0.10002508878302686</v>
      </c>
      <c r="CP55" s="102">
        <v>3.260169695095906E-4</v>
      </c>
    </row>
    <row r="56" spans="2:94" ht="21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0.6399999999999999</v>
      </c>
      <c r="G56" s="60">
        <v>0.6399999999999999</v>
      </c>
      <c r="H56" s="60">
        <v>0.11223</v>
      </c>
      <c r="I56" s="75">
        <v>9.0021269336064153E-3</v>
      </c>
      <c r="J56" s="32">
        <v>5.0693069306930686E-3</v>
      </c>
      <c r="K56" s="319">
        <v>4.0059464854548549E-3</v>
      </c>
      <c r="L56" s="225">
        <v>4.9961804481515604E-3</v>
      </c>
      <c r="M56" s="318">
        <v>0</v>
      </c>
      <c r="N56" s="73">
        <v>8.326967413585934E-3</v>
      </c>
      <c r="O56" s="152">
        <v>6.7515952002048115E-4</v>
      </c>
      <c r="P56" s="225">
        <v>0</v>
      </c>
      <c r="Q56" s="226">
        <v>0.9</v>
      </c>
      <c r="R56" s="190">
        <v>2.35</v>
      </c>
      <c r="S56" s="190">
        <v>0.5</v>
      </c>
      <c r="T56" s="226">
        <v>0.7</v>
      </c>
      <c r="U56" s="253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50"/>
      <c r="BE56" s="250"/>
      <c r="BF56" s="250"/>
      <c r="BG56" s="269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0"/>
      <c r="CG56" s="7">
        <v>167.10792660706866</v>
      </c>
      <c r="CH56" s="7">
        <v>41.053660323776967</v>
      </c>
      <c r="CI56" s="7">
        <v>2.5328600908647165</v>
      </c>
      <c r="CJ56" s="32">
        <v>345.91340807663209</v>
      </c>
      <c r="CK56" s="32">
        <v>11.084488287419783</v>
      </c>
      <c r="CL56" s="47">
        <v>3.799290136297075</v>
      </c>
      <c r="CM56" s="47">
        <v>0.10857010348667734</v>
      </c>
      <c r="CN56" s="47">
        <v>4.6074522981374893E-3</v>
      </c>
      <c r="CO56" s="94">
        <v>0.22381612685627464</v>
      </c>
      <c r="CP56" s="101">
        <v>1.2440121204971221E-3</v>
      </c>
    </row>
    <row r="57" spans="2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191">
        <v>0.6399999999999999</v>
      </c>
      <c r="G57" s="60">
        <v>0.6399999999999999</v>
      </c>
      <c r="H57" s="60">
        <v>0.11223</v>
      </c>
      <c r="I57" s="75">
        <v>9.0021269336064153E-3</v>
      </c>
      <c r="J57" s="32">
        <v>5.0693069306930686E-3</v>
      </c>
      <c r="K57" s="320">
        <v>4.0059464854548549E-3</v>
      </c>
      <c r="L57" s="321">
        <v>4.9961804481515604E-3</v>
      </c>
      <c r="M57" s="225">
        <v>0</v>
      </c>
      <c r="N57" s="151">
        <v>8.326967413585934E-3</v>
      </c>
      <c r="O57" s="152">
        <v>6.7515952002048115E-4</v>
      </c>
      <c r="P57" s="225">
        <v>0</v>
      </c>
      <c r="Q57" s="226">
        <v>0.6</v>
      </c>
      <c r="R57" s="226">
        <v>2.2999999999999998</v>
      </c>
      <c r="S57" s="190">
        <v>0.4</v>
      </c>
      <c r="T57" s="226">
        <v>0.55000000000000004</v>
      </c>
      <c r="U57" s="253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50"/>
      <c r="BE57" s="250"/>
      <c r="BF57" s="250"/>
      <c r="BG57" s="269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0"/>
      <c r="CG57" s="7">
        <v>125.66275109583545</v>
      </c>
      <c r="CH57" s="7">
        <v>41.464196927014733</v>
      </c>
      <c r="CI57" s="7">
        <v>2.5328600908647165</v>
      </c>
      <c r="CJ57" s="13">
        <v>260.12189476837938</v>
      </c>
      <c r="CK57" s="13">
        <v>11.195333170293978</v>
      </c>
      <c r="CL57" s="47">
        <v>3.799290136297075</v>
      </c>
      <c r="CM57" s="47">
        <v>8.2045191159488079E-2</v>
      </c>
      <c r="CN57" s="47">
        <v>4.6535268211188629E-3</v>
      </c>
      <c r="CO57" s="94">
        <v>0.16890955833899293</v>
      </c>
      <c r="CP57" s="101">
        <v>1.2564522417020932E-3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191">
        <v>0.53</v>
      </c>
      <c r="G58" s="60">
        <v>0.53</v>
      </c>
      <c r="H58" s="60">
        <v>9.0944999999999998E-2</v>
      </c>
      <c r="I58" s="75">
        <v>7.4548863668928147E-3</v>
      </c>
      <c r="J58" s="83">
        <v>4.1980198019801983E-3</v>
      </c>
      <c r="K58" s="319">
        <v>3.3174244332673025E-3</v>
      </c>
      <c r="L58" s="225">
        <v>4.1374619336255122E-3</v>
      </c>
      <c r="M58" s="225">
        <v>0</v>
      </c>
      <c r="N58" s="151">
        <v>6.8957698893758537E-3</v>
      </c>
      <c r="O58" s="152">
        <v>5.591164775169611E-4</v>
      </c>
      <c r="P58" s="225">
        <v>0</v>
      </c>
      <c r="Q58" s="190">
        <v>0.5</v>
      </c>
      <c r="R58" s="190">
        <v>2.1</v>
      </c>
      <c r="S58" s="190">
        <v>0.35</v>
      </c>
      <c r="T58" s="226">
        <v>0.4</v>
      </c>
      <c r="U58" s="253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50"/>
      <c r="BE58" s="250"/>
      <c r="BF58" s="250"/>
      <c r="BG58" s="269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0"/>
      <c r="CG58" s="226">
        <v>97.75338353035589</v>
      </c>
      <c r="CH58" s="226">
        <v>44.781332681175911</v>
      </c>
      <c r="CI58" s="7">
        <v>2.5328600908647165</v>
      </c>
      <c r="CJ58" s="13">
        <v>202.34950390783666</v>
      </c>
      <c r="CK58" s="13">
        <v>12.090959823917498</v>
      </c>
      <c r="CL58" s="47">
        <v>3.799290136297075</v>
      </c>
      <c r="CM58" s="47">
        <v>5.3151709119246923E-2</v>
      </c>
      <c r="CN58" s="47">
        <v>4.0726383006895427E-3</v>
      </c>
      <c r="CO58" s="47">
        <v>0.1092588608433909</v>
      </c>
      <c r="CP58" s="69">
        <v>1.099612341186177E-3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0.91999999999999993</v>
      </c>
      <c r="G59" s="60">
        <v>0.91999999999999993</v>
      </c>
      <c r="H59" s="60">
        <v>0.16641</v>
      </c>
      <c r="I59" s="75">
        <v>1.2940557467059225E-2</v>
      </c>
      <c r="J59" s="32">
        <v>7.2871287128712867E-3</v>
      </c>
      <c r="K59" s="319">
        <v>5.758548072841355E-3</v>
      </c>
      <c r="L59" s="225">
        <v>7.1820093942178698E-3</v>
      </c>
      <c r="M59" s="225">
        <v>0</v>
      </c>
      <c r="N59" s="73">
        <v>1.1970015657029784E-2</v>
      </c>
      <c r="O59" s="151">
        <v>9.7054181002944185E-4</v>
      </c>
      <c r="P59" s="225">
        <v>0</v>
      </c>
      <c r="Q59" s="226">
        <v>0.4</v>
      </c>
      <c r="R59" s="226">
        <v>1.9</v>
      </c>
      <c r="S59" s="226">
        <v>0.3</v>
      </c>
      <c r="T59" s="226">
        <v>0.3</v>
      </c>
      <c r="U59" s="253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50"/>
      <c r="BE59" s="250"/>
      <c r="BF59" s="250"/>
      <c r="BG59" s="269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0"/>
      <c r="CG59" s="7">
        <v>69.844015964876334</v>
      </c>
      <c r="CH59" s="7">
        <v>48.098468435337082</v>
      </c>
      <c r="CI59" s="7">
        <v>2.5328600908647165</v>
      </c>
      <c r="CJ59" s="32">
        <v>144.57711304729401</v>
      </c>
      <c r="CK59" s="32">
        <v>12.986586477541014</v>
      </c>
      <c r="CL59" s="47">
        <v>3.799290136297075</v>
      </c>
      <c r="CM59" s="47">
        <v>6.6586725971281763E-2</v>
      </c>
      <c r="CN59" s="47">
        <v>8.0040661323244455E-3</v>
      </c>
      <c r="CO59" s="47">
        <v>0.13650629092890379</v>
      </c>
      <c r="CP59" s="69">
        <v>2.1610978557276002E-3</v>
      </c>
    </row>
    <row r="60" spans="2:94" ht="14.2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0.85000000000000009</v>
      </c>
      <c r="G60" s="60">
        <v>0.85000000000000009</v>
      </c>
      <c r="H60" s="60">
        <v>0.152865</v>
      </c>
      <c r="I60" s="75">
        <v>1.1955949833696024E-2</v>
      </c>
      <c r="J60" s="32">
        <v>6.7326732673267334E-3</v>
      </c>
      <c r="K60" s="319">
        <v>5.3203976759947308E-3</v>
      </c>
      <c r="L60" s="225">
        <v>6.6355521577012933E-3</v>
      </c>
      <c r="M60" s="225">
        <v>0</v>
      </c>
      <c r="N60" s="73">
        <v>1.1059253596168822E-2</v>
      </c>
      <c r="O60" s="151">
        <v>8.9669623752720179E-4</v>
      </c>
      <c r="P60" s="225">
        <v>0</v>
      </c>
      <c r="Q60" s="226">
        <v>0.3</v>
      </c>
      <c r="R60" s="190">
        <v>2.13</v>
      </c>
      <c r="S60" s="226">
        <v>0.2</v>
      </c>
      <c r="T60" s="190">
        <v>0.45</v>
      </c>
      <c r="U60" s="253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50"/>
      <c r="BE60" s="250"/>
      <c r="BF60" s="250"/>
      <c r="BG60" s="269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0"/>
      <c r="CG60" s="7">
        <v>71.566584013605762</v>
      </c>
      <c r="CH60" s="7">
        <v>48.579453119690456</v>
      </c>
      <c r="CI60" s="7">
        <v>2.5328600908647165</v>
      </c>
      <c r="CJ60" s="32">
        <v>148.14282890816392</v>
      </c>
      <c r="CK60" s="32">
        <v>13.116452342316425</v>
      </c>
      <c r="CL60" s="47">
        <v>3.799290136297075</v>
      </c>
      <c r="CM60" s="47">
        <v>6.2984527488799916E-2</v>
      </c>
      <c r="CN60" s="47">
        <v>7.4260981011414814E-3</v>
      </c>
      <c r="CO60" s="47">
        <v>0.12915080118779187</v>
      </c>
      <c r="CP60" s="69">
        <v>2.0050464873082002E-3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2">
        <v>0.21</v>
      </c>
      <c r="G61" s="32">
        <v>0.21</v>
      </c>
      <c r="H61" s="32">
        <v>2.9024999999999999E-2</v>
      </c>
      <c r="I61" s="144">
        <v>2.9538229000896058E-3</v>
      </c>
      <c r="J61" s="83">
        <v>1.6633663366336633E-3</v>
      </c>
      <c r="K61" s="322">
        <v>1.3144511905398746E-3</v>
      </c>
      <c r="L61" s="323">
        <v>1.6393717095497312E-3</v>
      </c>
      <c r="M61" s="225">
        <v>0</v>
      </c>
      <c r="N61" s="151">
        <v>2.7322861825828854E-3</v>
      </c>
      <c r="O61" s="152">
        <v>2.2153671750672042E-4</v>
      </c>
      <c r="P61" s="225">
        <v>0</v>
      </c>
      <c r="Q61" s="205">
        <v>0.78</v>
      </c>
      <c r="R61" s="205">
        <v>2.37</v>
      </c>
      <c r="S61" s="205">
        <v>0.35</v>
      </c>
      <c r="T61" s="226">
        <v>0.6</v>
      </c>
      <c r="U61" s="253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50"/>
      <c r="BE61" s="250"/>
      <c r="BF61" s="250"/>
      <c r="BG61" s="269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58">
        <v>47.017636084172146</v>
      </c>
      <c r="CH61" s="53">
        <v>32.842928259021569</v>
      </c>
      <c r="CI61" s="53">
        <v>2.5328600908647165</v>
      </c>
      <c r="CJ61" s="32">
        <v>97.326506694236329</v>
      </c>
      <c r="CK61" s="32">
        <v>8.8675906299358243</v>
      </c>
      <c r="CL61" s="47">
        <v>3.799290136297075</v>
      </c>
      <c r="CM61" s="47">
        <v>1.0405604196757739E-2</v>
      </c>
      <c r="CN61" s="69">
        <v>9.5326599271810099E-4</v>
      </c>
      <c r="CO61" s="47">
        <v>2.1236417334412012E-2</v>
      </c>
      <c r="CP61" s="69">
        <v>2.5738181803388726E-4</v>
      </c>
    </row>
    <row r="62" spans="2:94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60"/>
      <c r="H62" s="66"/>
      <c r="I62" s="231">
        <v>6.0000000000000001E-3</v>
      </c>
      <c r="J62" s="231">
        <v>6.0000000000000001E-3</v>
      </c>
      <c r="K62" s="231">
        <v>4.5528000000000001E-3</v>
      </c>
      <c r="L62" s="231">
        <v>0</v>
      </c>
      <c r="M62" s="231">
        <v>0</v>
      </c>
      <c r="N62" s="14"/>
      <c r="O62" s="14"/>
      <c r="P62" s="317"/>
      <c r="Q62" s="7"/>
      <c r="R62" s="7"/>
      <c r="S62" s="7"/>
      <c r="T62" s="7"/>
      <c r="U62" s="253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50"/>
      <c r="BE62" s="250"/>
      <c r="BF62" s="250"/>
      <c r="BG62" s="269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0"/>
      <c r="CG62" s="7"/>
      <c r="CH62" s="7"/>
      <c r="CI62" s="7"/>
      <c r="CJ62" s="60"/>
      <c r="CK62" s="60"/>
      <c r="CL62" s="7"/>
      <c r="CM62" s="7"/>
      <c r="CN62" s="7"/>
      <c r="CO62" s="7"/>
      <c r="CP62" s="7"/>
    </row>
    <row r="63" spans="2:94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71">
        <v>0.96</v>
      </c>
      <c r="G63" s="60">
        <v>0.96</v>
      </c>
      <c r="H63" s="60">
        <v>0.17415</v>
      </c>
      <c r="I63" s="133">
        <v>7.4322580645161287E-4</v>
      </c>
      <c r="J63" s="106">
        <v>7.4322580645161287E-4</v>
      </c>
      <c r="K63" s="315">
        <v>5.6395974193548391E-4</v>
      </c>
      <c r="L63" s="191">
        <v>0</v>
      </c>
      <c r="M63" s="318">
        <v>0</v>
      </c>
      <c r="N63" s="133">
        <v>6.1985032258064516E-4</v>
      </c>
      <c r="O63" s="134">
        <v>1.2337548387096774E-4</v>
      </c>
      <c r="P63" s="225">
        <v>0</v>
      </c>
      <c r="Q63" s="226">
        <v>1</v>
      </c>
      <c r="R63" s="226">
        <v>2.4</v>
      </c>
      <c r="S63" s="226">
        <v>0.7</v>
      </c>
      <c r="T63" s="226">
        <v>1</v>
      </c>
      <c r="U63" s="253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50"/>
      <c r="BE63" s="250"/>
      <c r="BF63" s="250"/>
      <c r="BG63" s="269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0"/>
      <c r="CG63" s="71">
        <v>131.98824688133368</v>
      </c>
      <c r="CH63" s="7">
        <v>32.842928259021569</v>
      </c>
      <c r="CI63" s="39">
        <v>0.92978408398831358</v>
      </c>
      <c r="CJ63" s="32">
        <v>273.2156710443607</v>
      </c>
      <c r="CK63" s="32">
        <v>8.8675906299358243</v>
      </c>
      <c r="CL63" s="47">
        <v>1.3946761259824703</v>
      </c>
      <c r="CM63" s="47">
        <v>0.12760130972670911</v>
      </c>
      <c r="CN63" s="47">
        <v>5.7195959563086061E-3</v>
      </c>
      <c r="CO63" s="94">
        <v>0.26362593328352946</v>
      </c>
      <c r="CP63" s="101">
        <v>1.5442909082033238E-3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10">
        <v>1.95</v>
      </c>
      <c r="G64" s="60">
        <v>1.95</v>
      </c>
      <c r="H64" s="60">
        <v>0.36571500000000001</v>
      </c>
      <c r="I64" s="133">
        <v>1.5096774193548387E-3</v>
      </c>
      <c r="J64" s="106">
        <v>1.5096774193548387E-3</v>
      </c>
      <c r="K64" s="315">
        <v>1.1455432258064516E-3</v>
      </c>
      <c r="L64" s="191">
        <v>0</v>
      </c>
      <c r="M64" s="318">
        <v>0</v>
      </c>
      <c r="N64" s="133">
        <v>1.2590709677419354E-3</v>
      </c>
      <c r="O64" s="134">
        <v>2.5060645161290322E-4</v>
      </c>
      <c r="P64" s="225">
        <v>0</v>
      </c>
      <c r="Q64" s="226">
        <v>0.9</v>
      </c>
      <c r="R64" s="190">
        <v>2.35</v>
      </c>
      <c r="S64" s="190">
        <v>0.5</v>
      </c>
      <c r="T64" s="226">
        <v>0.7</v>
      </c>
      <c r="U64" s="253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50"/>
      <c r="BE64" s="250"/>
      <c r="BF64" s="250"/>
      <c r="BG64" s="269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0"/>
      <c r="CG64" s="7">
        <v>108.05114006210451</v>
      </c>
      <c r="CH64" s="7">
        <v>35.798791802333518</v>
      </c>
      <c r="CI64" s="7">
        <v>0.92978408398831358</v>
      </c>
      <c r="CJ64" s="32">
        <v>223.6658599285563</v>
      </c>
      <c r="CK64" s="32">
        <v>9.6656737866300499</v>
      </c>
      <c r="CL64" s="47">
        <v>1.3946761259824703</v>
      </c>
      <c r="CM64" s="47">
        <v>0.21251280208488096</v>
      </c>
      <c r="CN64" s="47">
        <v>1.3092155143990404E-2</v>
      </c>
      <c r="CO64" s="94">
        <v>0.4388680453063506</v>
      </c>
      <c r="CP64" s="94">
        <v>3.5348818888774089E-3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191">
        <v>1.86</v>
      </c>
      <c r="G65" s="60">
        <v>1.86</v>
      </c>
      <c r="H65" s="60">
        <v>0.3483</v>
      </c>
      <c r="I65" s="133">
        <v>1.4400000000000001E-3</v>
      </c>
      <c r="J65" s="106">
        <v>1.4400000000000001E-3</v>
      </c>
      <c r="K65" s="314">
        <v>1.092672E-3</v>
      </c>
      <c r="L65" s="191">
        <v>0</v>
      </c>
      <c r="M65" s="225">
        <v>0</v>
      </c>
      <c r="N65" s="133">
        <v>1.20096E-3</v>
      </c>
      <c r="O65" s="134">
        <v>2.3904000000000002E-4</v>
      </c>
      <c r="P65" s="225">
        <v>0</v>
      </c>
      <c r="Q65" s="226">
        <v>0.6</v>
      </c>
      <c r="R65" s="226">
        <v>2.2999999999999998</v>
      </c>
      <c r="S65" s="190">
        <v>0.4</v>
      </c>
      <c r="T65" s="226">
        <v>0.55000000000000004</v>
      </c>
      <c r="U65" s="253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50"/>
      <c r="BE65" s="250"/>
      <c r="BF65" s="250"/>
      <c r="BG65" s="269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0"/>
      <c r="CG65" s="7">
        <v>82.928002783094399</v>
      </c>
      <c r="CH65" s="7">
        <v>36.156779720356859</v>
      </c>
      <c r="CI65" s="7">
        <v>0.92978408398831358</v>
      </c>
      <c r="CJ65" s="32">
        <v>171.6609657610054</v>
      </c>
      <c r="CK65" s="32">
        <v>9.7623305244963525</v>
      </c>
      <c r="CL65" s="47">
        <v>1.3946761259824703</v>
      </c>
      <c r="CM65" s="47">
        <v>0.15597548357277385</v>
      </c>
      <c r="CN65" s="47">
        <v>1.2593406376600294E-2</v>
      </c>
      <c r="CO65" s="94">
        <v>0.32188349390979748</v>
      </c>
      <c r="CP65" s="94">
        <v>3.4002197216820799E-3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191">
        <v>1.76</v>
      </c>
      <c r="G66" s="60">
        <v>1.76</v>
      </c>
      <c r="H66" s="60">
        <v>0.32895000000000002</v>
      </c>
      <c r="I66" s="133">
        <v>1.3625806451612904E-3</v>
      </c>
      <c r="J66" s="106">
        <v>1.3625806451612904E-3</v>
      </c>
      <c r="K66" s="315">
        <v>1.0339261935483873E-3</v>
      </c>
      <c r="L66" s="191">
        <v>0</v>
      </c>
      <c r="M66" s="225">
        <v>0</v>
      </c>
      <c r="N66" s="133">
        <v>1.1363922580645163E-3</v>
      </c>
      <c r="O66" s="134">
        <v>2.2618838709677423E-4</v>
      </c>
      <c r="P66" s="225">
        <v>0</v>
      </c>
      <c r="Q66" s="190">
        <v>0.5</v>
      </c>
      <c r="R66" s="190">
        <v>2.1</v>
      </c>
      <c r="S66" s="190">
        <v>0.35</v>
      </c>
      <c r="T66" s="226">
        <v>0.4</v>
      </c>
      <c r="U66" s="253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50"/>
      <c r="BE66" s="250"/>
      <c r="BF66" s="250"/>
      <c r="BG66" s="269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0"/>
      <c r="CG66" s="226">
        <v>72.432574508048972</v>
      </c>
      <c r="CH66" s="226">
        <v>31.275614458108684</v>
      </c>
      <c r="CI66" s="7">
        <v>0.92978408398831358</v>
      </c>
      <c r="CJ66" s="32">
        <v>149.93542923166137</v>
      </c>
      <c r="CK66" s="32">
        <v>8.4444159036893449</v>
      </c>
      <c r="CL66" s="47">
        <v>1.3946761259824703</v>
      </c>
      <c r="CM66" s="47">
        <v>0.12911775112198565</v>
      </c>
      <c r="CN66" s="47">
        <v>2.8811337599485114E-4</v>
      </c>
      <c r="CO66" s="47">
        <v>0.26634098542945323</v>
      </c>
      <c r="CP66" s="47">
        <v>2.7777906115186105E-3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10">
        <v>0.5</v>
      </c>
      <c r="G67" s="60">
        <v>0.5</v>
      </c>
      <c r="H67" s="60">
        <v>8.5140000000000007E-2</v>
      </c>
      <c r="I67" s="134">
        <v>3.8709677419354838E-4</v>
      </c>
      <c r="J67" s="305">
        <v>3.8709677419354838E-4</v>
      </c>
      <c r="K67" s="315">
        <v>2.937290322580645E-4</v>
      </c>
      <c r="L67" s="191">
        <v>0</v>
      </c>
      <c r="M67" s="225">
        <v>0</v>
      </c>
      <c r="N67" s="134">
        <v>3.2283870967741936E-4</v>
      </c>
      <c r="O67" s="134">
        <v>6.4258064516129032E-5</v>
      </c>
      <c r="P67" s="225">
        <v>0</v>
      </c>
      <c r="Q67" s="226">
        <v>0.4</v>
      </c>
      <c r="R67" s="226">
        <v>1.9</v>
      </c>
      <c r="S67" s="226">
        <v>0.3</v>
      </c>
      <c r="T67" s="226">
        <v>0.3</v>
      </c>
      <c r="U67" s="253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50"/>
      <c r="BE67" s="250"/>
      <c r="BF67" s="250"/>
      <c r="BG67" s="269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0"/>
      <c r="CG67" s="7">
        <v>61.937146233003538</v>
      </c>
      <c r="CH67" s="7">
        <v>26.394449195860506</v>
      </c>
      <c r="CI67" s="7">
        <v>0.92978408398831358</v>
      </c>
      <c r="CJ67" s="32">
        <v>128.20989270231732</v>
      </c>
      <c r="CK67" s="32">
        <v>7.1265012828823373</v>
      </c>
      <c r="CL67" s="47">
        <v>1.3946761259824703</v>
      </c>
      <c r="CM67" s="47">
        <v>3.1433465158495925E-2</v>
      </c>
      <c r="CN67" s="47">
        <v>2.2472234045355635E-3</v>
      </c>
      <c r="CO67" s="47">
        <v>6.4802284414149897E-2</v>
      </c>
      <c r="CP67" s="69">
        <v>6.0675031922460224E-4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10">
        <v>0.41</v>
      </c>
      <c r="G68" s="60">
        <v>0.41</v>
      </c>
      <c r="H68" s="60">
        <v>6.7724999999999994E-2</v>
      </c>
      <c r="I68" s="134">
        <v>3.1741935483870968E-4</v>
      </c>
      <c r="J68" s="305">
        <v>3.1741935483870968E-4</v>
      </c>
      <c r="K68" s="315">
        <v>2.408578064516129E-4</v>
      </c>
      <c r="L68" s="191">
        <v>0</v>
      </c>
      <c r="M68" s="225">
        <v>0</v>
      </c>
      <c r="N68" s="134">
        <v>2.6472774193548389E-4</v>
      </c>
      <c r="O68" s="135">
        <v>5.2691612903225806E-5</v>
      </c>
      <c r="P68" s="225">
        <v>0</v>
      </c>
      <c r="Q68" s="226">
        <v>0.3</v>
      </c>
      <c r="R68" s="190">
        <v>2.13</v>
      </c>
      <c r="S68" s="226">
        <v>0.2</v>
      </c>
      <c r="T68" s="190">
        <v>0.45</v>
      </c>
      <c r="U68" s="253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50"/>
      <c r="BE68" s="250"/>
      <c r="BF68" s="250"/>
      <c r="BG68" s="269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7">
        <v>64.271555391937412</v>
      </c>
      <c r="CH68" s="7">
        <v>30.089672083280977</v>
      </c>
      <c r="CI68" s="7">
        <v>0.92978408398831358</v>
      </c>
      <c r="CJ68" s="32">
        <v>133.04211966131044</v>
      </c>
      <c r="CK68" s="32">
        <v>8.1242114624858637</v>
      </c>
      <c r="CL68" s="47">
        <v>1.3946761259824703</v>
      </c>
      <c r="CM68" s="47">
        <v>2.6732549185129545E-2</v>
      </c>
      <c r="CN68" s="47">
        <v>2.0378230418402043E-3</v>
      </c>
      <c r="CO68" s="47">
        <v>5.5119086272790094E-2</v>
      </c>
      <c r="CP68" s="69">
        <v>5.5021222129685509E-4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2">
        <v>0.31</v>
      </c>
      <c r="G69" s="32">
        <v>0.31</v>
      </c>
      <c r="H69" s="32">
        <v>4.8375000000000001E-2</v>
      </c>
      <c r="I69" s="134">
        <v>2.4000000000000001E-4</v>
      </c>
      <c r="J69" s="305">
        <v>2.4000000000000001E-4</v>
      </c>
      <c r="K69" s="316">
        <v>1.8211200000000001E-4</v>
      </c>
      <c r="L69" s="191">
        <v>0</v>
      </c>
      <c r="M69" s="225">
        <v>0</v>
      </c>
      <c r="N69" s="134">
        <v>2.0016000000000001E-4</v>
      </c>
      <c r="O69" s="135">
        <v>3.9840000000000005E-5</v>
      </c>
      <c r="P69" s="225">
        <v>0</v>
      </c>
      <c r="Q69" s="205">
        <v>0.78</v>
      </c>
      <c r="R69" s="205">
        <v>2.37</v>
      </c>
      <c r="S69" s="205">
        <v>0.35</v>
      </c>
      <c r="T69" s="226">
        <v>0.6</v>
      </c>
      <c r="U69" s="253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50"/>
      <c r="BE69" s="250"/>
      <c r="BF69" s="250"/>
      <c r="BG69" s="269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0"/>
      <c r="CG69" s="58">
        <v>51.291110915446247</v>
      </c>
      <c r="CH69" s="53">
        <v>32.842928259021569</v>
      </c>
      <c r="CI69" s="53">
        <v>0.92978408398831358</v>
      </c>
      <c r="CJ69" s="32">
        <v>106.17259959497372</v>
      </c>
      <c r="CK69" s="32">
        <v>8.8675906299358243</v>
      </c>
      <c r="CL69" s="47">
        <v>1.3946761259824703</v>
      </c>
      <c r="CM69" s="47">
        <v>1.6188477449824712E-2</v>
      </c>
      <c r="CN69" s="69">
        <v>1.5887766545301684E-3</v>
      </c>
      <c r="CO69" s="47">
        <v>3.3345855473496423E-2</v>
      </c>
      <c r="CP69" s="69">
        <v>4.289696967231455E-4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63"/>
      <c r="H70" s="63"/>
      <c r="I70" s="515">
        <v>1E-3</v>
      </c>
      <c r="J70" s="515">
        <v>1E-3</v>
      </c>
      <c r="K70" s="515">
        <v>5.2420000000000006E-4</v>
      </c>
      <c r="L70" s="515">
        <v>4.7580000000000007E-4</v>
      </c>
      <c r="M70" s="515">
        <v>0</v>
      </c>
      <c r="N70" s="166"/>
      <c r="O70" s="166"/>
      <c r="P70" s="241"/>
      <c r="Q70" s="15"/>
      <c r="R70" s="15"/>
      <c r="S70" s="15"/>
      <c r="T70" s="15"/>
      <c r="U70" s="253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50"/>
      <c r="BE70" s="250"/>
      <c r="BF70" s="250"/>
      <c r="BG70" s="269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0"/>
      <c r="CG70" s="10"/>
      <c r="CH70" s="15"/>
      <c r="CI70" s="7"/>
      <c r="CJ70" s="63"/>
      <c r="CK70" s="63"/>
      <c r="CL70" s="15"/>
      <c r="CM70" s="15"/>
      <c r="CN70" s="47"/>
      <c r="CO70" s="15"/>
      <c r="CP70" s="15"/>
    </row>
    <row r="71" spans="2:94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71">
        <v>0.33</v>
      </c>
      <c r="G71" s="60">
        <v>0.33</v>
      </c>
      <c r="H71" s="60">
        <v>5.2245000000000007E-2</v>
      </c>
      <c r="I71" s="134">
        <v>1.5207373271889401E-4</v>
      </c>
      <c r="J71" s="305">
        <v>1.5207373271889401E-4</v>
      </c>
      <c r="K71" s="315">
        <v>7.9717050691244248E-5</v>
      </c>
      <c r="L71" s="315">
        <v>7.2356682027649766E-5</v>
      </c>
      <c r="M71" s="318">
        <v>0</v>
      </c>
      <c r="N71" s="134">
        <v>1.2682949308755762E-4</v>
      </c>
      <c r="O71" s="135">
        <v>2.5244239631336408E-5</v>
      </c>
      <c r="P71" s="225">
        <v>0</v>
      </c>
      <c r="Q71" s="226">
        <v>1</v>
      </c>
      <c r="R71" s="226">
        <v>2.4</v>
      </c>
      <c r="S71" s="226">
        <v>0.7</v>
      </c>
      <c r="T71" s="226">
        <v>1</v>
      </c>
      <c r="U71" s="253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50"/>
      <c r="BE71" s="250"/>
      <c r="BF71" s="250"/>
      <c r="BG71" s="269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0"/>
      <c r="CG71" s="71">
        <v>117.49231903956689</v>
      </c>
      <c r="CH71" s="7">
        <v>32.842928259021569</v>
      </c>
      <c r="CI71" s="39">
        <v>5.8672581851676338</v>
      </c>
      <c r="CJ71" s="32">
        <v>243.20910041190345</v>
      </c>
      <c r="CK71" s="32">
        <v>8.8675906299358243</v>
      </c>
      <c r="CL71" s="47">
        <v>8.8008872777514497</v>
      </c>
      <c r="CM71" s="47">
        <v>4.0708660484162391E-2</v>
      </c>
      <c r="CN71" s="69">
        <v>1.715878786892582E-3</v>
      </c>
      <c r="CO71" s="94">
        <v>8.3163295937586118E-2</v>
      </c>
      <c r="CP71" s="101">
        <v>4.6328727246099723E-4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10">
        <v>0.53</v>
      </c>
      <c r="G72" s="7">
        <v>0.53</v>
      </c>
      <c r="H72" s="7">
        <v>9.0944999999999998E-2</v>
      </c>
      <c r="I72" s="134">
        <v>2.4423963133640556E-4</v>
      </c>
      <c r="J72" s="305">
        <v>2.4423963133640556E-4</v>
      </c>
      <c r="K72" s="315">
        <v>1.2803041474654378E-4</v>
      </c>
      <c r="L72" s="315">
        <v>1.1620921658986178E-4</v>
      </c>
      <c r="M72" s="318">
        <v>0</v>
      </c>
      <c r="N72" s="134">
        <v>2.0369585253456225E-4</v>
      </c>
      <c r="O72" s="135">
        <v>4.0543778801843322E-5</v>
      </c>
      <c r="P72" s="225">
        <v>0</v>
      </c>
      <c r="Q72" s="226">
        <v>0.9</v>
      </c>
      <c r="R72" s="190">
        <v>2.35</v>
      </c>
      <c r="S72" s="190">
        <v>0.5</v>
      </c>
      <c r="T72" s="226">
        <v>0.7</v>
      </c>
      <c r="U72" s="253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50"/>
      <c r="BE72" s="250"/>
      <c r="BF72" s="250"/>
      <c r="BG72" s="269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0"/>
      <c r="CG72" s="10">
        <v>98.478179922444241</v>
      </c>
      <c r="CH72" s="7">
        <v>30.543923280890059</v>
      </c>
      <c r="CI72" s="7">
        <v>5.8672581851676338</v>
      </c>
      <c r="CJ72" s="32">
        <v>203.84983243945956</v>
      </c>
      <c r="CK72" s="32">
        <v>8.2468592858403174</v>
      </c>
      <c r="CL72" s="47">
        <v>8.8008872777514497</v>
      </c>
      <c r="CM72" s="47">
        <v>5.5303082197034295E-2</v>
      </c>
      <c r="CN72" s="47">
        <v>2.7778171027805464E-3</v>
      </c>
      <c r="CO72" s="94">
        <v>0.11270488145012184</v>
      </c>
      <c r="CP72" s="101">
        <v>7.5001061775074765E-4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10">
        <v>0.3</v>
      </c>
      <c r="G73" s="60">
        <v>0.3</v>
      </c>
      <c r="H73" s="60">
        <v>4.6440000000000002E-2</v>
      </c>
      <c r="I73" s="134">
        <v>1.3824884792626731E-4</v>
      </c>
      <c r="J73" s="305">
        <v>1.3824884792626731E-4</v>
      </c>
      <c r="K73" s="314">
        <v>7.2470046082949321E-5</v>
      </c>
      <c r="L73" s="314">
        <v>6.5778801843317987E-5</v>
      </c>
      <c r="M73" s="225">
        <v>0</v>
      </c>
      <c r="N73" s="134">
        <v>1.1529953917050693E-4</v>
      </c>
      <c r="O73" s="135">
        <v>2.2949308755760376E-5</v>
      </c>
      <c r="P73" s="225">
        <v>0</v>
      </c>
      <c r="Q73" s="226">
        <v>0.6</v>
      </c>
      <c r="R73" s="226">
        <v>2.2999999999999998</v>
      </c>
      <c r="S73" s="190">
        <v>0.4</v>
      </c>
      <c r="T73" s="226">
        <v>0.55000000000000004</v>
      </c>
      <c r="U73" s="253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50"/>
      <c r="BE73" s="250"/>
      <c r="BF73" s="250"/>
      <c r="BG73" s="269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0"/>
      <c r="CG73" s="7">
        <v>67.396651524058555</v>
      </c>
      <c r="CH73" s="7">
        <v>30.84936251369896</v>
      </c>
      <c r="CI73" s="7">
        <v>5.8672581851676338</v>
      </c>
      <c r="CJ73" s="32">
        <v>139.51106865480119</v>
      </c>
      <c r="CK73" s="32">
        <v>8.3293278786987202</v>
      </c>
      <c r="CL73" s="47">
        <v>8.8008872777514497</v>
      </c>
      <c r="CM73" s="47">
        <v>2.197917291276786E-2</v>
      </c>
      <c r="CN73" s="47">
        <v>1.4326443951361797E-3</v>
      </c>
      <c r="CO73" s="94">
        <v>4.4493586779765795E-2</v>
      </c>
      <c r="CP73" s="101">
        <v>3.868139866867686E-4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10">
        <v>0.52</v>
      </c>
      <c r="G74" s="60">
        <v>0.52</v>
      </c>
      <c r="H74" s="60">
        <v>8.9010000000000006E-2</v>
      </c>
      <c r="I74" s="134">
        <v>2.3963133640552998E-4</v>
      </c>
      <c r="J74" s="305">
        <v>2.3963133640552998E-4</v>
      </c>
      <c r="K74" s="315">
        <v>1.256147465437788E-4</v>
      </c>
      <c r="L74" s="315">
        <v>1.1401658986175117E-4</v>
      </c>
      <c r="M74" s="225">
        <v>0</v>
      </c>
      <c r="N74" s="134">
        <v>1.99852534562212E-4</v>
      </c>
      <c r="O74" s="135">
        <v>3.9778801843317978E-5</v>
      </c>
      <c r="P74" s="225">
        <v>0</v>
      </c>
      <c r="Q74" s="190">
        <v>0.5</v>
      </c>
      <c r="R74" s="190">
        <v>2.1</v>
      </c>
      <c r="S74" s="190">
        <v>0.35</v>
      </c>
      <c r="T74" s="226">
        <v>0.4</v>
      </c>
      <c r="U74" s="253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50"/>
      <c r="BE74" s="250"/>
      <c r="BF74" s="250"/>
      <c r="BG74" s="269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0"/>
      <c r="CG74" s="226">
        <v>57.748387863142355</v>
      </c>
      <c r="CH74" s="226">
        <v>27.301685824623579</v>
      </c>
      <c r="CI74" s="7">
        <v>5.8672581851676338</v>
      </c>
      <c r="CJ74" s="32">
        <v>119.53916287670467</v>
      </c>
      <c r="CK74" s="32">
        <v>7.3714551726483668</v>
      </c>
      <c r="CL74" s="47">
        <v>8.8008872777514497</v>
      </c>
      <c r="CM74" s="47">
        <v>3.30801359451212E-2</v>
      </c>
      <c r="CN74" s="47">
        <v>2.4301230552497446E-3</v>
      </c>
      <c r="CO74" s="47">
        <v>6.6736826080317183E-2</v>
      </c>
      <c r="CP74" s="69">
        <v>6.5613322491743118E-4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10">
        <v>0.21</v>
      </c>
      <c r="G75" s="60">
        <v>0.21</v>
      </c>
      <c r="H75" s="60">
        <v>2.9024999999999999E-2</v>
      </c>
      <c r="I75" s="134">
        <v>9.6774193548387094E-5</v>
      </c>
      <c r="J75" s="305">
        <v>9.6774193548387094E-5</v>
      </c>
      <c r="K75" s="315">
        <v>5.0729032258064514E-5</v>
      </c>
      <c r="L75" s="315">
        <v>4.604516129032258E-5</v>
      </c>
      <c r="M75" s="225">
        <v>0</v>
      </c>
      <c r="N75" s="134">
        <v>8.0709677419354839E-5</v>
      </c>
      <c r="O75" s="135">
        <v>1.6064516129032258E-5</v>
      </c>
      <c r="P75" s="225">
        <v>0</v>
      </c>
      <c r="Q75" s="226">
        <v>0.4</v>
      </c>
      <c r="R75" s="226">
        <v>1.9</v>
      </c>
      <c r="S75" s="226">
        <v>0.3</v>
      </c>
      <c r="T75" s="226">
        <v>0.3</v>
      </c>
      <c r="U75" s="253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50"/>
      <c r="BE75" s="250"/>
      <c r="BF75" s="250"/>
      <c r="BG75" s="269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0"/>
      <c r="CG75" s="7">
        <v>48.100124202226155</v>
      </c>
      <c r="CH75" s="7">
        <v>23.754009135548198</v>
      </c>
      <c r="CI75" s="7">
        <v>5.8672581851676338</v>
      </c>
      <c r="CJ75" s="32">
        <v>99.567257098608138</v>
      </c>
      <c r="CK75" s="32">
        <v>6.4135824665980143</v>
      </c>
      <c r="CL75" s="47">
        <v>8.8008872777514497</v>
      </c>
      <c r="CM75" s="47">
        <v>1.1333150301352695E-2</v>
      </c>
      <c r="CN75" s="69">
        <v>6.8946011515928643E-4</v>
      </c>
      <c r="CO75" s="47">
        <v>2.2757310319035516E-2</v>
      </c>
      <c r="CP75" s="77">
        <v>1.8615423109300737E-4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10">
        <v>0.16999999999999998</v>
      </c>
      <c r="G76" s="60">
        <v>0.16999999999999998</v>
      </c>
      <c r="H76" s="60">
        <v>2.1285000000000002E-2</v>
      </c>
      <c r="I76" s="134">
        <v>7.8341013824884787E-5</v>
      </c>
      <c r="J76" s="305">
        <v>7.8341013824884787E-5</v>
      </c>
      <c r="K76" s="315">
        <v>4.1066359447004607E-5</v>
      </c>
      <c r="L76" s="315">
        <v>3.727465437788018E-5</v>
      </c>
      <c r="M76" s="225">
        <v>0</v>
      </c>
      <c r="N76" s="134">
        <v>6.5336405529953909E-5</v>
      </c>
      <c r="O76" s="135">
        <v>1.3004608294930875E-5</v>
      </c>
      <c r="P76" s="225">
        <v>0</v>
      </c>
      <c r="Q76" s="226">
        <v>0.3</v>
      </c>
      <c r="R76" s="190">
        <v>2.13</v>
      </c>
      <c r="S76" s="226">
        <v>0.2</v>
      </c>
      <c r="T76" s="190">
        <v>0.45</v>
      </c>
      <c r="U76" s="253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50"/>
      <c r="BE76" s="250"/>
      <c r="BF76" s="250"/>
      <c r="BG76" s="269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0"/>
      <c r="CG76" s="7">
        <v>51.281697975289248</v>
      </c>
      <c r="CH76" s="7">
        <v>26.84203032316946</v>
      </c>
      <c r="CI76" s="7">
        <v>5.8672581851676338</v>
      </c>
      <c r="CJ76" s="32">
        <v>106.15311480884874</v>
      </c>
      <c r="CK76" s="32">
        <v>7.2473481872557546</v>
      </c>
      <c r="CL76" s="47">
        <v>8.8008872777514497</v>
      </c>
      <c r="CM76" s="47">
        <v>9.7153225472776696E-3</v>
      </c>
      <c r="CN76" s="69">
        <v>5.7133261542866194E-4</v>
      </c>
      <c r="CO76" s="47">
        <v>1.9542180354722032E-2</v>
      </c>
      <c r="CP76" s="77">
        <v>1.5425980616573875E-4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2">
        <v>0.11</v>
      </c>
      <c r="G77" s="32">
        <v>0.11</v>
      </c>
      <c r="H77" s="32">
        <v>9.6750000000000013E-3</v>
      </c>
      <c r="I77" s="135">
        <v>5.069124423963134E-5</v>
      </c>
      <c r="J77" s="306">
        <v>5.069124423963134E-5</v>
      </c>
      <c r="K77" s="316">
        <v>2.6572350230414747E-5</v>
      </c>
      <c r="L77" s="316">
        <v>2.4118894009216593E-5</v>
      </c>
      <c r="M77" s="225">
        <v>0</v>
      </c>
      <c r="N77" s="135">
        <v>4.2276497695852534E-5</v>
      </c>
      <c r="O77" s="146">
        <v>8.4147465437788028E-6</v>
      </c>
      <c r="P77" s="225">
        <v>0</v>
      </c>
      <c r="Q77" s="205">
        <v>0.78</v>
      </c>
      <c r="R77" s="205">
        <v>2.37</v>
      </c>
      <c r="S77" s="205">
        <v>0.35</v>
      </c>
      <c r="T77" s="226">
        <v>0.6</v>
      </c>
      <c r="U77" s="253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50"/>
      <c r="BE77" s="250"/>
      <c r="BF77" s="250"/>
      <c r="BG77" s="269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0"/>
      <c r="CG77" s="58">
        <v>36.870486594935393</v>
      </c>
      <c r="CH77" s="53">
        <v>24.763567907302264</v>
      </c>
      <c r="CI77" s="53">
        <v>5.8672581851676338</v>
      </c>
      <c r="CJ77" s="13">
        <v>76.321907251516251</v>
      </c>
      <c r="CK77" s="32">
        <v>6.6861633349716119</v>
      </c>
      <c r="CL77" s="47">
        <v>8.8008872777514497</v>
      </c>
      <c r="CM77" s="69">
        <v>4.7011519258113327E-3</v>
      </c>
      <c r="CN77" s="69">
        <v>2.3958751950314944E-4</v>
      </c>
      <c r="CO77" s="69">
        <v>9.3635073982194488E-3</v>
      </c>
      <c r="CP77" s="77">
        <v>6.4688630265850348E-5</v>
      </c>
    </row>
    <row r="78" spans="2:94" ht="16" x14ac:dyDescent="0.2">
      <c r="B78" s="5" t="s">
        <v>100</v>
      </c>
      <c r="C78" s="37" t="s">
        <v>105</v>
      </c>
      <c r="D78" s="37" t="s">
        <v>105</v>
      </c>
      <c r="E78" s="5"/>
      <c r="F78" s="10"/>
      <c r="G78" s="63"/>
      <c r="H78" s="63"/>
      <c r="I78" s="515">
        <v>2.5023041474654382E-3</v>
      </c>
      <c r="J78" s="515">
        <v>2.5023041474654382E-3</v>
      </c>
      <c r="K78" s="515">
        <v>1.1968520737327189E-3</v>
      </c>
      <c r="L78" s="515">
        <v>1.3054520737327188E-3</v>
      </c>
      <c r="M78" s="515">
        <v>0</v>
      </c>
      <c r="N78" s="166"/>
      <c r="O78" s="166"/>
      <c r="P78" s="241"/>
      <c r="Q78" s="15"/>
      <c r="R78" s="15"/>
      <c r="S78" s="15"/>
      <c r="T78" s="15"/>
      <c r="U78" s="253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50"/>
      <c r="BE78" s="250"/>
      <c r="BF78" s="250"/>
      <c r="BG78" s="269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0"/>
      <c r="CG78" s="10"/>
      <c r="CH78" s="15"/>
      <c r="CI78" s="7"/>
      <c r="CJ78" s="15"/>
      <c r="CK78" s="15"/>
      <c r="CL78" s="15"/>
      <c r="CM78" s="15"/>
      <c r="CN78" s="47"/>
      <c r="CO78" s="15"/>
      <c r="CP78" s="15"/>
    </row>
    <row r="79" spans="2:94" ht="16" x14ac:dyDescent="0.2">
      <c r="B79" s="37" t="s">
        <v>100</v>
      </c>
      <c r="C79" s="37" t="s">
        <v>105</v>
      </c>
      <c r="D79" s="37" t="s">
        <v>105</v>
      </c>
      <c r="E79" s="38" t="s">
        <v>84</v>
      </c>
      <c r="F79" s="71">
        <v>0.16999999999999998</v>
      </c>
      <c r="G79" s="60">
        <v>0.16999999999999998</v>
      </c>
      <c r="H79" s="60">
        <v>2.1285000000000002E-2</v>
      </c>
      <c r="I79" s="134">
        <v>2.3502304147465436E-4</v>
      </c>
      <c r="J79" s="305">
        <v>2.3502304147465436E-4</v>
      </c>
      <c r="K79" s="320">
        <v>1.1241152073732718E-4</v>
      </c>
      <c r="L79" s="321">
        <v>1.2261152073732718E-4</v>
      </c>
      <c r="M79" s="318">
        <v>0</v>
      </c>
      <c r="N79" s="134">
        <v>1.9600921658986174E-4</v>
      </c>
      <c r="O79" s="135">
        <v>3.9013824884792627E-5</v>
      </c>
      <c r="P79" s="225">
        <v>0</v>
      </c>
      <c r="Q79" s="226">
        <v>1</v>
      </c>
      <c r="R79" s="226">
        <v>2.4</v>
      </c>
      <c r="S79" s="226">
        <v>0.7</v>
      </c>
      <c r="T79" s="226">
        <v>1</v>
      </c>
      <c r="U79" s="253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50"/>
      <c r="BE79" s="250"/>
      <c r="BF79" s="250"/>
      <c r="BG79" s="269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0"/>
      <c r="CG79" s="58">
        <v>130.22524131087067</v>
      </c>
      <c r="CH79" s="53">
        <v>32.842928259021569</v>
      </c>
      <c r="CI79" s="58">
        <v>2.2625707002714228</v>
      </c>
      <c r="CJ79" s="13">
        <v>269.56624951350227</v>
      </c>
      <c r="CK79" s="13">
        <v>8.8675906299358243</v>
      </c>
      <c r="CL79" s="47">
        <v>3.393856050407134</v>
      </c>
      <c r="CM79" s="47">
        <v>2.2522928041894156E-2</v>
      </c>
      <c r="CN79" s="69">
        <v>6.9906172799327412E-4</v>
      </c>
      <c r="CO79" s="94">
        <v>4.6403217945864599E-2</v>
      </c>
      <c r="CP79" s="102">
        <v>1.8874666655818403E-4</v>
      </c>
    </row>
    <row r="80" spans="2:94" ht="16" x14ac:dyDescent="0.2">
      <c r="B80" s="5" t="s">
        <v>100</v>
      </c>
      <c r="C80" s="37" t="s">
        <v>105</v>
      </c>
      <c r="D80" s="37" t="s">
        <v>105</v>
      </c>
      <c r="E80" s="12" t="s">
        <v>89</v>
      </c>
      <c r="F80" s="52">
        <v>0.13</v>
      </c>
      <c r="G80" s="7">
        <v>0.13</v>
      </c>
      <c r="H80" s="7">
        <v>1.3545000000000001E-2</v>
      </c>
      <c r="I80" s="134">
        <v>1.7972350230414748E-4</v>
      </c>
      <c r="J80" s="305">
        <v>1.7972350230414748E-4</v>
      </c>
      <c r="K80" s="320">
        <v>8.5961751152073741E-5</v>
      </c>
      <c r="L80" s="321">
        <v>9.3761751152073741E-5</v>
      </c>
      <c r="M80" s="318">
        <v>0</v>
      </c>
      <c r="N80" s="134">
        <v>1.4988940092165899E-4</v>
      </c>
      <c r="O80" s="135">
        <v>2.9834101382488484E-5</v>
      </c>
      <c r="P80" s="225">
        <v>0</v>
      </c>
      <c r="Q80" s="226">
        <v>0.9</v>
      </c>
      <c r="R80" s="190">
        <v>2.35</v>
      </c>
      <c r="S80" s="190">
        <v>0.5</v>
      </c>
      <c r="T80" s="226">
        <v>0.7</v>
      </c>
      <c r="U80" s="253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50"/>
      <c r="BE80" s="250"/>
      <c r="BF80" s="250"/>
      <c r="BG80" s="269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0"/>
      <c r="CG80" s="58">
        <v>123.30167674636566</v>
      </c>
      <c r="CH80" s="53">
        <v>31.857640411250919</v>
      </c>
      <c r="CI80" s="58">
        <v>2.2136458970920834</v>
      </c>
      <c r="CJ80" s="13">
        <v>255.23447086497688</v>
      </c>
      <c r="CK80" s="13">
        <v>8.6015629110377496</v>
      </c>
      <c r="CL80" s="47">
        <v>3.3204688456381248</v>
      </c>
      <c r="CM80" s="47">
        <v>1.6316991943649505E-2</v>
      </c>
      <c r="CN80" s="69">
        <v>4.3151173937039378E-4</v>
      </c>
      <c r="CO80" s="94">
        <v>3.3612142162379954E-2</v>
      </c>
      <c r="CP80" s="102">
        <v>1.1650816963000633E-4</v>
      </c>
    </row>
    <row r="81" spans="2:94" ht="16" x14ac:dyDescent="0.2">
      <c r="B81" s="5" t="s">
        <v>100</v>
      </c>
      <c r="C81" s="37" t="s">
        <v>105</v>
      </c>
      <c r="D81" s="37" t="s">
        <v>105</v>
      </c>
      <c r="E81" s="12" t="s">
        <v>91</v>
      </c>
      <c r="F81" s="52">
        <v>0.28000000000000003</v>
      </c>
      <c r="G81" s="7">
        <v>0.28000000000000003</v>
      </c>
      <c r="H81" s="7">
        <v>4.2570000000000004E-2</v>
      </c>
      <c r="I81" s="134">
        <v>3.8709677419354848E-4</v>
      </c>
      <c r="J81" s="305">
        <v>3.8709677419354848E-4</v>
      </c>
      <c r="K81" s="320">
        <v>1.8514838709677423E-4</v>
      </c>
      <c r="L81" s="321">
        <v>2.0194838709677426E-4</v>
      </c>
      <c r="M81" s="225">
        <v>0</v>
      </c>
      <c r="N81" s="134">
        <v>3.2283870967741947E-4</v>
      </c>
      <c r="O81" s="134">
        <v>6.4258064516129046E-5</v>
      </c>
      <c r="P81" s="225">
        <v>0</v>
      </c>
      <c r="Q81" s="226">
        <v>0.6</v>
      </c>
      <c r="R81" s="226">
        <v>2.2999999999999998</v>
      </c>
      <c r="S81" s="190">
        <v>0.4</v>
      </c>
      <c r="T81" s="226">
        <v>0.55000000000000004</v>
      </c>
      <c r="U81" s="253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50"/>
      <c r="BE81" s="250"/>
      <c r="BF81" s="250"/>
      <c r="BG81" s="269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0"/>
      <c r="CG81" s="58">
        <v>89.887786586392366</v>
      </c>
      <c r="CH81" s="53">
        <v>32.176216815363425</v>
      </c>
      <c r="CI81" s="58">
        <v>2.2254257366570864</v>
      </c>
      <c r="CJ81" s="13">
        <v>186.06771823383218</v>
      </c>
      <c r="CK81" s="13">
        <v>8.6875785401481256</v>
      </c>
      <c r="CL81" s="47">
        <v>3.3381386049856294</v>
      </c>
      <c r="CM81" s="47">
        <v>2.5791699450453849E-2</v>
      </c>
      <c r="CN81" s="69">
        <v>1.3697415498300212E-3</v>
      </c>
      <c r="CO81" s="94">
        <v>5.3033639914868994E-2</v>
      </c>
      <c r="CP81" s="101">
        <v>3.6983021845410574E-4</v>
      </c>
    </row>
    <row r="82" spans="2:94" ht="16" x14ac:dyDescent="0.2">
      <c r="B82" s="5" t="s">
        <v>100</v>
      </c>
      <c r="C82" s="37" t="s">
        <v>105</v>
      </c>
      <c r="D82" s="37" t="s">
        <v>105</v>
      </c>
      <c r="E82" s="12" t="s">
        <v>92</v>
      </c>
      <c r="F82" s="52">
        <v>0.18</v>
      </c>
      <c r="G82" s="7">
        <v>0.18</v>
      </c>
      <c r="H82" s="7">
        <v>2.3220000000000001E-2</v>
      </c>
      <c r="I82" s="134">
        <v>2.4884792626728109E-4</v>
      </c>
      <c r="J82" s="305">
        <v>2.4884792626728109E-4</v>
      </c>
      <c r="K82" s="320">
        <v>1.1902396313364055E-4</v>
      </c>
      <c r="L82" s="321">
        <v>1.2982396313364054E-4</v>
      </c>
      <c r="M82" s="225">
        <v>0</v>
      </c>
      <c r="N82" s="134">
        <v>2.0753917050691243E-4</v>
      </c>
      <c r="O82" s="135">
        <v>4.1308755760368666E-5</v>
      </c>
      <c r="P82" s="225">
        <v>0</v>
      </c>
      <c r="Q82" s="190">
        <v>0.5</v>
      </c>
      <c r="R82" s="190">
        <v>2.1</v>
      </c>
      <c r="S82" s="190">
        <v>0.35</v>
      </c>
      <c r="T82" s="226">
        <v>0.4</v>
      </c>
      <c r="U82" s="253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50"/>
      <c r="BE82" s="250"/>
      <c r="BF82" s="250"/>
      <c r="BG82" s="269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0"/>
      <c r="CG82" s="58">
        <v>89.039194040612415</v>
      </c>
      <c r="CH82" s="226">
        <v>28.475951881596636</v>
      </c>
      <c r="CI82" s="58">
        <v>2.2254257366570864</v>
      </c>
      <c r="CJ82" s="13">
        <v>184.31113166406769</v>
      </c>
      <c r="CK82" s="13">
        <v>7.6885070080310918</v>
      </c>
      <c r="CL82" s="47">
        <v>3.3381386049856294</v>
      </c>
      <c r="CM82" s="47">
        <v>1.6427631559908513E-2</v>
      </c>
      <c r="CN82" s="47">
        <v>6.6121160269067393E-4</v>
      </c>
      <c r="CO82" s="47">
        <v>3.3776868648429589E-2</v>
      </c>
      <c r="CP82" s="69">
        <v>1.7852713272648195E-4</v>
      </c>
    </row>
    <row r="83" spans="2:94" ht="16" x14ac:dyDescent="0.2">
      <c r="B83" s="5" t="s">
        <v>100</v>
      </c>
      <c r="C83" s="37" t="s">
        <v>105</v>
      </c>
      <c r="D83" s="37" t="s">
        <v>105</v>
      </c>
      <c r="E83" s="12" t="s">
        <v>93</v>
      </c>
      <c r="F83" s="53">
        <v>0.14000000000000001</v>
      </c>
      <c r="G83" s="7">
        <v>0.14000000000000001</v>
      </c>
      <c r="H83" s="7">
        <v>1.5480000000000001E-2</v>
      </c>
      <c r="I83" s="134">
        <v>1.9354838709677424E-4</v>
      </c>
      <c r="J83" s="305">
        <v>1.9354838709677424E-4</v>
      </c>
      <c r="K83" s="320">
        <v>9.2574193548387114E-5</v>
      </c>
      <c r="L83" s="321">
        <v>1.0097419354838713E-4</v>
      </c>
      <c r="M83" s="225">
        <v>0</v>
      </c>
      <c r="N83" s="134">
        <v>1.6141935483870973E-4</v>
      </c>
      <c r="O83" s="135">
        <v>3.2129032258064523E-5</v>
      </c>
      <c r="P83" s="225">
        <v>0</v>
      </c>
      <c r="Q83" s="226">
        <v>0.4</v>
      </c>
      <c r="R83" s="226">
        <v>1.9</v>
      </c>
      <c r="S83" s="226">
        <v>0.3</v>
      </c>
      <c r="T83" s="226">
        <v>0.3</v>
      </c>
      <c r="U83" s="253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50"/>
      <c r="BE83" s="250"/>
      <c r="BF83" s="250"/>
      <c r="BG83" s="269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0"/>
      <c r="CG83" s="58">
        <v>64.394232896297737</v>
      </c>
      <c r="CH83" s="53">
        <v>24.77568694782984</v>
      </c>
      <c r="CI83" s="58">
        <v>2.3977436845708477</v>
      </c>
      <c r="CJ83" s="13">
        <v>133.29606209533631</v>
      </c>
      <c r="CK83" s="13">
        <v>6.6894354759140571</v>
      </c>
      <c r="CL83" s="47">
        <v>3.5966155268562714</v>
      </c>
      <c r="CM83" s="47">
        <v>9.3508767213216024E-3</v>
      </c>
      <c r="CN83" s="69">
        <v>3.8352763395240591E-4</v>
      </c>
      <c r="CO83" s="47">
        <v>1.9164974867106964E-2</v>
      </c>
      <c r="CP83" s="77">
        <v>1.0355246116714961E-4</v>
      </c>
    </row>
    <row r="84" spans="2:94" ht="16" x14ac:dyDescent="0.2">
      <c r="B84" s="5" t="s">
        <v>100</v>
      </c>
      <c r="C84" s="37" t="s">
        <v>105</v>
      </c>
      <c r="D84" s="37" t="s">
        <v>105</v>
      </c>
      <c r="E84" s="12" t="s">
        <v>94</v>
      </c>
      <c r="F84" s="52">
        <v>0.49</v>
      </c>
      <c r="G84" s="7">
        <v>0.49</v>
      </c>
      <c r="H84" s="7">
        <v>8.3205000000000001E-2</v>
      </c>
      <c r="I84" s="133">
        <v>6.774193548387097E-4</v>
      </c>
      <c r="J84" s="106">
        <v>6.774193548387097E-4</v>
      </c>
      <c r="K84" s="320">
        <v>3.2400967741935487E-4</v>
      </c>
      <c r="L84" s="321">
        <v>3.5340967741935483E-4</v>
      </c>
      <c r="M84" s="225">
        <v>0</v>
      </c>
      <c r="N84" s="134">
        <v>5.6496774193548385E-4</v>
      </c>
      <c r="O84" s="134">
        <v>1.1245161290322581E-4</v>
      </c>
      <c r="P84" s="225">
        <v>0</v>
      </c>
      <c r="Q84" s="226">
        <v>0.3</v>
      </c>
      <c r="R84" s="190">
        <v>2.13</v>
      </c>
      <c r="S84" s="226">
        <v>0.2</v>
      </c>
      <c r="T84" s="190">
        <v>0.45</v>
      </c>
      <c r="U84" s="253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50"/>
      <c r="BE84" s="250"/>
      <c r="BF84" s="250"/>
      <c r="BG84" s="269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0"/>
      <c r="CG84" s="58">
        <v>65.825825269328831</v>
      </c>
      <c r="CH84" s="53">
        <v>27.996526251047719</v>
      </c>
      <c r="CI84" s="58">
        <v>2.3953462271498496</v>
      </c>
      <c r="CJ84" s="13">
        <v>136.25945830751067</v>
      </c>
      <c r="CK84" s="13">
        <v>7.5590620877828849</v>
      </c>
      <c r="CL84" s="47">
        <v>3.5930193407247746</v>
      </c>
      <c r="CM84" s="47">
        <v>3.342837403327456E-2</v>
      </c>
      <c r="CN84" s="69">
        <v>2.3294509667184252E-3</v>
      </c>
      <c r="CO84" s="47">
        <v>6.8527714047635371E-2</v>
      </c>
      <c r="CP84" s="77">
        <v>6.2895176101397502E-4</v>
      </c>
    </row>
    <row r="85" spans="2:94" ht="16" x14ac:dyDescent="0.2">
      <c r="B85" s="5" t="s">
        <v>100</v>
      </c>
      <c r="C85" s="37" t="s">
        <v>105</v>
      </c>
      <c r="D85" s="37" t="s">
        <v>105</v>
      </c>
      <c r="E85" s="10" t="s">
        <v>95</v>
      </c>
      <c r="F85" s="205">
        <v>0.42000000000000004</v>
      </c>
      <c r="G85" s="32">
        <v>0.42000000000000004</v>
      </c>
      <c r="H85" s="32">
        <v>6.9660000000000014E-2</v>
      </c>
      <c r="I85" s="133">
        <v>5.8064516129032265E-4</v>
      </c>
      <c r="J85" s="106">
        <v>5.8064516129032265E-4</v>
      </c>
      <c r="K85" s="324">
        <v>2.7772258064516134E-4</v>
      </c>
      <c r="L85" s="325">
        <v>3.029225806451613E-4</v>
      </c>
      <c r="M85" s="225">
        <v>0</v>
      </c>
      <c r="N85" s="134">
        <v>4.8425806451612909E-4</v>
      </c>
      <c r="O85" s="134">
        <v>9.6387096774193569E-5</v>
      </c>
      <c r="P85" s="225">
        <v>0</v>
      </c>
      <c r="Q85" s="205">
        <v>0.78</v>
      </c>
      <c r="R85" s="205">
        <v>2.37</v>
      </c>
      <c r="S85" s="205">
        <v>0.35</v>
      </c>
      <c r="T85" s="226">
        <v>0.6</v>
      </c>
      <c r="U85" s="253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50"/>
      <c r="BE85" s="250"/>
      <c r="BF85" s="250"/>
      <c r="BG85" s="269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0"/>
      <c r="CG85" s="58">
        <v>47.778825181198656</v>
      </c>
      <c r="CH85" s="53">
        <v>25.814541611590958</v>
      </c>
      <c r="CI85" s="58">
        <v>2.433469378438379</v>
      </c>
      <c r="CJ85" s="13">
        <v>98.902168125081204</v>
      </c>
      <c r="CK85" s="13">
        <v>6.9699262351295594</v>
      </c>
      <c r="CL85" s="47">
        <v>3.6502040676575684</v>
      </c>
      <c r="CM85" s="69">
        <v>2.1089163715047557E-2</v>
      </c>
      <c r="CN85" s="69">
        <v>1.7982409686634264E-3</v>
      </c>
      <c r="CO85" s="69">
        <v>4.3071996320950288E-2</v>
      </c>
      <c r="CP85" s="77">
        <v>4.8552506153912525E-4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63"/>
      <c r="H86" s="63"/>
      <c r="I86" s="513">
        <v>6.9999999999999993E-3</v>
      </c>
      <c r="J86" s="513">
        <v>6.9999999999999993E-3</v>
      </c>
      <c r="K86" s="513">
        <v>2.8E-3</v>
      </c>
      <c r="L86" s="513">
        <v>4.2000000000000006E-3</v>
      </c>
      <c r="M86" s="513">
        <v>0</v>
      </c>
      <c r="N86" s="166"/>
      <c r="O86" s="166"/>
      <c r="P86" s="241"/>
      <c r="Q86" s="15"/>
      <c r="R86" s="15"/>
      <c r="S86" s="15"/>
      <c r="T86" s="15"/>
      <c r="U86" s="253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50"/>
      <c r="BE86" s="250"/>
      <c r="BF86" s="250"/>
      <c r="BG86" s="269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0"/>
      <c r="CG86" s="80"/>
      <c r="CH86" s="60"/>
      <c r="CI86" s="81"/>
      <c r="CJ86" s="15"/>
      <c r="CK86" s="15"/>
      <c r="CL86" s="15"/>
      <c r="CM86" s="15"/>
      <c r="CN86" s="47"/>
      <c r="CO86" s="15"/>
      <c r="CP86" s="15"/>
    </row>
    <row r="87" spans="2:94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71">
        <v>0.69</v>
      </c>
      <c r="G87" s="7">
        <v>0.69</v>
      </c>
      <c r="H87" s="7">
        <v>0.121905</v>
      </c>
      <c r="I87" s="133">
        <v>7.9571663920922561E-4</v>
      </c>
      <c r="J87" s="31">
        <v>7.9571663920922561E-4</v>
      </c>
      <c r="K87" s="320">
        <v>3.1828665568369027E-4</v>
      </c>
      <c r="L87" s="321">
        <v>4.7742998352553535E-4</v>
      </c>
      <c r="M87" s="318">
        <v>0</v>
      </c>
      <c r="N87" s="133">
        <v>6.6362767710049413E-4</v>
      </c>
      <c r="O87" s="134">
        <v>1.3208896210873146E-4</v>
      </c>
      <c r="P87" s="225">
        <v>0</v>
      </c>
      <c r="Q87" s="226">
        <v>1</v>
      </c>
      <c r="R87" s="226">
        <v>2.4</v>
      </c>
      <c r="S87" s="226">
        <v>0.7</v>
      </c>
      <c r="T87" s="226">
        <v>1</v>
      </c>
      <c r="U87" s="253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50"/>
      <c r="BE87" s="250"/>
      <c r="BF87" s="250"/>
      <c r="BG87" s="269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0"/>
      <c r="CG87" s="58">
        <v>131.10993289960817</v>
      </c>
      <c r="CH87" s="53">
        <v>32.842928259021569</v>
      </c>
      <c r="CI87" s="58">
        <v>2.2625707002714228</v>
      </c>
      <c r="CJ87" s="13">
        <v>271.39756110218889</v>
      </c>
      <c r="CK87" s="13">
        <v>8.8675906299358243</v>
      </c>
      <c r="CL87" s="47">
        <v>3.393856050407134</v>
      </c>
      <c r="CM87" s="47">
        <v>9.2027027483916904E-2</v>
      </c>
      <c r="CN87" s="47">
        <v>4.0037171694160241E-3</v>
      </c>
      <c r="CO87" s="94">
        <v>0.18960607783529124</v>
      </c>
      <c r="CP87" s="101">
        <v>1.0810036357423267E-3</v>
      </c>
    </row>
    <row r="88" spans="2:94" ht="16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141">
        <v>1.31</v>
      </c>
      <c r="G88" s="7">
        <v>1.31</v>
      </c>
      <c r="H88" s="7">
        <v>0.24187500000000001</v>
      </c>
      <c r="I88" s="133">
        <v>1.5107084019769358E-3</v>
      </c>
      <c r="J88" s="31">
        <v>1.5107084019769358E-3</v>
      </c>
      <c r="K88" s="320">
        <v>6.0428336079077437E-4</v>
      </c>
      <c r="L88" s="321">
        <v>9.0642504118616145E-4</v>
      </c>
      <c r="M88" s="318">
        <v>0</v>
      </c>
      <c r="N88" s="133">
        <v>1.2599308072487644E-3</v>
      </c>
      <c r="O88" s="134">
        <v>2.5077759472817137E-4</v>
      </c>
      <c r="P88" s="225">
        <v>0</v>
      </c>
      <c r="Q88" s="226">
        <v>0.9</v>
      </c>
      <c r="R88" s="190">
        <v>2.35</v>
      </c>
      <c r="S88" s="190">
        <v>0.5</v>
      </c>
      <c r="T88" s="226">
        <v>0.7</v>
      </c>
      <c r="U88" s="253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50"/>
      <c r="BE88" s="250"/>
      <c r="BF88" s="250"/>
      <c r="BG88" s="269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0"/>
      <c r="CG88" s="58">
        <v>123.29745827095681</v>
      </c>
      <c r="CH88" s="226">
        <v>34.074538068734881</v>
      </c>
      <c r="CI88" s="58">
        <v>2.2136458970920834</v>
      </c>
      <c r="CJ88" s="13">
        <v>255.22573862088058</v>
      </c>
      <c r="CK88" s="13">
        <v>9.2001252785584189</v>
      </c>
      <c r="CL88" s="47">
        <v>3.3204688456381248</v>
      </c>
      <c r="CM88" s="47">
        <v>0.16441954646014403</v>
      </c>
      <c r="CN88" s="47">
        <v>8.2417788953752496E-3</v>
      </c>
      <c r="CO88" s="94">
        <v>0.33869553178113954</v>
      </c>
      <c r="CP88" s="101">
        <v>2.2252803017513176E-3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141">
        <v>1.1800000000000002</v>
      </c>
      <c r="G89" s="7">
        <v>1.1800000000000002</v>
      </c>
      <c r="H89" s="7">
        <v>0.21672000000000002</v>
      </c>
      <c r="I89" s="133">
        <v>1.3607907742998354E-3</v>
      </c>
      <c r="J89" s="31">
        <v>1.3607907742998354E-3</v>
      </c>
      <c r="K89" s="322">
        <v>5.4431630971993415E-4</v>
      </c>
      <c r="L89" s="323">
        <v>8.1647446457990122E-4</v>
      </c>
      <c r="M89" s="225">
        <v>0</v>
      </c>
      <c r="N89" s="133">
        <v>1.1348995057660627E-3</v>
      </c>
      <c r="O89" s="134">
        <v>2.2589126853377267E-4</v>
      </c>
      <c r="P89" s="225">
        <v>0</v>
      </c>
      <c r="Q89" s="226">
        <v>0.6</v>
      </c>
      <c r="R89" s="226">
        <v>2.2999999999999998</v>
      </c>
      <c r="S89" s="190">
        <v>0.4</v>
      </c>
      <c r="T89" s="226">
        <v>0.55000000000000004</v>
      </c>
      <c r="U89" s="253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50"/>
      <c r="BE89" s="250"/>
      <c r="BF89" s="250"/>
      <c r="BG89" s="269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0"/>
      <c r="CG89" s="58">
        <v>89.908843004395848</v>
      </c>
      <c r="CH89" s="226">
        <v>35.306147878448186</v>
      </c>
      <c r="CI89" s="58">
        <v>2.2254257366570864</v>
      </c>
      <c r="CJ89" s="13">
        <v>186.1113050190994</v>
      </c>
      <c r="CK89" s="13">
        <v>9.5326599271810117</v>
      </c>
      <c r="CL89" s="47">
        <v>3.3381386049856294</v>
      </c>
      <c r="CM89" s="47">
        <v>0.10871843711444248</v>
      </c>
      <c r="CN89" s="47">
        <v>7.6515483682172919E-3</v>
      </c>
      <c r="CO89" s="94">
        <v>0.22355034347642039</v>
      </c>
      <c r="CP89" s="101">
        <v>2.0659180594186691E-3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141">
        <v>1.2</v>
      </c>
      <c r="G90" s="7">
        <v>1.2</v>
      </c>
      <c r="H90" s="7">
        <v>0.22058999999999998</v>
      </c>
      <c r="I90" s="133">
        <v>1.3838550247116967E-3</v>
      </c>
      <c r="J90" s="31">
        <v>1.3838550247116967E-3</v>
      </c>
      <c r="K90" s="320">
        <v>5.5354200988467865E-4</v>
      </c>
      <c r="L90" s="321">
        <v>8.3031301482701804E-4</v>
      </c>
      <c r="M90" s="225">
        <v>0</v>
      </c>
      <c r="N90" s="133">
        <v>1.1541350906095549E-3</v>
      </c>
      <c r="O90" s="134">
        <v>2.2971993410214167E-4</v>
      </c>
      <c r="P90" s="225">
        <v>0</v>
      </c>
      <c r="Q90" s="190">
        <v>0.5</v>
      </c>
      <c r="R90" s="190">
        <v>2.1</v>
      </c>
      <c r="S90" s="190">
        <v>0.35</v>
      </c>
      <c r="T90" s="226">
        <v>0.4</v>
      </c>
      <c r="U90" s="253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50"/>
      <c r="BE90" s="250"/>
      <c r="BF90" s="250"/>
      <c r="BG90" s="269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0"/>
      <c r="CG90" s="58">
        <v>89.032783330087213</v>
      </c>
      <c r="CH90" s="53">
        <v>37.769367497874811</v>
      </c>
      <c r="CI90" s="58">
        <v>2.2254257366570864</v>
      </c>
      <c r="CJ90" s="13">
        <v>184.29786149328052</v>
      </c>
      <c r="CK90" s="13">
        <v>10.197729224426199</v>
      </c>
      <c r="CL90" s="47">
        <v>3.3381386049856294</v>
      </c>
      <c r="CM90" s="47">
        <v>0.10950985088009316</v>
      </c>
      <c r="CN90" s="47">
        <v>8.331544776356203E-3</v>
      </c>
      <c r="CO90" s="47">
        <v>0.22516320011791938</v>
      </c>
      <c r="CP90" s="69">
        <v>2.2495170896161751E-3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71">
        <v>0.65999999999999992</v>
      </c>
      <c r="G91" s="7">
        <v>0.65999999999999992</v>
      </c>
      <c r="H91" s="7">
        <v>0.11609999999999999</v>
      </c>
      <c r="I91" s="133">
        <v>7.6112026359143319E-4</v>
      </c>
      <c r="J91" s="31">
        <v>7.6112026359143319E-4</v>
      </c>
      <c r="K91" s="320">
        <v>3.0444810543657329E-4</v>
      </c>
      <c r="L91" s="321">
        <v>4.566721581548599E-4</v>
      </c>
      <c r="M91" s="225">
        <v>0</v>
      </c>
      <c r="N91" s="133">
        <v>6.3477429983525521E-4</v>
      </c>
      <c r="O91" s="134">
        <v>1.2634596375617793E-4</v>
      </c>
      <c r="P91" s="225">
        <v>0</v>
      </c>
      <c r="Q91" s="226">
        <v>0.4</v>
      </c>
      <c r="R91" s="226">
        <v>1.9</v>
      </c>
      <c r="S91" s="226">
        <v>0.3</v>
      </c>
      <c r="T91" s="226">
        <v>0.3</v>
      </c>
      <c r="U91" s="253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50"/>
      <c r="BE91" s="250"/>
      <c r="BF91" s="250"/>
      <c r="BG91" s="269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0"/>
      <c r="CG91" s="58">
        <v>64.407338577701836</v>
      </c>
      <c r="CH91" s="53">
        <v>39.2801421977898</v>
      </c>
      <c r="CI91" s="58">
        <v>2.3977436845708477</v>
      </c>
      <c r="CJ91" s="13">
        <v>133.3231908558428</v>
      </c>
      <c r="CK91" s="13">
        <v>10.605638393403247</v>
      </c>
      <c r="CL91" s="47">
        <v>3.5966155268562714</v>
      </c>
      <c r="CM91" s="47">
        <v>4.4091354293099967E-2</v>
      </c>
      <c r="CN91" s="47">
        <v>4.560424509163395E-3</v>
      </c>
      <c r="CO91" s="47">
        <v>9.0367072212581376E-2</v>
      </c>
      <c r="CP91" s="69">
        <v>1.231314617474117E-3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71">
        <v>0.65999999999999992</v>
      </c>
      <c r="G92" s="60">
        <v>0.65999999999999992</v>
      </c>
      <c r="H92" s="60">
        <v>0.11609999999999999</v>
      </c>
      <c r="I92" s="133">
        <v>7.6112026359143319E-4</v>
      </c>
      <c r="J92" s="31">
        <v>7.6112026359143319E-4</v>
      </c>
      <c r="K92" s="320">
        <v>3.0444810543657329E-4</v>
      </c>
      <c r="L92" s="321">
        <v>4.566721581548599E-4</v>
      </c>
      <c r="M92" s="225">
        <v>0</v>
      </c>
      <c r="N92" s="133">
        <v>6.3477429983525521E-4</v>
      </c>
      <c r="O92" s="134">
        <v>1.2634596375617793E-4</v>
      </c>
      <c r="P92" s="225">
        <v>0</v>
      </c>
      <c r="Q92" s="226">
        <v>0.3</v>
      </c>
      <c r="R92" s="190">
        <v>2.13</v>
      </c>
      <c r="S92" s="226">
        <v>0.2</v>
      </c>
      <c r="T92" s="190">
        <v>0.45</v>
      </c>
      <c r="U92" s="253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50"/>
      <c r="BE92" s="250"/>
      <c r="BF92" s="250"/>
      <c r="BG92" s="269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0"/>
      <c r="CG92" s="58">
        <v>65.876137942747647</v>
      </c>
      <c r="CH92" s="226">
        <v>36.061535228405688</v>
      </c>
      <c r="CI92" s="58">
        <v>2.3953462271498496</v>
      </c>
      <c r="CJ92" s="13">
        <v>136.36360554148763</v>
      </c>
      <c r="CK92" s="13">
        <v>9.7366145116695364</v>
      </c>
      <c r="CL92" s="47">
        <v>3.5930193407247746</v>
      </c>
      <c r="CM92" s="47">
        <v>4.5059179552132345E-2</v>
      </c>
      <c r="CN92" s="47">
        <v>4.1867442400178997E-3</v>
      </c>
      <c r="CO92" s="47">
        <v>9.2371372422260178E-2</v>
      </c>
      <c r="CP92" s="69">
        <v>1.1304209448048329E-3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141">
        <v>0.37</v>
      </c>
      <c r="G93" s="32">
        <v>0.37</v>
      </c>
      <c r="H93" s="32">
        <v>5.9985000000000004E-2</v>
      </c>
      <c r="I93" s="134">
        <v>4.2668863261943984E-4</v>
      </c>
      <c r="J93" s="79">
        <v>4.2668863261943984E-4</v>
      </c>
      <c r="K93" s="322">
        <v>1.7067545304777596E-4</v>
      </c>
      <c r="L93" s="323">
        <v>2.5601317957166388E-4</v>
      </c>
      <c r="M93" s="225">
        <v>0</v>
      </c>
      <c r="N93" s="134">
        <v>3.5585831960461282E-4</v>
      </c>
      <c r="O93" s="134">
        <v>7.0830313014827014E-5</v>
      </c>
      <c r="P93" s="225">
        <v>0</v>
      </c>
      <c r="Q93" s="205">
        <v>0.78</v>
      </c>
      <c r="R93" s="205">
        <v>2.37</v>
      </c>
      <c r="S93" s="205">
        <v>0.35</v>
      </c>
      <c r="T93" s="226">
        <v>0.6</v>
      </c>
      <c r="U93" s="259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61"/>
      <c r="BE93" s="261"/>
      <c r="BF93" s="261"/>
      <c r="BG93" s="270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1"/>
      <c r="CG93" s="58">
        <v>47.508666657552155</v>
      </c>
      <c r="CH93" s="53">
        <v>32.842928259021569</v>
      </c>
      <c r="CI93" s="58">
        <v>2.433469378438379</v>
      </c>
      <c r="CJ93" s="13">
        <v>98.342939981132957</v>
      </c>
      <c r="CK93" s="35">
        <v>8.8675906299358243</v>
      </c>
      <c r="CL93" s="7">
        <v>3.6502040676575684</v>
      </c>
      <c r="CM93" s="7">
        <v>1.8478590333316496E-2</v>
      </c>
      <c r="CN93" s="31">
        <v>1.9700830516174092E-3</v>
      </c>
      <c r="CO93" s="7">
        <v>3.7737463298052491E-2</v>
      </c>
      <c r="CP93" s="31">
        <v>5.3192242393670041E-4</v>
      </c>
    </row>
    <row r="94" spans="2:94" x14ac:dyDescent="0.2">
      <c r="B94" s="21"/>
      <c r="C94" s="21"/>
      <c r="D94" s="21"/>
      <c r="E94" s="21"/>
      <c r="F94" s="22"/>
      <c r="G94" s="23"/>
      <c r="H94" s="23"/>
      <c r="I94" s="23"/>
      <c r="J94" s="132">
        <f>SUM(J87:J93)</f>
        <v>6.9999999999999993E-3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2"/>
      <c r="CH94" s="23"/>
      <c r="CI94" s="24"/>
      <c r="CJ94" s="23"/>
      <c r="CK94" s="23"/>
      <c r="CL94" s="23"/>
      <c r="CM94" s="23"/>
      <c r="CN94" s="23"/>
      <c r="CO94" s="23"/>
      <c r="CP94" s="23"/>
    </row>
    <row r="95" spans="2:94" x14ac:dyDescent="0.2">
      <c r="F95" s="25"/>
      <c r="I95" s="25"/>
      <c r="J95" s="147">
        <f>J94/J38</f>
        <v>7.9093985941161155E-2</v>
      </c>
      <c r="CG95" s="25"/>
      <c r="CI95" s="26"/>
    </row>
    <row r="96" spans="2:94" x14ac:dyDescent="0.2">
      <c r="B96" s="208"/>
      <c r="C96" s="18" t="s">
        <v>107</v>
      </c>
    </row>
  </sheetData>
  <mergeCells count="72">
    <mergeCell ref="N3:P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P3:BP4"/>
    <mergeCell ref="BS3:BS4"/>
    <mergeCell ref="AY4:AZ4"/>
    <mergeCell ref="BA4:BB4"/>
    <mergeCell ref="BC4:BC5"/>
    <mergeCell ref="CB3:CD3"/>
    <mergeCell ref="AV4:AV5"/>
    <mergeCell ref="AW4:AW5"/>
    <mergeCell ref="AX4:AX5"/>
    <mergeCell ref="BQ3:BQ4"/>
    <mergeCell ref="BR3:BR4"/>
    <mergeCell ref="AO4:AO5"/>
    <mergeCell ref="AP4:AP5"/>
    <mergeCell ref="AQ4:AR4"/>
    <mergeCell ref="AS4:AT4"/>
    <mergeCell ref="AU4:AU5"/>
    <mergeCell ref="AH4:AH5"/>
    <mergeCell ref="AI4:AI5"/>
    <mergeCell ref="AJ4:AK4"/>
    <mergeCell ref="AL4:AM4"/>
    <mergeCell ref="AN4:AN5"/>
    <mergeCell ref="AF2:AM2"/>
    <mergeCell ref="AN2:AT2"/>
    <mergeCell ref="AU2:BC2"/>
    <mergeCell ref="AF3:AH3"/>
    <mergeCell ref="AI3:AM3"/>
    <mergeCell ref="AN3:AP3"/>
    <mergeCell ref="AQ3:AT3"/>
    <mergeCell ref="AU3:AX3"/>
    <mergeCell ref="AY3:BC3"/>
    <mergeCell ref="CG3:CI3"/>
    <mergeCell ref="CJ3:CL3"/>
    <mergeCell ref="CM3:CN3"/>
    <mergeCell ref="CO3:CP3"/>
    <mergeCell ref="F3:J3"/>
    <mergeCell ref="K3:M3"/>
    <mergeCell ref="BT3:BT4"/>
    <mergeCell ref="BU3:BU4"/>
    <mergeCell ref="BV3:BV4"/>
    <mergeCell ref="BW3:BX3"/>
    <mergeCell ref="BY3:BY4"/>
    <mergeCell ref="BZ3:BZ4"/>
    <mergeCell ref="CA3:CA4"/>
    <mergeCell ref="AF4:AF5"/>
    <mergeCell ref="AG4:AG5"/>
    <mergeCell ref="Q3:T3"/>
    <mergeCell ref="U2:AE2"/>
    <mergeCell ref="U3:X3"/>
    <mergeCell ref="Y3:AE3"/>
    <mergeCell ref="U4:U5"/>
    <mergeCell ref="V4:V5"/>
    <mergeCell ref="W4:W5"/>
    <mergeCell ref="X4:X5"/>
    <mergeCell ref="Y4:Z4"/>
    <mergeCell ref="AA4:AB4"/>
    <mergeCell ref="AC4:AD4"/>
    <mergeCell ref="AE4:AE5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2:DH100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7" customWidth="1"/>
    <col min="2" max="2" width="19.5" customWidth="1"/>
    <col min="3" max="3" width="26.33203125" customWidth="1"/>
    <col min="4" max="4" width="31" customWidth="1"/>
    <col min="5" max="7" width="11.33203125"/>
    <col min="8" max="8" width="15.33203125"/>
    <col min="9" max="9" width="15" customWidth="1"/>
    <col min="10" max="10" width="11.6640625"/>
    <col min="11" max="12" width="14.6640625"/>
    <col min="13" max="13" width="15.6640625"/>
    <col min="14" max="14" width="10" customWidth="1"/>
    <col min="15" max="15" width="8.6640625" customWidth="1"/>
    <col min="16" max="16" width="9.6640625" customWidth="1"/>
    <col min="17" max="17" width="13.33203125" customWidth="1"/>
    <col min="18" max="18" width="17.33203125"/>
    <col min="19" max="19" width="15.5"/>
    <col min="20" max="20" width="15.6640625"/>
    <col min="21" max="55" width="34.6640625" style="136" customWidth="1"/>
    <col min="56" max="84" width="34.6640625" style="21" customWidth="1"/>
    <col min="85" max="85" width="14.6640625"/>
    <col min="86" max="87" width="13"/>
    <col min="88" max="88" width="13.6640625"/>
    <col min="89" max="89" width="13"/>
    <col min="90" max="91" width="15.33203125"/>
    <col min="92" max="93" width="17"/>
    <col min="94" max="94" width="18.6640625"/>
    <col min="95" max="95" width="8.6640625" customWidth="1"/>
    <col min="96" max="96" width="9.6640625" customWidth="1"/>
    <col min="97" max="97" width="7.5"/>
    <col min="98" max="98" width="10.6640625" customWidth="1"/>
    <col min="99" max="99" width="9.5"/>
    <col min="100" max="100" width="10.33203125"/>
    <col min="101" max="101" width="8.6640625" customWidth="1"/>
    <col min="102" max="102" width="8.5"/>
    <col min="103" max="103" width="8"/>
    <col min="104" max="104" width="12.6640625"/>
    <col min="105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48</v>
      </c>
      <c r="R4" s="4" t="s">
        <v>110</v>
      </c>
      <c r="S4" s="4" t="s">
        <v>112</v>
      </c>
      <c r="T4" s="4" t="s">
        <v>117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18.75" customHeight="1" x14ac:dyDescent="0.2">
      <c r="A5" s="2"/>
      <c r="B5" s="3"/>
      <c r="C5" s="3"/>
      <c r="D5" s="3"/>
      <c r="E5" s="3"/>
      <c r="F5" s="96">
        <f>F6/I6</f>
        <v>85.839431151454093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22.001193554804058</v>
      </c>
      <c r="G6" s="7"/>
      <c r="H6" s="95"/>
      <c r="I6" s="96">
        <v>0.25630637644820137</v>
      </c>
      <c r="J6" s="96">
        <v>0.1245</v>
      </c>
      <c r="K6" s="96">
        <v>0.18582212292494599</v>
      </c>
      <c r="L6" s="96">
        <v>5.6387402818604292E-2</v>
      </c>
      <c r="M6" s="96">
        <v>1.4096850704651073E-2</v>
      </c>
      <c r="N6" s="98">
        <f>N14+N22</f>
        <v>5.3999999999999999E-2</v>
      </c>
      <c r="O6" s="98"/>
      <c r="P6" s="98"/>
      <c r="Q6" s="99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  <c r="CQ6" s="121"/>
      <c r="CR6" s="121"/>
      <c r="CS6" s="121"/>
      <c r="CT6" s="121"/>
      <c r="CU6" s="121"/>
      <c r="CV6" s="237"/>
      <c r="CW6" s="237"/>
      <c r="CX6" s="237"/>
      <c r="CY6" s="237"/>
      <c r="CZ6" s="237"/>
      <c r="DA6" s="237"/>
      <c r="DB6" s="237"/>
    </row>
    <row r="7" spans="1:108" ht="27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5.6196538691068225</v>
      </c>
      <c r="G7" s="13">
        <v>4.3808065446588422</v>
      </c>
      <c r="H7" s="13">
        <v>1.3712999999999998E-2</v>
      </c>
      <c r="I7" s="372">
        <v>6.83610324314846E-2</v>
      </c>
      <c r="J7" s="372">
        <v>3.4000000000000002E-2</v>
      </c>
      <c r="K7" s="372">
        <v>4.9561748512826333E-2</v>
      </c>
      <c r="L7" s="372">
        <v>1.5039427134926611E-2</v>
      </c>
      <c r="M7" s="372">
        <v>3.7598567837316527E-3</v>
      </c>
      <c r="N7" s="13">
        <v>5.8195302707414416E-2</v>
      </c>
      <c r="O7" s="321">
        <v>4.3067450431835295E-3</v>
      </c>
      <c r="P7" s="335">
        <v>5.8589846808866468E-3</v>
      </c>
      <c r="Q7" s="190">
        <v>1.6000000000000003</v>
      </c>
      <c r="R7" s="190">
        <v>4.5000000000000009</v>
      </c>
      <c r="S7" s="190">
        <v>1.4300000000000002</v>
      </c>
      <c r="T7" s="340">
        <v>1.8000000000000003</v>
      </c>
      <c r="U7" s="272">
        <v>0.70318548672566372</v>
      </c>
      <c r="V7" s="272"/>
      <c r="W7" s="272"/>
      <c r="X7" s="272">
        <v>0.29672548672566373</v>
      </c>
      <c r="Y7" s="272">
        <v>0.72737911504424779</v>
      </c>
      <c r="Z7" s="272"/>
      <c r="AA7" s="272"/>
      <c r="AB7" s="272"/>
      <c r="AC7" s="272">
        <v>0.27253911504424783</v>
      </c>
      <c r="AD7" s="272"/>
      <c r="AE7" s="272"/>
      <c r="AF7" s="272">
        <v>1</v>
      </c>
      <c r="AG7" s="272"/>
      <c r="AH7" s="272"/>
      <c r="AI7" s="272">
        <v>1</v>
      </c>
      <c r="AJ7" s="272"/>
      <c r="AK7" s="272"/>
      <c r="AL7" s="272"/>
      <c r="AM7" s="272"/>
      <c r="AN7" s="272">
        <v>0.89026548672566375</v>
      </c>
      <c r="AO7" s="272">
        <v>0.10973451327433628</v>
      </c>
      <c r="AP7" s="272"/>
      <c r="AQ7" s="272">
        <v>0.89026548672566375</v>
      </c>
      <c r="AR7" s="272">
        <v>7.2566371681415928E-2</v>
      </c>
      <c r="AS7" s="272">
        <v>0.10973451327433628</v>
      </c>
      <c r="AT7" s="272"/>
      <c r="AU7" s="272"/>
      <c r="AV7" s="272">
        <v>1</v>
      </c>
      <c r="AW7" s="272"/>
      <c r="AX7" s="272"/>
      <c r="AY7" s="272">
        <v>1</v>
      </c>
      <c r="AZ7" s="272"/>
      <c r="BA7" s="272"/>
      <c r="BB7" s="272"/>
      <c r="BC7" s="272"/>
      <c r="BD7" s="272" t="s">
        <v>85</v>
      </c>
      <c r="BE7" s="272" t="s">
        <v>90</v>
      </c>
      <c r="BF7" s="272"/>
      <c r="BG7" s="272" t="s">
        <v>90</v>
      </c>
      <c r="BH7" s="272"/>
      <c r="BI7" s="272"/>
      <c r="BJ7" s="272" t="s">
        <v>85</v>
      </c>
      <c r="BK7" s="272"/>
      <c r="BL7" s="272"/>
      <c r="BM7" s="272"/>
      <c r="BN7" s="272" t="s">
        <v>87</v>
      </c>
      <c r="BO7" s="272" t="s">
        <v>88</v>
      </c>
      <c r="BP7" s="272"/>
      <c r="BQ7" s="272"/>
      <c r="BR7" s="272" t="s">
        <v>85</v>
      </c>
      <c r="BS7" s="272"/>
      <c r="BT7" s="272" t="s">
        <v>85</v>
      </c>
      <c r="BU7" s="272"/>
      <c r="BV7" s="272"/>
      <c r="BW7" s="272" t="s">
        <v>85</v>
      </c>
      <c r="BX7" s="272"/>
      <c r="BY7" s="272"/>
      <c r="BZ7" s="272"/>
      <c r="CA7" s="272"/>
      <c r="CB7" s="272"/>
      <c r="CC7" s="272" t="s">
        <v>87</v>
      </c>
      <c r="CD7" s="272" t="s">
        <v>88</v>
      </c>
      <c r="CE7" s="272"/>
      <c r="CF7" s="272"/>
      <c r="CG7" s="159">
        <v>317.12465456627837</v>
      </c>
      <c r="CH7" s="32">
        <v>29.707346830941848</v>
      </c>
      <c r="CI7" s="32">
        <v>26.212533757856271</v>
      </c>
      <c r="CJ7" s="32">
        <v>362.69546742745257</v>
      </c>
      <c r="CK7" s="32">
        <v>9.8687806172388814</v>
      </c>
      <c r="CL7" s="94">
        <v>26.212533757856271</v>
      </c>
      <c r="CM7" s="47">
        <v>1.5365671289480571</v>
      </c>
      <c r="CN7" s="77">
        <v>4.0737684709270548E-4</v>
      </c>
      <c r="CO7" s="94">
        <v>1.7362040441757125</v>
      </c>
      <c r="CP7" s="125">
        <v>1.3533058860419676E-4</v>
      </c>
      <c r="CQ7" s="236">
        <f t="shared" ref="CQ7:CQ13" si="0">F15+F23+F31</f>
        <v>5.6196538691068225</v>
      </c>
      <c r="CR7" s="238">
        <f t="shared" ref="CR7:CR13" si="1">F15/CQ7</f>
        <v>0.81769911504424786</v>
      </c>
      <c r="CS7" s="238">
        <f t="shared" ref="CS7:CS13" si="2">F23/CQ7</f>
        <v>7.2566371681415928E-2</v>
      </c>
      <c r="CT7" s="238">
        <f t="shared" ref="CT7:CT13" si="3">F31/CQ7</f>
        <v>0.10973451327433628</v>
      </c>
      <c r="CU7" s="238">
        <f>CR7+CS7+CT7</f>
        <v>1</v>
      </c>
      <c r="CV7" s="237"/>
      <c r="CW7" s="240">
        <f>CQ7/[1]EU28!F7</f>
        <v>1.1202558293412733E-3</v>
      </c>
      <c r="CX7" s="240">
        <f>F15/[1]EU28!F15</f>
        <v>1.4927847204969202E-3</v>
      </c>
      <c r="CY7" s="240">
        <f>F23/[1]EU28!F23</f>
        <v>3.2580724590434187E-4</v>
      </c>
      <c r="CZ7" s="240">
        <f>F31/[1]EU28!F31</f>
        <v>8.9830197181477048E-4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4.0183011736622234</v>
      </c>
      <c r="G8" s="13">
        <v>3.1434413168888002</v>
      </c>
      <c r="H8" s="13">
        <v>1.1234999999999998E-2</v>
      </c>
      <c r="I8" s="372">
        <v>5.1563371469621325E-2</v>
      </c>
      <c r="J8" s="372">
        <v>2.3E-2</v>
      </c>
      <c r="K8" s="372">
        <v>3.738344431547546E-2</v>
      </c>
      <c r="L8" s="372">
        <v>1.1343941723316693E-2</v>
      </c>
      <c r="M8" s="372">
        <v>2.8359854308291732E-3</v>
      </c>
      <c r="N8" s="13">
        <v>4.2472588424785275E-2</v>
      </c>
      <c r="O8" s="321">
        <v>3.2484924025861441E-3</v>
      </c>
      <c r="P8" s="335">
        <v>5.8422906422499095E-3</v>
      </c>
      <c r="Q8" s="190">
        <v>1.1000000000000001</v>
      </c>
      <c r="R8" s="190">
        <v>3.8000000000000003</v>
      </c>
      <c r="S8" s="190">
        <v>0.93</v>
      </c>
      <c r="T8" s="340">
        <v>1.4</v>
      </c>
      <c r="U8" s="272">
        <v>0.74504950495049505</v>
      </c>
      <c r="V8" s="272">
        <v>0.25495049504950495</v>
      </c>
      <c r="W8" s="272"/>
      <c r="X8" s="272"/>
      <c r="Y8" s="272">
        <v>1</v>
      </c>
      <c r="Z8" s="272"/>
      <c r="AA8" s="272"/>
      <c r="AB8" s="272"/>
      <c r="AC8" s="272"/>
      <c r="AD8" s="272"/>
      <c r="AE8" s="272"/>
      <c r="AF8" s="272">
        <v>0.1113861386138614</v>
      </c>
      <c r="AG8" s="272">
        <v>0.88861386138613863</v>
      </c>
      <c r="AH8" s="272"/>
      <c r="AI8" s="272">
        <v>0.1113861386138614</v>
      </c>
      <c r="AJ8" s="272">
        <v>0.88861386138613863</v>
      </c>
      <c r="AK8" s="272"/>
      <c r="AL8" s="272"/>
      <c r="AM8" s="272"/>
      <c r="AN8" s="272">
        <v>0.85643564356435642</v>
      </c>
      <c r="AO8" s="272">
        <v>0.14356435643564358</v>
      </c>
      <c r="AP8" s="272"/>
      <c r="AQ8" s="272">
        <v>0.85643564356435642</v>
      </c>
      <c r="AR8" s="272">
        <v>0.85643564356435642</v>
      </c>
      <c r="AS8" s="272">
        <v>0.14356435643564358</v>
      </c>
      <c r="AT8" s="272"/>
      <c r="AU8" s="272"/>
      <c r="AV8" s="272">
        <v>1</v>
      </c>
      <c r="AW8" s="272"/>
      <c r="AX8" s="272"/>
      <c r="AY8" s="272">
        <v>1</v>
      </c>
      <c r="AZ8" s="272"/>
      <c r="BA8" s="272"/>
      <c r="BB8" s="272"/>
      <c r="BC8" s="272"/>
      <c r="BD8" s="272" t="s">
        <v>85</v>
      </c>
      <c r="BE8" s="272" t="s">
        <v>90</v>
      </c>
      <c r="BF8" s="272"/>
      <c r="BG8" s="272" t="s">
        <v>85</v>
      </c>
      <c r="BH8" s="272"/>
      <c r="BI8" s="272"/>
      <c r="BJ8" s="272"/>
      <c r="BK8" s="272"/>
      <c r="BL8" s="272"/>
      <c r="BM8" s="272"/>
      <c r="BN8" s="272" t="s">
        <v>87</v>
      </c>
      <c r="BO8" s="272" t="s">
        <v>86</v>
      </c>
      <c r="BP8" s="272"/>
      <c r="BQ8" s="272"/>
      <c r="BR8" s="272" t="s">
        <v>85</v>
      </c>
      <c r="BS8" s="272"/>
      <c r="BT8" s="272" t="s">
        <v>85</v>
      </c>
      <c r="BU8" s="272" t="s">
        <v>90</v>
      </c>
      <c r="BV8" s="272"/>
      <c r="BW8" s="272" t="s">
        <v>85</v>
      </c>
      <c r="BX8" s="272"/>
      <c r="BY8" s="272"/>
      <c r="BZ8" s="272"/>
      <c r="CA8" s="272"/>
      <c r="CB8" s="272"/>
      <c r="CC8" s="272"/>
      <c r="CD8" s="272" t="s">
        <v>88</v>
      </c>
      <c r="CE8" s="272" t="s">
        <v>87</v>
      </c>
      <c r="CF8" s="272"/>
      <c r="CG8" s="159">
        <v>303.10106901202823</v>
      </c>
      <c r="CH8" s="32">
        <v>47.0741075424421</v>
      </c>
      <c r="CI8" s="32">
        <v>26.786193362833274</v>
      </c>
      <c r="CJ8" s="32">
        <v>346.65669262905669</v>
      </c>
      <c r="CK8" s="32">
        <v>15.638018525599266</v>
      </c>
      <c r="CL8" s="94">
        <v>26.786193362833274</v>
      </c>
      <c r="CM8" s="47">
        <v>1.0604154157533894</v>
      </c>
      <c r="CN8" s="77">
        <v>5.2887759823933684E-4</v>
      </c>
      <c r="CO8" s="94">
        <v>1.1973299626140141</v>
      </c>
      <c r="CP8" s="125">
        <v>1.7569313813510772E-4</v>
      </c>
      <c r="CQ8" s="236">
        <f t="shared" si="0"/>
        <v>4.0183011736622234</v>
      </c>
      <c r="CR8" s="238">
        <f t="shared" si="1"/>
        <v>0.74504950495049505</v>
      </c>
      <c r="CS8" s="238">
        <f t="shared" si="2"/>
        <v>0.1113861386138614</v>
      </c>
      <c r="CT8" s="238">
        <f t="shared" si="3"/>
        <v>0.14356435643564358</v>
      </c>
      <c r="CU8" s="238">
        <f t="shared" ref="CU8:CU13" si="4">CR8+CS8+CT8</f>
        <v>1</v>
      </c>
      <c r="CV8" s="237"/>
      <c r="CW8" s="240">
        <f>CQ8/[1]EU28!F8</f>
        <v>8.5550940908109556E-4</v>
      </c>
      <c r="CX8" s="240">
        <f>F16/[1]EU28!F16</f>
        <v>1.1755643730677235E-3</v>
      </c>
      <c r="CY8" s="240">
        <f>F23/[1]EU28!F23</f>
        <v>3.2580724590434187E-4</v>
      </c>
      <c r="CZ8" s="240">
        <f>F32/[1]EU28!F32</f>
        <v>7.165545809360201E-4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3.0535110403819372</v>
      </c>
      <c r="G9" s="13">
        <v>2.397947980903123</v>
      </c>
      <c r="H9" s="13">
        <v>8.2950000000000003E-3</v>
      </c>
      <c r="I9" s="372">
        <v>3.3673464823944926E-2</v>
      </c>
      <c r="J9" s="372">
        <v>1.47E-2</v>
      </c>
      <c r="K9" s="372">
        <v>2.4413261997360072E-2</v>
      </c>
      <c r="L9" s="372">
        <v>7.4081622612678843E-3</v>
      </c>
      <c r="M9" s="372">
        <v>1.8520405653169711E-3</v>
      </c>
      <c r="N9" s="13">
        <v>3.03604242560561E-2</v>
      </c>
      <c r="O9" s="321">
        <v>2.1214282839085307E-3</v>
      </c>
      <c r="P9" s="335">
        <v>1.1916122839802984E-3</v>
      </c>
      <c r="Q9" s="190">
        <v>0.85000000000000009</v>
      </c>
      <c r="R9" s="190">
        <v>3</v>
      </c>
      <c r="S9" s="190">
        <v>0.56999999999999995</v>
      </c>
      <c r="T9" s="340">
        <v>0.6</v>
      </c>
      <c r="U9" s="272"/>
      <c r="V9" s="272">
        <v>1</v>
      </c>
      <c r="W9" s="272"/>
      <c r="X9" s="272"/>
      <c r="Y9" s="272">
        <v>0.33550488599348538</v>
      </c>
      <c r="Z9" s="272">
        <v>0.33550488599348538</v>
      </c>
      <c r="AA9" s="272"/>
      <c r="AB9" s="272"/>
      <c r="AC9" s="272">
        <v>0.66449511400651462</v>
      </c>
      <c r="AD9" s="272"/>
      <c r="AE9" s="272"/>
      <c r="AF9" s="272">
        <v>0.28338762214983715</v>
      </c>
      <c r="AG9" s="272">
        <v>0.71661237785016285</v>
      </c>
      <c r="AH9" s="272"/>
      <c r="AI9" s="272"/>
      <c r="AJ9" s="272">
        <v>1</v>
      </c>
      <c r="AK9" s="272"/>
      <c r="AL9" s="272"/>
      <c r="AM9" s="272"/>
      <c r="AN9" s="272">
        <v>0.94788273615635177</v>
      </c>
      <c r="AO9" s="272">
        <v>5.2117263843648218E-2</v>
      </c>
      <c r="AP9" s="272"/>
      <c r="AQ9" s="272">
        <v>0.94788273615635177</v>
      </c>
      <c r="AR9" s="272">
        <v>0.94788273615635177</v>
      </c>
      <c r="AS9" s="272">
        <v>5.2117263843648218E-2</v>
      </c>
      <c r="AT9" s="272"/>
      <c r="AU9" s="272"/>
      <c r="AV9" s="272">
        <v>1</v>
      </c>
      <c r="AW9" s="272"/>
      <c r="AX9" s="272"/>
      <c r="AY9" s="272">
        <v>1</v>
      </c>
      <c r="AZ9" s="272">
        <v>0.28338762214983715</v>
      </c>
      <c r="BA9" s="272"/>
      <c r="BB9" s="272"/>
      <c r="BC9" s="272"/>
      <c r="BD9" s="272" t="s">
        <v>96</v>
      </c>
      <c r="BE9" s="272"/>
      <c r="BF9" s="272" t="s">
        <v>96</v>
      </c>
      <c r="BG9" s="272" t="s">
        <v>85</v>
      </c>
      <c r="BH9" s="272"/>
      <c r="BI9" s="272"/>
      <c r="BJ9" s="272"/>
      <c r="BK9" s="272"/>
      <c r="BL9" s="272"/>
      <c r="BM9" s="272"/>
      <c r="BN9" s="272" t="s">
        <v>87</v>
      </c>
      <c r="BO9" s="272"/>
      <c r="BP9" s="272"/>
      <c r="BQ9" s="272"/>
      <c r="BR9" s="272" t="s">
        <v>85</v>
      </c>
      <c r="BS9" s="272"/>
      <c r="BT9" s="272" t="s">
        <v>96</v>
      </c>
      <c r="BU9" s="272"/>
      <c r="BV9" s="272" t="s">
        <v>96</v>
      </c>
      <c r="BW9" s="272" t="s">
        <v>85</v>
      </c>
      <c r="BX9" s="272"/>
      <c r="BY9" s="272"/>
      <c r="BZ9" s="272"/>
      <c r="CA9" s="272"/>
      <c r="CB9" s="272"/>
      <c r="CC9" s="272"/>
      <c r="CD9" s="272"/>
      <c r="CE9" s="272" t="s">
        <v>87</v>
      </c>
      <c r="CF9" s="272"/>
      <c r="CG9" s="159">
        <v>175.84164543322103</v>
      </c>
      <c r="CH9" s="32">
        <v>33.541940577807829</v>
      </c>
      <c r="CI9" s="32">
        <v>27.268137131436777</v>
      </c>
      <c r="CJ9" s="32">
        <v>201.11008988197489</v>
      </c>
      <c r="CK9" s="32">
        <v>11.142632659947761</v>
      </c>
      <c r="CL9" s="94">
        <v>27.268137131436777</v>
      </c>
      <c r="CM9" s="47">
        <v>0.50492267640676602</v>
      </c>
      <c r="CN9" s="77">
        <v>2.7823039709291597E-4</v>
      </c>
      <c r="CO9" s="94">
        <v>0.56551509175321812</v>
      </c>
      <c r="CP9" s="125">
        <v>9.242813791426668E-5</v>
      </c>
      <c r="CQ9" s="236">
        <f t="shared" si="0"/>
        <v>3.0535110403819372</v>
      </c>
      <c r="CR9" s="238">
        <f t="shared" si="1"/>
        <v>0.66449511400651462</v>
      </c>
      <c r="CS9" s="238">
        <f t="shared" si="2"/>
        <v>0.28338762214983715</v>
      </c>
      <c r="CT9" s="238">
        <f t="shared" si="3"/>
        <v>5.2117263843648218E-2</v>
      </c>
      <c r="CU9" s="238">
        <f t="shared" si="4"/>
        <v>1</v>
      </c>
      <c r="CV9" s="237"/>
      <c r="CW9" s="240">
        <f>CQ9/[1]EU28!F9</f>
        <v>8.6072973617592606E-4</v>
      </c>
      <c r="CX9" s="240">
        <f>F17/[1]EU28!F17</f>
        <v>1.1643301180939284E-3</v>
      </c>
      <c r="CY9" s="240">
        <f>F24/[1]EU28!F24</f>
        <v>3.3273406070795565E-4</v>
      </c>
      <c r="CZ9" s="240">
        <f>F33/[1]EU28!F33</f>
        <v>2.3110100279175486E-4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2.5462502486572505</v>
      </c>
      <c r="G10" s="13">
        <v>2.0059875671374576</v>
      </c>
      <c r="H10" s="13">
        <v>7.2240000000000004E-3</v>
      </c>
      <c r="I10" s="372">
        <v>2.644237457484264E-2</v>
      </c>
      <c r="J10" s="372">
        <v>1.52E-2</v>
      </c>
      <c r="K10" s="372">
        <v>1.9170721566760914E-2</v>
      </c>
      <c r="L10" s="372">
        <v>5.8173224064653802E-3</v>
      </c>
      <c r="M10" s="372">
        <v>1.4543306016163451E-3</v>
      </c>
      <c r="N10" s="13">
        <v>2.4654843046340399E-2</v>
      </c>
      <c r="O10" s="321">
        <v>1.6658695982150864E-3</v>
      </c>
      <c r="P10" s="335">
        <v>1.2166193028715711E-4</v>
      </c>
      <c r="Q10" s="190">
        <v>0.60000000000000009</v>
      </c>
      <c r="R10" s="190">
        <v>2.0000000000000004</v>
      </c>
      <c r="S10" s="190">
        <v>0.35</v>
      </c>
      <c r="T10" s="340">
        <v>0.55000000000000004</v>
      </c>
      <c r="U10" s="272"/>
      <c r="V10" s="272">
        <v>1.0000000000000002</v>
      </c>
      <c r="W10" s="272"/>
      <c r="X10" s="272"/>
      <c r="Y10" s="272">
        <v>0.40234375</v>
      </c>
      <c r="Z10" s="272">
        <v>0.40234375</v>
      </c>
      <c r="AA10" s="272"/>
      <c r="AB10" s="272"/>
      <c r="AC10" s="272">
        <v>0.59765625000000011</v>
      </c>
      <c r="AD10" s="272">
        <v>0.59765625000000011</v>
      </c>
      <c r="AE10" s="272"/>
      <c r="AF10" s="272">
        <v>0.3828125</v>
      </c>
      <c r="AG10" s="272">
        <v>0.61718750000000011</v>
      </c>
      <c r="AH10" s="272"/>
      <c r="AI10" s="272"/>
      <c r="AJ10" s="272">
        <v>1.0000000000000002</v>
      </c>
      <c r="AK10" s="272"/>
      <c r="AL10" s="272"/>
      <c r="AM10" s="272"/>
      <c r="AN10" s="272">
        <v>0.59765625000000011</v>
      </c>
      <c r="AO10" s="272">
        <v>0.40234375</v>
      </c>
      <c r="AP10" s="272"/>
      <c r="AQ10" s="272">
        <v>0.59765625000000011</v>
      </c>
      <c r="AR10" s="272">
        <v>0.59765625000000011</v>
      </c>
      <c r="AS10" s="272">
        <v>0.40234375</v>
      </c>
      <c r="AT10" s="272">
        <v>0.40234375</v>
      </c>
      <c r="AU10" s="272"/>
      <c r="AV10" s="272">
        <v>1.0000000000000002</v>
      </c>
      <c r="AW10" s="272"/>
      <c r="AX10" s="272"/>
      <c r="AY10" s="272">
        <v>1.0000000000000002</v>
      </c>
      <c r="AZ10" s="272">
        <v>1.0000000000000002</v>
      </c>
      <c r="BA10" s="272"/>
      <c r="BB10" s="272"/>
      <c r="BC10" s="272"/>
      <c r="BD10" s="272" t="s">
        <v>96</v>
      </c>
      <c r="BE10" s="272" t="s">
        <v>96</v>
      </c>
      <c r="BF10" s="272"/>
      <c r="BG10" s="272"/>
      <c r="BH10" s="272" t="s">
        <v>96</v>
      </c>
      <c r="BI10" s="272"/>
      <c r="BJ10" s="272" t="s">
        <v>96</v>
      </c>
      <c r="BK10" s="272"/>
      <c r="BL10" s="272"/>
      <c r="BM10" s="272" t="s">
        <v>86</v>
      </c>
      <c r="BN10" s="272"/>
      <c r="BO10" s="272" t="s">
        <v>86</v>
      </c>
      <c r="BP10" s="272"/>
      <c r="BQ10" s="272"/>
      <c r="BR10" s="272" t="s">
        <v>85</v>
      </c>
      <c r="BS10" s="272"/>
      <c r="BT10" s="272" t="s">
        <v>85</v>
      </c>
      <c r="BU10" s="272"/>
      <c r="BV10" s="272" t="s">
        <v>96</v>
      </c>
      <c r="BW10" s="272" t="s">
        <v>85</v>
      </c>
      <c r="BX10" s="272"/>
      <c r="BY10" s="272"/>
      <c r="BZ10" s="272"/>
      <c r="CA10" s="272"/>
      <c r="CB10" s="272"/>
      <c r="CC10" s="272"/>
      <c r="CD10" s="272" t="s">
        <v>88</v>
      </c>
      <c r="CE10" s="272" t="s">
        <v>87</v>
      </c>
      <c r="CF10" s="272"/>
      <c r="CG10" s="159">
        <v>151.0636896752776</v>
      </c>
      <c r="CH10" s="32">
        <v>25.804934366132542</v>
      </c>
      <c r="CI10" s="32">
        <v>27.668023141758407</v>
      </c>
      <c r="CJ10" s="32">
        <v>172.77154188161498</v>
      </c>
      <c r="CK10" s="32">
        <v>8.572399196429231</v>
      </c>
      <c r="CL10" s="94">
        <v>27.668023141758407</v>
      </c>
      <c r="CM10" s="47">
        <v>0.37348159413907489</v>
      </c>
      <c r="CN10" s="77">
        <v>1.8641484586094152E-4</v>
      </c>
      <c r="CO10" s="47">
        <v>0.41702727577424509</v>
      </c>
      <c r="CP10" s="78">
        <v>6.192701179500477E-5</v>
      </c>
      <c r="CQ10" s="236">
        <f t="shared" si="0"/>
        <v>2.5462502486572505</v>
      </c>
      <c r="CR10" s="238">
        <f t="shared" si="1"/>
        <v>0.59765625000000011</v>
      </c>
      <c r="CS10" s="238">
        <f t="shared" si="2"/>
        <v>0.3828125</v>
      </c>
      <c r="CT10" s="238">
        <f t="shared" si="3"/>
        <v>1.9531250000000003E-2</v>
      </c>
      <c r="CU10" s="238">
        <f t="shared" si="4"/>
        <v>1.0000000000000002</v>
      </c>
      <c r="CV10" s="237"/>
      <c r="CW10" s="240">
        <f>CQ10/[1]EU28!F10</f>
        <v>7.9025807759511106E-4</v>
      </c>
      <c r="CX10" s="240">
        <f>F18/[1]EU28!F18</f>
        <v>9.8642171680984989E-4</v>
      </c>
      <c r="CY10" s="240">
        <f>F25/[1]EU28!F25</f>
        <v>7.7517821485388171E-4</v>
      </c>
      <c r="CZ10" s="240">
        <f>F34/[1]EU28!F34</f>
        <v>9.1916814447281676E-5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1.9395265565943902</v>
      </c>
      <c r="G11" s="13">
        <v>1.5371721702804855</v>
      </c>
      <c r="H11" s="13">
        <v>5.690999999999999E-3</v>
      </c>
      <c r="I11" s="372">
        <v>2.017921611557032E-2</v>
      </c>
      <c r="J11" s="372">
        <v>1.3100000000000001E-2</v>
      </c>
      <c r="K11" s="372">
        <v>1.4629931683788483E-2</v>
      </c>
      <c r="L11" s="372">
        <v>4.4394275454254714E-3</v>
      </c>
      <c r="M11" s="372">
        <v>1.1098568863563679E-3</v>
      </c>
      <c r="N11" s="13">
        <v>1.9001930537955694E-2</v>
      </c>
      <c r="O11" s="321">
        <v>1.2712906152809304E-3</v>
      </c>
      <c r="P11" s="335">
        <v>1E-4</v>
      </c>
      <c r="Q11" s="190">
        <v>0.5</v>
      </c>
      <c r="R11" s="190">
        <v>1.6</v>
      </c>
      <c r="S11" s="190">
        <v>0.28000000000000003</v>
      </c>
      <c r="T11" s="340">
        <v>0.5</v>
      </c>
      <c r="U11" s="272"/>
      <c r="V11" s="272">
        <v>1</v>
      </c>
      <c r="W11" s="272"/>
      <c r="X11" s="272"/>
      <c r="Y11" s="272">
        <v>1</v>
      </c>
      <c r="Z11" s="272">
        <v>1</v>
      </c>
      <c r="AA11" s="272"/>
      <c r="AB11" s="272"/>
      <c r="AC11" s="272"/>
      <c r="AD11" s="272"/>
      <c r="AE11" s="272"/>
      <c r="AF11" s="272"/>
      <c r="AG11" s="272">
        <v>1</v>
      </c>
      <c r="AH11" s="272"/>
      <c r="AI11" s="272"/>
      <c r="AJ11" s="272">
        <v>1</v>
      </c>
      <c r="AK11" s="272"/>
      <c r="AL11" s="272"/>
      <c r="AM11" s="272"/>
      <c r="AN11" s="272">
        <v>0.69487179487179485</v>
      </c>
      <c r="AO11" s="272">
        <v>0.3051282051282051</v>
      </c>
      <c r="AP11" s="272"/>
      <c r="AQ11" s="272">
        <v>0.69487179487179485</v>
      </c>
      <c r="AR11" s="272">
        <v>0.97948717948717945</v>
      </c>
      <c r="AS11" s="272">
        <v>0.3051282051282051</v>
      </c>
      <c r="AT11" s="272">
        <v>0.58974358974358976</v>
      </c>
      <c r="AU11" s="272"/>
      <c r="AV11" s="272">
        <v>1</v>
      </c>
      <c r="AW11" s="272"/>
      <c r="AX11" s="272"/>
      <c r="AY11" s="272">
        <v>1</v>
      </c>
      <c r="AZ11" s="272">
        <v>1</v>
      </c>
      <c r="BA11" s="272"/>
      <c r="BB11" s="272"/>
      <c r="BC11" s="272"/>
      <c r="BD11" s="272" t="s">
        <v>90</v>
      </c>
      <c r="BE11" s="272" t="s">
        <v>96</v>
      </c>
      <c r="BF11" s="272" t="s">
        <v>96</v>
      </c>
      <c r="BG11" s="272"/>
      <c r="BH11" s="272" t="s">
        <v>90</v>
      </c>
      <c r="BI11" s="272"/>
      <c r="BJ11" s="272" t="s">
        <v>96</v>
      </c>
      <c r="BK11" s="272" t="s">
        <v>96</v>
      </c>
      <c r="BL11" s="272"/>
      <c r="BM11" s="272" t="s">
        <v>86</v>
      </c>
      <c r="BN11" s="272"/>
      <c r="BO11" s="272" t="s">
        <v>86</v>
      </c>
      <c r="BP11" s="272"/>
      <c r="BQ11" s="272"/>
      <c r="BR11" s="272" t="s">
        <v>85</v>
      </c>
      <c r="BS11" s="272"/>
      <c r="BT11" s="272" t="s">
        <v>85</v>
      </c>
      <c r="BU11" s="272"/>
      <c r="BV11" s="272"/>
      <c r="BW11" s="272" t="s">
        <v>96</v>
      </c>
      <c r="BX11" s="272"/>
      <c r="BY11" s="272"/>
      <c r="BZ11" s="272"/>
      <c r="CA11" s="272" t="s">
        <v>96</v>
      </c>
      <c r="CB11" s="272"/>
      <c r="CC11" s="272"/>
      <c r="CD11" s="272" t="s">
        <v>88</v>
      </c>
      <c r="CE11" s="272" t="s">
        <v>87</v>
      </c>
      <c r="CF11" s="272"/>
      <c r="CG11" s="159">
        <v>92.233014500932811</v>
      </c>
      <c r="CH11" s="32">
        <v>24.213506226746681</v>
      </c>
      <c r="CI11" s="32">
        <v>28.789205785477058</v>
      </c>
      <c r="CJ11" s="32">
        <v>105.48689868471685</v>
      </c>
      <c r="CK11" s="32">
        <v>8.0437267685252465</v>
      </c>
      <c r="CL11" s="94">
        <v>28.789205785477058</v>
      </c>
      <c r="CM11" s="47">
        <v>0.19761545223610399</v>
      </c>
      <c r="CN11" s="77">
        <v>1.3779906393641533E-4</v>
      </c>
      <c r="CO11" s="47">
        <v>0.21798895415153752</v>
      </c>
      <c r="CP11" s="78">
        <v>4.5776849039677171E-5</v>
      </c>
      <c r="CQ11" s="236">
        <f t="shared" si="0"/>
        <v>1.9395265565943902</v>
      </c>
      <c r="CR11" s="238">
        <f t="shared" si="1"/>
        <v>0.41025641025641024</v>
      </c>
      <c r="CS11" s="238">
        <f t="shared" si="2"/>
        <v>0.56923076923076921</v>
      </c>
      <c r="CT11" s="238">
        <f t="shared" si="3"/>
        <v>2.0512820512820513E-2</v>
      </c>
      <c r="CU11" s="238">
        <f t="shared" si="4"/>
        <v>1</v>
      </c>
      <c r="CV11" s="237"/>
      <c r="CW11" s="240">
        <f>CQ11/[1]EU28!F11</f>
        <v>6.6984074502897937E-4</v>
      </c>
      <c r="CX11" s="240">
        <f>F19/[1]EU28!F19</f>
        <v>6.2833390139168722E-4</v>
      </c>
      <c r="CY11" s="240">
        <f>F26/[1]EU28!F26</f>
        <v>8.5633105857229567E-4</v>
      </c>
      <c r="CZ11" s="240">
        <f>F35/[1]EU28!F35</f>
        <v>9.5898258731008266E-5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2.6656057290630595</v>
      </c>
      <c r="G12" s="13">
        <v>2.0982135468470262</v>
      </c>
      <c r="H12" s="13">
        <v>8.3999999999999995E-3</v>
      </c>
      <c r="I12" s="372">
        <v>3.1953379666175598E-2</v>
      </c>
      <c r="J12" s="372">
        <v>1.3000000000000001E-2</v>
      </c>
      <c r="K12" s="372">
        <v>2.3166200257977311E-2</v>
      </c>
      <c r="L12" s="372">
        <v>7.0297435265586315E-3</v>
      </c>
      <c r="M12" s="372">
        <v>1.7574358816396579E-3</v>
      </c>
      <c r="N12" s="13">
        <v>2.6105918144086929E-2</v>
      </c>
      <c r="O12" s="321">
        <v>2.0130629189690627E-3</v>
      </c>
      <c r="P12" s="335">
        <v>3.83439860311961E-3</v>
      </c>
      <c r="Q12" s="190">
        <v>0.4</v>
      </c>
      <c r="R12" s="190">
        <v>1.3</v>
      </c>
      <c r="S12" s="190">
        <v>0.24999999999999997</v>
      </c>
      <c r="T12" s="340">
        <v>0.4</v>
      </c>
      <c r="U12" s="272"/>
      <c r="V12" s="272">
        <v>0.99999999999999989</v>
      </c>
      <c r="W12" s="272"/>
      <c r="X12" s="272"/>
      <c r="Y12" s="272">
        <v>0.99999999999999989</v>
      </c>
      <c r="Z12" s="272">
        <v>0.99999999999999989</v>
      </c>
      <c r="AA12" s="272"/>
      <c r="AB12" s="272"/>
      <c r="AC12" s="272"/>
      <c r="AD12" s="272"/>
      <c r="AE12" s="272"/>
      <c r="AF12" s="272">
        <v>0.86940298507462677</v>
      </c>
      <c r="AG12" s="272">
        <v>0.13059701492537312</v>
      </c>
      <c r="AH12" s="272"/>
      <c r="AI12" s="272"/>
      <c r="AJ12" s="272">
        <v>0.99999999999999989</v>
      </c>
      <c r="AK12" s="272">
        <v>0.86940298507462677</v>
      </c>
      <c r="AL12" s="272"/>
      <c r="AM12" s="272"/>
      <c r="AN12" s="272">
        <v>0.73880597014925364</v>
      </c>
      <c r="AO12" s="272">
        <v>0.26119402985074625</v>
      </c>
      <c r="AP12" s="272"/>
      <c r="AQ12" s="272">
        <v>0.73880597014925364</v>
      </c>
      <c r="AR12" s="272">
        <v>0.73880597014925364</v>
      </c>
      <c r="AS12" s="272">
        <v>0.26119402985074625</v>
      </c>
      <c r="AT12" s="272">
        <v>0.26119402985074625</v>
      </c>
      <c r="AU12" s="272"/>
      <c r="AV12" s="272">
        <v>0.99999999999999989</v>
      </c>
      <c r="AW12" s="272"/>
      <c r="AX12" s="272"/>
      <c r="AY12" s="272">
        <v>0.99999999999999989</v>
      </c>
      <c r="AZ12" s="272">
        <v>0.99999999999999989</v>
      </c>
      <c r="BA12" s="272"/>
      <c r="BB12" s="272"/>
      <c r="BC12" s="272"/>
      <c r="BD12" s="272" t="s">
        <v>90</v>
      </c>
      <c r="BE12" s="272" t="s">
        <v>96</v>
      </c>
      <c r="BF12" s="272" t="s">
        <v>96</v>
      </c>
      <c r="BG12" s="272" t="s">
        <v>90</v>
      </c>
      <c r="BH12" s="272" t="s">
        <v>90</v>
      </c>
      <c r="BI12" s="272"/>
      <c r="BJ12" s="272"/>
      <c r="BK12" s="272" t="s">
        <v>96</v>
      </c>
      <c r="BL12" s="272"/>
      <c r="BM12" s="272"/>
      <c r="BN12" s="272"/>
      <c r="BO12" s="272" t="s">
        <v>87</v>
      </c>
      <c r="BP12" s="272"/>
      <c r="BQ12" s="272"/>
      <c r="BR12" s="272" t="s">
        <v>96</v>
      </c>
      <c r="BS12" s="272" t="s">
        <v>96</v>
      </c>
      <c r="BT12" s="272" t="s">
        <v>85</v>
      </c>
      <c r="BU12" s="272"/>
      <c r="BV12" s="272"/>
      <c r="BW12" s="272" t="s">
        <v>96</v>
      </c>
      <c r="BX12" s="272"/>
      <c r="BY12" s="272"/>
      <c r="BZ12" s="272"/>
      <c r="CA12" s="272" t="s">
        <v>96</v>
      </c>
      <c r="CB12" s="272"/>
      <c r="CC12" s="272"/>
      <c r="CD12" s="272" t="s">
        <v>88</v>
      </c>
      <c r="CE12" s="272" t="s">
        <v>87</v>
      </c>
      <c r="CF12" s="272"/>
      <c r="CG12" s="159">
        <v>84.169741685815765</v>
      </c>
      <c r="CH12" s="32">
        <v>20.920102196905098</v>
      </c>
      <c r="CI12" s="32">
        <v>26.823547412144002</v>
      </c>
      <c r="CJ12" s="32">
        <v>96.264933566067484</v>
      </c>
      <c r="CK12" s="32">
        <v>6.9496579498118738</v>
      </c>
      <c r="CL12" s="94">
        <v>26.823547412144002</v>
      </c>
      <c r="CM12" s="47">
        <v>0.24810709389539914</v>
      </c>
      <c r="CN12" s="77">
        <v>1.7572885845400281E-4</v>
      </c>
      <c r="CO12" s="47">
        <v>0.27348538935025751</v>
      </c>
      <c r="CP12" s="78">
        <v>5.8377126778419733E-5</v>
      </c>
      <c r="CQ12" s="236">
        <f t="shared" si="0"/>
        <v>2.6656057290630595</v>
      </c>
      <c r="CR12" s="238">
        <f t="shared" si="1"/>
        <v>0.73880597014925364</v>
      </c>
      <c r="CS12" s="238">
        <f t="shared" si="2"/>
        <v>0.16044776119402984</v>
      </c>
      <c r="CT12" s="238">
        <f t="shared" si="3"/>
        <v>0.10074626865671643</v>
      </c>
      <c r="CU12" s="238">
        <f t="shared" si="4"/>
        <v>0.99999999999999989</v>
      </c>
      <c r="CV12" s="237"/>
      <c r="CW12" s="240">
        <f>CQ12/[1]EU28!F12</f>
        <v>8.0493819841772252E-4</v>
      </c>
      <c r="CX12" s="240">
        <f>F20/[1]EU28!F20</f>
        <v>1.2261251465883699E-3</v>
      </c>
      <c r="CY12" s="240">
        <f>F27/[1]EU28!F27</f>
        <v>9.0922300849067444E-4</v>
      </c>
      <c r="CZ12" s="240">
        <f>F36/[1]EU28!F36</f>
        <v>5.7179205670576552E-4</v>
      </c>
      <c r="DA12" s="27"/>
      <c r="DB12" s="27"/>
      <c r="DC12" s="27"/>
      <c r="DD12" s="27"/>
    </row>
    <row r="13" spans="1:108" ht="22.5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2.1583449373383727</v>
      </c>
      <c r="G13" s="13">
        <v>1.7062531330813606</v>
      </c>
      <c r="H13" s="13">
        <v>7.3289999999999987E-3</v>
      </c>
      <c r="I13" s="372">
        <v>2.4133537366561944E-2</v>
      </c>
      <c r="J13" s="372">
        <v>1.15E-2</v>
      </c>
      <c r="K13" s="372">
        <v>1.7496814590757408E-2</v>
      </c>
      <c r="L13" s="372">
        <v>5.3093782206436275E-3</v>
      </c>
      <c r="M13" s="372">
        <v>1.3273445551609069E-3</v>
      </c>
      <c r="N13" s="13">
        <v>2.1543354385579624E-2</v>
      </c>
      <c r="O13" s="321">
        <v>1.5204128540934026E-3</v>
      </c>
      <c r="P13" s="335">
        <v>1.0697701268889198E-3</v>
      </c>
      <c r="Q13" s="190">
        <v>0.33999999999999997</v>
      </c>
      <c r="R13" s="190">
        <v>1.4</v>
      </c>
      <c r="S13" s="190">
        <v>0.2</v>
      </c>
      <c r="T13" s="340">
        <v>0.36999999999999994</v>
      </c>
      <c r="U13" s="272"/>
      <c r="V13" s="272">
        <v>0.99999999999999989</v>
      </c>
      <c r="W13" s="272"/>
      <c r="X13" s="272"/>
      <c r="Y13" s="272">
        <v>0.99999999999999989</v>
      </c>
      <c r="Z13" s="272">
        <v>0.99999999999999989</v>
      </c>
      <c r="AA13" s="272"/>
      <c r="AB13" s="272"/>
      <c r="AC13" s="272"/>
      <c r="AD13" s="272"/>
      <c r="AE13" s="272"/>
      <c r="AF13" s="272">
        <v>0.99999999999999989</v>
      </c>
      <c r="AG13" s="272"/>
      <c r="AH13" s="272"/>
      <c r="AI13" s="272"/>
      <c r="AJ13" s="272">
        <v>0.99999999999999989</v>
      </c>
      <c r="AK13" s="272">
        <v>0.99999999999999989</v>
      </c>
      <c r="AL13" s="272"/>
      <c r="AM13" s="272"/>
      <c r="AN13" s="272">
        <v>0.78801843317972342</v>
      </c>
      <c r="AO13" s="272">
        <v>0.2119815668202765</v>
      </c>
      <c r="AP13" s="272"/>
      <c r="AQ13" s="272">
        <v>0.78801843317972342</v>
      </c>
      <c r="AR13" s="272">
        <v>0.78801843317972342</v>
      </c>
      <c r="AS13" s="272">
        <v>0.2119815668202765</v>
      </c>
      <c r="AT13" s="272">
        <v>0.2119815668202765</v>
      </c>
      <c r="AU13" s="272"/>
      <c r="AV13" s="272">
        <v>0.99999999999999989</v>
      </c>
      <c r="AW13" s="272"/>
      <c r="AX13" s="272"/>
      <c r="AY13" s="272">
        <v>0.99999999999999989</v>
      </c>
      <c r="AZ13" s="272">
        <v>0.99999999999999989</v>
      </c>
      <c r="BA13" s="272"/>
      <c r="BB13" s="272"/>
      <c r="BC13" s="272"/>
      <c r="BD13" s="272" t="s">
        <v>90</v>
      </c>
      <c r="BE13" s="272" t="s">
        <v>85</v>
      </c>
      <c r="BF13" s="272"/>
      <c r="BG13" s="272"/>
      <c r="BH13" s="272" t="s">
        <v>90</v>
      </c>
      <c r="BI13" s="272"/>
      <c r="BJ13" s="272"/>
      <c r="BK13" s="272"/>
      <c r="BL13" s="272" t="s">
        <v>85</v>
      </c>
      <c r="BM13" s="272"/>
      <c r="BN13" s="272"/>
      <c r="BO13" s="272" t="s">
        <v>88</v>
      </c>
      <c r="BP13" s="272" t="s">
        <v>87</v>
      </c>
      <c r="BQ13" s="272"/>
      <c r="BR13" s="272" t="s">
        <v>90</v>
      </c>
      <c r="BS13" s="272" t="s">
        <v>85</v>
      </c>
      <c r="BT13" s="272"/>
      <c r="BU13" s="272" t="s">
        <v>85</v>
      </c>
      <c r="BV13" s="272"/>
      <c r="BW13" s="272" t="s">
        <v>90</v>
      </c>
      <c r="BX13" s="272" t="s">
        <v>90</v>
      </c>
      <c r="BY13" s="272"/>
      <c r="BZ13" s="272"/>
      <c r="CA13" s="272" t="s">
        <v>85</v>
      </c>
      <c r="CB13" s="272"/>
      <c r="CC13" s="272"/>
      <c r="CD13" s="272" t="s">
        <v>88</v>
      </c>
      <c r="CE13" s="272" t="s">
        <v>87</v>
      </c>
      <c r="CF13" s="272"/>
      <c r="CG13" s="159">
        <v>35.850875506187208</v>
      </c>
      <c r="CH13" s="32">
        <v>15.751841176350963</v>
      </c>
      <c r="CI13" s="32">
        <v>26.529117280934162</v>
      </c>
      <c r="CJ13" s="32">
        <v>41.002646316426308</v>
      </c>
      <c r="CK13" s="32">
        <v>5.2327616387837894</v>
      </c>
      <c r="CL13" s="94">
        <v>26.529117280934162</v>
      </c>
      <c r="CM13" s="47">
        <v>0.10842965463150192</v>
      </c>
      <c r="CN13" s="77">
        <v>1.1544524398147618E-4</v>
      </c>
      <c r="CO13" s="47">
        <v>0.12721987971738949</v>
      </c>
      <c r="CP13" s="78">
        <v>3.8350910050646383E-5</v>
      </c>
      <c r="CQ13" s="236">
        <f t="shared" si="0"/>
        <v>2.1583449373383727</v>
      </c>
      <c r="CR13" s="238">
        <f t="shared" si="1"/>
        <v>0.78801843317972342</v>
      </c>
      <c r="CS13" s="238">
        <f t="shared" si="2"/>
        <v>0.15207373271889402</v>
      </c>
      <c r="CT13" s="238">
        <f t="shared" si="3"/>
        <v>5.9907834101382486E-2</v>
      </c>
      <c r="CU13" s="238">
        <f t="shared" si="4"/>
        <v>0.99999999999999989</v>
      </c>
      <c r="CV13" s="237"/>
      <c r="CW13" s="240">
        <f>CQ13/[1]EU28!F13</f>
        <v>9.1449881890156496E-4</v>
      </c>
      <c r="CX13" s="240">
        <f>F21/[1]EU28!F21</f>
        <v>1.8348119095362016E-3</v>
      </c>
      <c r="CY13" s="240">
        <f>F28/[1]EU28!F28</f>
        <v>3.461028647132011E-4</v>
      </c>
      <c r="CZ13" s="240">
        <f>F37/[1]EU28!F37</f>
        <v>6.1156170461814762E-4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13"/>
      <c r="H14" s="99"/>
      <c r="I14" s="97">
        <v>0.17160619592251236</v>
      </c>
      <c r="J14" s="97">
        <v>9.8000000000000004E-2</v>
      </c>
      <c r="K14" s="97">
        <v>0.12441449204382149</v>
      </c>
      <c r="L14" s="97">
        <v>3.7753363102952728E-2</v>
      </c>
      <c r="M14" s="97">
        <v>9.4383407757381819E-3</v>
      </c>
      <c r="N14" s="99"/>
      <c r="O14" s="140"/>
      <c r="P14" s="114"/>
      <c r="Q14" s="120"/>
      <c r="R14" s="15"/>
      <c r="S14" s="15"/>
      <c r="T14" s="171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48"/>
      <c r="CH14" s="15"/>
      <c r="CI14" s="15"/>
      <c r="CJ14" s="63"/>
      <c r="CK14" s="63"/>
      <c r="CL14" s="63"/>
      <c r="CM14" s="15"/>
      <c r="CN14" s="15"/>
      <c r="CO14" s="15"/>
      <c r="CP14" s="15"/>
      <c r="CQ14" s="121"/>
      <c r="CR14" s="121"/>
      <c r="CS14" s="121"/>
      <c r="CT14" s="121"/>
      <c r="CU14" s="121"/>
      <c r="CV14" s="237"/>
      <c r="CW14" s="237"/>
      <c r="CX14" s="237"/>
      <c r="CY14" s="237"/>
      <c r="CZ14" s="237"/>
      <c r="DA14" s="237"/>
      <c r="DB14" s="237"/>
    </row>
    <row r="15" spans="1:108" ht="24.75" customHeight="1" x14ac:dyDescent="0.2">
      <c r="A15" s="26"/>
      <c r="B15" s="37" t="s">
        <v>82</v>
      </c>
      <c r="C15" s="37" t="s">
        <v>97</v>
      </c>
      <c r="D15" s="37" t="s">
        <v>97</v>
      </c>
      <c r="E15" s="38" t="s">
        <v>84</v>
      </c>
      <c r="F15" s="53">
        <v>4.5951859956236323</v>
      </c>
      <c r="G15" s="13">
        <v>3.5635002188183806</v>
      </c>
      <c r="H15" s="13">
        <v>1.0625999999999998E-2</v>
      </c>
      <c r="I15" s="13">
        <v>5.161310617308805E-2</v>
      </c>
      <c r="J15" s="13">
        <v>0.03</v>
      </c>
      <c r="K15" s="13">
        <v>3.7419501975488836E-2</v>
      </c>
      <c r="L15" s="13">
        <v>1.1354883358079371E-2</v>
      </c>
      <c r="M15" s="28">
        <v>2.8387208395198428E-3</v>
      </c>
      <c r="N15" s="13">
        <v>4.731201399199738E-2</v>
      </c>
      <c r="O15" s="28">
        <v>3.2516256889045473E-3</v>
      </c>
      <c r="P15" s="149">
        <v>1.0494664921861224E-3</v>
      </c>
      <c r="Q15" s="58">
        <v>1.6</v>
      </c>
      <c r="R15" s="58">
        <v>4.5</v>
      </c>
      <c r="S15" s="58">
        <v>1.43</v>
      </c>
      <c r="T15" s="91">
        <v>1.8</v>
      </c>
      <c r="U15" s="349">
        <v>0.66659999999999997</v>
      </c>
      <c r="V15" s="347"/>
      <c r="W15" s="347"/>
      <c r="X15" s="348">
        <v>0.33329999999999999</v>
      </c>
      <c r="Y15" s="349">
        <v>0.66659999999999997</v>
      </c>
      <c r="Z15" s="291"/>
      <c r="AA15" s="347"/>
      <c r="AB15" s="347"/>
      <c r="AC15" s="349">
        <v>0.33329999999999999</v>
      </c>
      <c r="AD15" s="291"/>
      <c r="AE15" s="347"/>
      <c r="AF15" s="291">
        <v>1</v>
      </c>
      <c r="AG15" s="291"/>
      <c r="AH15" s="291"/>
      <c r="AI15" s="291">
        <v>1</v>
      </c>
      <c r="AJ15" s="291"/>
      <c r="AK15" s="291"/>
      <c r="AL15" s="347"/>
      <c r="AM15" s="347"/>
      <c r="AN15" s="291">
        <v>1</v>
      </c>
      <c r="AO15" s="291"/>
      <c r="AP15" s="291"/>
      <c r="AQ15" s="291">
        <v>1</v>
      </c>
      <c r="AR15" s="291"/>
      <c r="AS15" s="291"/>
      <c r="AT15" s="291"/>
      <c r="AU15" s="347"/>
      <c r="AV15" s="291">
        <v>1</v>
      </c>
      <c r="AW15" s="347"/>
      <c r="AX15" s="347"/>
      <c r="AY15" s="291">
        <v>1</v>
      </c>
      <c r="AZ15" s="291"/>
      <c r="BA15" s="347"/>
      <c r="BB15" s="347"/>
      <c r="BC15" s="347"/>
      <c r="BD15" s="291" t="s">
        <v>85</v>
      </c>
      <c r="BE15" s="273"/>
      <c r="BF15" s="273"/>
      <c r="BG15" s="273"/>
      <c r="BH15" s="273"/>
      <c r="BI15" s="273"/>
      <c r="BJ15" s="291" t="s">
        <v>85</v>
      </c>
      <c r="BK15" s="273"/>
      <c r="BL15" s="273"/>
      <c r="BM15" s="273"/>
      <c r="BN15" s="291" t="s">
        <v>87</v>
      </c>
      <c r="BO15" s="273"/>
      <c r="BP15" s="273"/>
      <c r="BQ15" s="273"/>
      <c r="BR15" s="291" t="s">
        <v>85</v>
      </c>
      <c r="BS15" s="273"/>
      <c r="BT15" s="291" t="s">
        <v>85</v>
      </c>
      <c r="BU15" s="273"/>
      <c r="BV15" s="273"/>
      <c r="BW15" s="291" t="s">
        <v>85</v>
      </c>
      <c r="BX15" s="273"/>
      <c r="BY15" s="273"/>
      <c r="BZ15" s="273"/>
      <c r="CA15" s="273"/>
      <c r="CB15" s="273"/>
      <c r="CC15" s="291" t="s">
        <v>87</v>
      </c>
      <c r="CD15" s="273"/>
      <c r="CE15" s="273"/>
      <c r="CF15" s="273"/>
      <c r="CG15" s="61">
        <v>344.36073782171002</v>
      </c>
      <c r="CH15" s="7">
        <v>29.743807007933</v>
      </c>
      <c r="CI15" s="7">
        <v>25.0908661776655</v>
      </c>
      <c r="CJ15" s="32">
        <v>393.84537584668971</v>
      </c>
      <c r="CK15" s="32">
        <v>9.8808926880353418</v>
      </c>
      <c r="CL15" s="94">
        <v>25.0908661776655</v>
      </c>
      <c r="CM15" s="47">
        <v>1.3424267614577978</v>
      </c>
      <c r="CN15" s="77">
        <v>3.16057693266296E-4</v>
      </c>
      <c r="CO15" s="94">
        <v>1.5187652798879612</v>
      </c>
      <c r="CP15" s="125">
        <v>1.0499436570306353E-4</v>
      </c>
      <c r="CV15" s="237"/>
      <c r="CW15" s="237"/>
      <c r="CX15" s="237"/>
      <c r="CY15" s="237"/>
      <c r="CZ15" s="237"/>
      <c r="DA15" s="237"/>
      <c r="DB15" s="237"/>
    </row>
    <row r="16" spans="1:108" ht="21.75" customHeight="1" x14ac:dyDescent="0.2">
      <c r="A16" s="26"/>
      <c r="B16" s="5" t="s">
        <v>82</v>
      </c>
      <c r="C16" s="5" t="s">
        <v>97</v>
      </c>
      <c r="D16" s="5" t="s">
        <v>97</v>
      </c>
      <c r="E16" s="12" t="s">
        <v>89</v>
      </c>
      <c r="F16" s="7">
        <v>2.9938333001790327</v>
      </c>
      <c r="G16" s="13">
        <v>2.3261349910483387</v>
      </c>
      <c r="H16" s="13">
        <v>8.147999999999999E-3</v>
      </c>
      <c r="I16" s="13">
        <v>3.4955001097534202E-2</v>
      </c>
      <c r="J16" s="13">
        <v>0.02</v>
      </c>
      <c r="K16" s="13">
        <v>2.5342375795712295E-2</v>
      </c>
      <c r="L16" s="28">
        <v>7.6901002414575242E-3</v>
      </c>
      <c r="M16" s="28">
        <v>1.922525060364381E-3</v>
      </c>
      <c r="N16" s="13">
        <v>3.2042084339406356E-2</v>
      </c>
      <c r="O16" s="28">
        <v>2.2021650691446547E-3</v>
      </c>
      <c r="P16" s="149">
        <v>7.1075168898319203E-4</v>
      </c>
      <c r="Q16" s="58">
        <v>1.1000000000000001</v>
      </c>
      <c r="R16" s="58">
        <v>3.8</v>
      </c>
      <c r="S16" s="58">
        <v>0.93</v>
      </c>
      <c r="T16" s="91">
        <v>1.4</v>
      </c>
      <c r="U16" s="291">
        <v>1</v>
      </c>
      <c r="V16" s="347"/>
      <c r="W16" s="347"/>
      <c r="X16" s="347"/>
      <c r="Y16" s="291">
        <v>1</v>
      </c>
      <c r="Z16" s="291"/>
      <c r="AA16" s="347"/>
      <c r="AB16" s="347"/>
      <c r="AC16" s="291"/>
      <c r="AD16" s="291"/>
      <c r="AE16" s="347"/>
      <c r="AF16" s="291"/>
      <c r="AG16" s="291">
        <v>1</v>
      </c>
      <c r="AH16" s="291"/>
      <c r="AI16" s="291"/>
      <c r="AJ16" s="291">
        <v>1</v>
      </c>
      <c r="AK16" s="291"/>
      <c r="AL16" s="347"/>
      <c r="AM16" s="347"/>
      <c r="AN16" s="291">
        <v>1</v>
      </c>
      <c r="AO16" s="291"/>
      <c r="AP16" s="291"/>
      <c r="AQ16" s="291">
        <v>1</v>
      </c>
      <c r="AR16" s="291">
        <v>1</v>
      </c>
      <c r="AS16" s="291"/>
      <c r="AT16" s="291"/>
      <c r="AU16" s="347"/>
      <c r="AV16" s="291">
        <v>1</v>
      </c>
      <c r="AW16" s="347"/>
      <c r="AX16" s="347"/>
      <c r="AY16" s="291">
        <v>1</v>
      </c>
      <c r="AZ16" s="291"/>
      <c r="BA16" s="347"/>
      <c r="BB16" s="347"/>
      <c r="BC16" s="347"/>
      <c r="BD16" s="291" t="s">
        <v>85</v>
      </c>
      <c r="BE16" s="273"/>
      <c r="BF16" s="273"/>
      <c r="BG16" s="291" t="s">
        <v>85</v>
      </c>
      <c r="BH16" s="273"/>
      <c r="BI16" s="273"/>
      <c r="BJ16" s="273"/>
      <c r="BK16" s="273"/>
      <c r="BL16" s="273"/>
      <c r="BM16" s="273"/>
      <c r="BN16" s="291" t="s">
        <v>87</v>
      </c>
      <c r="BO16" s="273"/>
      <c r="BP16" s="273"/>
      <c r="BQ16" s="273"/>
      <c r="BR16" s="291" t="s">
        <v>85</v>
      </c>
      <c r="BS16" s="273"/>
      <c r="BT16" s="291" t="s">
        <v>85</v>
      </c>
      <c r="BU16" s="273"/>
      <c r="BV16" s="273"/>
      <c r="BW16" s="291" t="s">
        <v>85</v>
      </c>
      <c r="BX16" s="273"/>
      <c r="BY16" s="273"/>
      <c r="BZ16" s="273"/>
      <c r="CA16" s="273"/>
      <c r="CB16" s="273"/>
      <c r="CC16" s="273"/>
      <c r="CD16" s="273"/>
      <c r="CE16" s="291" t="s">
        <v>87</v>
      </c>
      <c r="CF16" s="273"/>
      <c r="CG16" s="30">
        <v>337.40630314748</v>
      </c>
      <c r="CH16" s="13">
        <v>41.952205951264808</v>
      </c>
      <c r="CI16" s="13">
        <v>25.260866177665484</v>
      </c>
      <c r="CJ16" s="32">
        <v>385.89158890977285</v>
      </c>
      <c r="CK16" s="32">
        <v>13.93652281701017</v>
      </c>
      <c r="CL16" s="94">
        <v>25.260866177665484</v>
      </c>
      <c r="CM16" s="47">
        <v>0.86047943030567753</v>
      </c>
      <c r="CN16" s="77">
        <v>3.4182657409090561E-4</v>
      </c>
      <c r="CO16" s="94">
        <v>0.97326275006832474</v>
      </c>
      <c r="CP16" s="125">
        <v>1.1355478791299885E-4</v>
      </c>
      <c r="CV16" s="237"/>
      <c r="CW16" s="237"/>
      <c r="CX16" s="237"/>
      <c r="CY16" s="237"/>
      <c r="CZ16" s="237"/>
      <c r="DA16" s="237"/>
      <c r="DB16" s="237"/>
    </row>
    <row r="17" spans="1:94" ht="21.75" customHeight="1" x14ac:dyDescent="0.2">
      <c r="A17" s="26"/>
      <c r="B17" s="5" t="s">
        <v>82</v>
      </c>
      <c r="C17" s="5" t="s">
        <v>97</v>
      </c>
      <c r="D17" s="5" t="s">
        <v>97</v>
      </c>
      <c r="E17" s="12" t="s">
        <v>91</v>
      </c>
      <c r="F17" s="7">
        <v>2.0290431668987465</v>
      </c>
      <c r="G17" s="13">
        <v>1.5806416550626614</v>
      </c>
      <c r="H17" s="13">
        <v>5.208E-3</v>
      </c>
      <c r="I17" s="13">
        <v>2.1404895509032271E-2</v>
      </c>
      <c r="J17" s="13">
        <v>0.01</v>
      </c>
      <c r="K17" s="13">
        <v>1.5518549244048396E-2</v>
      </c>
      <c r="L17" s="28">
        <v>4.7090770119870996E-3</v>
      </c>
      <c r="M17" s="28">
        <v>1.1772692529967749E-3</v>
      </c>
      <c r="N17" s="13">
        <v>1.9621154216612917E-2</v>
      </c>
      <c r="O17" s="28">
        <v>1.3485084170690332E-3</v>
      </c>
      <c r="P17" s="150">
        <v>4.3523287535032133E-4</v>
      </c>
      <c r="Q17" s="58">
        <v>0.85</v>
      </c>
      <c r="R17" s="58">
        <v>3</v>
      </c>
      <c r="S17" s="58">
        <v>0.56999999999999995</v>
      </c>
      <c r="T17" s="91">
        <v>0.6</v>
      </c>
      <c r="U17" s="291"/>
      <c r="V17" s="347">
        <v>1</v>
      </c>
      <c r="W17" s="347"/>
      <c r="X17" s="347"/>
      <c r="Y17" s="291"/>
      <c r="Z17" s="291"/>
      <c r="AA17" s="347"/>
      <c r="AB17" s="347"/>
      <c r="AC17" s="291">
        <v>1</v>
      </c>
      <c r="AD17" s="291"/>
      <c r="AE17" s="347"/>
      <c r="AF17" s="291"/>
      <c r="AG17" s="291">
        <v>1</v>
      </c>
      <c r="AH17" s="291"/>
      <c r="AI17" s="291"/>
      <c r="AJ17" s="291">
        <v>1</v>
      </c>
      <c r="AK17" s="291"/>
      <c r="AL17" s="347"/>
      <c r="AM17" s="347"/>
      <c r="AN17" s="291">
        <v>1</v>
      </c>
      <c r="AO17" s="291"/>
      <c r="AP17" s="291"/>
      <c r="AQ17" s="291">
        <v>1</v>
      </c>
      <c r="AR17" s="291">
        <v>1</v>
      </c>
      <c r="AS17" s="291"/>
      <c r="AT17" s="291"/>
      <c r="AU17" s="347"/>
      <c r="AV17" s="291">
        <v>1</v>
      </c>
      <c r="AW17" s="347"/>
      <c r="AX17" s="347"/>
      <c r="AY17" s="291">
        <v>1</v>
      </c>
      <c r="AZ17" s="291"/>
      <c r="BA17" s="347"/>
      <c r="BB17" s="347"/>
      <c r="BC17" s="347"/>
      <c r="BD17" s="291" t="s">
        <v>85</v>
      </c>
      <c r="BE17" s="273"/>
      <c r="BF17" s="273"/>
      <c r="BG17" s="291" t="s">
        <v>85</v>
      </c>
      <c r="BH17" s="273"/>
      <c r="BI17" s="273"/>
      <c r="BJ17" s="273"/>
      <c r="BK17" s="273"/>
      <c r="BL17" s="273"/>
      <c r="BM17" s="273"/>
      <c r="BN17" s="291" t="s">
        <v>87</v>
      </c>
      <c r="BO17" s="273"/>
      <c r="BP17" s="273"/>
      <c r="BQ17" s="273"/>
      <c r="BR17" s="291" t="s">
        <v>85</v>
      </c>
      <c r="BS17" s="273"/>
      <c r="BT17" s="291" t="s">
        <v>85</v>
      </c>
      <c r="BU17" s="273"/>
      <c r="BV17" s="273"/>
      <c r="BW17" s="291" t="s">
        <v>85</v>
      </c>
      <c r="BX17" s="273"/>
      <c r="BY17" s="273"/>
      <c r="BZ17" s="273"/>
      <c r="CA17" s="273"/>
      <c r="CB17" s="273"/>
      <c r="CC17" s="273"/>
      <c r="CD17" s="273"/>
      <c r="CE17" s="291" t="s">
        <v>87</v>
      </c>
      <c r="CF17" s="273"/>
      <c r="CG17" s="30">
        <v>202.53934318314001</v>
      </c>
      <c r="CH17" s="13">
        <v>33.561764761011851</v>
      </c>
      <c r="CI17" s="13">
        <v>25.260866177665484</v>
      </c>
      <c r="CJ17" s="32">
        <v>231.64424679855722</v>
      </c>
      <c r="CK17" s="32">
        <v>11.149218253608137</v>
      </c>
      <c r="CL17" s="94">
        <v>25.260866177665484</v>
      </c>
      <c r="CM17" s="47">
        <v>0.37139751053203862</v>
      </c>
      <c r="CN17" s="77">
        <v>1.7478967087534972E-4</v>
      </c>
      <c r="CO17" s="94">
        <v>0.41740193355315092</v>
      </c>
      <c r="CP17" s="125">
        <v>5.8065128664791177E-5</v>
      </c>
    </row>
    <row r="18" spans="1:94" ht="21.75" customHeight="1" x14ac:dyDescent="0.2">
      <c r="A18" s="26"/>
      <c r="B18" s="5" t="s">
        <v>82</v>
      </c>
      <c r="C18" s="5" t="s">
        <v>97</v>
      </c>
      <c r="D18" s="5" t="s">
        <v>97</v>
      </c>
      <c r="E18" s="12" t="s">
        <v>92</v>
      </c>
      <c r="F18" s="7">
        <v>1.52178237517406</v>
      </c>
      <c r="G18" s="13">
        <v>1.1886812412969963</v>
      </c>
      <c r="H18" s="28">
        <v>4.1370000000000001E-3</v>
      </c>
      <c r="I18" s="13">
        <v>1.5520125645699299E-2</v>
      </c>
      <c r="J18" s="13">
        <v>0.01</v>
      </c>
      <c r="K18" s="13">
        <v>1.125209109313199E-2</v>
      </c>
      <c r="L18" s="28">
        <v>3.4144276420538457E-3</v>
      </c>
      <c r="M18" s="28">
        <v>8.5360691051346142E-4</v>
      </c>
      <c r="N18" s="13">
        <v>1.4226781841891026E-2</v>
      </c>
      <c r="O18" s="28">
        <v>9.7776791567905585E-4</v>
      </c>
      <c r="P18" s="150">
        <v>3.1557588812921645E-4</v>
      </c>
      <c r="Q18" s="58">
        <v>0.6</v>
      </c>
      <c r="R18" s="58">
        <v>2</v>
      </c>
      <c r="S18" s="58">
        <v>0.35</v>
      </c>
      <c r="T18" s="58">
        <v>0.55000000000000004</v>
      </c>
      <c r="U18" s="291"/>
      <c r="V18" s="347">
        <v>1</v>
      </c>
      <c r="W18" s="347"/>
      <c r="X18" s="347"/>
      <c r="Y18" s="291"/>
      <c r="Z18" s="291"/>
      <c r="AA18" s="347"/>
      <c r="AB18" s="347"/>
      <c r="AC18" s="291">
        <v>1</v>
      </c>
      <c r="AD18" s="291">
        <v>1</v>
      </c>
      <c r="AE18" s="347"/>
      <c r="AF18" s="291"/>
      <c r="AG18" s="291">
        <v>1</v>
      </c>
      <c r="AH18" s="291"/>
      <c r="AI18" s="291"/>
      <c r="AJ18" s="291">
        <v>1</v>
      </c>
      <c r="AK18" s="291"/>
      <c r="AL18" s="347"/>
      <c r="AM18" s="347"/>
      <c r="AN18" s="291">
        <v>1</v>
      </c>
      <c r="AO18" s="291"/>
      <c r="AP18" s="291"/>
      <c r="AQ18" s="291">
        <v>1</v>
      </c>
      <c r="AR18" s="291">
        <v>1</v>
      </c>
      <c r="AS18" s="291"/>
      <c r="AT18" s="291"/>
      <c r="AU18" s="347"/>
      <c r="AV18" s="291">
        <v>1</v>
      </c>
      <c r="AW18" s="347"/>
      <c r="AX18" s="347"/>
      <c r="AY18" s="291">
        <v>1</v>
      </c>
      <c r="AZ18" s="291">
        <v>1</v>
      </c>
      <c r="BA18" s="347"/>
      <c r="BB18" s="347"/>
      <c r="BC18" s="347"/>
      <c r="BD18" s="291" t="s">
        <v>96</v>
      </c>
      <c r="BE18" s="291" t="s">
        <v>96</v>
      </c>
      <c r="BF18" s="273"/>
      <c r="BG18" s="273"/>
      <c r="BH18" s="273"/>
      <c r="BI18" s="273"/>
      <c r="BJ18" s="291" t="s">
        <v>85</v>
      </c>
      <c r="BK18" s="273"/>
      <c r="BL18" s="273"/>
      <c r="BM18" s="291" t="s">
        <v>86</v>
      </c>
      <c r="BN18" s="273"/>
      <c r="BO18" s="291" t="s">
        <v>86</v>
      </c>
      <c r="BP18" s="273"/>
      <c r="BQ18" s="273"/>
      <c r="BR18" s="291" t="s">
        <v>85</v>
      </c>
      <c r="BS18" s="273"/>
      <c r="BT18" s="291" t="s">
        <v>85</v>
      </c>
      <c r="BU18" s="273"/>
      <c r="BV18" s="273"/>
      <c r="BW18" s="291" t="s">
        <v>85</v>
      </c>
      <c r="BX18" s="273"/>
      <c r="BY18" s="273"/>
      <c r="BZ18" s="273"/>
      <c r="CA18" s="273"/>
      <c r="CB18" s="273"/>
      <c r="CC18" s="273"/>
      <c r="CD18" s="273"/>
      <c r="CE18" s="291" t="s">
        <v>87</v>
      </c>
      <c r="CF18" s="273"/>
      <c r="CG18" s="30">
        <v>183.49515787681901</v>
      </c>
      <c r="CH18" s="13">
        <v>29.869970637300547</v>
      </c>
      <c r="CI18" s="13">
        <v>25.260866177665484</v>
      </c>
      <c r="CJ18" s="32">
        <v>209.86341206371787</v>
      </c>
      <c r="CK18" s="32">
        <v>9.9228042457112409</v>
      </c>
      <c r="CL18" s="94">
        <v>25.260866177665484</v>
      </c>
      <c r="CM18" s="47">
        <v>0.25655879296780737</v>
      </c>
      <c r="CN18" s="77">
        <v>1.2357206852651236E-4</v>
      </c>
      <c r="CO18" s="47">
        <v>0.28790224208552501</v>
      </c>
      <c r="CP18" s="126">
        <v>4.1050641164507407E-5</v>
      </c>
    </row>
    <row r="19" spans="1:94" ht="21.75" customHeight="1" x14ac:dyDescent="0.2">
      <c r="A19" s="26"/>
      <c r="B19" s="5" t="s">
        <v>82</v>
      </c>
      <c r="C19" s="5" t="s">
        <v>97</v>
      </c>
      <c r="D19" s="5" t="s">
        <v>97</v>
      </c>
      <c r="E19" s="12" t="s">
        <v>93</v>
      </c>
      <c r="F19" s="7">
        <v>0.79570320270539086</v>
      </c>
      <c r="G19" s="13">
        <v>0.62763986473045563</v>
      </c>
      <c r="H19" s="28">
        <v>2.604E-3</v>
      </c>
      <c r="I19" s="13">
        <v>8.1232307357299079E-3</v>
      </c>
      <c r="J19" s="13">
        <v>8.0000000000000002E-3</v>
      </c>
      <c r="K19" s="13">
        <v>5.8893422834041835E-3</v>
      </c>
      <c r="L19" s="28">
        <v>1.7871107618605798E-3</v>
      </c>
      <c r="M19" s="82">
        <v>4.4677769046514495E-4</v>
      </c>
      <c r="N19" s="13">
        <v>7.4462948410857497E-3</v>
      </c>
      <c r="O19" s="28">
        <v>5.1176353635098417E-4</v>
      </c>
      <c r="P19" s="150">
        <v>1.651723582931741E-4</v>
      </c>
      <c r="Q19" s="58">
        <v>0.5</v>
      </c>
      <c r="R19" s="58">
        <v>1.6</v>
      </c>
      <c r="S19" s="58">
        <v>0.28000000000000003</v>
      </c>
      <c r="T19" s="91">
        <v>0.5</v>
      </c>
      <c r="U19" s="291"/>
      <c r="V19" s="291">
        <v>1</v>
      </c>
      <c r="W19" s="347"/>
      <c r="X19" s="347"/>
      <c r="Y19" s="291">
        <v>1</v>
      </c>
      <c r="Z19" s="291">
        <v>1</v>
      </c>
      <c r="AA19" s="347"/>
      <c r="AB19" s="347"/>
      <c r="AC19" s="291"/>
      <c r="AD19" s="291"/>
      <c r="AE19" s="347"/>
      <c r="AF19" s="291"/>
      <c r="AG19" s="291">
        <v>1</v>
      </c>
      <c r="AH19" s="291"/>
      <c r="AI19" s="291"/>
      <c r="AJ19" s="291">
        <v>1</v>
      </c>
      <c r="AK19" s="291"/>
      <c r="AL19" s="347"/>
      <c r="AM19" s="347"/>
      <c r="AN19" s="291">
        <v>1</v>
      </c>
      <c r="AO19" s="291"/>
      <c r="AP19" s="291"/>
      <c r="AQ19" s="291">
        <v>1</v>
      </c>
      <c r="AR19" s="291">
        <v>1</v>
      </c>
      <c r="AS19" s="291"/>
      <c r="AT19" s="291"/>
      <c r="AU19" s="347"/>
      <c r="AV19" s="291">
        <v>1</v>
      </c>
      <c r="AW19" s="347"/>
      <c r="AX19" s="347"/>
      <c r="AY19" s="291">
        <v>1</v>
      </c>
      <c r="AZ19" s="291">
        <v>1</v>
      </c>
      <c r="BA19" s="347"/>
      <c r="BB19" s="347"/>
      <c r="BC19" s="347"/>
      <c r="BD19" s="273"/>
      <c r="BE19" s="291" t="s">
        <v>96</v>
      </c>
      <c r="BF19" s="291" t="s">
        <v>96</v>
      </c>
      <c r="BG19" s="273"/>
      <c r="BH19" s="273"/>
      <c r="BI19" s="273"/>
      <c r="BJ19" s="291" t="s">
        <v>85</v>
      </c>
      <c r="BK19" s="273"/>
      <c r="BL19" s="273"/>
      <c r="BM19" s="291" t="s">
        <v>87</v>
      </c>
      <c r="BN19" s="273"/>
      <c r="BO19" s="273"/>
      <c r="BP19" s="273"/>
      <c r="BQ19" s="273"/>
      <c r="BR19" s="291" t="s">
        <v>85</v>
      </c>
      <c r="BS19" s="273"/>
      <c r="BT19" s="291" t="s">
        <v>85</v>
      </c>
      <c r="BU19" s="273"/>
      <c r="BV19" s="273"/>
      <c r="BW19" s="273"/>
      <c r="BX19" s="273"/>
      <c r="BY19" s="273"/>
      <c r="BZ19" s="273"/>
      <c r="CA19" s="291" t="s">
        <v>85</v>
      </c>
      <c r="CB19" s="273"/>
      <c r="CC19" s="273"/>
      <c r="CD19" s="273"/>
      <c r="CE19" s="291" t="s">
        <v>87</v>
      </c>
      <c r="CF19" s="273"/>
      <c r="CG19" s="30">
        <v>122.208013948133</v>
      </c>
      <c r="CH19" s="13">
        <v>27.4803729863165</v>
      </c>
      <c r="CI19" s="13">
        <v>25.260866177665484</v>
      </c>
      <c r="CJ19" s="32">
        <v>139.76930555247969</v>
      </c>
      <c r="CK19" s="32">
        <v>9.1289799060543402</v>
      </c>
      <c r="CL19" s="94">
        <v>25.260866177665484</v>
      </c>
      <c r="CM19" s="47">
        <v>9.6802773464064532E-2</v>
      </c>
      <c r="CN19" s="77">
        <v>7.1558891256368168E-5</v>
      </c>
      <c r="CO19" s="47">
        <v>0.10782494015110879</v>
      </c>
      <c r="CP19" s="126">
        <v>2.3771863675365499E-5</v>
      </c>
    </row>
    <row r="20" spans="1:94" ht="21.75" customHeight="1" x14ac:dyDescent="0.2">
      <c r="A20" s="26"/>
      <c r="B20" s="5" t="s">
        <v>82</v>
      </c>
      <c r="C20" s="5" t="s">
        <v>97</v>
      </c>
      <c r="D20" s="5" t="s">
        <v>97</v>
      </c>
      <c r="E20" s="12" t="s">
        <v>94</v>
      </c>
      <c r="F20" s="7">
        <v>1.9693654266958422</v>
      </c>
      <c r="G20" s="13">
        <v>1.5345286652078773</v>
      </c>
      <c r="H20" s="13">
        <v>5.0819999999999997E-3</v>
      </c>
      <c r="I20" s="13">
        <v>2.1898809211168054E-2</v>
      </c>
      <c r="J20" s="13">
        <v>0.01</v>
      </c>
      <c r="K20" s="13">
        <v>1.5876636678096839E-2</v>
      </c>
      <c r="L20" s="28">
        <v>4.8177380264569714E-3</v>
      </c>
      <c r="M20" s="28">
        <v>1.2044345066142428E-3</v>
      </c>
      <c r="N20" s="13">
        <v>2.0073908443570716E-2</v>
      </c>
      <c r="O20" s="28">
        <v>1.3796249803035873E-3</v>
      </c>
      <c r="P20" s="150">
        <v>4.4527578729374991E-4</v>
      </c>
      <c r="Q20" s="58">
        <v>0.4</v>
      </c>
      <c r="R20" s="58">
        <v>1.3</v>
      </c>
      <c r="S20" s="58">
        <v>0.25</v>
      </c>
      <c r="T20" s="91">
        <v>0.4</v>
      </c>
      <c r="U20" s="291"/>
      <c r="V20" s="291">
        <v>1</v>
      </c>
      <c r="W20" s="347"/>
      <c r="X20" s="347"/>
      <c r="Y20" s="291">
        <v>1</v>
      </c>
      <c r="Z20" s="291">
        <v>1</v>
      </c>
      <c r="AA20" s="347"/>
      <c r="AB20" s="347"/>
      <c r="AC20" s="291"/>
      <c r="AD20" s="291"/>
      <c r="AE20" s="347"/>
      <c r="AF20" s="291">
        <v>1</v>
      </c>
      <c r="AG20" s="291"/>
      <c r="AH20" s="291"/>
      <c r="AI20" s="291"/>
      <c r="AJ20" s="291">
        <v>1</v>
      </c>
      <c r="AK20" s="291">
        <v>1</v>
      </c>
      <c r="AL20" s="347"/>
      <c r="AM20" s="347"/>
      <c r="AN20" s="291">
        <v>1</v>
      </c>
      <c r="AO20" s="291"/>
      <c r="AP20" s="291"/>
      <c r="AQ20" s="291">
        <v>1</v>
      </c>
      <c r="AR20" s="291">
        <v>1</v>
      </c>
      <c r="AS20" s="291"/>
      <c r="AT20" s="291"/>
      <c r="AU20" s="347"/>
      <c r="AV20" s="291">
        <v>1</v>
      </c>
      <c r="AW20" s="347"/>
      <c r="AX20" s="347"/>
      <c r="AY20" s="291">
        <v>1</v>
      </c>
      <c r="AZ20" s="291">
        <v>1</v>
      </c>
      <c r="BA20" s="347"/>
      <c r="BB20" s="347"/>
      <c r="BC20" s="347"/>
      <c r="BD20" s="273"/>
      <c r="BE20" s="291" t="s">
        <v>96</v>
      </c>
      <c r="BF20" s="291" t="s">
        <v>96</v>
      </c>
      <c r="BG20" s="273"/>
      <c r="BH20" s="273"/>
      <c r="BI20" s="273"/>
      <c r="BJ20" s="273"/>
      <c r="BK20" s="291" t="s">
        <v>85</v>
      </c>
      <c r="BL20" s="273"/>
      <c r="BM20" s="273"/>
      <c r="BN20" s="273"/>
      <c r="BO20" s="291" t="s">
        <v>87</v>
      </c>
      <c r="BP20" s="273"/>
      <c r="BQ20" s="273"/>
      <c r="BR20" s="273"/>
      <c r="BS20" s="291" t="s">
        <v>85</v>
      </c>
      <c r="BT20" s="291" t="s">
        <v>85</v>
      </c>
      <c r="BU20" s="273"/>
      <c r="BV20" s="273"/>
      <c r="BW20" s="273"/>
      <c r="BX20" s="273"/>
      <c r="BY20" s="273"/>
      <c r="BZ20" s="273"/>
      <c r="CA20" s="291" t="s">
        <v>85</v>
      </c>
      <c r="CB20" s="273"/>
      <c r="CC20" s="273"/>
      <c r="CD20" s="273"/>
      <c r="CE20" s="291" t="s">
        <v>87</v>
      </c>
      <c r="CF20" s="273"/>
      <c r="CG20" s="30">
        <v>101.239891912478</v>
      </c>
      <c r="CH20" s="13">
        <v>22.808709578642695</v>
      </c>
      <c r="CI20" s="13">
        <v>25.260866177665484</v>
      </c>
      <c r="CJ20" s="32">
        <v>115.78806438030108</v>
      </c>
      <c r="CK20" s="32">
        <v>7.5770533220251028</v>
      </c>
      <c r="CL20" s="94">
        <v>25.260866177665484</v>
      </c>
      <c r="CM20" s="47">
        <v>0.20510339270092939</v>
      </c>
      <c r="CN20" s="77">
        <v>1.1591386207866217E-4</v>
      </c>
      <c r="CO20" s="47">
        <v>0.22742798037919193</v>
      </c>
      <c r="CP20" s="126">
        <v>3.8506584982531572E-5</v>
      </c>
    </row>
    <row r="21" spans="1:94" ht="30" customHeight="1" x14ac:dyDescent="0.2">
      <c r="A21" s="26"/>
      <c r="B21" s="5" t="s">
        <v>82</v>
      </c>
      <c r="C21" s="5" t="s">
        <v>97</v>
      </c>
      <c r="D21" s="5" t="s">
        <v>97</v>
      </c>
      <c r="E21" s="10" t="s">
        <v>95</v>
      </c>
      <c r="F21" s="53">
        <v>1.7008155957827729</v>
      </c>
      <c r="G21" s="13">
        <v>1.3270202108613487</v>
      </c>
      <c r="H21" s="28">
        <v>4.5149999999999999E-3</v>
      </c>
      <c r="I21" s="13">
        <v>1.809102755026061E-2</v>
      </c>
      <c r="J21" s="13">
        <v>0.01</v>
      </c>
      <c r="K21" s="13">
        <v>1.3115994973938942E-2</v>
      </c>
      <c r="L21" s="28">
        <v>3.9800260610573348E-3</v>
      </c>
      <c r="M21" s="28">
        <v>9.9500651526433369E-4</v>
      </c>
      <c r="N21" s="13">
        <v>1.6583441921072226E-2</v>
      </c>
      <c r="O21" s="28">
        <v>1.1397347356664185E-3</v>
      </c>
      <c r="P21" s="150">
        <v>3.678508935219657E-4</v>
      </c>
      <c r="Q21" s="58">
        <v>0.34</v>
      </c>
      <c r="R21" s="58">
        <v>1.4</v>
      </c>
      <c r="S21" s="58">
        <v>0.2</v>
      </c>
      <c r="T21" s="91">
        <v>0.37</v>
      </c>
      <c r="U21" s="291"/>
      <c r="V21" s="291">
        <v>1</v>
      </c>
      <c r="W21" s="347"/>
      <c r="X21" s="347"/>
      <c r="Y21" s="291">
        <v>1</v>
      </c>
      <c r="Z21" s="291">
        <v>1</v>
      </c>
      <c r="AA21" s="347"/>
      <c r="AB21" s="347"/>
      <c r="AC21" s="291"/>
      <c r="AD21" s="291"/>
      <c r="AE21" s="347"/>
      <c r="AF21" s="291">
        <v>1</v>
      </c>
      <c r="AG21" s="291"/>
      <c r="AH21" s="291"/>
      <c r="AI21" s="291"/>
      <c r="AJ21" s="291">
        <v>1</v>
      </c>
      <c r="AK21" s="291">
        <v>1</v>
      </c>
      <c r="AL21" s="347"/>
      <c r="AM21" s="347"/>
      <c r="AN21" s="291">
        <v>1</v>
      </c>
      <c r="AO21" s="291"/>
      <c r="AP21" s="291"/>
      <c r="AQ21" s="291">
        <v>1</v>
      </c>
      <c r="AR21" s="291">
        <v>1</v>
      </c>
      <c r="AS21" s="291"/>
      <c r="AT21" s="291"/>
      <c r="AU21" s="347"/>
      <c r="AV21" s="291">
        <v>1</v>
      </c>
      <c r="AW21" s="347"/>
      <c r="AX21" s="347"/>
      <c r="AY21" s="291">
        <v>1</v>
      </c>
      <c r="AZ21" s="291">
        <v>1</v>
      </c>
      <c r="BA21" s="347"/>
      <c r="BB21" s="347"/>
      <c r="BC21" s="347"/>
      <c r="BD21" s="273"/>
      <c r="BE21" s="291" t="s">
        <v>85</v>
      </c>
      <c r="BF21" s="273"/>
      <c r="BG21" s="273"/>
      <c r="BH21" s="273"/>
      <c r="BI21" s="273"/>
      <c r="BJ21" s="273"/>
      <c r="BK21" s="273"/>
      <c r="BL21" s="291" t="s">
        <v>85</v>
      </c>
      <c r="BM21" s="273"/>
      <c r="BN21" s="273"/>
      <c r="BO21" s="273"/>
      <c r="BP21" s="291" t="s">
        <v>87</v>
      </c>
      <c r="BQ21" s="273"/>
      <c r="BR21" s="273"/>
      <c r="BS21" s="291" t="s">
        <v>85</v>
      </c>
      <c r="BT21" s="273"/>
      <c r="BU21" s="291" t="s">
        <v>85</v>
      </c>
      <c r="BV21" s="273"/>
      <c r="BW21" s="273"/>
      <c r="BX21" s="273"/>
      <c r="BY21" s="273"/>
      <c r="BZ21" s="273"/>
      <c r="CA21" s="291" t="s">
        <v>85</v>
      </c>
      <c r="CB21" s="273"/>
      <c r="CC21" s="273"/>
      <c r="CD21" s="273"/>
      <c r="CE21" s="291" t="s">
        <v>87</v>
      </c>
      <c r="CF21" s="273"/>
      <c r="CG21" s="245">
        <v>44.107335993516102</v>
      </c>
      <c r="CH21" s="53">
        <v>19.252714233502985</v>
      </c>
      <c r="CI21" s="58">
        <v>25.260866177665484</v>
      </c>
      <c r="CJ21" s="32">
        <v>50.445560175784365</v>
      </c>
      <c r="CK21" s="32">
        <v>6.3957516683696918</v>
      </c>
      <c r="CL21" s="94">
        <v>25.260866177665484</v>
      </c>
      <c r="CM21" s="47">
        <v>9.1495401468603105E-2</v>
      </c>
      <c r="CN21" s="77">
        <v>8.6926004764265968E-5</v>
      </c>
      <c r="CO21" s="47">
        <v>0.10990635305944324</v>
      </c>
      <c r="CP21" s="126">
        <v>2.8876818782689157E-5</v>
      </c>
    </row>
    <row r="22" spans="1:94" ht="30" customHeight="1" x14ac:dyDescent="0.2">
      <c r="A22" s="26"/>
      <c r="B22" s="5" t="s">
        <v>82</v>
      </c>
      <c r="C22" s="10" t="s">
        <v>98</v>
      </c>
      <c r="D22" s="10" t="s">
        <v>98</v>
      </c>
      <c r="E22" s="15"/>
      <c r="F22" s="67"/>
      <c r="G22" s="7"/>
      <c r="H22" s="207"/>
      <c r="I22" s="96">
        <v>4.8393804077487598E-2</v>
      </c>
      <c r="J22" s="96">
        <v>2.1000000000000005E-2</v>
      </c>
      <c r="K22" s="96">
        <v>3.5085507956178506E-2</v>
      </c>
      <c r="L22" s="96">
        <v>1.0646636897047273E-2</v>
      </c>
      <c r="M22" s="96">
        <v>2.6616592242618181E-3</v>
      </c>
      <c r="N22" s="97">
        <v>5.3999999999999999E-2</v>
      </c>
      <c r="O22" s="140"/>
      <c r="P22" s="116"/>
      <c r="Q22" s="96"/>
      <c r="R22" s="7"/>
      <c r="S22" s="7"/>
      <c r="T22" s="36"/>
      <c r="U22" s="273"/>
      <c r="V22" s="274"/>
      <c r="W22" s="274"/>
      <c r="X22" s="274"/>
      <c r="Y22" s="273"/>
      <c r="Z22" s="273"/>
      <c r="AA22" s="274"/>
      <c r="AB22" s="274"/>
      <c r="AC22" s="273"/>
      <c r="AD22" s="273"/>
      <c r="AE22" s="274"/>
      <c r="AF22" s="273"/>
      <c r="AG22" s="273"/>
      <c r="AH22" s="273"/>
      <c r="AI22" s="273"/>
      <c r="AJ22" s="273"/>
      <c r="AK22" s="273"/>
      <c r="AL22" s="274"/>
      <c r="AM22" s="274"/>
      <c r="AN22" s="273"/>
      <c r="AO22" s="273"/>
      <c r="AP22" s="273"/>
      <c r="AQ22" s="273"/>
      <c r="AR22" s="273"/>
      <c r="AS22" s="273"/>
      <c r="AT22" s="273"/>
      <c r="AU22" s="274"/>
      <c r="AV22" s="274"/>
      <c r="AW22" s="274"/>
      <c r="AX22" s="274"/>
      <c r="AY22" s="274"/>
      <c r="AZ22" s="274"/>
      <c r="BA22" s="274"/>
      <c r="BB22" s="274"/>
      <c r="BC22" s="274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34"/>
      <c r="CH22" s="7"/>
      <c r="CI22" s="7"/>
      <c r="CJ22" s="60"/>
      <c r="CK22" s="60"/>
      <c r="CL22" s="60"/>
      <c r="CM22" s="7"/>
      <c r="CN22" s="7"/>
      <c r="CO22" s="7"/>
      <c r="CP22" s="7"/>
    </row>
    <row r="23" spans="1:94" ht="30" customHeight="1" x14ac:dyDescent="0.2">
      <c r="A23" s="216"/>
      <c r="B23" s="37" t="s">
        <v>82</v>
      </c>
      <c r="C23" s="38" t="s">
        <v>98</v>
      </c>
      <c r="D23" s="38" t="s">
        <v>98</v>
      </c>
      <c r="E23" s="38" t="s">
        <v>84</v>
      </c>
      <c r="F23" s="53">
        <v>0.40779789138651279</v>
      </c>
      <c r="G23" s="13">
        <v>0.32790543067435846</v>
      </c>
      <c r="H23" s="28">
        <v>8.6099999999999979E-4</v>
      </c>
      <c r="I23" s="28">
        <v>4.5803838811614931E-3</v>
      </c>
      <c r="J23" s="28">
        <v>2E-3</v>
      </c>
      <c r="K23" s="28">
        <v>3.3207783138420825E-3</v>
      </c>
      <c r="L23" s="28">
        <v>1.0076844538555285E-3</v>
      </c>
      <c r="M23" s="82">
        <v>2.5192111346388212E-4</v>
      </c>
      <c r="N23" s="13">
        <v>3.8832887154170393E-3</v>
      </c>
      <c r="O23" s="82">
        <v>2.8856418451317405E-4</v>
      </c>
      <c r="P23" s="150">
        <v>4.0853098123127971E-4</v>
      </c>
      <c r="Q23" s="58">
        <v>1.6</v>
      </c>
      <c r="R23" s="58">
        <v>4.5</v>
      </c>
      <c r="S23" s="58">
        <v>1.43</v>
      </c>
      <c r="T23" s="91">
        <v>1.8</v>
      </c>
      <c r="U23" s="349">
        <v>0.66659999999999997</v>
      </c>
      <c r="V23" s="347"/>
      <c r="W23" s="347"/>
      <c r="X23" s="348">
        <v>0.33329999999999999</v>
      </c>
      <c r="Y23" s="291">
        <v>1</v>
      </c>
      <c r="Z23" s="291"/>
      <c r="AA23" s="347"/>
      <c r="AB23" s="347"/>
      <c r="AC23" s="291"/>
      <c r="AD23" s="291"/>
      <c r="AE23" s="291"/>
      <c r="AF23" s="291">
        <v>1</v>
      </c>
      <c r="AG23" s="291"/>
      <c r="AH23" s="291"/>
      <c r="AI23" s="291">
        <v>1</v>
      </c>
      <c r="AJ23" s="291"/>
      <c r="AK23" s="291"/>
      <c r="AL23" s="347"/>
      <c r="AM23" s="347"/>
      <c r="AN23" s="291">
        <v>1</v>
      </c>
      <c r="AO23" s="291"/>
      <c r="AP23" s="291"/>
      <c r="AQ23" s="291">
        <v>1</v>
      </c>
      <c r="AR23" s="291">
        <v>1</v>
      </c>
      <c r="AS23" s="291"/>
      <c r="AT23" s="291"/>
      <c r="AU23" s="347"/>
      <c r="AV23" s="291">
        <v>1</v>
      </c>
      <c r="AW23" s="347"/>
      <c r="AX23" s="347"/>
      <c r="AY23" s="291">
        <v>1</v>
      </c>
      <c r="AZ23" s="291"/>
      <c r="BA23" s="347"/>
      <c r="BB23" s="347"/>
      <c r="BC23" s="347"/>
      <c r="BD23" s="273"/>
      <c r="BE23" s="291" t="s">
        <v>85</v>
      </c>
      <c r="BF23" s="273"/>
      <c r="BG23" s="291" t="s">
        <v>85</v>
      </c>
      <c r="BH23" s="273"/>
      <c r="BI23" s="273"/>
      <c r="BJ23" s="273"/>
      <c r="BK23" s="273"/>
      <c r="BL23" s="273"/>
      <c r="BM23" s="273"/>
      <c r="BN23" s="273"/>
      <c r="BO23" s="291" t="s">
        <v>87</v>
      </c>
      <c r="BP23" s="273"/>
      <c r="BQ23" s="273"/>
      <c r="BR23" s="291" t="s">
        <v>85</v>
      </c>
      <c r="BS23" s="273"/>
      <c r="BT23" s="291" t="s">
        <v>85</v>
      </c>
      <c r="BU23" s="273"/>
      <c r="BV23" s="273"/>
      <c r="BW23" s="291" t="s">
        <v>85</v>
      </c>
      <c r="BX23" s="273"/>
      <c r="BY23" s="273"/>
      <c r="BZ23" s="273"/>
      <c r="CA23" s="273"/>
      <c r="CB23" s="273"/>
      <c r="CC23" s="273"/>
      <c r="CD23" s="291" t="s">
        <v>87</v>
      </c>
      <c r="CE23" s="273"/>
      <c r="CF23" s="273"/>
      <c r="CG23" s="61">
        <v>194.95892190599244</v>
      </c>
      <c r="CH23" s="7">
        <v>29.543807007932969</v>
      </c>
      <c r="CI23" s="7">
        <v>31.243702903954677</v>
      </c>
      <c r="CJ23" s="32">
        <v>222.97451898388354</v>
      </c>
      <c r="CK23" s="32">
        <v>9.8144526880353329</v>
      </c>
      <c r="CL23" s="94">
        <v>31.243702903954677</v>
      </c>
      <c r="CM23" s="47">
        <v>7.6669205414732461E-2</v>
      </c>
      <c r="CN23" s="78">
        <v>2.5437217833830279E-5</v>
      </c>
      <c r="CO23" s="94">
        <v>8.5855671840157632E-2</v>
      </c>
      <c r="CP23" s="131">
        <v>8.4502437643984188E-6</v>
      </c>
    </row>
    <row r="24" spans="1:94" ht="21.75" customHeight="1" x14ac:dyDescent="0.2">
      <c r="A24" s="216"/>
      <c r="B24" s="5" t="s">
        <v>82</v>
      </c>
      <c r="C24" s="10" t="s">
        <v>98</v>
      </c>
      <c r="D24" s="10" t="s">
        <v>98</v>
      </c>
      <c r="E24" s="12" t="s">
        <v>89</v>
      </c>
      <c r="F24" s="60">
        <v>0.44758305152178235</v>
      </c>
      <c r="G24" s="13">
        <v>0.35864742391088122</v>
      </c>
      <c r="H24" s="28">
        <v>9.4499999999999988E-4</v>
      </c>
      <c r="I24" s="28">
        <v>5.2258307288672399E-3</v>
      </c>
      <c r="J24" s="28">
        <v>2E-3</v>
      </c>
      <c r="K24" s="28">
        <v>3.7887272784287488E-3</v>
      </c>
      <c r="L24" s="28">
        <v>1.1496827603507927E-3</v>
      </c>
      <c r="M24" s="28">
        <v>2.8742069008769818E-4</v>
      </c>
      <c r="N24" s="13">
        <v>4.430504085378921E-3</v>
      </c>
      <c r="O24" s="82">
        <v>3.2922733591863614E-4</v>
      </c>
      <c r="P24" s="150">
        <v>4.6609930756968276E-4</v>
      </c>
      <c r="Q24" s="58">
        <v>1.1000000000000001</v>
      </c>
      <c r="R24" s="58">
        <v>3.8</v>
      </c>
      <c r="S24" s="58">
        <v>0.93</v>
      </c>
      <c r="T24" s="91">
        <v>1.4</v>
      </c>
      <c r="U24" s="291"/>
      <c r="V24" s="291">
        <v>1</v>
      </c>
      <c r="W24" s="347"/>
      <c r="X24" s="347"/>
      <c r="Y24" s="291">
        <v>1</v>
      </c>
      <c r="Z24" s="291"/>
      <c r="AA24" s="347"/>
      <c r="AB24" s="347"/>
      <c r="AC24" s="291"/>
      <c r="AD24" s="291"/>
      <c r="AE24" s="291"/>
      <c r="AF24" s="291">
        <v>1</v>
      </c>
      <c r="AG24" s="291"/>
      <c r="AH24" s="291"/>
      <c r="AI24" s="291">
        <v>1</v>
      </c>
      <c r="AJ24" s="291"/>
      <c r="AK24" s="291"/>
      <c r="AL24" s="347"/>
      <c r="AM24" s="347"/>
      <c r="AN24" s="291">
        <v>1</v>
      </c>
      <c r="AO24" s="291"/>
      <c r="AP24" s="291"/>
      <c r="AQ24" s="291">
        <v>1</v>
      </c>
      <c r="AR24" s="291">
        <v>1</v>
      </c>
      <c r="AS24" s="291"/>
      <c r="AT24" s="291"/>
      <c r="AU24" s="347"/>
      <c r="AV24" s="291">
        <v>1</v>
      </c>
      <c r="AW24" s="347"/>
      <c r="AX24" s="347"/>
      <c r="AY24" s="291">
        <v>1</v>
      </c>
      <c r="AZ24" s="291"/>
      <c r="BA24" s="347"/>
      <c r="BB24" s="347"/>
      <c r="BC24" s="347"/>
      <c r="BD24" s="273"/>
      <c r="BE24" s="291" t="s">
        <v>85</v>
      </c>
      <c r="BF24" s="273"/>
      <c r="BG24" s="291" t="s">
        <v>85</v>
      </c>
      <c r="BH24" s="273"/>
      <c r="BI24" s="273"/>
      <c r="BJ24" s="273"/>
      <c r="BK24" s="273"/>
      <c r="BL24" s="273"/>
      <c r="BM24" s="273"/>
      <c r="BN24" s="273"/>
      <c r="BO24" s="291" t="s">
        <v>87</v>
      </c>
      <c r="BP24" s="273"/>
      <c r="BQ24" s="273"/>
      <c r="BR24" s="291" t="s">
        <v>85</v>
      </c>
      <c r="BS24" s="273"/>
      <c r="BT24" s="291" t="s">
        <v>96</v>
      </c>
      <c r="BU24" s="291" t="s">
        <v>96</v>
      </c>
      <c r="BV24" s="273"/>
      <c r="BW24" s="291" t="s">
        <v>85</v>
      </c>
      <c r="BX24" s="273"/>
      <c r="BY24" s="273"/>
      <c r="BZ24" s="273"/>
      <c r="CA24" s="273"/>
      <c r="CB24" s="273"/>
      <c r="CC24" s="273"/>
      <c r="CD24" s="273"/>
      <c r="CE24" s="291" t="s">
        <v>87</v>
      </c>
      <c r="CF24" s="273"/>
      <c r="CG24" s="34">
        <v>202.84985081036828</v>
      </c>
      <c r="CH24" s="13">
        <v>62.041994716659232</v>
      </c>
      <c r="CI24" s="7">
        <v>31.243702903954684</v>
      </c>
      <c r="CJ24" s="32">
        <v>231.99937437181819</v>
      </c>
      <c r="CK24" s="32">
        <v>20.610350644874195</v>
      </c>
      <c r="CL24" s="94">
        <v>31.243702903954684</v>
      </c>
      <c r="CM24" s="47">
        <v>8.6735728320437189E-2</v>
      </c>
      <c r="CN24" s="77">
        <v>5.8629685007242963E-5</v>
      </c>
      <c r="CO24" s="94">
        <v>9.7190129853980733E-2</v>
      </c>
      <c r="CP24" s="131">
        <v>1.9476781359406113E-5</v>
      </c>
    </row>
    <row r="25" spans="1:94" ht="21" customHeight="1" x14ac:dyDescent="0.2">
      <c r="A25" s="216"/>
      <c r="B25" s="5" t="s">
        <v>82</v>
      </c>
      <c r="C25" s="10" t="s">
        <v>98</v>
      </c>
      <c r="D25" s="10" t="s">
        <v>98</v>
      </c>
      <c r="E25" s="12" t="s">
        <v>91</v>
      </c>
      <c r="F25" s="60">
        <v>0.86532723294211256</v>
      </c>
      <c r="G25" s="13">
        <v>0.68143835289437049</v>
      </c>
      <c r="H25" s="28">
        <v>1.8269999999999998E-3</v>
      </c>
      <c r="I25" s="13">
        <v>9.1285583788519985E-3</v>
      </c>
      <c r="J25" s="28">
        <v>4.0000000000000001E-3</v>
      </c>
      <c r="K25" s="13">
        <v>6.6182048246676986E-3</v>
      </c>
      <c r="L25" s="28">
        <v>2.0082828433474397E-3</v>
      </c>
      <c r="M25" s="82">
        <v>5.0207071083685994E-4</v>
      </c>
      <c r="N25" s="13">
        <v>7.7392700394431834E-3</v>
      </c>
      <c r="O25" s="82">
        <v>5.7509917786767591E-4</v>
      </c>
      <c r="P25" s="149">
        <v>8.1418916154113918E-4</v>
      </c>
      <c r="Q25" s="58">
        <v>0.85</v>
      </c>
      <c r="R25" s="58">
        <v>3</v>
      </c>
      <c r="S25" s="58">
        <v>0.56999999999999995</v>
      </c>
      <c r="T25" s="91">
        <v>0.6</v>
      </c>
      <c r="U25" s="291"/>
      <c r="V25" s="291">
        <v>1</v>
      </c>
      <c r="W25" s="347"/>
      <c r="X25" s="347"/>
      <c r="Y25" s="291">
        <v>1</v>
      </c>
      <c r="Z25" s="291">
        <v>1</v>
      </c>
      <c r="AA25" s="347"/>
      <c r="AB25" s="347"/>
      <c r="AC25" s="291"/>
      <c r="AD25" s="291"/>
      <c r="AE25" s="291"/>
      <c r="AF25" s="291">
        <v>1</v>
      </c>
      <c r="AG25" s="291"/>
      <c r="AH25" s="291"/>
      <c r="AI25" s="291"/>
      <c r="AJ25" s="291">
        <v>1</v>
      </c>
      <c r="AK25" s="291"/>
      <c r="AL25" s="347"/>
      <c r="AM25" s="347"/>
      <c r="AN25" s="291">
        <v>1</v>
      </c>
      <c r="AO25" s="291"/>
      <c r="AP25" s="291"/>
      <c r="AQ25" s="291">
        <v>1</v>
      </c>
      <c r="AR25" s="291">
        <v>1</v>
      </c>
      <c r="AS25" s="291"/>
      <c r="AT25" s="291"/>
      <c r="AU25" s="347"/>
      <c r="AV25" s="291">
        <v>1</v>
      </c>
      <c r="AW25" s="347"/>
      <c r="AX25" s="347"/>
      <c r="AY25" s="291">
        <v>1</v>
      </c>
      <c r="AZ25" s="291">
        <v>1</v>
      </c>
      <c r="BA25" s="347"/>
      <c r="BB25" s="347"/>
      <c r="BC25" s="347"/>
      <c r="BD25" s="273"/>
      <c r="BE25" s="273"/>
      <c r="BF25" s="291" t="s">
        <v>85</v>
      </c>
      <c r="BG25" s="291" t="s">
        <v>85</v>
      </c>
      <c r="BH25" s="273"/>
      <c r="BI25" s="273"/>
      <c r="BJ25" s="273"/>
      <c r="BK25" s="273"/>
      <c r="BL25" s="273"/>
      <c r="BM25" s="273"/>
      <c r="BN25" s="291" t="s">
        <v>87</v>
      </c>
      <c r="BO25" s="273"/>
      <c r="BP25" s="273"/>
      <c r="BQ25" s="273"/>
      <c r="BR25" s="291" t="s">
        <v>85</v>
      </c>
      <c r="BS25" s="273"/>
      <c r="BT25" s="273"/>
      <c r="BU25" s="273"/>
      <c r="BV25" s="273" t="s">
        <v>85</v>
      </c>
      <c r="BW25" s="291" t="s">
        <v>85</v>
      </c>
      <c r="BX25" s="273"/>
      <c r="BY25" s="273"/>
      <c r="BZ25" s="273"/>
      <c r="CA25" s="273"/>
      <c r="CB25" s="273"/>
      <c r="CC25" s="273"/>
      <c r="CD25" s="273"/>
      <c r="CE25" s="291" t="s">
        <v>87</v>
      </c>
      <c r="CF25" s="273"/>
      <c r="CG25" s="34">
        <v>122.96465183143974</v>
      </c>
      <c r="CH25" s="13">
        <v>33.502677146995985</v>
      </c>
      <c r="CI25" s="7">
        <v>31.243702903954684</v>
      </c>
      <c r="CJ25" s="32">
        <v>140.63467229961762</v>
      </c>
      <c r="CK25" s="32">
        <v>11.129589348232066</v>
      </c>
      <c r="CL25" s="94">
        <v>31.243702903954684</v>
      </c>
      <c r="CM25" s="47">
        <v>0.1108288567889906</v>
      </c>
      <c r="CN25" s="77">
        <v>6.1209391147561663E-5</v>
      </c>
      <c r="CO25" s="94">
        <v>0.12286988643243553</v>
      </c>
      <c r="CP25" s="131">
        <v>2.0333759739219984E-5</v>
      </c>
    </row>
    <row r="26" spans="1:94" ht="23.25" customHeight="1" x14ac:dyDescent="0.2">
      <c r="A26" s="216"/>
      <c r="B26" s="5" t="s">
        <v>82</v>
      </c>
      <c r="C26" s="10" t="s">
        <v>98</v>
      </c>
      <c r="D26" s="10" t="s">
        <v>98</v>
      </c>
      <c r="E26" s="12" t="s">
        <v>92</v>
      </c>
      <c r="F26" s="60">
        <v>0.97473642331410371</v>
      </c>
      <c r="G26" s="13">
        <v>0.76597883429480806</v>
      </c>
      <c r="H26" s="28">
        <v>2.0579999999999999E-3</v>
      </c>
      <c r="I26" s="13">
        <v>9.9409955116243863E-3</v>
      </c>
      <c r="J26" s="13">
        <v>5.0000000000000001E-3</v>
      </c>
      <c r="K26" s="13">
        <v>7.2072217459276796E-3</v>
      </c>
      <c r="L26" s="28">
        <v>2.187019012557365E-3</v>
      </c>
      <c r="M26" s="82">
        <v>5.4675475313934125E-4</v>
      </c>
      <c r="N26" s="13">
        <v>8.4280612044493712E-3</v>
      </c>
      <c r="O26" s="82">
        <v>6.2628271723233638E-4</v>
      </c>
      <c r="P26" s="149">
        <v>8.8665158994267871E-4</v>
      </c>
      <c r="Q26" s="58">
        <v>0.6</v>
      </c>
      <c r="R26" s="58">
        <v>2</v>
      </c>
      <c r="S26" s="58">
        <v>0.35</v>
      </c>
      <c r="T26" s="58">
        <v>0.55000000000000004</v>
      </c>
      <c r="U26" s="291"/>
      <c r="V26" s="291">
        <v>1</v>
      </c>
      <c r="W26" s="347"/>
      <c r="X26" s="347"/>
      <c r="Y26" s="291">
        <v>1</v>
      </c>
      <c r="Z26" s="291">
        <v>1</v>
      </c>
      <c r="AA26" s="347"/>
      <c r="AB26" s="347"/>
      <c r="AC26" s="291"/>
      <c r="AD26" s="291"/>
      <c r="AE26" s="291"/>
      <c r="AF26" s="291">
        <v>1</v>
      </c>
      <c r="AG26" s="291"/>
      <c r="AH26" s="291"/>
      <c r="AI26" s="291"/>
      <c r="AJ26" s="291">
        <v>1</v>
      </c>
      <c r="AK26" s="291"/>
      <c r="AL26" s="347"/>
      <c r="AM26" s="347"/>
      <c r="AN26" s="291"/>
      <c r="AO26" s="291">
        <v>1</v>
      </c>
      <c r="AP26" s="291"/>
      <c r="AQ26" s="291"/>
      <c r="AR26" s="291"/>
      <c r="AS26" s="291">
        <v>1</v>
      </c>
      <c r="AT26" s="291">
        <v>1</v>
      </c>
      <c r="AU26" s="347"/>
      <c r="AV26" s="291">
        <v>1</v>
      </c>
      <c r="AW26" s="347"/>
      <c r="AX26" s="347"/>
      <c r="AY26" s="291">
        <v>1</v>
      </c>
      <c r="AZ26" s="291">
        <v>1</v>
      </c>
      <c r="BA26" s="347"/>
      <c r="BB26" s="347"/>
      <c r="BC26" s="347"/>
      <c r="BD26" s="291" t="s">
        <v>96</v>
      </c>
      <c r="BE26" s="291" t="s">
        <v>96</v>
      </c>
      <c r="BF26" s="273"/>
      <c r="BG26" s="273"/>
      <c r="BH26" s="291" t="s">
        <v>85</v>
      </c>
      <c r="BI26" s="273"/>
      <c r="BJ26" s="273"/>
      <c r="BK26" s="273"/>
      <c r="BL26" s="273"/>
      <c r="BM26" s="273"/>
      <c r="BN26" s="273"/>
      <c r="BO26" s="291" t="s">
        <v>87</v>
      </c>
      <c r="BP26" s="273"/>
      <c r="BQ26" s="273"/>
      <c r="BR26" s="291" t="s">
        <v>85</v>
      </c>
      <c r="BS26" s="273"/>
      <c r="BT26" s="273"/>
      <c r="BU26" s="273"/>
      <c r="BV26" s="273" t="s">
        <v>85</v>
      </c>
      <c r="BW26" s="291" t="s">
        <v>85</v>
      </c>
      <c r="BX26" s="273"/>
      <c r="BY26" s="273"/>
      <c r="BZ26" s="273"/>
      <c r="CA26" s="273"/>
      <c r="CB26" s="273"/>
      <c r="CC26" s="273"/>
      <c r="CD26" s="273"/>
      <c r="CE26" s="291" t="s">
        <v>87</v>
      </c>
      <c r="CF26" s="273"/>
      <c r="CG26" s="34">
        <v>102.88879030793936</v>
      </c>
      <c r="CH26" s="13">
        <v>19.766579516727631</v>
      </c>
      <c r="CI26" s="7">
        <v>31.243702903954684</v>
      </c>
      <c r="CJ26" s="32">
        <v>117.67390947519024</v>
      </c>
      <c r="CK26" s="32">
        <v>6.5664577154569193</v>
      </c>
      <c r="CL26" s="94">
        <v>31.243702903954684</v>
      </c>
      <c r="CM26" s="47">
        <v>0.10926501088176761</v>
      </c>
      <c r="CN26" s="78">
        <v>4.0679620645425462E-5</v>
      </c>
      <c r="CO26" s="47">
        <v>0.12059009922640826</v>
      </c>
      <c r="CP26" s="126">
        <v>1.3513769978410339E-5</v>
      </c>
    </row>
    <row r="27" spans="1:94" ht="20.25" customHeight="1" x14ac:dyDescent="0.2">
      <c r="A27" s="26"/>
      <c r="B27" s="5" t="s">
        <v>82</v>
      </c>
      <c r="C27" s="10" t="s">
        <v>98</v>
      </c>
      <c r="D27" s="10" t="s">
        <v>98</v>
      </c>
      <c r="E27" s="12" t="s">
        <v>93</v>
      </c>
      <c r="F27" s="60">
        <v>1.1040381937537298</v>
      </c>
      <c r="G27" s="13">
        <v>0.8658903123135071</v>
      </c>
      <c r="H27" s="28">
        <v>2.3309999999999997E-3</v>
      </c>
      <c r="I27" s="13">
        <v>1.1270982645825248E-2</v>
      </c>
      <c r="J27" s="13">
        <v>5.0000000000000001E-3</v>
      </c>
      <c r="K27" s="13">
        <v>8.1714624182233041E-3</v>
      </c>
      <c r="L27" s="28">
        <v>2.4796161820815547E-3</v>
      </c>
      <c r="M27" s="82">
        <v>6.1990404552038868E-4</v>
      </c>
      <c r="N27" s="13">
        <v>9.5556356968699453E-3</v>
      </c>
      <c r="O27" s="82">
        <v>7.1007190668699062E-4</v>
      </c>
      <c r="P27" s="149">
        <v>1.005275042268312E-3</v>
      </c>
      <c r="Q27" s="58">
        <v>0.5</v>
      </c>
      <c r="R27" s="58">
        <v>1.6</v>
      </c>
      <c r="S27" s="58">
        <v>0.28000000000000003</v>
      </c>
      <c r="T27" s="91">
        <v>0.5</v>
      </c>
      <c r="U27" s="291"/>
      <c r="V27" s="291">
        <v>1</v>
      </c>
      <c r="W27" s="347"/>
      <c r="X27" s="347"/>
      <c r="Y27" s="291">
        <v>1</v>
      </c>
      <c r="Z27" s="291">
        <v>1</v>
      </c>
      <c r="AA27" s="347"/>
      <c r="AB27" s="347"/>
      <c r="AC27" s="291"/>
      <c r="AD27" s="291"/>
      <c r="AE27" s="291"/>
      <c r="AF27" s="291"/>
      <c r="AG27" s="291">
        <v>1</v>
      </c>
      <c r="AH27" s="291"/>
      <c r="AI27" s="291"/>
      <c r="AJ27" s="291">
        <v>1</v>
      </c>
      <c r="AK27" s="291"/>
      <c r="AL27" s="347"/>
      <c r="AM27" s="347"/>
      <c r="AN27" s="291">
        <v>0.5</v>
      </c>
      <c r="AO27" s="291">
        <v>0.5</v>
      </c>
      <c r="AP27" s="291"/>
      <c r="AQ27" s="291">
        <v>0.5</v>
      </c>
      <c r="AR27" s="291">
        <v>1</v>
      </c>
      <c r="AS27" s="291">
        <v>0.5</v>
      </c>
      <c r="AT27" s="291">
        <v>1</v>
      </c>
      <c r="AU27" s="347"/>
      <c r="AV27" s="291">
        <v>1</v>
      </c>
      <c r="AW27" s="347"/>
      <c r="AX27" s="347"/>
      <c r="AY27" s="291">
        <v>1</v>
      </c>
      <c r="AZ27" s="291">
        <v>1</v>
      </c>
      <c r="BA27" s="347"/>
      <c r="BB27" s="347"/>
      <c r="BC27" s="347"/>
      <c r="BD27" s="273"/>
      <c r="BE27" s="291" t="s">
        <v>96</v>
      </c>
      <c r="BF27" s="291" t="s">
        <v>96</v>
      </c>
      <c r="BG27" s="273"/>
      <c r="BH27" s="273"/>
      <c r="BI27" s="273"/>
      <c r="BJ27" s="273"/>
      <c r="BK27" s="291" t="s">
        <v>85</v>
      </c>
      <c r="BL27" s="273"/>
      <c r="BM27" s="273"/>
      <c r="BN27" s="273"/>
      <c r="BO27" s="291" t="s">
        <v>87</v>
      </c>
      <c r="BP27" s="273"/>
      <c r="BQ27" s="273"/>
      <c r="BR27" s="291" t="s">
        <v>85</v>
      </c>
      <c r="BS27" s="273"/>
      <c r="BT27" s="291" t="s">
        <v>85</v>
      </c>
      <c r="BU27" s="273"/>
      <c r="BV27" s="273"/>
      <c r="BW27" s="291" t="s">
        <v>85</v>
      </c>
      <c r="BX27" s="273"/>
      <c r="BY27" s="273"/>
      <c r="BZ27" s="273"/>
      <c r="CA27" s="273"/>
      <c r="CB27" s="273"/>
      <c r="CC27" s="273"/>
      <c r="CD27" s="273"/>
      <c r="CE27" s="291" t="s">
        <v>87</v>
      </c>
      <c r="CF27" s="273"/>
      <c r="CG27" s="34">
        <v>71.380840972445739</v>
      </c>
      <c r="CH27" s="13">
        <v>21.940903263567677</v>
      </c>
      <c r="CI27" s="7">
        <v>31.243702903954684</v>
      </c>
      <c r="CJ27" s="32">
        <v>81.638267820186186</v>
      </c>
      <c r="CK27" s="32">
        <v>7.2887680641571819</v>
      </c>
      <c r="CL27" s="94">
        <v>31.243702903954684</v>
      </c>
      <c r="CM27" s="47">
        <v>9.6302220003092118E-2</v>
      </c>
      <c r="CN27" s="78">
        <v>5.1144245507376253E-5</v>
      </c>
      <c r="CO27" s="47">
        <v>0.10518402653981505</v>
      </c>
      <c r="CP27" s="126">
        <v>1.6990118357550389E-5</v>
      </c>
    </row>
    <row r="28" spans="1:94" ht="21" customHeight="1" x14ac:dyDescent="0.2">
      <c r="A28" s="216"/>
      <c r="B28" s="5" t="s">
        <v>82</v>
      </c>
      <c r="C28" s="10" t="s">
        <v>98</v>
      </c>
      <c r="D28" s="10" t="s">
        <v>98</v>
      </c>
      <c r="E28" s="12" t="s">
        <v>94</v>
      </c>
      <c r="F28" s="60">
        <v>0.42769047145414757</v>
      </c>
      <c r="G28" s="13">
        <v>0.34327642729261981</v>
      </c>
      <c r="H28" s="28">
        <v>1.8269999999999998E-3</v>
      </c>
      <c r="I28" s="13">
        <v>4.7558020004051836E-3</v>
      </c>
      <c r="J28" s="28">
        <v>2E-3</v>
      </c>
      <c r="K28" s="13">
        <v>3.4479564502937579E-3</v>
      </c>
      <c r="L28" s="28">
        <v>1.0462764400891403E-3</v>
      </c>
      <c r="M28" s="28">
        <v>2.6156911002228508E-4</v>
      </c>
      <c r="N28" s="13">
        <v>4.0320097005162115E-3</v>
      </c>
      <c r="O28" s="82">
        <v>2.9961552602552656E-4</v>
      </c>
      <c r="P28" s="149">
        <v>4.2417677386344561E-4</v>
      </c>
      <c r="Q28" s="58">
        <v>0.4</v>
      </c>
      <c r="R28" s="58">
        <v>1.3</v>
      </c>
      <c r="S28" s="58">
        <v>0.25</v>
      </c>
      <c r="T28" s="91">
        <v>0.4</v>
      </c>
      <c r="U28" s="291"/>
      <c r="V28" s="291">
        <v>1</v>
      </c>
      <c r="W28" s="347"/>
      <c r="X28" s="347"/>
      <c r="Y28" s="291">
        <v>1</v>
      </c>
      <c r="Z28" s="291">
        <v>1</v>
      </c>
      <c r="AA28" s="347"/>
      <c r="AB28" s="347"/>
      <c r="AC28" s="291"/>
      <c r="AD28" s="291"/>
      <c r="AE28" s="291"/>
      <c r="AF28" s="291">
        <v>0.5</v>
      </c>
      <c r="AG28" s="291">
        <v>0.5</v>
      </c>
      <c r="AH28" s="291"/>
      <c r="AI28" s="291"/>
      <c r="AJ28" s="291">
        <v>1</v>
      </c>
      <c r="AK28" s="291">
        <v>0.5</v>
      </c>
      <c r="AL28" s="347"/>
      <c r="AM28" s="347"/>
      <c r="AN28" s="291"/>
      <c r="AO28" s="291">
        <v>1</v>
      </c>
      <c r="AP28" s="291"/>
      <c r="AQ28" s="291"/>
      <c r="AR28" s="291"/>
      <c r="AS28" s="291">
        <v>1</v>
      </c>
      <c r="AT28" s="291">
        <v>1</v>
      </c>
      <c r="AU28" s="347"/>
      <c r="AV28" s="291">
        <v>1</v>
      </c>
      <c r="AW28" s="347"/>
      <c r="AX28" s="347"/>
      <c r="AY28" s="291">
        <v>1</v>
      </c>
      <c r="AZ28" s="291">
        <v>1</v>
      </c>
      <c r="BA28" s="347"/>
      <c r="BB28" s="347"/>
      <c r="BC28" s="347"/>
      <c r="BD28" s="273"/>
      <c r="BE28" s="291" t="s">
        <v>96</v>
      </c>
      <c r="BF28" s="291" t="s">
        <v>96</v>
      </c>
      <c r="BG28" s="291" t="s">
        <v>85</v>
      </c>
      <c r="BH28" s="273"/>
      <c r="BI28" s="273"/>
      <c r="BJ28" s="273"/>
      <c r="BK28" s="273"/>
      <c r="BL28" s="273"/>
      <c r="BM28" s="273"/>
      <c r="BN28" s="273"/>
      <c r="BO28" s="291" t="s">
        <v>87</v>
      </c>
      <c r="BP28" s="273"/>
      <c r="BQ28" s="273"/>
      <c r="BR28" s="291" t="s">
        <v>85</v>
      </c>
      <c r="BS28" s="273"/>
      <c r="BT28" s="291" t="s">
        <v>85</v>
      </c>
      <c r="BU28" s="273"/>
      <c r="BV28" s="273"/>
      <c r="BW28" s="291" t="s">
        <v>85</v>
      </c>
      <c r="BX28" s="273"/>
      <c r="BY28" s="273"/>
      <c r="BZ28" s="273"/>
      <c r="CA28" s="273"/>
      <c r="CB28" s="273"/>
      <c r="CC28" s="273"/>
      <c r="CD28" s="273"/>
      <c r="CE28" s="291" t="s">
        <v>87</v>
      </c>
      <c r="CF28" s="273"/>
      <c r="CG28" s="34">
        <v>35.885602473256903</v>
      </c>
      <c r="CH28" s="13">
        <v>15.578041317133049</v>
      </c>
      <c r="CI28" s="7">
        <v>31.243702903954684</v>
      </c>
      <c r="CJ28" s="32">
        <v>41.042363548663914</v>
      </c>
      <c r="CK28" s="32">
        <v>5.1750253255515988</v>
      </c>
      <c r="CL28" s="94">
        <v>31.243702903954684</v>
      </c>
      <c r="CM28" s="47">
        <v>2.5681315433228529E-2</v>
      </c>
      <c r="CN28" s="78">
        <v>2.8461081486402079E-5</v>
      </c>
      <c r="CO28" s="47">
        <v>2.7451509951595895E-2</v>
      </c>
      <c r="CP28" s="126">
        <v>9.4547712697827689E-6</v>
      </c>
    </row>
    <row r="29" spans="1:94" ht="25.5" customHeight="1" x14ac:dyDescent="0.2">
      <c r="A29" s="216"/>
      <c r="B29" s="5" t="s">
        <v>82</v>
      </c>
      <c r="C29" s="10" t="s">
        <v>98</v>
      </c>
      <c r="D29" s="10" t="s">
        <v>98</v>
      </c>
      <c r="E29" s="10" t="s">
        <v>95</v>
      </c>
      <c r="F29" s="53">
        <v>0.32822757111597373</v>
      </c>
      <c r="G29" s="13">
        <v>0.26642144420131292</v>
      </c>
      <c r="H29" s="28">
        <v>1.6169999999999999E-3</v>
      </c>
      <c r="I29" s="13">
        <v>3.4912509307520475E-3</v>
      </c>
      <c r="J29" s="28">
        <v>1E-3</v>
      </c>
      <c r="K29" s="28">
        <v>2.5311569247952344E-3</v>
      </c>
      <c r="L29" s="28">
        <v>7.6807520476545048E-4</v>
      </c>
      <c r="M29" s="82">
        <v>1.9201880119136262E-4</v>
      </c>
      <c r="N29" s="13">
        <v>2.9599124645073951E-3</v>
      </c>
      <c r="O29" s="82">
        <v>2.1994880863737898E-4</v>
      </c>
      <c r="P29" s="149">
        <v>3.113896576072734E-4</v>
      </c>
      <c r="Q29" s="58">
        <v>0.34</v>
      </c>
      <c r="R29" s="58">
        <v>1.4</v>
      </c>
      <c r="S29" s="58">
        <v>0.2</v>
      </c>
      <c r="T29" s="91">
        <v>0.37</v>
      </c>
      <c r="U29" s="291"/>
      <c r="V29" s="291">
        <v>1</v>
      </c>
      <c r="W29" s="347"/>
      <c r="X29" s="347"/>
      <c r="Y29" s="291">
        <v>1</v>
      </c>
      <c r="Z29" s="291">
        <v>1</v>
      </c>
      <c r="AA29" s="347"/>
      <c r="AB29" s="347"/>
      <c r="AC29" s="291"/>
      <c r="AD29" s="291"/>
      <c r="AE29" s="291"/>
      <c r="AF29" s="291">
        <v>1</v>
      </c>
      <c r="AG29" s="291"/>
      <c r="AH29" s="291"/>
      <c r="AI29" s="291"/>
      <c r="AJ29" s="291">
        <v>1</v>
      </c>
      <c r="AK29" s="291">
        <v>1</v>
      </c>
      <c r="AL29" s="347"/>
      <c r="AM29" s="347"/>
      <c r="AN29" s="291"/>
      <c r="AO29" s="291">
        <v>1</v>
      </c>
      <c r="AP29" s="291"/>
      <c r="AQ29" s="291"/>
      <c r="AR29" s="291"/>
      <c r="AS29" s="291">
        <v>1</v>
      </c>
      <c r="AT29" s="291">
        <v>1</v>
      </c>
      <c r="AU29" s="347"/>
      <c r="AV29" s="291">
        <v>1</v>
      </c>
      <c r="AW29" s="347"/>
      <c r="AX29" s="347"/>
      <c r="AY29" s="291">
        <v>1</v>
      </c>
      <c r="AZ29" s="291">
        <v>1</v>
      </c>
      <c r="BA29" s="347"/>
      <c r="BB29" s="347"/>
      <c r="BC29" s="347"/>
      <c r="BD29" s="273"/>
      <c r="BE29" s="291" t="s">
        <v>85</v>
      </c>
      <c r="BF29" s="273"/>
      <c r="BG29" s="273"/>
      <c r="BH29" s="291" t="s">
        <v>85</v>
      </c>
      <c r="BI29" s="273"/>
      <c r="BJ29" s="273"/>
      <c r="BK29" s="273"/>
      <c r="BL29" s="273"/>
      <c r="BM29" s="273"/>
      <c r="BN29" s="273"/>
      <c r="BO29" s="291" t="s">
        <v>87</v>
      </c>
      <c r="BP29" s="273"/>
      <c r="BQ29" s="273"/>
      <c r="BR29" s="291" t="s">
        <v>85</v>
      </c>
      <c r="BS29" s="273"/>
      <c r="BT29" s="273"/>
      <c r="BU29" s="291" t="s">
        <v>85</v>
      </c>
      <c r="BV29" s="273"/>
      <c r="BW29" s="291" t="s">
        <v>85</v>
      </c>
      <c r="BX29" s="273"/>
      <c r="BY29" s="273"/>
      <c r="BZ29" s="273"/>
      <c r="CA29" s="273"/>
      <c r="CB29" s="273"/>
      <c r="CC29" s="273"/>
      <c r="CD29" s="273"/>
      <c r="CE29" s="291" t="s">
        <v>87</v>
      </c>
      <c r="CF29" s="273"/>
      <c r="CG29" s="245">
        <v>5.1583810858993999</v>
      </c>
      <c r="CH29" s="53">
        <v>2.7377261160684547</v>
      </c>
      <c r="CI29" s="53">
        <v>31.243702903954684</v>
      </c>
      <c r="CJ29" s="32">
        <v>5.8996404479431437</v>
      </c>
      <c r="CK29" s="32">
        <v>0.90947261575794069</v>
      </c>
      <c r="CL29" s="94">
        <v>31.243702903954684</v>
      </c>
      <c r="CM29" s="47">
        <v>1.1629348055480195E-2</v>
      </c>
      <c r="CN29" s="126">
        <v>4.4269031296826913E-6</v>
      </c>
      <c r="CO29" s="47">
        <v>1.1826835445243633E-2</v>
      </c>
      <c r="CP29" s="126">
        <v>1.4706172196805902E-6</v>
      </c>
    </row>
    <row r="30" spans="1:94" ht="25.5" customHeight="1" x14ac:dyDescent="0.2">
      <c r="A30" s="26"/>
      <c r="B30" s="5" t="s">
        <v>82</v>
      </c>
      <c r="C30" s="10" t="s">
        <v>99</v>
      </c>
      <c r="D30" s="10" t="s">
        <v>99</v>
      </c>
      <c r="E30" s="15"/>
      <c r="F30" s="115">
        <v>1.73</v>
      </c>
      <c r="G30" s="115"/>
      <c r="H30" s="118"/>
      <c r="I30" s="115">
        <v>3.6306376448201373E-2</v>
      </c>
      <c r="J30" s="115">
        <v>5.4999999999999997E-3</v>
      </c>
      <c r="K30" s="115">
        <v>2.6322122924945991E-2</v>
      </c>
      <c r="L30" s="115">
        <v>7.9874028186043017E-3</v>
      </c>
      <c r="M30" s="115">
        <v>1.9968507046510754E-3</v>
      </c>
      <c r="N30" s="113">
        <v>3.5999999999999997E-2</v>
      </c>
      <c r="O30" s="14"/>
      <c r="P30" s="113"/>
      <c r="Q30" s="7"/>
      <c r="R30" s="7"/>
      <c r="S30" s="7"/>
      <c r="T30" s="36"/>
      <c r="U30" s="273"/>
      <c r="V30" s="273"/>
      <c r="W30" s="274"/>
      <c r="X30" s="274"/>
      <c r="Y30" s="273"/>
      <c r="Z30" s="273"/>
      <c r="AA30" s="274"/>
      <c r="AB30" s="274"/>
      <c r="AC30" s="273"/>
      <c r="AD30" s="273"/>
      <c r="AE30" s="273"/>
      <c r="AF30" s="273"/>
      <c r="AG30" s="273"/>
      <c r="AH30" s="273"/>
      <c r="AI30" s="273"/>
      <c r="AJ30" s="273"/>
      <c r="AK30" s="273"/>
      <c r="AL30" s="274"/>
      <c r="AM30" s="274"/>
      <c r="AN30" s="273"/>
      <c r="AO30" s="273"/>
      <c r="AP30" s="273"/>
      <c r="AQ30" s="273"/>
      <c r="AR30" s="273"/>
      <c r="AS30" s="273"/>
      <c r="AT30" s="273"/>
      <c r="AU30" s="274"/>
      <c r="AV30" s="273"/>
      <c r="AW30" s="274"/>
      <c r="AX30" s="274"/>
      <c r="AY30" s="273"/>
      <c r="AZ30" s="273"/>
      <c r="BA30" s="274"/>
      <c r="BB30" s="274"/>
      <c r="BC30" s="274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3"/>
      <c r="CA30" s="273"/>
      <c r="CB30" s="273"/>
      <c r="CC30" s="273"/>
      <c r="CD30" s="273"/>
      <c r="CE30" s="273"/>
      <c r="CF30" s="273"/>
      <c r="CG30" s="34"/>
      <c r="CH30" s="7"/>
      <c r="CI30" s="7"/>
      <c r="CJ30" s="7"/>
      <c r="CK30" s="7"/>
      <c r="CL30" s="7"/>
      <c r="CM30" s="7"/>
      <c r="CN30" s="47"/>
      <c r="CO30" s="7"/>
      <c r="CP30" s="7"/>
    </row>
    <row r="31" spans="1:94" ht="25.5" customHeight="1" x14ac:dyDescent="0.2">
      <c r="A31" s="216"/>
      <c r="B31" s="37" t="s">
        <v>82</v>
      </c>
      <c r="C31" s="10" t="s">
        <v>99</v>
      </c>
      <c r="D31" s="10" t="s">
        <v>99</v>
      </c>
      <c r="E31" s="38" t="s">
        <v>84</v>
      </c>
      <c r="F31" s="39">
        <v>0.61666998209667789</v>
      </c>
      <c r="G31" s="13">
        <v>0.48930089516610303</v>
      </c>
      <c r="H31" s="28">
        <v>2.2260000000000001E-3</v>
      </c>
      <c r="I31" s="13">
        <v>1.2167542377235054E-2</v>
      </c>
      <c r="J31" s="28">
        <v>2E-3</v>
      </c>
      <c r="K31" s="13">
        <v>8.8214682234954139E-3</v>
      </c>
      <c r="L31" s="28">
        <v>2.6768593229917117E-3</v>
      </c>
      <c r="M31" s="82">
        <v>6.6921483074792792E-4</v>
      </c>
      <c r="N31" s="13">
        <v>7.0000000000000001E-3</v>
      </c>
      <c r="O31" s="82">
        <v>7.6655516976580843E-4</v>
      </c>
      <c r="P31" s="150">
        <v>4.4009872074692452E-3</v>
      </c>
      <c r="Q31" s="58">
        <v>1.6</v>
      </c>
      <c r="R31" s="58">
        <v>4.5</v>
      </c>
      <c r="S31" s="58">
        <v>1.43</v>
      </c>
      <c r="T31" s="91">
        <v>1.8</v>
      </c>
      <c r="U31" s="291">
        <v>1</v>
      </c>
      <c r="V31" s="291"/>
      <c r="W31" s="347"/>
      <c r="X31" s="347"/>
      <c r="Y31" s="291">
        <v>1</v>
      </c>
      <c r="Z31" s="291"/>
      <c r="AA31" s="347"/>
      <c r="AB31" s="347"/>
      <c r="AC31" s="291"/>
      <c r="AD31" s="291"/>
      <c r="AE31" s="291"/>
      <c r="AF31" s="291">
        <v>1</v>
      </c>
      <c r="AG31" s="291"/>
      <c r="AH31" s="291"/>
      <c r="AI31" s="291">
        <v>1</v>
      </c>
      <c r="AJ31" s="291"/>
      <c r="AK31" s="291"/>
      <c r="AL31" s="347"/>
      <c r="AM31" s="347"/>
      <c r="AN31" s="291"/>
      <c r="AO31" s="291">
        <v>1</v>
      </c>
      <c r="AP31" s="291"/>
      <c r="AQ31" s="291"/>
      <c r="AR31" s="291"/>
      <c r="AS31" s="291">
        <v>1</v>
      </c>
      <c r="AT31" s="291"/>
      <c r="AU31" s="347"/>
      <c r="AV31" s="291">
        <v>1</v>
      </c>
      <c r="AW31" s="347"/>
      <c r="AX31" s="347"/>
      <c r="AY31" s="291">
        <v>1</v>
      </c>
      <c r="AZ31" s="291"/>
      <c r="BA31" s="347"/>
      <c r="BB31" s="347"/>
      <c r="BC31" s="347"/>
      <c r="BD31" s="291" t="s">
        <v>85</v>
      </c>
      <c r="BE31" s="273"/>
      <c r="BF31" s="273"/>
      <c r="BG31" s="291" t="s">
        <v>85</v>
      </c>
      <c r="BH31" s="273"/>
      <c r="BI31" s="273"/>
      <c r="BJ31" s="273"/>
      <c r="BK31" s="273"/>
      <c r="BL31" s="273"/>
      <c r="BM31" s="273"/>
      <c r="BN31" s="273"/>
      <c r="BO31" s="291" t="s">
        <v>87</v>
      </c>
      <c r="BP31" s="273"/>
      <c r="BQ31" s="273"/>
      <c r="BR31" s="291" t="s">
        <v>85</v>
      </c>
      <c r="BS31" s="273"/>
      <c r="BT31" s="291" t="s">
        <v>85</v>
      </c>
      <c r="BU31" s="273"/>
      <c r="BV31" s="273"/>
      <c r="BW31" s="291" t="s">
        <v>85</v>
      </c>
      <c r="BX31" s="273"/>
      <c r="BY31" s="273"/>
      <c r="BZ31" s="273"/>
      <c r="CA31" s="273"/>
      <c r="CB31" s="273"/>
      <c r="CC31" s="273"/>
      <c r="CD31" s="291" t="s">
        <v>87</v>
      </c>
      <c r="CE31" s="273"/>
      <c r="CF31" s="273"/>
      <c r="CG31" s="276">
        <v>194.95892190599244</v>
      </c>
      <c r="CH31" s="71">
        <v>29.543807007932969</v>
      </c>
      <c r="CI31" s="73">
        <v>31.243702903954677</v>
      </c>
      <c r="CJ31" s="13">
        <v>222.97451898388354</v>
      </c>
      <c r="CK31" s="13">
        <v>9.8144526880353329</v>
      </c>
      <c r="CL31" s="47">
        <v>31.243702903954677</v>
      </c>
      <c r="CM31" s="47">
        <v>0.11466062871963613</v>
      </c>
      <c r="CN31" s="77">
        <v>6.576451439965879E-5</v>
      </c>
      <c r="CO31" s="94">
        <v>0.12836868544846111</v>
      </c>
      <c r="CP31" s="125">
        <v>2.1846971683566651E-5</v>
      </c>
    </row>
    <row r="32" spans="1:94" ht="30.75" customHeight="1" x14ac:dyDescent="0.2">
      <c r="A32" s="216"/>
      <c r="B32" s="5" t="s">
        <v>82</v>
      </c>
      <c r="C32" s="10" t="s">
        <v>99</v>
      </c>
      <c r="D32" s="10" t="s">
        <v>99</v>
      </c>
      <c r="E32" s="12" t="s">
        <v>89</v>
      </c>
      <c r="F32" s="39">
        <v>0.57688482196140833</v>
      </c>
      <c r="G32" s="13">
        <v>0.45855890192958021</v>
      </c>
      <c r="H32" s="28">
        <v>2.1419999999999998E-3</v>
      </c>
      <c r="I32" s="13">
        <v>1.1382539643219888E-2</v>
      </c>
      <c r="J32" s="28">
        <v>1E-3</v>
      </c>
      <c r="K32" s="13">
        <v>8.2523412413344176E-3</v>
      </c>
      <c r="L32" s="28">
        <v>2.5041587215083754E-3</v>
      </c>
      <c r="M32" s="28">
        <v>6.2603968037709386E-4</v>
      </c>
      <c r="N32" s="13">
        <v>6.0000000000000001E-3</v>
      </c>
      <c r="O32" s="82">
        <v>7.1709999752285296E-4</v>
      </c>
      <c r="P32" s="149">
        <v>4.6654396456970344E-3</v>
      </c>
      <c r="Q32" s="58">
        <v>1.1000000000000001</v>
      </c>
      <c r="R32" s="58">
        <v>3.8</v>
      </c>
      <c r="S32" s="58">
        <v>0.93</v>
      </c>
      <c r="T32" s="91">
        <v>1.4</v>
      </c>
      <c r="U32" s="291"/>
      <c r="V32" s="291">
        <v>1</v>
      </c>
      <c r="W32" s="347"/>
      <c r="X32" s="347"/>
      <c r="Y32" s="291">
        <v>1</v>
      </c>
      <c r="Z32" s="291"/>
      <c r="AA32" s="347"/>
      <c r="AB32" s="347"/>
      <c r="AC32" s="291"/>
      <c r="AD32" s="291"/>
      <c r="AE32" s="291"/>
      <c r="AF32" s="291"/>
      <c r="AG32" s="291">
        <v>1</v>
      </c>
      <c r="AH32" s="291"/>
      <c r="AI32" s="291"/>
      <c r="AJ32" s="291">
        <v>1</v>
      </c>
      <c r="AK32" s="291"/>
      <c r="AL32" s="347"/>
      <c r="AM32" s="347"/>
      <c r="AN32" s="291"/>
      <c r="AO32" s="291">
        <v>1</v>
      </c>
      <c r="AP32" s="291"/>
      <c r="AQ32" s="291"/>
      <c r="AR32" s="291"/>
      <c r="AS32" s="291">
        <v>1</v>
      </c>
      <c r="AT32" s="291"/>
      <c r="AU32" s="347"/>
      <c r="AV32" s="291">
        <v>1</v>
      </c>
      <c r="AW32" s="347"/>
      <c r="AX32" s="347"/>
      <c r="AY32" s="291">
        <v>1</v>
      </c>
      <c r="AZ32" s="291"/>
      <c r="BA32" s="347"/>
      <c r="BB32" s="347"/>
      <c r="BC32" s="347"/>
      <c r="BD32" s="291" t="s">
        <v>85</v>
      </c>
      <c r="BE32" s="273"/>
      <c r="BF32" s="273"/>
      <c r="BG32" s="291" t="s">
        <v>85</v>
      </c>
      <c r="BH32" s="273"/>
      <c r="BI32" s="273"/>
      <c r="BJ32" s="273"/>
      <c r="BK32" s="273"/>
      <c r="BL32" s="273"/>
      <c r="BM32" s="273"/>
      <c r="BN32" s="273"/>
      <c r="BO32" s="291" t="s">
        <v>87</v>
      </c>
      <c r="BP32" s="273"/>
      <c r="BQ32" s="273"/>
      <c r="BR32" s="291" t="s">
        <v>85</v>
      </c>
      <c r="BS32" s="273"/>
      <c r="BT32" s="291" t="s">
        <v>85</v>
      </c>
      <c r="BU32" s="273"/>
      <c r="BV32" s="273"/>
      <c r="BW32" s="291" t="s">
        <v>85</v>
      </c>
      <c r="BX32" s="273"/>
      <c r="BY32" s="273"/>
      <c r="BZ32" s="273"/>
      <c r="CA32" s="273"/>
      <c r="CB32" s="273"/>
      <c r="CC32" s="273"/>
      <c r="CD32" s="291" t="s">
        <v>87</v>
      </c>
      <c r="CE32" s="273"/>
      <c r="CF32" s="273"/>
      <c r="CG32" s="276">
        <v>202.84985081036828</v>
      </c>
      <c r="CH32" s="71">
        <v>62.041994716659232</v>
      </c>
      <c r="CI32" s="73">
        <v>31.243702903954684</v>
      </c>
      <c r="CJ32" s="13">
        <v>231.99937437181819</v>
      </c>
      <c r="CK32" s="13">
        <v>20.610350644874195</v>
      </c>
      <c r="CL32" s="47">
        <v>31.243702903954684</v>
      </c>
      <c r="CM32" s="47">
        <v>0.11104262283134467</v>
      </c>
      <c r="CN32" s="77">
        <v>1.3289395268308406E-4</v>
      </c>
      <c r="CO32" s="94">
        <v>0.12440939634745359</v>
      </c>
      <c r="CP32" s="125">
        <v>4.4147371081320527E-5</v>
      </c>
    </row>
    <row r="33" spans="1:112" ht="25.5" customHeight="1" x14ac:dyDescent="0.2">
      <c r="A33" s="216"/>
      <c r="B33" s="5" t="s">
        <v>82</v>
      </c>
      <c r="C33" s="10" t="s">
        <v>99</v>
      </c>
      <c r="D33" s="10" t="s">
        <v>99</v>
      </c>
      <c r="E33" s="12" t="s">
        <v>91</v>
      </c>
      <c r="F33" s="39">
        <v>0.15914064054107818</v>
      </c>
      <c r="G33" s="13">
        <v>0.13576797294609111</v>
      </c>
      <c r="H33" s="28">
        <v>1.2599999999999998E-3</v>
      </c>
      <c r="I33" s="28">
        <v>3.1400109360606595E-3</v>
      </c>
      <c r="J33" s="28">
        <v>6.9999999999999999E-4</v>
      </c>
      <c r="K33" s="28">
        <v>2.2765079286439782E-3</v>
      </c>
      <c r="L33" s="28">
        <v>6.9080240593334512E-4</v>
      </c>
      <c r="M33" s="82">
        <v>1.7270060148333628E-4</v>
      </c>
      <c r="N33" s="28">
        <v>3.0000000000000001E-3</v>
      </c>
      <c r="O33" s="82">
        <v>1.9782068897182154E-4</v>
      </c>
      <c r="P33" s="149">
        <v>-5.7809752911162129E-5</v>
      </c>
      <c r="Q33" s="58">
        <v>0.85</v>
      </c>
      <c r="R33" s="58">
        <v>3</v>
      </c>
      <c r="S33" s="58">
        <v>0.56999999999999995</v>
      </c>
      <c r="T33" s="91">
        <v>0.6</v>
      </c>
      <c r="U33" s="291"/>
      <c r="V33" s="291">
        <v>1</v>
      </c>
      <c r="W33" s="347"/>
      <c r="X33" s="347"/>
      <c r="Y33" s="291">
        <v>1</v>
      </c>
      <c r="Z33" s="291">
        <v>1</v>
      </c>
      <c r="AA33" s="347"/>
      <c r="AB33" s="347"/>
      <c r="AC33" s="291"/>
      <c r="AD33" s="291"/>
      <c r="AE33" s="291"/>
      <c r="AF33" s="291"/>
      <c r="AG33" s="291">
        <v>1</v>
      </c>
      <c r="AH33" s="291"/>
      <c r="AI33" s="291"/>
      <c r="AJ33" s="291">
        <v>1</v>
      </c>
      <c r="AK33" s="291"/>
      <c r="AL33" s="347"/>
      <c r="AM33" s="347"/>
      <c r="AN33" s="291"/>
      <c r="AO33" s="291">
        <v>1</v>
      </c>
      <c r="AP33" s="291"/>
      <c r="AQ33" s="291"/>
      <c r="AR33" s="291"/>
      <c r="AS33" s="291">
        <v>1</v>
      </c>
      <c r="AT33" s="291"/>
      <c r="AU33" s="347"/>
      <c r="AV33" s="291">
        <v>1</v>
      </c>
      <c r="AW33" s="347"/>
      <c r="AX33" s="347"/>
      <c r="AY33" s="291">
        <v>1</v>
      </c>
      <c r="AZ33" s="291"/>
      <c r="BA33" s="347"/>
      <c r="BB33" s="347"/>
      <c r="BC33" s="347"/>
      <c r="BD33" s="273"/>
      <c r="BE33" s="273"/>
      <c r="BF33" s="291" t="s">
        <v>85</v>
      </c>
      <c r="BG33" s="291" t="s">
        <v>85</v>
      </c>
      <c r="BH33" s="273"/>
      <c r="BI33" s="273"/>
      <c r="BJ33" s="273"/>
      <c r="BK33" s="273"/>
      <c r="BL33" s="273"/>
      <c r="BM33" s="273"/>
      <c r="BN33" s="291" t="s">
        <v>87</v>
      </c>
      <c r="BO33" s="273"/>
      <c r="BP33" s="273"/>
      <c r="BQ33" s="273"/>
      <c r="BR33" s="291" t="s">
        <v>85</v>
      </c>
      <c r="BS33" s="273"/>
      <c r="BT33" s="273"/>
      <c r="BU33" s="273"/>
      <c r="BV33" s="291" t="s">
        <v>85</v>
      </c>
      <c r="BW33" s="291" t="s">
        <v>85</v>
      </c>
      <c r="BX33" s="273"/>
      <c r="BY33" s="273"/>
      <c r="BZ33" s="273"/>
      <c r="CA33" s="273"/>
      <c r="CB33" s="273"/>
      <c r="CC33" s="273"/>
      <c r="CD33" s="273"/>
      <c r="CE33" s="291" t="s">
        <v>87</v>
      </c>
      <c r="CF33" s="273"/>
      <c r="CG33" s="276">
        <v>122.96465183143974</v>
      </c>
      <c r="CH33" s="71">
        <v>33.502677146995985</v>
      </c>
      <c r="CI33" s="73">
        <v>31.243702903954684</v>
      </c>
      <c r="CJ33" s="13">
        <v>140.63467229961762</v>
      </c>
      <c r="CK33" s="13">
        <v>11.129589348232066</v>
      </c>
      <c r="CL33" s="47">
        <v>31.243702903954684</v>
      </c>
      <c r="CM33" s="47">
        <v>2.1666804416186913E-2</v>
      </c>
      <c r="CN33" s="78">
        <v>4.2213373205214932E-5</v>
      </c>
      <c r="CO33" s="94">
        <v>2.4065827277067367E-2</v>
      </c>
      <c r="CP33" s="125">
        <v>1.4023282578772401E-5</v>
      </c>
    </row>
    <row r="34" spans="1:112" ht="25.5" customHeight="1" x14ac:dyDescent="0.2">
      <c r="A34" s="216"/>
      <c r="B34" s="5" t="s">
        <v>82</v>
      </c>
      <c r="C34" s="10" t="s">
        <v>99</v>
      </c>
      <c r="D34" s="10" t="s">
        <v>99</v>
      </c>
      <c r="E34" s="12" t="s">
        <v>92</v>
      </c>
      <c r="F34" s="39">
        <v>4.9731450169086928E-2</v>
      </c>
      <c r="G34" s="13">
        <v>5.1227491545653474E-2</v>
      </c>
      <c r="H34" s="28">
        <v>1.029E-3</v>
      </c>
      <c r="I34" s="28">
        <v>9.8125341751895611E-4</v>
      </c>
      <c r="J34" s="28">
        <v>2.0000000000000001E-4</v>
      </c>
      <c r="K34" s="28">
        <v>7.1140872770124319E-4</v>
      </c>
      <c r="L34" s="28">
        <v>2.1587575185417034E-4</v>
      </c>
      <c r="M34" s="82">
        <v>5.3968937963542585E-5</v>
      </c>
      <c r="N34" s="28">
        <v>2E-3</v>
      </c>
      <c r="O34" s="82">
        <v>6.1818965303694234E-5</v>
      </c>
      <c r="P34" s="150">
        <v>1E-4</v>
      </c>
      <c r="Q34" s="58">
        <v>0.6</v>
      </c>
      <c r="R34" s="58">
        <v>2</v>
      </c>
      <c r="S34" s="58">
        <v>0.35</v>
      </c>
      <c r="T34" s="58">
        <v>0.55000000000000004</v>
      </c>
      <c r="U34" s="291"/>
      <c r="V34" s="291">
        <v>1</v>
      </c>
      <c r="W34" s="347"/>
      <c r="X34" s="347"/>
      <c r="Y34" s="291">
        <v>1</v>
      </c>
      <c r="Z34" s="291">
        <v>1</v>
      </c>
      <c r="AA34" s="347"/>
      <c r="AB34" s="347"/>
      <c r="AC34" s="291"/>
      <c r="AD34" s="291"/>
      <c r="AE34" s="291"/>
      <c r="AF34" s="291"/>
      <c r="AG34" s="291">
        <v>1</v>
      </c>
      <c r="AH34" s="291"/>
      <c r="AI34" s="291"/>
      <c r="AJ34" s="291">
        <v>1</v>
      </c>
      <c r="AK34" s="291"/>
      <c r="AL34" s="347"/>
      <c r="AM34" s="347"/>
      <c r="AN34" s="291"/>
      <c r="AO34" s="291">
        <v>1</v>
      </c>
      <c r="AP34" s="291"/>
      <c r="AQ34" s="291"/>
      <c r="AR34" s="291"/>
      <c r="AS34" s="291">
        <v>1</v>
      </c>
      <c r="AT34" s="291">
        <v>1</v>
      </c>
      <c r="AU34" s="347"/>
      <c r="AV34" s="291">
        <v>1</v>
      </c>
      <c r="AW34" s="347"/>
      <c r="AX34" s="347"/>
      <c r="AY34" s="291">
        <v>1</v>
      </c>
      <c r="AZ34" s="291">
        <v>1</v>
      </c>
      <c r="BA34" s="347"/>
      <c r="BB34" s="347"/>
      <c r="BC34" s="347"/>
      <c r="BD34" s="291" t="s">
        <v>85</v>
      </c>
      <c r="BE34" s="273"/>
      <c r="BF34" s="273"/>
      <c r="BG34" s="273"/>
      <c r="BH34" s="291" t="s">
        <v>85</v>
      </c>
      <c r="BI34" s="273"/>
      <c r="BJ34" s="273"/>
      <c r="BK34" s="273"/>
      <c r="BL34" s="273"/>
      <c r="BM34" s="273"/>
      <c r="BN34" s="273"/>
      <c r="BO34" s="291" t="s">
        <v>87</v>
      </c>
      <c r="BP34" s="273"/>
      <c r="BQ34" s="273"/>
      <c r="BR34" s="291" t="s">
        <v>85</v>
      </c>
      <c r="BS34" s="273"/>
      <c r="BT34" s="291" t="s">
        <v>85</v>
      </c>
      <c r="BU34" s="273"/>
      <c r="BV34" s="273"/>
      <c r="BW34" s="291" t="s">
        <v>85</v>
      </c>
      <c r="BX34" s="273"/>
      <c r="BY34" s="273"/>
      <c r="BZ34" s="273"/>
      <c r="CA34" s="273"/>
      <c r="CB34" s="273"/>
      <c r="CC34" s="273"/>
      <c r="CD34" s="291" t="s">
        <v>87</v>
      </c>
      <c r="CE34" s="273"/>
      <c r="CF34" s="273"/>
      <c r="CG34" s="276">
        <v>102.88879030793936</v>
      </c>
      <c r="CH34" s="71">
        <v>19.766579516727631</v>
      </c>
      <c r="CI34" s="73">
        <v>31.243702903954684</v>
      </c>
      <c r="CJ34" s="13">
        <v>117.67390947519024</v>
      </c>
      <c r="CK34" s="13">
        <v>6.5664577154569193</v>
      </c>
      <c r="CL34" s="47">
        <v>31.243702903954684</v>
      </c>
      <c r="CM34" s="47">
        <v>6.8245292897082558E-3</v>
      </c>
      <c r="CN34" s="78">
        <v>2.0339810322712731E-5</v>
      </c>
      <c r="CO34" s="47">
        <v>7.5819338568500795E-3</v>
      </c>
      <c r="CP34" s="78">
        <v>6.7568849892051693E-6</v>
      </c>
    </row>
    <row r="35" spans="1:112" ht="25.5" customHeight="1" x14ac:dyDescent="0.2">
      <c r="A35" s="216"/>
      <c r="B35" s="5" t="s">
        <v>82</v>
      </c>
      <c r="C35" s="10" t="s">
        <v>99</v>
      </c>
      <c r="D35" s="10" t="s">
        <v>99</v>
      </c>
      <c r="E35" s="12" t="s">
        <v>93</v>
      </c>
      <c r="F35" s="39">
        <v>3.9785160135269546E-2</v>
      </c>
      <c r="G35" s="13">
        <v>4.3541993236522782E-2</v>
      </c>
      <c r="H35" s="28">
        <v>7.5599999999999994E-4</v>
      </c>
      <c r="I35" s="28">
        <v>7.8500273401516487E-4</v>
      </c>
      <c r="J35" s="28">
        <v>1E-4</v>
      </c>
      <c r="K35" s="28">
        <v>5.6912698216099455E-4</v>
      </c>
      <c r="L35" s="28">
        <v>1.7270060148333628E-4</v>
      </c>
      <c r="M35" s="82">
        <v>4.317515037083407E-5</v>
      </c>
      <c r="N35" s="28">
        <v>2E-3</v>
      </c>
      <c r="O35" s="90">
        <v>4.9455172242955386E-5</v>
      </c>
      <c r="P35" s="150">
        <v>1E-4</v>
      </c>
      <c r="Q35" s="58">
        <v>0.5</v>
      </c>
      <c r="R35" s="58">
        <v>1.6</v>
      </c>
      <c r="S35" s="58">
        <v>0.28000000000000003</v>
      </c>
      <c r="T35" s="91">
        <v>0.5</v>
      </c>
      <c r="U35" s="291"/>
      <c r="V35" s="291">
        <v>1</v>
      </c>
      <c r="W35" s="347"/>
      <c r="X35" s="347"/>
      <c r="Y35" s="291">
        <v>1</v>
      </c>
      <c r="Z35" s="291">
        <v>1</v>
      </c>
      <c r="AA35" s="347"/>
      <c r="AB35" s="347"/>
      <c r="AC35" s="291"/>
      <c r="AD35" s="291"/>
      <c r="AE35" s="291"/>
      <c r="AF35" s="291"/>
      <c r="AG35" s="291">
        <v>1</v>
      </c>
      <c r="AH35" s="291"/>
      <c r="AI35" s="291"/>
      <c r="AJ35" s="291">
        <v>1</v>
      </c>
      <c r="AK35" s="291"/>
      <c r="AL35" s="347"/>
      <c r="AM35" s="347"/>
      <c r="AN35" s="291"/>
      <c r="AO35" s="291">
        <v>1</v>
      </c>
      <c r="AP35" s="291"/>
      <c r="AQ35" s="291"/>
      <c r="AR35" s="291"/>
      <c r="AS35" s="291">
        <v>1</v>
      </c>
      <c r="AT35" s="291">
        <v>1</v>
      </c>
      <c r="AU35" s="347"/>
      <c r="AV35" s="291">
        <v>1</v>
      </c>
      <c r="AW35" s="347"/>
      <c r="AX35" s="347"/>
      <c r="AY35" s="291">
        <v>1</v>
      </c>
      <c r="AZ35" s="291">
        <v>1</v>
      </c>
      <c r="BA35" s="347"/>
      <c r="BB35" s="347"/>
      <c r="BC35" s="347"/>
      <c r="BD35" s="291" t="s">
        <v>85</v>
      </c>
      <c r="BE35" s="273"/>
      <c r="BF35" s="273"/>
      <c r="BG35" s="273"/>
      <c r="BH35" s="291" t="s">
        <v>85</v>
      </c>
      <c r="BI35" s="273"/>
      <c r="BJ35" s="273"/>
      <c r="BK35" s="273"/>
      <c r="BL35" s="273"/>
      <c r="BM35" s="273"/>
      <c r="BN35" s="273"/>
      <c r="BO35" s="291" t="s">
        <v>87</v>
      </c>
      <c r="BP35" s="273"/>
      <c r="BQ35" s="273"/>
      <c r="BR35" s="291" t="s">
        <v>85</v>
      </c>
      <c r="BS35" s="273"/>
      <c r="BT35" s="291" t="s">
        <v>85</v>
      </c>
      <c r="BU35" s="273"/>
      <c r="BV35" s="273"/>
      <c r="BW35" s="291" t="s">
        <v>85</v>
      </c>
      <c r="BX35" s="273"/>
      <c r="BY35" s="273"/>
      <c r="BZ35" s="273"/>
      <c r="CA35" s="273"/>
      <c r="CB35" s="273"/>
      <c r="CC35" s="273"/>
      <c r="CD35" s="291" t="s">
        <v>87</v>
      </c>
      <c r="CE35" s="273"/>
      <c r="CF35" s="273"/>
      <c r="CG35" s="276">
        <v>71.380840972445739</v>
      </c>
      <c r="CH35" s="71">
        <v>21.940903263567677</v>
      </c>
      <c r="CI35" s="73">
        <v>31.243702903954684</v>
      </c>
      <c r="CJ35" s="13">
        <v>81.638267820186186</v>
      </c>
      <c r="CK35" s="13">
        <v>7.2887680641571819</v>
      </c>
      <c r="CL35" s="47">
        <v>31.243702903954684</v>
      </c>
      <c r="CM35" s="47">
        <v>4.3510998180921641E-3</v>
      </c>
      <c r="CN35" s="78">
        <v>1.6587322867257163E-5</v>
      </c>
      <c r="CO35" s="47">
        <v>4.7977286285206056E-3</v>
      </c>
      <c r="CP35" s="78">
        <v>5.5103086565028289E-6</v>
      </c>
    </row>
    <row r="36" spans="1:112" ht="25.5" customHeight="1" x14ac:dyDescent="0.2">
      <c r="A36" s="216"/>
      <c r="B36" s="5" t="s">
        <v>82</v>
      </c>
      <c r="C36" s="10" t="s">
        <v>99</v>
      </c>
      <c r="D36" s="10" t="s">
        <v>99</v>
      </c>
      <c r="E36" s="12" t="s">
        <v>94</v>
      </c>
      <c r="F36" s="39">
        <v>0.26854983091306944</v>
      </c>
      <c r="G36" s="13">
        <v>0.22030845434652876</v>
      </c>
      <c r="H36" s="28">
        <v>1.4909999999999999E-3</v>
      </c>
      <c r="I36" s="13">
        <v>5.2987684546023633E-3</v>
      </c>
      <c r="J36" s="28">
        <v>1E-3</v>
      </c>
      <c r="K36" s="28">
        <v>3.8416071295867132E-3</v>
      </c>
      <c r="L36" s="28">
        <v>1.16572906001252E-3</v>
      </c>
      <c r="M36" s="82">
        <v>2.9143226500313001E-4</v>
      </c>
      <c r="N36" s="13">
        <v>2E-3</v>
      </c>
      <c r="O36" s="82">
        <v>3.3382241263994891E-4</v>
      </c>
      <c r="P36" s="149">
        <v>2.9649460419624144E-3</v>
      </c>
      <c r="Q36" s="58">
        <v>0.4</v>
      </c>
      <c r="R36" s="58">
        <v>1.3</v>
      </c>
      <c r="S36" s="58">
        <v>0.25</v>
      </c>
      <c r="T36" s="91">
        <v>0.4</v>
      </c>
      <c r="U36" s="291"/>
      <c r="V36" s="291">
        <v>1</v>
      </c>
      <c r="W36" s="347"/>
      <c r="X36" s="347"/>
      <c r="Y36" s="291">
        <v>1</v>
      </c>
      <c r="Z36" s="291">
        <v>1</v>
      </c>
      <c r="AA36" s="347"/>
      <c r="AB36" s="347"/>
      <c r="AC36" s="291"/>
      <c r="AD36" s="291"/>
      <c r="AE36" s="291"/>
      <c r="AF36" s="291">
        <v>0.5</v>
      </c>
      <c r="AG36" s="291">
        <v>0.5</v>
      </c>
      <c r="AH36" s="291"/>
      <c r="AI36" s="291"/>
      <c r="AJ36" s="291">
        <v>1</v>
      </c>
      <c r="AK36" s="291">
        <v>0.5</v>
      </c>
      <c r="AL36" s="347"/>
      <c r="AM36" s="347"/>
      <c r="AN36" s="291"/>
      <c r="AO36" s="291">
        <v>1</v>
      </c>
      <c r="AP36" s="291"/>
      <c r="AQ36" s="291"/>
      <c r="AR36" s="291"/>
      <c r="AS36" s="291">
        <v>1</v>
      </c>
      <c r="AT36" s="291">
        <v>1</v>
      </c>
      <c r="AU36" s="347"/>
      <c r="AV36" s="291">
        <v>1</v>
      </c>
      <c r="AW36" s="347"/>
      <c r="AX36" s="347"/>
      <c r="AY36" s="291">
        <v>1</v>
      </c>
      <c r="AZ36" s="291">
        <v>1</v>
      </c>
      <c r="BA36" s="347"/>
      <c r="BB36" s="347"/>
      <c r="BC36" s="347"/>
      <c r="BD36" s="291" t="s">
        <v>85</v>
      </c>
      <c r="BE36" s="273"/>
      <c r="BF36" s="273"/>
      <c r="BG36" s="273"/>
      <c r="BH36" s="291" t="s">
        <v>85</v>
      </c>
      <c r="BI36" s="273"/>
      <c r="BJ36" s="273"/>
      <c r="BK36" s="273"/>
      <c r="BL36" s="273"/>
      <c r="BM36" s="273"/>
      <c r="BN36" s="273"/>
      <c r="BO36" s="291" t="s">
        <v>87</v>
      </c>
      <c r="BP36" s="273"/>
      <c r="BQ36" s="273"/>
      <c r="BR36" s="291" t="s">
        <v>85</v>
      </c>
      <c r="BS36" s="273"/>
      <c r="BT36" s="291" t="s">
        <v>85</v>
      </c>
      <c r="BU36" s="273"/>
      <c r="BV36" s="273"/>
      <c r="BW36" s="291" t="s">
        <v>85</v>
      </c>
      <c r="BX36" s="273"/>
      <c r="BY36" s="273"/>
      <c r="BZ36" s="273"/>
      <c r="CA36" s="273"/>
      <c r="CB36" s="273"/>
      <c r="CC36" s="273"/>
      <c r="CD36" s="291" t="s">
        <v>87</v>
      </c>
      <c r="CE36" s="273"/>
      <c r="CF36" s="273"/>
      <c r="CG36" s="276">
        <v>35.885602473256903</v>
      </c>
      <c r="CH36" s="71">
        <v>15.578041317133049</v>
      </c>
      <c r="CI36" s="73">
        <v>31.243702903954684</v>
      </c>
      <c r="CJ36" s="13">
        <v>41.042363548663914</v>
      </c>
      <c r="CK36" s="13">
        <v>5.1750253255515988</v>
      </c>
      <c r="CL36" s="47">
        <v>31.243702903954684</v>
      </c>
      <c r="CM36" s="47">
        <v>1.6296392746132406E-2</v>
      </c>
      <c r="CN36" s="78">
        <v>2.3226859603845374E-5</v>
      </c>
      <c r="CO36" s="47">
        <v>1.743247080808967E-2</v>
      </c>
      <c r="CP36" s="78">
        <v>7.7159627603974329E-6</v>
      </c>
    </row>
    <row r="37" spans="1:112" ht="25.5" customHeight="1" x14ac:dyDescent="0.2">
      <c r="A37" s="216"/>
      <c r="B37" s="5" t="s">
        <v>82</v>
      </c>
      <c r="C37" s="10" t="s">
        <v>99</v>
      </c>
      <c r="D37" s="10" t="s">
        <v>99</v>
      </c>
      <c r="E37" s="10" t="s">
        <v>95</v>
      </c>
      <c r="F37" s="39">
        <v>0.12930177043962601</v>
      </c>
      <c r="G37" s="13">
        <v>0.11271147801869903</v>
      </c>
      <c r="H37" s="28">
        <v>1.1969999999999999E-3</v>
      </c>
      <c r="I37" s="28">
        <v>2.5512588855492856E-3</v>
      </c>
      <c r="J37" s="28">
        <v>5.0000000000000001E-4</v>
      </c>
      <c r="K37" s="28">
        <v>1.8496626920232321E-3</v>
      </c>
      <c r="L37" s="28">
        <v>5.6127695482084282E-4</v>
      </c>
      <c r="M37" s="82">
        <v>1.403192387052107E-4</v>
      </c>
      <c r="N37" s="28">
        <v>2E-3</v>
      </c>
      <c r="O37" s="82">
        <v>1.6072930978960499E-4</v>
      </c>
      <c r="P37" s="149">
        <v>3.9052957575968063E-4</v>
      </c>
      <c r="Q37" s="58">
        <v>0.34</v>
      </c>
      <c r="R37" s="58">
        <v>1.4</v>
      </c>
      <c r="S37" s="58">
        <v>0.2</v>
      </c>
      <c r="T37" s="91">
        <v>0.37</v>
      </c>
      <c r="U37" s="291"/>
      <c r="V37" s="291">
        <v>1</v>
      </c>
      <c r="W37" s="347"/>
      <c r="X37" s="347"/>
      <c r="Y37" s="291">
        <v>1</v>
      </c>
      <c r="Z37" s="291">
        <v>1</v>
      </c>
      <c r="AA37" s="347"/>
      <c r="AB37" s="347"/>
      <c r="AC37" s="291"/>
      <c r="AD37" s="291"/>
      <c r="AE37" s="291"/>
      <c r="AF37" s="347">
        <v>1</v>
      </c>
      <c r="AG37" s="347"/>
      <c r="AH37" s="347"/>
      <c r="AI37" s="291"/>
      <c r="AJ37" s="291">
        <v>1</v>
      </c>
      <c r="AK37" s="291">
        <v>1</v>
      </c>
      <c r="AL37" s="347"/>
      <c r="AM37" s="347"/>
      <c r="AN37" s="291"/>
      <c r="AO37" s="291">
        <v>1</v>
      </c>
      <c r="AP37" s="291"/>
      <c r="AQ37" s="291"/>
      <c r="AR37" s="291"/>
      <c r="AS37" s="291">
        <v>1</v>
      </c>
      <c r="AT37" s="291">
        <v>1</v>
      </c>
      <c r="AU37" s="347"/>
      <c r="AV37" s="291">
        <v>1</v>
      </c>
      <c r="AW37" s="347"/>
      <c r="AX37" s="347"/>
      <c r="AY37" s="291">
        <v>1</v>
      </c>
      <c r="AZ37" s="291">
        <v>1</v>
      </c>
      <c r="BA37" s="347"/>
      <c r="BB37" s="347"/>
      <c r="BC37" s="347"/>
      <c r="BD37" s="291" t="s">
        <v>85</v>
      </c>
      <c r="BE37" s="273"/>
      <c r="BF37" s="273"/>
      <c r="BG37" s="273"/>
      <c r="BH37" s="291" t="s">
        <v>85</v>
      </c>
      <c r="BI37" s="273"/>
      <c r="BJ37" s="273"/>
      <c r="BK37" s="273"/>
      <c r="BL37" s="273"/>
      <c r="BM37" s="273"/>
      <c r="BN37" s="273"/>
      <c r="BO37" s="291" t="s">
        <v>87</v>
      </c>
      <c r="BP37" s="273"/>
      <c r="BQ37" s="273"/>
      <c r="BR37" s="291" t="s">
        <v>85</v>
      </c>
      <c r="BS37" s="273"/>
      <c r="BT37" s="273"/>
      <c r="BU37" s="291" t="s">
        <v>85</v>
      </c>
      <c r="BV37" s="273"/>
      <c r="BW37" s="273"/>
      <c r="BX37" s="291" t="s">
        <v>85</v>
      </c>
      <c r="BY37" s="273"/>
      <c r="BZ37" s="273"/>
      <c r="CA37" s="273"/>
      <c r="CB37" s="273"/>
      <c r="CC37" s="273"/>
      <c r="CD37" s="291" t="s">
        <v>87</v>
      </c>
      <c r="CE37" s="273"/>
      <c r="CF37" s="273"/>
      <c r="CG37" s="245">
        <v>5.1583810858993999</v>
      </c>
      <c r="CH37" s="71">
        <v>2.7377261160684547</v>
      </c>
      <c r="CI37" s="73">
        <v>31.243702903954684</v>
      </c>
      <c r="CJ37" s="13">
        <v>5.8996404479431437</v>
      </c>
      <c r="CK37" s="13">
        <v>0.90947261575794069</v>
      </c>
      <c r="CL37" s="47">
        <v>31.243702903954684</v>
      </c>
      <c r="CM37" s="47">
        <v>4.6212748569464486E-3</v>
      </c>
      <c r="CN37" s="78">
        <v>3.27705816093394E-6</v>
      </c>
      <c r="CO37" s="47">
        <v>4.704823295237596E-3</v>
      </c>
      <c r="CP37" s="78">
        <v>1.0886387210622548E-6</v>
      </c>
    </row>
    <row r="38" spans="1:112" ht="25.5" customHeight="1" x14ac:dyDescent="0.2"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0">
        <v>3.9198090415913198E-2</v>
      </c>
      <c r="J38" s="500">
        <v>1.2E-2</v>
      </c>
      <c r="K38" s="500">
        <v>1.8596928326220615E-2</v>
      </c>
      <c r="L38" s="500">
        <v>2.0359962089692592E-2</v>
      </c>
      <c r="M38" s="500">
        <v>0</v>
      </c>
      <c r="N38" s="14"/>
      <c r="O38" s="14"/>
      <c r="P38" s="14"/>
      <c r="Q38" s="7"/>
      <c r="R38" s="7"/>
      <c r="S38" s="7"/>
      <c r="T38" s="7"/>
      <c r="U38" s="253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69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8"/>
      <c r="CG38" s="7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121"/>
      <c r="CW38" s="121"/>
      <c r="CX38" s="121"/>
      <c r="CY38" s="121"/>
      <c r="CZ38" s="237"/>
      <c r="DA38" s="237"/>
      <c r="DB38" s="237"/>
      <c r="DC38" s="237"/>
      <c r="DD38" s="237"/>
      <c r="DE38" s="237"/>
      <c r="DF38" s="237"/>
      <c r="DG38" s="237"/>
      <c r="DH38" s="237"/>
    </row>
    <row r="39" spans="1:112" ht="29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53">
        <v>2.62</v>
      </c>
      <c r="G39" s="7">
        <v>2.62</v>
      </c>
      <c r="H39" s="191">
        <v>0.35725000000000001</v>
      </c>
      <c r="I39" s="106">
        <v>1.3602639447944509E-2</v>
      </c>
      <c r="J39" s="106">
        <v>4.182489978284111E-3</v>
      </c>
      <c r="K39" s="106">
        <v>6.4666120284413639E-3</v>
      </c>
      <c r="L39" s="106">
        <v>7.0292365798084915E-3</v>
      </c>
      <c r="M39" s="106">
        <v>0</v>
      </c>
      <c r="N39" s="13">
        <v>1.2280350532858777E-2</v>
      </c>
      <c r="O39" s="28">
        <v>1.3222889150857325E-3</v>
      </c>
      <c r="P39" s="225">
        <v>0</v>
      </c>
      <c r="Q39" s="226">
        <v>1.5</v>
      </c>
      <c r="R39" s="226">
        <v>4.5</v>
      </c>
      <c r="S39" s="226">
        <v>1.5</v>
      </c>
      <c r="T39" s="226">
        <v>1.5</v>
      </c>
      <c r="U39" s="253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8"/>
      <c r="CG39" s="32">
        <v>326.60565398882284</v>
      </c>
      <c r="CH39" s="32">
        <v>74.042694256068927</v>
      </c>
      <c r="CI39" s="32">
        <v>5.8073958597552737</v>
      </c>
      <c r="CJ39" s="13">
        <v>327.91207660477812</v>
      </c>
      <c r="CK39" s="32">
        <v>24.434089104502746</v>
      </c>
      <c r="CL39" s="47">
        <v>5.8073958597552737</v>
      </c>
      <c r="CM39" s="47">
        <v>0.8709221906032748</v>
      </c>
      <c r="CN39" s="47">
        <v>2.6451752522980626E-2</v>
      </c>
      <c r="CO39" s="94">
        <v>0.70594501785707742</v>
      </c>
      <c r="CP39" s="94">
        <v>8.729078332583606E-3</v>
      </c>
      <c r="CQ39" s="236">
        <f t="shared" ref="CQ39:CQ45" si="5">F47+F55+F63+F71+F79+F87</f>
        <v>2.62</v>
      </c>
      <c r="CR39" s="238">
        <f t="shared" ref="CR39:CR45" si="6">F47/CQ39</f>
        <v>0.22137404580152673</v>
      </c>
      <c r="CS39" s="238">
        <f t="shared" ref="CS39:CS45" si="7">F55/CQ39</f>
        <v>0.24045801526717556</v>
      </c>
      <c r="CT39" s="238">
        <f t="shared" ref="CT39:CT45" si="8">F63/CQ39</f>
        <v>0.22137404580152673</v>
      </c>
      <c r="CU39" s="238">
        <f t="shared" ref="CU39:CU45" si="9">F71/CQ39</f>
        <v>6.8702290076335867E-2</v>
      </c>
      <c r="CV39" s="238">
        <f t="shared" ref="CV39:CV45" si="10">F79/CQ39</f>
        <v>0.12977099236641221</v>
      </c>
      <c r="CW39" s="238">
        <f t="shared" ref="CW39:CW45" si="11">F87/CQ39</f>
        <v>0.11832061068702289</v>
      </c>
      <c r="CX39" s="238">
        <f t="shared" ref="CX39:CX45" si="12">SUM(CR39:CW39)</f>
        <v>1</v>
      </c>
      <c r="CY39" s="237"/>
      <c r="CZ39" s="240">
        <f>F47/[1]EU28!F47</f>
        <v>1.3787105975208123E-3</v>
      </c>
      <c r="DA39" s="240">
        <f>F55/[1]EU28!F55</f>
        <v>1.5612391599819609E-3</v>
      </c>
      <c r="DB39" s="240">
        <f>H63/[1]EU28!F63</f>
        <v>2.5743523424405897E-4</v>
      </c>
      <c r="DC39" s="240">
        <f>F71/[1]EU28!F71</f>
        <v>1.6100058699850769E-3</v>
      </c>
      <c r="DD39" s="240">
        <f>F79/[1]EU28!F79</f>
        <v>2.2168019241840709E-3</v>
      </c>
      <c r="DE39" s="240">
        <f>F87/[1]EU28!F87</f>
        <v>1.2105592002499216E-3</v>
      </c>
      <c r="DF39" s="237"/>
      <c r="DG39" s="27"/>
    </row>
    <row r="40" spans="1:112" ht="24.75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0.57000000000000006</v>
      </c>
      <c r="G40" s="7">
        <v>0.57000000000000006</v>
      </c>
      <c r="H40" s="17">
        <v>6.4305000000000015E-2</v>
      </c>
      <c r="I40" s="106">
        <v>2.8513588522327922E-3</v>
      </c>
      <c r="J40" s="106">
        <v>9.0541414548138681E-4</v>
      </c>
      <c r="K40" s="106">
        <v>1.3562710737893247E-3</v>
      </c>
      <c r="L40" s="106">
        <v>1.4729931219549177E-3</v>
      </c>
      <c r="M40" s="106">
        <v>0</v>
      </c>
      <c r="N40" s="28">
        <v>2.5713227963245354E-3</v>
      </c>
      <c r="O40" s="82">
        <v>2.8003605590825643E-4</v>
      </c>
      <c r="P40" s="225">
        <v>0</v>
      </c>
      <c r="Q40" s="226">
        <v>1.5999999999999999</v>
      </c>
      <c r="R40" s="226">
        <v>3.8999999999999995</v>
      </c>
      <c r="S40" s="226">
        <v>1.1999999999999997</v>
      </c>
      <c r="T40" s="226">
        <v>1.1999999999999997</v>
      </c>
      <c r="U40" s="253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8"/>
      <c r="CG40" s="32">
        <v>316.60891508935731</v>
      </c>
      <c r="CH40" s="32">
        <v>78.271212616175902</v>
      </c>
      <c r="CI40" s="32">
        <v>6.0253775355196142</v>
      </c>
      <c r="CJ40" s="13">
        <v>317.87535074971476</v>
      </c>
      <c r="CK40" s="32">
        <v>25.82950016333805</v>
      </c>
      <c r="CL40" s="47">
        <v>6.0253775355196142</v>
      </c>
      <c r="CM40" s="47">
        <v>0.18390154679617987</v>
      </c>
      <c r="CN40" s="69">
        <v>5.0332303272831924E-3</v>
      </c>
      <c r="CO40" s="94">
        <v>0.10042341512258363</v>
      </c>
      <c r="CP40" s="101">
        <v>1.6609660080034536E-3</v>
      </c>
      <c r="CQ40" s="236">
        <f t="shared" si="5"/>
        <v>0.57000000000000006</v>
      </c>
      <c r="CR40" s="238">
        <f t="shared" si="6"/>
        <v>0.21052631578947367</v>
      </c>
      <c r="CS40" s="238">
        <f t="shared" si="7"/>
        <v>0.22807017543859648</v>
      </c>
      <c r="CT40" s="238">
        <f t="shared" si="8"/>
        <v>0.21052631578947367</v>
      </c>
      <c r="CU40" s="238">
        <f t="shared" si="9"/>
        <v>8.771929824561403E-2</v>
      </c>
      <c r="CV40" s="238">
        <f t="shared" si="10"/>
        <v>0.14035087719298245</v>
      </c>
      <c r="CW40" s="238">
        <f t="shared" si="11"/>
        <v>0.12280701754385964</v>
      </c>
      <c r="CX40" s="238">
        <f t="shared" si="12"/>
        <v>1</v>
      </c>
      <c r="CY40" s="237"/>
      <c r="CZ40" s="240">
        <f>F48/[1]EU28!F48</f>
        <v>2.8540170289682729E-4</v>
      </c>
      <c r="DA40" s="240">
        <f>F56/[1]EU28!F56</f>
        <v>6.0135072624664643E-4</v>
      </c>
      <c r="DB40" s="240">
        <f>H64/[1]EU28!F64</f>
        <v>5.8910829863544545E-5</v>
      </c>
      <c r="DC40" s="240">
        <f>F72/[1]EU28!F72</f>
        <v>7.2150072150072139E-4</v>
      </c>
      <c r="DD40" s="240">
        <f>F80/[1]EU28!F80</f>
        <v>6.6633349991670836E-4</v>
      </c>
      <c r="DE40" s="240">
        <f>F88/[1]EU28!F88</f>
        <v>4.0962022353560775E-4</v>
      </c>
      <c r="DF40" s="237"/>
      <c r="DG40" s="27"/>
    </row>
    <row r="41" spans="1:112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0.44</v>
      </c>
      <c r="G41" s="7">
        <v>0.44</v>
      </c>
      <c r="H41" s="17">
        <v>4.5727999999999991E-2</v>
      </c>
      <c r="I41" s="106">
        <v>2.2687700222012649E-3</v>
      </c>
      <c r="J41" s="106">
        <v>6.9868608942315509E-4</v>
      </c>
      <c r="K41" s="106">
        <v>1.0727438863869594E-3</v>
      </c>
      <c r="L41" s="106">
        <v>1.181296364821939E-3</v>
      </c>
      <c r="M41" s="106">
        <v>0</v>
      </c>
      <c r="N41" s="28">
        <v>2.0484957165990375E-3</v>
      </c>
      <c r="O41" s="82">
        <v>2.2027430560222735E-4</v>
      </c>
      <c r="P41" s="225">
        <v>0</v>
      </c>
      <c r="Q41" s="226">
        <v>1.6999999999999997</v>
      </c>
      <c r="R41" s="226">
        <v>3.2000000000000006</v>
      </c>
      <c r="S41" s="226">
        <v>0.6</v>
      </c>
      <c r="T41" s="226">
        <v>0.6</v>
      </c>
      <c r="U41" s="253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8"/>
      <c r="CG41" s="32">
        <v>313.66098832348604</v>
      </c>
      <c r="CH41" s="32">
        <v>79.751983749875095</v>
      </c>
      <c r="CI41" s="32">
        <v>6.1557118602959022</v>
      </c>
      <c r="CJ41" s="13">
        <v>314.91563227678</v>
      </c>
      <c r="CK41" s="13">
        <v>26.318154637458782</v>
      </c>
      <c r="CL41" s="47">
        <v>6.1557118602959022</v>
      </c>
      <c r="CM41" s="47">
        <v>0.14071934808086406</v>
      </c>
      <c r="CN41" s="69">
        <v>3.6468987129142879E-3</v>
      </c>
      <c r="CO41" s="94">
        <v>5.7071391420313394E-2</v>
      </c>
      <c r="CP41" s="101">
        <v>1.203476575261715E-3</v>
      </c>
      <c r="CQ41" s="236">
        <f t="shared" si="5"/>
        <v>0.44</v>
      </c>
      <c r="CR41" s="238">
        <f t="shared" si="6"/>
        <v>0.20454545454545456</v>
      </c>
      <c r="CS41" s="238">
        <f t="shared" si="7"/>
        <v>0.25</v>
      </c>
      <c r="CT41" s="238">
        <f t="shared" si="8"/>
        <v>0.18181818181818182</v>
      </c>
      <c r="CU41" s="238">
        <f t="shared" si="9"/>
        <v>9.0909090909090912E-2</v>
      </c>
      <c r="CV41" s="238">
        <f t="shared" si="10"/>
        <v>0.13636363636363635</v>
      </c>
      <c r="CW41" s="238">
        <f t="shared" si="11"/>
        <v>0.13636363636363635</v>
      </c>
      <c r="CX41" s="238">
        <f t="shared" si="12"/>
        <v>1</v>
      </c>
      <c r="CY41" s="237"/>
      <c r="CZ41" s="240">
        <f>F49/[1]EU28!F49</f>
        <v>4.5356044952880094E-4</v>
      </c>
      <c r="DA41" s="240">
        <f>F57/[1]EU28!F57</f>
        <v>8.7670359448473731E-4</v>
      </c>
      <c r="DB41" s="240">
        <f>H65/[1]EU28!F65</f>
        <v>7.2320863734131837E-5</v>
      </c>
      <c r="DC41" s="240">
        <f>F73/[1]EU28!F73</f>
        <v>1.1039050641644822E-3</v>
      </c>
      <c r="DD41" s="240">
        <f>F81/[1]EU28!F81</f>
        <v>9.5381925125188796E-4</v>
      </c>
      <c r="DE41" s="240">
        <f>F89/[1]EU28!F89</f>
        <v>5.8259214665786299E-4</v>
      </c>
      <c r="DF41" s="237"/>
      <c r="DG41" s="27"/>
    </row>
    <row r="42" spans="1:112" ht="23.25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0.94</v>
      </c>
      <c r="G42" s="7">
        <v>0.94</v>
      </c>
      <c r="H42" s="17">
        <v>0.117178</v>
      </c>
      <c r="I42" s="106">
        <v>5.2293518862979596E-3</v>
      </c>
      <c r="J42" s="106">
        <v>1.4918953778352024E-3</v>
      </c>
      <c r="K42" s="106">
        <v>2.4535116339305832E-3</v>
      </c>
      <c r="L42" s="106">
        <v>2.7482219317566895E-3</v>
      </c>
      <c r="M42" s="106">
        <v>0</v>
      </c>
      <c r="N42" s="28">
        <v>4.734809208253872E-3</v>
      </c>
      <c r="O42" s="82">
        <v>4.9454267804408686E-4</v>
      </c>
      <c r="P42" s="225">
        <v>0</v>
      </c>
      <c r="Q42" s="226">
        <v>0.60000000000000009</v>
      </c>
      <c r="R42" s="226">
        <v>2</v>
      </c>
      <c r="S42" s="226">
        <v>0.55000000000000016</v>
      </c>
      <c r="T42" s="226">
        <v>0.55000000000000016</v>
      </c>
      <c r="U42" s="253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8"/>
      <c r="CG42" s="32">
        <v>216.2999851049544</v>
      </c>
      <c r="CH42" s="32">
        <v>79.82202810978437</v>
      </c>
      <c r="CI42" s="32">
        <v>6.1578792554481616</v>
      </c>
      <c r="CJ42" s="13">
        <v>217.16518504537422</v>
      </c>
      <c r="CK42" s="13">
        <v>26.341269276228843</v>
      </c>
      <c r="CL42" s="47">
        <v>6.1578792554481616</v>
      </c>
      <c r="CM42" s="47">
        <v>0.20911039249877839</v>
      </c>
      <c r="CN42" s="47">
        <v>9.353385609848313E-3</v>
      </c>
      <c r="CO42" s="47">
        <v>0.12572368044277304</v>
      </c>
      <c r="CP42" s="69">
        <v>3.0866172512499434E-3</v>
      </c>
      <c r="CQ42" s="236">
        <f t="shared" si="5"/>
        <v>0.94</v>
      </c>
      <c r="CR42" s="238">
        <f t="shared" si="6"/>
        <v>0.2021276595744681</v>
      </c>
      <c r="CS42" s="238">
        <f t="shared" si="7"/>
        <v>0.29787234042553196</v>
      </c>
      <c r="CT42" s="238">
        <f t="shared" si="8"/>
        <v>0.15957446808510639</v>
      </c>
      <c r="CU42" s="238">
        <f t="shared" si="9"/>
        <v>8.5106382978723416E-2</v>
      </c>
      <c r="CV42" s="238">
        <f t="shared" si="10"/>
        <v>0.10638297872340427</v>
      </c>
      <c r="CW42" s="238">
        <f t="shared" si="11"/>
        <v>0.14893617021276595</v>
      </c>
      <c r="CX42" s="238">
        <f t="shared" si="12"/>
        <v>1</v>
      </c>
      <c r="CY42" s="237"/>
      <c r="CZ42" s="240">
        <f>F50/[1]EU28!F50</f>
        <v>7.3909830007391005E-4</v>
      </c>
      <c r="DA42" s="240">
        <f>F58/[1]EU28!F58</f>
        <v>1.1612956741736138E-3</v>
      </c>
      <c r="DB42" s="240">
        <f>H66/[1]EU28!F66</f>
        <v>1.1719025990411304E-4</v>
      </c>
      <c r="DC42" s="240">
        <f>F74/[1]EU28!F74</f>
        <v>1.3487313495743065E-3</v>
      </c>
      <c r="DD42" s="240">
        <f>F82/[1]EU28!F82</f>
        <v>1.0211896859841716E-3</v>
      </c>
      <c r="DE42" s="240">
        <f>F90/[1]EU28!F90</f>
        <v>9.5465654185214271E-4</v>
      </c>
      <c r="DF42" s="237"/>
      <c r="DG42" s="27"/>
    </row>
    <row r="43" spans="1:112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1.1599999999999999</v>
      </c>
      <c r="G43" s="7">
        <v>1.1599999999999999</v>
      </c>
      <c r="H43" s="17">
        <v>0.134326</v>
      </c>
      <c r="I43" s="106">
        <v>6.8083718418999939E-3</v>
      </c>
      <c r="J43" s="106">
        <v>2.0766146852872068E-3</v>
      </c>
      <c r="K43" s="106">
        <v>3.2290081424196184E-3</v>
      </c>
      <c r="L43" s="106">
        <v>3.5480629361215963E-3</v>
      </c>
      <c r="M43" s="106">
        <v>0</v>
      </c>
      <c r="N43" s="28">
        <v>6.1454567653308513E-3</v>
      </c>
      <c r="O43" s="82">
        <v>6.6291507656914201E-4</v>
      </c>
      <c r="P43" s="225">
        <v>0</v>
      </c>
      <c r="Q43" s="226">
        <v>0.5</v>
      </c>
      <c r="R43" s="226">
        <v>1.6</v>
      </c>
      <c r="S43" s="226">
        <v>0.52999999999999992</v>
      </c>
      <c r="T43" s="226">
        <v>0.52999999999999992</v>
      </c>
      <c r="U43" s="253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8"/>
      <c r="CG43" s="32">
        <v>183.29645496321982</v>
      </c>
      <c r="CH43" s="32">
        <v>74.686408064230875</v>
      </c>
      <c r="CI43" s="32">
        <v>6.1008890412906576</v>
      </c>
      <c r="CJ43" s="13">
        <v>184.02964078307269</v>
      </c>
      <c r="CK43" s="32">
        <v>24.646514661196189</v>
      </c>
      <c r="CL43" s="94">
        <v>6.1008890412906576</v>
      </c>
      <c r="CM43" s="47">
        <v>0.21970091904523215</v>
      </c>
      <c r="CN43" s="47">
        <v>1.0032326449635877E-2</v>
      </c>
      <c r="CO43" s="47">
        <v>0.13635141459626149</v>
      </c>
      <c r="CP43" s="69">
        <v>3.3106677283798393E-3</v>
      </c>
      <c r="CQ43" s="236">
        <f t="shared" si="5"/>
        <v>1.1599999999999999</v>
      </c>
      <c r="CR43" s="238">
        <f t="shared" si="6"/>
        <v>0.29310344827586204</v>
      </c>
      <c r="CS43" s="238">
        <f t="shared" si="7"/>
        <v>0.24137931034482762</v>
      </c>
      <c r="CT43" s="238">
        <f t="shared" si="8"/>
        <v>0.14655172413793102</v>
      </c>
      <c r="CU43" s="238">
        <f t="shared" si="9"/>
        <v>7.758620689655174E-2</v>
      </c>
      <c r="CV43" s="238">
        <f t="shared" si="10"/>
        <v>0.12068965517241378</v>
      </c>
      <c r="CW43" s="238">
        <f t="shared" si="11"/>
        <v>0.12068965517241378</v>
      </c>
      <c r="CX43" s="238">
        <f t="shared" si="12"/>
        <v>1</v>
      </c>
      <c r="CY43" s="237"/>
      <c r="CZ43" s="240">
        <f>F51/[1]EU28!F51</f>
        <v>1.3314014958687394E-3</v>
      </c>
      <c r="DA43" s="240">
        <f>F59/[1]EU28!F59</f>
        <v>1.1796427367711496E-3</v>
      </c>
      <c r="DB43" s="240">
        <f>H67/[1]EU28!F67</f>
        <v>1.4508694386722529E-4</v>
      </c>
      <c r="DC43" s="240">
        <f>F75/[1]EU28!F75</f>
        <v>1.4150943396226414E-3</v>
      </c>
      <c r="DD43" s="240">
        <f>F83/[1]EU28!F83</f>
        <v>1.3778171439818912E-3</v>
      </c>
      <c r="DE43" s="240">
        <f>F91/[1]EU28!F91</f>
        <v>9.4008944279555735E-4</v>
      </c>
      <c r="DF43" s="237"/>
      <c r="DG43" s="27"/>
    </row>
    <row r="44" spans="1:112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0.92999999999999994</v>
      </c>
      <c r="G44" s="7">
        <v>0.92999999999999994</v>
      </c>
      <c r="H44" s="17">
        <v>0.11574899999999998</v>
      </c>
      <c r="I44" s="106">
        <v>5.399235538489755E-3</v>
      </c>
      <c r="J44" s="106">
        <v>1.6402736717485425E-3</v>
      </c>
      <c r="K44" s="106">
        <v>2.5581040271623946E-3</v>
      </c>
      <c r="L44" s="106">
        <v>2.81535441209072E-3</v>
      </c>
      <c r="M44" s="106">
        <v>0</v>
      </c>
      <c r="N44" s="28">
        <v>4.8747422691185387E-3</v>
      </c>
      <c r="O44" s="82">
        <v>5.2449326937121631E-4</v>
      </c>
      <c r="P44" s="225">
        <v>0</v>
      </c>
      <c r="Q44" s="226">
        <v>0.45000000000000007</v>
      </c>
      <c r="R44" s="226">
        <v>0.90000000000000013</v>
      </c>
      <c r="S44" s="226">
        <v>0.51000000000000012</v>
      </c>
      <c r="T44" s="226">
        <v>0.51000000000000012</v>
      </c>
      <c r="U44" s="253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8"/>
      <c r="CG44" s="32">
        <v>141.21901889802601</v>
      </c>
      <c r="CH44" s="32">
        <v>75.222349011554527</v>
      </c>
      <c r="CI44" s="32">
        <v>6.1474967335091115</v>
      </c>
      <c r="CJ44" s="13">
        <v>141.78389497361812</v>
      </c>
      <c r="CK44" s="32">
        <v>24.823375173812995</v>
      </c>
      <c r="CL44" s="94">
        <v>6.1474967335091115</v>
      </c>
      <c r="CM44" s="47">
        <v>0.13705085953732765</v>
      </c>
      <c r="CN44" s="47">
        <v>8.706911675738423E-3</v>
      </c>
      <c r="CO44" s="47">
        <v>5.3376194287628326E-2</v>
      </c>
      <c r="CP44" s="69">
        <v>2.8732808529936794E-3</v>
      </c>
      <c r="CQ44" s="236">
        <f t="shared" si="5"/>
        <v>0.92999999999999994</v>
      </c>
      <c r="CR44" s="238">
        <f t="shared" si="6"/>
        <v>0.27956989247311831</v>
      </c>
      <c r="CS44" s="238">
        <f t="shared" si="7"/>
        <v>0.24731182795698925</v>
      </c>
      <c r="CT44" s="238">
        <f t="shared" si="8"/>
        <v>0.15053763440860216</v>
      </c>
      <c r="CU44" s="238">
        <f t="shared" si="9"/>
        <v>8.6021505376344093E-2</v>
      </c>
      <c r="CV44" s="238">
        <f t="shared" si="10"/>
        <v>0.10752688172043012</v>
      </c>
      <c r="CW44" s="238">
        <f t="shared" si="11"/>
        <v>0.12903225806451615</v>
      </c>
      <c r="CX44" s="238">
        <f t="shared" si="12"/>
        <v>1</v>
      </c>
      <c r="CY44" s="237"/>
      <c r="CZ44" s="240">
        <f>F52/[1]EU28!F52</f>
        <v>1.0950134770889488E-3</v>
      </c>
      <c r="DA44" s="240">
        <f>F60/[1]EU28!F60</f>
        <v>8.5264133456904533E-4</v>
      </c>
      <c r="DB44" s="240">
        <f>H68/[1]EU28!F68</f>
        <v>1.2829087644484344E-4</v>
      </c>
      <c r="DC44" s="240">
        <f>F76/[1]EU28!F76</f>
        <v>1.2885560119191429E-3</v>
      </c>
      <c r="DD44" s="240">
        <f>F84/[1]EU28!F84</f>
        <v>9.7210070963351801E-4</v>
      </c>
      <c r="DE44" s="240">
        <f>F92/[1]EU28!F92</f>
        <v>7.8926079149703053E-4</v>
      </c>
      <c r="DF44" s="237"/>
      <c r="DG44" s="27"/>
    </row>
    <row r="45" spans="1:112" ht="24.75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0.48999999999999994</v>
      </c>
      <c r="G45" s="7">
        <v>0.48999999999999994</v>
      </c>
      <c r="H45" s="17">
        <v>5.2872999999999996E-2</v>
      </c>
      <c r="I45" s="106">
        <v>3.0383628268469257E-3</v>
      </c>
      <c r="J45" s="106">
        <v>1.0046260519403953E-3</v>
      </c>
      <c r="K45" s="106">
        <v>1.460677534090371E-3</v>
      </c>
      <c r="L45" s="106">
        <v>1.5647967431382344E-3</v>
      </c>
      <c r="M45" s="106">
        <v>0</v>
      </c>
      <c r="N45" s="28">
        <v>2.7317838670297572E-3</v>
      </c>
      <c r="O45" s="82">
        <v>3.0657895981716835E-4</v>
      </c>
      <c r="P45" s="225">
        <v>0</v>
      </c>
      <c r="Q45" s="226">
        <v>0.4</v>
      </c>
      <c r="R45" s="226">
        <v>1.2</v>
      </c>
      <c r="S45" s="226">
        <v>0.5</v>
      </c>
      <c r="T45" s="226">
        <v>0.5</v>
      </c>
      <c r="U45" s="253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8"/>
      <c r="CG45" s="32">
        <v>90.991242356858265</v>
      </c>
      <c r="CH45" s="32">
        <v>60.343780917312813</v>
      </c>
      <c r="CI45" s="32">
        <v>6.0388462928222477</v>
      </c>
      <c r="CJ45" s="13">
        <v>91.355207326285694</v>
      </c>
      <c r="CK45" s="32">
        <v>19.913447702713228</v>
      </c>
      <c r="CL45" s="94">
        <v>6.0388462928222477</v>
      </c>
      <c r="CM45" s="47">
        <v>4.7544743438343438E-2</v>
      </c>
      <c r="CN45" s="69">
        <v>3.1905567284410802E-3</v>
      </c>
      <c r="CO45" s="47">
        <v>4.7723086273362879E-2</v>
      </c>
      <c r="CP45" s="69">
        <v>1.0528837203855562E-3</v>
      </c>
      <c r="CQ45" s="236">
        <f t="shared" si="5"/>
        <v>0.48999999999999994</v>
      </c>
      <c r="CR45" s="238">
        <f t="shared" si="6"/>
        <v>0.40816326530612246</v>
      </c>
      <c r="CS45" s="238">
        <f t="shared" si="7"/>
        <v>0.16326530612244899</v>
      </c>
      <c r="CT45" s="238">
        <f t="shared" si="8"/>
        <v>0.14285714285714288</v>
      </c>
      <c r="CU45" s="238">
        <f t="shared" si="9"/>
        <v>8.1632653061224497E-2</v>
      </c>
      <c r="CV45" s="238">
        <f t="shared" si="10"/>
        <v>0.10204081632653063</v>
      </c>
      <c r="CW45" s="238">
        <f t="shared" si="11"/>
        <v>0.10204081632653063</v>
      </c>
      <c r="CX45" s="238">
        <f t="shared" si="12"/>
        <v>1</v>
      </c>
      <c r="CY45" s="237"/>
      <c r="CZ45" s="240">
        <f>F53/[1]EU28!F53</f>
        <v>1.443209698369173E-3</v>
      </c>
      <c r="DA45" s="240">
        <f>F61/[1]EU28!F61</f>
        <v>5.7987822557262973E-4</v>
      </c>
      <c r="DB45" s="240">
        <f>H69/[1]EU28!F69</f>
        <v>1.1212943927433655E-4</v>
      </c>
      <c r="DC45" s="240">
        <f>F77/[1]EU28!F77</f>
        <v>1.8158707100054477E-3</v>
      </c>
      <c r="DD45" s="240">
        <f>F85/[1]EU28!F85</f>
        <v>1.2301333464547557E-3</v>
      </c>
      <c r="DE45" s="240">
        <f>F93/[1]EU28!F93</f>
        <v>6.6918279397200136E-4</v>
      </c>
      <c r="DF45" s="237"/>
      <c r="DG45" s="27"/>
    </row>
    <row r="46" spans="1:112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4"/>
      <c r="I46" s="507">
        <v>1.7799034358047017E-2</v>
      </c>
      <c r="J46" s="507">
        <v>6.0000000000000001E-3</v>
      </c>
      <c r="K46" s="507">
        <v>8.6930483804701624E-3</v>
      </c>
      <c r="L46" s="507">
        <v>9.105985977576855E-3</v>
      </c>
      <c r="M46" s="507">
        <v>0</v>
      </c>
      <c r="N46" s="14"/>
      <c r="O46" s="14"/>
      <c r="P46" s="317"/>
      <c r="Q46" s="7"/>
      <c r="R46" s="7"/>
      <c r="S46" s="7"/>
      <c r="T46" s="7"/>
      <c r="U46" s="253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8"/>
      <c r="CG46" s="7"/>
      <c r="CH46" s="60"/>
      <c r="CI46" s="60"/>
      <c r="CJ46" s="7"/>
      <c r="CK46" s="60"/>
      <c r="CL46" s="60"/>
      <c r="CM46" s="7"/>
      <c r="CN46" s="47"/>
      <c r="CO46" s="7"/>
      <c r="CP46" s="7"/>
      <c r="CQ46" s="121"/>
      <c r="CR46" s="121"/>
      <c r="CS46" s="121"/>
      <c r="CT46" s="121"/>
      <c r="CU46" s="121"/>
      <c r="CV46" s="121"/>
      <c r="CW46" s="121"/>
      <c r="CX46" s="121"/>
      <c r="CY46" s="121"/>
      <c r="CZ46" s="237"/>
      <c r="DA46" s="237"/>
      <c r="DB46" s="237"/>
      <c r="DC46" s="237"/>
      <c r="DD46" s="237"/>
      <c r="DE46" s="237"/>
      <c r="DF46" s="237"/>
      <c r="DG46" s="237"/>
      <c r="DH46" s="237"/>
    </row>
    <row r="47" spans="1:112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71">
        <v>0.58000000000000007</v>
      </c>
      <c r="G47" s="7">
        <v>0.58000000000000007</v>
      </c>
      <c r="H47" s="7">
        <v>8.0024000000000012E-2</v>
      </c>
      <c r="I47" s="144">
        <v>5.7996853526220624E-3</v>
      </c>
      <c r="J47" s="31">
        <v>1.9550561797752812E-3</v>
      </c>
      <c r="K47" s="225">
        <v>2.8325663262206151E-3</v>
      </c>
      <c r="L47" s="319">
        <v>2.9671190264014473E-3</v>
      </c>
      <c r="M47" s="318">
        <v>0</v>
      </c>
      <c r="N47" s="142">
        <v>5.1994179186256786E-3</v>
      </c>
      <c r="O47" s="163">
        <v>6.0026743399638346E-4</v>
      </c>
      <c r="P47" s="225">
        <v>0</v>
      </c>
      <c r="Q47" s="226">
        <v>1.5</v>
      </c>
      <c r="R47" s="226">
        <v>4.5</v>
      </c>
      <c r="S47" s="226">
        <v>1.5</v>
      </c>
      <c r="T47" s="226">
        <v>1.5</v>
      </c>
      <c r="U47" s="360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8"/>
      <c r="CG47" s="53">
        <v>331.70165132055149</v>
      </c>
      <c r="CH47" s="60">
        <v>74.042694256068913</v>
      </c>
      <c r="CI47" s="60">
        <v>5.3626000485083685</v>
      </c>
      <c r="CJ47" s="13">
        <v>333.02845792583372</v>
      </c>
      <c r="CK47" s="13">
        <v>24.434089104502743</v>
      </c>
      <c r="CL47" s="47">
        <v>5.3626000485083685</v>
      </c>
      <c r="CM47" s="47">
        <v>0.19549726579405474</v>
      </c>
      <c r="CN47" s="47">
        <v>5.9251925651476597E-3</v>
      </c>
      <c r="CO47" s="94">
        <v>2.7866813625118447E-2</v>
      </c>
      <c r="CP47" s="101">
        <v>1.9553135464987275E-3</v>
      </c>
      <c r="CQ47" s="121"/>
      <c r="CR47" s="121"/>
      <c r="CS47" s="121"/>
      <c r="CT47" s="121"/>
      <c r="CU47" s="121"/>
      <c r="CV47" s="121"/>
      <c r="CW47" s="121"/>
      <c r="CX47" s="121"/>
      <c r="CY47" s="121"/>
      <c r="CZ47" s="237"/>
      <c r="DA47" s="237"/>
      <c r="DB47" s="237"/>
      <c r="DC47" s="237"/>
      <c r="DD47" s="237"/>
      <c r="DE47" s="237"/>
      <c r="DF47" s="237"/>
      <c r="DG47" s="237"/>
      <c r="DH47" s="237"/>
    </row>
    <row r="48" spans="1:112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7">
        <v>0.12000000000000001</v>
      </c>
      <c r="G48" s="7">
        <v>0.12000000000000001</v>
      </c>
      <c r="H48" s="7">
        <v>1.4290000000000001E-2</v>
      </c>
      <c r="I48" s="144">
        <v>1.1999349005424955E-3</v>
      </c>
      <c r="J48" s="79">
        <v>4.0449438202247201E-4</v>
      </c>
      <c r="K48" s="225">
        <v>5.8604820542495475E-4</v>
      </c>
      <c r="L48" s="319">
        <v>6.138866951175408E-4</v>
      </c>
      <c r="M48" s="318">
        <v>0</v>
      </c>
      <c r="N48" s="142">
        <v>1.0757416383363472E-3</v>
      </c>
      <c r="O48" s="163">
        <v>1.241932622061483E-4</v>
      </c>
      <c r="P48" s="225">
        <v>0</v>
      </c>
      <c r="Q48" s="190">
        <v>1.6</v>
      </c>
      <c r="R48" s="226">
        <v>3.9</v>
      </c>
      <c r="S48" s="226">
        <v>1.2</v>
      </c>
      <c r="T48" s="226">
        <v>1.2</v>
      </c>
      <c r="U48" s="360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8"/>
      <c r="CG48" s="7">
        <v>331.70165132055149</v>
      </c>
      <c r="CH48" s="7">
        <v>68.859705658144094</v>
      </c>
      <c r="CI48" s="7">
        <v>5.3626000485083685</v>
      </c>
      <c r="CJ48" s="13">
        <v>333.02845792583372</v>
      </c>
      <c r="CK48" s="13">
        <v>22.723702867187551</v>
      </c>
      <c r="CL48" s="47">
        <v>5.3626000485083685</v>
      </c>
      <c r="CM48" s="47">
        <v>4.0447710164287186E-2</v>
      </c>
      <c r="CN48" s="69">
        <v>9.8400519385487923E-4</v>
      </c>
      <c r="CO48" s="94">
        <v>4.0606926956921051E-2</v>
      </c>
      <c r="CP48" s="102">
        <v>3.2472171397211015E-4</v>
      </c>
      <c r="CQ48" s="121"/>
      <c r="CR48" s="121"/>
      <c r="CS48" s="121"/>
      <c r="CT48" s="121"/>
      <c r="CU48" s="121"/>
      <c r="CV48" s="121"/>
      <c r="CW48" s="121"/>
      <c r="CX48" s="121"/>
      <c r="CY48" s="121"/>
      <c r="CZ48" s="237"/>
      <c r="DA48" s="237"/>
      <c r="DB48" s="237"/>
      <c r="DC48" s="237"/>
      <c r="DD48" s="237"/>
      <c r="DE48" s="237"/>
      <c r="DF48" s="237"/>
      <c r="DG48" s="237"/>
      <c r="DH48" s="237"/>
    </row>
    <row r="49" spans="2:106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7">
        <v>9.0000000000000011E-2</v>
      </c>
      <c r="G49" s="7">
        <v>9.0000000000000011E-2</v>
      </c>
      <c r="H49" s="7">
        <v>1.0003000000000001E-2</v>
      </c>
      <c r="I49" s="144">
        <v>8.9995117540687172E-4</v>
      </c>
      <c r="J49" s="79">
        <v>3.03370786516854E-4</v>
      </c>
      <c r="K49" s="225">
        <v>4.3953615406871609E-4</v>
      </c>
      <c r="L49" s="319">
        <v>4.6041502133815562E-4</v>
      </c>
      <c r="M49" s="225">
        <v>0</v>
      </c>
      <c r="N49" s="223">
        <v>8.0680622875226049E-4</v>
      </c>
      <c r="O49" s="163">
        <v>9.3144946654611215E-5</v>
      </c>
      <c r="P49" s="225">
        <v>0</v>
      </c>
      <c r="Q49" s="226">
        <v>1.7</v>
      </c>
      <c r="R49" s="226">
        <v>3.2</v>
      </c>
      <c r="S49" s="226">
        <v>0.6</v>
      </c>
      <c r="T49" s="226">
        <v>0.6</v>
      </c>
      <c r="U49" s="360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8"/>
      <c r="CG49" s="7">
        <v>331.70165132055149</v>
      </c>
      <c r="CH49" s="7">
        <v>69.548302714725523</v>
      </c>
      <c r="CI49" s="7">
        <v>5.3626000485083685</v>
      </c>
      <c r="CJ49" s="13">
        <v>333.02845792583372</v>
      </c>
      <c r="CK49" s="13">
        <v>22.950939895859424</v>
      </c>
      <c r="CL49" s="47">
        <v>5.3626000485083685</v>
      </c>
      <c r="CM49" s="47">
        <v>3.0335782623215391E-2</v>
      </c>
      <c r="CN49" s="69">
        <v>6.9569167205539952E-4</v>
      </c>
      <c r="CO49" s="94">
        <v>3.0455195217690793E-2</v>
      </c>
      <c r="CP49" s="102">
        <v>2.2957825177828185E-4</v>
      </c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</row>
    <row r="50" spans="2:106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7">
        <v>0.19</v>
      </c>
      <c r="G50" s="7">
        <v>0.19</v>
      </c>
      <c r="H50" s="7">
        <v>2.4293000000000002E-2</v>
      </c>
      <c r="I50" s="144">
        <v>1.8998969258589512E-3</v>
      </c>
      <c r="J50" s="31">
        <v>6.4044943820224724E-4</v>
      </c>
      <c r="K50" s="225">
        <v>9.2790965858951168E-4</v>
      </c>
      <c r="L50" s="319">
        <v>9.7198726726943955E-4</v>
      </c>
      <c r="M50" s="225">
        <v>0</v>
      </c>
      <c r="N50" s="142">
        <v>1.7032575940325498E-3</v>
      </c>
      <c r="O50" s="163">
        <v>1.9663933182640145E-4</v>
      </c>
      <c r="P50" s="225">
        <v>0</v>
      </c>
      <c r="Q50" s="226">
        <v>0.6</v>
      </c>
      <c r="R50" s="226">
        <v>2</v>
      </c>
      <c r="S50" s="190">
        <v>0.55000000000000004</v>
      </c>
      <c r="T50" s="190">
        <v>0.55000000000000004</v>
      </c>
      <c r="U50" s="360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8"/>
      <c r="CG50" s="7">
        <v>207.57430381380425</v>
      </c>
      <c r="CH50" s="226">
        <v>63.98443849754748</v>
      </c>
      <c r="CI50" s="7">
        <v>5.3626000485083685</v>
      </c>
      <c r="CJ50" s="13">
        <v>208.40460102905948</v>
      </c>
      <c r="CK50" s="13">
        <v>21.114864704190669</v>
      </c>
      <c r="CL50" s="47">
        <v>5.3626000485083685</v>
      </c>
      <c r="CM50" s="47">
        <v>4.0458011733839401E-2</v>
      </c>
      <c r="CN50" s="69">
        <v>1.5543739644209211E-3</v>
      </c>
      <c r="CO50" s="47">
        <v>4.061576820473789E-2</v>
      </c>
      <c r="CP50" s="69">
        <v>5.1294340825890398E-4</v>
      </c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</row>
    <row r="51" spans="2:106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7">
        <v>0.33999999999999997</v>
      </c>
      <c r="G51" s="7">
        <v>0.33999999999999997</v>
      </c>
      <c r="H51" s="7">
        <v>3.1438000000000001E-2</v>
      </c>
      <c r="I51" s="144">
        <v>3.3998155515370704E-3</v>
      </c>
      <c r="J51" s="31">
        <v>1.1460674157303371E-3</v>
      </c>
      <c r="K51" s="225">
        <v>1.6604699153707049E-3</v>
      </c>
      <c r="L51" s="319">
        <v>1.7393456361663655E-3</v>
      </c>
      <c r="M51" s="225">
        <v>0</v>
      </c>
      <c r="N51" s="142">
        <v>3.0479346419529838E-3</v>
      </c>
      <c r="O51" s="163">
        <v>3.5188090958408676E-4</v>
      </c>
      <c r="P51" s="225">
        <v>0</v>
      </c>
      <c r="Q51" s="226">
        <v>0.5</v>
      </c>
      <c r="R51" s="226">
        <v>1.6</v>
      </c>
      <c r="S51" s="227">
        <v>0.53</v>
      </c>
      <c r="T51" s="190">
        <v>0.53</v>
      </c>
      <c r="U51" s="360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8"/>
      <c r="CG51" s="7">
        <v>180.45404301401069</v>
      </c>
      <c r="CH51" s="7">
        <v>58.420574280369436</v>
      </c>
      <c r="CI51" s="7">
        <v>5.3626000485083685</v>
      </c>
      <c r="CJ51" s="13">
        <v>181.17585918606673</v>
      </c>
      <c r="CK51" s="13">
        <v>19.278789512521914</v>
      </c>
      <c r="CL51" s="47">
        <v>5.3626000485083685</v>
      </c>
      <c r="CM51" s="47">
        <v>6.3177658641256476E-2</v>
      </c>
      <c r="CN51" s="69">
        <v>1.8366260142262546E-3</v>
      </c>
      <c r="CO51" s="47">
        <v>6.3423076139755521E-2</v>
      </c>
      <c r="CP51" s="69">
        <v>6.0608658469466393E-4</v>
      </c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</row>
    <row r="52" spans="2:106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7">
        <v>0.26</v>
      </c>
      <c r="G52" s="60">
        <v>0.26</v>
      </c>
      <c r="H52" s="60">
        <v>3.4296E-2</v>
      </c>
      <c r="I52" s="144">
        <v>2.5998589511754071E-3</v>
      </c>
      <c r="J52" s="31">
        <v>8.7640449438202263E-4</v>
      </c>
      <c r="K52" s="225">
        <v>1.2697711117540687E-3</v>
      </c>
      <c r="L52" s="319">
        <v>1.3300878394213384E-3</v>
      </c>
      <c r="M52" s="225">
        <v>0</v>
      </c>
      <c r="N52" s="142">
        <v>2.3307735497287525E-3</v>
      </c>
      <c r="O52" s="163">
        <v>2.6908540144665464E-4</v>
      </c>
      <c r="P52" s="225">
        <v>0</v>
      </c>
      <c r="Q52" s="190">
        <v>0.45</v>
      </c>
      <c r="R52" s="190">
        <v>0.9</v>
      </c>
      <c r="S52" s="190">
        <v>0.51</v>
      </c>
      <c r="T52" s="190">
        <v>0.51</v>
      </c>
      <c r="U52" s="360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8"/>
      <c r="CG52" s="7">
        <v>118.52944752114887</v>
      </c>
      <c r="CH52" s="60">
        <v>53.162722595136195</v>
      </c>
      <c r="CI52" s="60">
        <v>5.3626000485083685</v>
      </c>
      <c r="CJ52" s="13">
        <v>119.00356531123346</v>
      </c>
      <c r="CK52" s="13">
        <v>17.543698456394946</v>
      </c>
      <c r="CL52" s="47">
        <v>5.3626000485083685</v>
      </c>
      <c r="CM52" s="47">
        <v>3.2211932368110881E-2</v>
      </c>
      <c r="CN52" s="69">
        <v>1.8232687341227908E-3</v>
      </c>
      <c r="CO52" s="47">
        <v>3.2335202993532874E-2</v>
      </c>
      <c r="CP52" s="69">
        <v>6.01678682260521E-4</v>
      </c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</row>
    <row r="53" spans="2:106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52">
        <v>0.19999999999999998</v>
      </c>
      <c r="G53" s="32">
        <v>0.19999999999999998</v>
      </c>
      <c r="H53" s="32">
        <v>2.5721999999999998E-2</v>
      </c>
      <c r="I53" s="144">
        <v>1.999891500904159E-3</v>
      </c>
      <c r="J53" s="31">
        <v>6.7415730337078649E-4</v>
      </c>
      <c r="K53" s="225">
        <v>9.7674700904159108E-4</v>
      </c>
      <c r="L53" s="319">
        <v>1.023144491862568E-3</v>
      </c>
      <c r="M53" s="225">
        <v>0</v>
      </c>
      <c r="N53" s="142">
        <v>1.7929027305605785E-3</v>
      </c>
      <c r="O53" s="163">
        <v>2.0698877034358045E-4</v>
      </c>
      <c r="P53" s="225">
        <v>0</v>
      </c>
      <c r="Q53" s="226">
        <v>0.4</v>
      </c>
      <c r="R53" s="226">
        <v>1.2</v>
      </c>
      <c r="S53" s="227">
        <v>0.5</v>
      </c>
      <c r="T53" s="226">
        <v>0.5</v>
      </c>
      <c r="U53" s="360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8"/>
      <c r="CG53" s="58">
        <v>80.491543271182039</v>
      </c>
      <c r="CH53" s="53">
        <v>52.581364070205353</v>
      </c>
      <c r="CI53" s="60">
        <v>5.3626000485083685</v>
      </c>
      <c r="CJ53" s="13">
        <v>80.813509444266771</v>
      </c>
      <c r="CK53" s="32">
        <v>17.351850143167766</v>
      </c>
      <c r="CL53" s="94">
        <v>5.3626000485083685</v>
      </c>
      <c r="CM53" s="69">
        <v>1.7170828663938077E-2</v>
      </c>
      <c r="CN53" s="69">
        <v>1.352497846613822E-3</v>
      </c>
      <c r="CO53" s="69">
        <v>1.7235221898555024E-2</v>
      </c>
      <c r="CP53" s="69">
        <v>4.4632428938256127E-4</v>
      </c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</row>
    <row r="54" spans="2:106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66"/>
      <c r="I54" s="231">
        <v>1.7399056057866184E-2</v>
      </c>
      <c r="J54" s="231">
        <v>2E-3</v>
      </c>
      <c r="K54" s="231">
        <v>7.7425799457504522E-3</v>
      </c>
      <c r="L54" s="231">
        <v>9.6564761121157323E-3</v>
      </c>
      <c r="M54" s="231">
        <v>0</v>
      </c>
      <c r="N54" s="14"/>
      <c r="O54" s="14"/>
      <c r="P54" s="317"/>
      <c r="Q54" s="7"/>
      <c r="R54" s="7"/>
      <c r="S54" s="7"/>
      <c r="T54" s="7"/>
      <c r="U54" s="253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8"/>
      <c r="CG54" s="7"/>
      <c r="CH54" s="60"/>
      <c r="CI54" s="60"/>
      <c r="CJ54" s="7"/>
      <c r="CK54" s="60"/>
      <c r="CL54" s="60"/>
      <c r="CM54" s="7"/>
      <c r="CN54" s="47"/>
      <c r="CO54" s="7"/>
      <c r="CP54" s="7"/>
    </row>
    <row r="55" spans="2:106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71">
        <v>0.63</v>
      </c>
      <c r="G55" s="60">
        <v>0.63</v>
      </c>
      <c r="H55" s="60">
        <v>8.7168999999999996E-2</v>
      </c>
      <c r="I55" s="144">
        <v>6.2996582278481011E-3</v>
      </c>
      <c r="J55" s="106">
        <v>7.2413793103448282E-4</v>
      </c>
      <c r="K55" s="319">
        <v>2.803347911392405E-3</v>
      </c>
      <c r="L55" s="225">
        <v>3.4963103164556962E-3</v>
      </c>
      <c r="M55" s="318">
        <v>0</v>
      </c>
      <c r="N55" s="151">
        <v>5.8271838607594937E-3</v>
      </c>
      <c r="O55" s="152">
        <v>4.7247436708860757E-4</v>
      </c>
      <c r="P55" s="225">
        <v>0</v>
      </c>
      <c r="Q55" s="226">
        <v>1.5</v>
      </c>
      <c r="R55" s="226">
        <v>4.5</v>
      </c>
      <c r="S55" s="226">
        <v>1.5</v>
      </c>
      <c r="T55" s="226">
        <v>1.5</v>
      </c>
      <c r="U55" s="253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8"/>
      <c r="CG55" s="53">
        <v>489.20778135012148</v>
      </c>
      <c r="CH55" s="60">
        <v>74.042694256068913</v>
      </c>
      <c r="CI55" s="60">
        <v>6.323065728838225</v>
      </c>
      <c r="CJ55" s="13">
        <v>491.16461247552195</v>
      </c>
      <c r="CK55" s="32">
        <v>24.434089104502743</v>
      </c>
      <c r="CL55" s="94">
        <v>6.323065728838225</v>
      </c>
      <c r="CM55" s="47">
        <v>0.31218443365974463</v>
      </c>
      <c r="CN55" s="47">
        <v>6.4542276156072708E-3</v>
      </c>
      <c r="CO55" s="94">
        <v>0.22921723726874693</v>
      </c>
      <c r="CP55" s="101">
        <v>2.1298951131503998E-3</v>
      </c>
    </row>
    <row r="56" spans="2:106" ht="21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0.13</v>
      </c>
      <c r="G56" s="60">
        <v>0.13</v>
      </c>
      <c r="H56" s="60">
        <v>1.5719E-2</v>
      </c>
      <c r="I56" s="144">
        <v>1.2999294755877036E-3</v>
      </c>
      <c r="J56" s="305">
        <v>1.4942528735632186E-4</v>
      </c>
      <c r="K56" s="319">
        <v>5.7846861663652814E-4</v>
      </c>
      <c r="L56" s="225">
        <v>7.2146085895117543E-4</v>
      </c>
      <c r="M56" s="318">
        <v>0</v>
      </c>
      <c r="N56" s="151">
        <v>1.2024347649186259E-3</v>
      </c>
      <c r="O56" s="152">
        <v>9.749471066907777E-5</v>
      </c>
      <c r="P56" s="225">
        <v>0</v>
      </c>
      <c r="Q56" s="190">
        <v>1.6</v>
      </c>
      <c r="R56" s="226">
        <v>3.9</v>
      </c>
      <c r="S56" s="226">
        <v>1.2</v>
      </c>
      <c r="T56" s="226">
        <v>1.2</v>
      </c>
      <c r="U56" s="253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8"/>
      <c r="CG56" s="7">
        <v>489.20778135012148</v>
      </c>
      <c r="CH56" s="60">
        <v>92.553367820086137</v>
      </c>
      <c r="CI56" s="60">
        <v>6.323065728838225</v>
      </c>
      <c r="CJ56" s="13">
        <v>491.16461247552195</v>
      </c>
      <c r="CK56" s="32">
        <v>30.542611380628426</v>
      </c>
      <c r="CL56" s="94">
        <v>6.323065728838225</v>
      </c>
      <c r="CM56" s="47">
        <v>6.4419010120264755E-2</v>
      </c>
      <c r="CN56" s="69">
        <v>1.4548463887639341E-3</v>
      </c>
      <c r="CO56" s="94">
        <v>6.4673398166566823E-2</v>
      </c>
      <c r="CP56" s="102">
        <v>4.8009930829209823E-4</v>
      </c>
    </row>
    <row r="57" spans="2:106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0.11</v>
      </c>
      <c r="G57" s="60">
        <v>0.11</v>
      </c>
      <c r="H57" s="60">
        <v>1.2860999999999999E-2</v>
      </c>
      <c r="I57" s="144">
        <v>1.0999403254972875E-3</v>
      </c>
      <c r="J57" s="305">
        <v>1.2643678160919542E-4</v>
      </c>
      <c r="K57" s="320">
        <v>4.8947344484629297E-4</v>
      </c>
      <c r="L57" s="321">
        <v>6.1046688065099456E-4</v>
      </c>
      <c r="M57" s="225">
        <v>0</v>
      </c>
      <c r="N57" s="151">
        <v>1.017444801084991E-3</v>
      </c>
      <c r="O57" s="152">
        <v>8.2495524412296562E-5</v>
      </c>
      <c r="P57" s="225">
        <v>0</v>
      </c>
      <c r="Q57" s="226">
        <v>1.7</v>
      </c>
      <c r="R57" s="226">
        <v>3.2</v>
      </c>
      <c r="S57" s="226">
        <v>0.6</v>
      </c>
      <c r="T57" s="226">
        <v>0.6</v>
      </c>
      <c r="U57" s="253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8"/>
      <c r="CG57" s="7">
        <v>489.20778135012148</v>
      </c>
      <c r="CH57" s="60">
        <v>93.478901498287016</v>
      </c>
      <c r="CI57" s="60">
        <v>6.323065728838225</v>
      </c>
      <c r="CJ57" s="13">
        <v>491.16461247552195</v>
      </c>
      <c r="CK57" s="32">
        <v>30.848037494434717</v>
      </c>
      <c r="CL57" s="94">
        <v>6.323065728838225</v>
      </c>
      <c r="CM57" s="47">
        <v>5.4508393178685575E-2</v>
      </c>
      <c r="CN57" s="69">
        <v>1.2022321521694692E-3</v>
      </c>
      <c r="CO57" s="94">
        <v>5.4723644602479624E-2</v>
      </c>
      <c r="CP57" s="102">
        <v>3.967366102159249E-4</v>
      </c>
    </row>
    <row r="58" spans="2:106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0.28000000000000003</v>
      </c>
      <c r="G58" s="60">
        <v>0.28000000000000003</v>
      </c>
      <c r="H58" s="60">
        <v>3.7154E-2</v>
      </c>
      <c r="I58" s="144">
        <v>2.7998481012658232E-3</v>
      </c>
      <c r="J58" s="305">
        <v>3.2183908045977017E-4</v>
      </c>
      <c r="K58" s="319">
        <v>1.2459324050632912E-3</v>
      </c>
      <c r="L58" s="225">
        <v>1.5539156962025319E-3</v>
      </c>
      <c r="M58" s="225">
        <v>0</v>
      </c>
      <c r="N58" s="151">
        <v>2.5898594936708866E-3</v>
      </c>
      <c r="O58" s="152">
        <v>2.0998860759493672E-4</v>
      </c>
      <c r="P58" s="225">
        <v>0</v>
      </c>
      <c r="Q58" s="226">
        <v>0.6</v>
      </c>
      <c r="R58" s="226">
        <v>2</v>
      </c>
      <c r="S58" s="190">
        <v>0.55000000000000004</v>
      </c>
      <c r="T58" s="190">
        <v>0.55000000000000004</v>
      </c>
      <c r="U58" s="253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8"/>
      <c r="CG58" s="7">
        <v>307.01526007971381</v>
      </c>
      <c r="CH58" s="60">
        <v>93.478901498287016</v>
      </c>
      <c r="CI58" s="60">
        <v>6.323065728838225</v>
      </c>
      <c r="CJ58" s="13">
        <v>308.24332112003265</v>
      </c>
      <c r="CK58" s="32">
        <v>30.848037494434717</v>
      </c>
      <c r="CL58" s="94">
        <v>6.323065728838225</v>
      </c>
      <c r="CM58" s="47">
        <v>8.7734731226394566E-2</v>
      </c>
      <c r="CN58" s="69">
        <v>3.4731151062673557E-3</v>
      </c>
      <c r="CO58" s="47">
        <v>8.8078588317683851E-2</v>
      </c>
      <c r="CP58" s="69">
        <v>1.1461279850682275E-3</v>
      </c>
    </row>
    <row r="59" spans="2:106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0.28000000000000003</v>
      </c>
      <c r="G59" s="60">
        <v>0.28000000000000003</v>
      </c>
      <c r="H59" s="60">
        <v>3.7154E-2</v>
      </c>
      <c r="I59" s="144">
        <v>2.7998481012658232E-3</v>
      </c>
      <c r="J59" s="305">
        <v>3.2183908045977017E-4</v>
      </c>
      <c r="K59" s="319">
        <v>1.2459324050632912E-3</v>
      </c>
      <c r="L59" s="225">
        <v>1.5539156962025319E-3</v>
      </c>
      <c r="M59" s="225">
        <v>0</v>
      </c>
      <c r="N59" s="151">
        <v>2.5898594936708866E-3</v>
      </c>
      <c r="O59" s="152">
        <v>2.0998860759493672E-4</v>
      </c>
      <c r="P59" s="225">
        <v>0</v>
      </c>
      <c r="Q59" s="226">
        <v>0.5</v>
      </c>
      <c r="R59" s="226">
        <v>1.6</v>
      </c>
      <c r="S59" s="227">
        <v>0.53</v>
      </c>
      <c r="T59" s="190">
        <v>0.53</v>
      </c>
      <c r="U59" s="253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8"/>
      <c r="CG59" s="7">
        <v>264.94408627490589</v>
      </c>
      <c r="CH59" s="60">
        <v>108.43552573801291</v>
      </c>
      <c r="CI59" s="60">
        <v>6.323065728838225</v>
      </c>
      <c r="CJ59" s="13">
        <v>266.00386262000552</v>
      </c>
      <c r="CK59" s="32">
        <v>35.783723493544265</v>
      </c>
      <c r="CL59" s="94">
        <v>6.323065728838225</v>
      </c>
      <c r="CM59" s="47">
        <v>7.5954802561048348E-2</v>
      </c>
      <c r="CN59" s="69">
        <v>4.0288135232701312E-3</v>
      </c>
      <c r="CO59" s="47">
        <v>7.6251539937676249E-2</v>
      </c>
      <c r="CP59" s="69">
        <v>1.3295084626791436E-3</v>
      </c>
    </row>
    <row r="60" spans="2:106" ht="14.2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0.22999999999999998</v>
      </c>
      <c r="G60" s="60">
        <v>0.22999999999999998</v>
      </c>
      <c r="H60" s="60">
        <v>3.0008999999999997E-2</v>
      </c>
      <c r="I60" s="144">
        <v>2.2998752260397831E-3</v>
      </c>
      <c r="J60" s="305">
        <v>2.64367816091954E-4</v>
      </c>
      <c r="K60" s="319">
        <v>1.0234444755877034E-3</v>
      </c>
      <c r="L60" s="225">
        <v>1.2764307504520797E-3</v>
      </c>
      <c r="M60" s="225">
        <v>0</v>
      </c>
      <c r="N60" s="151">
        <v>2.1273845840867993E-3</v>
      </c>
      <c r="O60" s="152">
        <v>1.7249064195298371E-4</v>
      </c>
      <c r="P60" s="225">
        <v>0</v>
      </c>
      <c r="Q60" s="190">
        <v>0.45</v>
      </c>
      <c r="R60" s="190">
        <v>0.9</v>
      </c>
      <c r="S60" s="190">
        <v>0.51</v>
      </c>
      <c r="T60" s="190">
        <v>0.51</v>
      </c>
      <c r="U60" s="253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8"/>
      <c r="CG60" s="7">
        <v>213.8328255368335</v>
      </c>
      <c r="CH60" s="60">
        <v>109.51988099539305</v>
      </c>
      <c r="CI60" s="60">
        <v>6.323065728838225</v>
      </c>
      <c r="CJ60" s="13">
        <v>214.68815683898083</v>
      </c>
      <c r="CK60" s="32">
        <v>36.14156072847971</v>
      </c>
      <c r="CL60" s="94">
        <v>6.323065728838225</v>
      </c>
      <c r="CM60" s="47">
        <v>5.0635854991104498E-2</v>
      </c>
      <c r="CN60" s="69">
        <v>3.28658210879075E-3</v>
      </c>
      <c r="CO60" s="47">
        <v>5.0832581190598386E-2</v>
      </c>
      <c r="CP60" s="69">
        <v>1.0845720959009476E-3</v>
      </c>
    </row>
    <row r="61" spans="2:106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2">
        <v>0.08</v>
      </c>
      <c r="G61" s="32">
        <v>0.08</v>
      </c>
      <c r="H61" s="32">
        <v>8.574E-3</v>
      </c>
      <c r="I61" s="145">
        <v>7.999566003616637E-4</v>
      </c>
      <c r="J61" s="305">
        <v>9.1954022988505746E-5</v>
      </c>
      <c r="K61" s="322">
        <v>3.5598068716094034E-4</v>
      </c>
      <c r="L61" s="323">
        <v>4.4397591320072336E-4</v>
      </c>
      <c r="M61" s="225">
        <v>0</v>
      </c>
      <c r="N61" s="152">
        <v>7.3995985533453898E-4</v>
      </c>
      <c r="O61" s="152">
        <v>5.9996745027124777E-5</v>
      </c>
      <c r="P61" s="225">
        <v>-5.4210108624275222E-20</v>
      </c>
      <c r="Q61" s="226">
        <v>0.4</v>
      </c>
      <c r="R61" s="226">
        <v>1.2</v>
      </c>
      <c r="S61" s="227">
        <v>0.5</v>
      </c>
      <c r="T61" s="226">
        <v>0.5</v>
      </c>
      <c r="U61" s="253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8"/>
      <c r="CG61" s="58">
        <v>147.35341701221145</v>
      </c>
      <c r="CH61" s="60">
        <v>74.042694256068913</v>
      </c>
      <c r="CI61" s="60">
        <v>6.323065728838225</v>
      </c>
      <c r="CJ61" s="13">
        <v>147.9428306802603</v>
      </c>
      <c r="CK61" s="32">
        <v>24.434089104502743</v>
      </c>
      <c r="CL61" s="94">
        <v>6.323065728838225</v>
      </c>
      <c r="CM61" s="69">
        <v>1.2294118619283975E-2</v>
      </c>
      <c r="CN61" s="69">
        <v>6.3484206055153497E-4</v>
      </c>
      <c r="CO61" s="47">
        <v>1.2341271712727883E-2</v>
      </c>
      <c r="CP61" s="77">
        <v>2.0949787998200654E-4</v>
      </c>
    </row>
    <row r="62" spans="2:106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60"/>
      <c r="H62" s="66"/>
      <c r="I62" s="231">
        <v>1E-3</v>
      </c>
      <c r="J62" s="231">
        <v>1E-3</v>
      </c>
      <c r="K62" s="231">
        <v>7.5880000000000012E-4</v>
      </c>
      <c r="L62" s="231">
        <v>0</v>
      </c>
      <c r="M62" s="231">
        <v>0</v>
      </c>
      <c r="N62" s="14"/>
      <c r="O62" s="14"/>
      <c r="P62" s="317"/>
      <c r="Q62" s="7"/>
      <c r="R62" s="7"/>
      <c r="S62" s="7"/>
      <c r="T62" s="7"/>
      <c r="U62" s="253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8"/>
      <c r="CG62" s="7"/>
      <c r="CH62" s="60"/>
      <c r="CI62" s="60"/>
      <c r="CJ62" s="7"/>
      <c r="CK62" s="60"/>
      <c r="CL62" s="60"/>
      <c r="CM62" s="7"/>
      <c r="CN62" s="7"/>
      <c r="CO62" s="7"/>
      <c r="CP62" s="7"/>
    </row>
    <row r="63" spans="2:106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71">
        <v>0.58000000000000007</v>
      </c>
      <c r="G63" s="60">
        <v>0.58000000000000007</v>
      </c>
      <c r="H63" s="60">
        <v>8.0024000000000012E-2</v>
      </c>
      <c r="I63" s="134">
        <v>4.4274809160305345E-4</v>
      </c>
      <c r="J63" s="188">
        <v>4.4274809160305345E-4</v>
      </c>
      <c r="K63" s="315">
        <v>3.3595725190839698E-4</v>
      </c>
      <c r="L63" s="191">
        <v>0</v>
      </c>
      <c r="M63" s="318">
        <v>0</v>
      </c>
      <c r="N63" s="134">
        <v>3.6925190839694655E-4</v>
      </c>
      <c r="O63" s="134">
        <v>7.3496183206106877E-5</v>
      </c>
      <c r="P63" s="225">
        <v>0</v>
      </c>
      <c r="Q63" s="226">
        <v>1.5</v>
      </c>
      <c r="R63" s="226">
        <v>4.5</v>
      </c>
      <c r="S63" s="226">
        <v>1.5</v>
      </c>
      <c r="T63" s="226">
        <v>1.5</v>
      </c>
      <c r="U63" s="253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8"/>
      <c r="CG63" s="53">
        <v>167.93699956795217</v>
      </c>
      <c r="CH63" s="7">
        <v>74.042694256068913</v>
      </c>
      <c r="CI63" s="7">
        <v>2.3211253941304877</v>
      </c>
      <c r="CJ63" s="13">
        <v>168.60874756622397</v>
      </c>
      <c r="CK63" s="32">
        <v>24.434089104502743</v>
      </c>
      <c r="CL63" s="94">
        <v>2.3211253941304877</v>
      </c>
      <c r="CM63" s="47">
        <v>9.874971247800797E-2</v>
      </c>
      <c r="CN63" s="47">
        <v>5.9251925651476597E-3</v>
      </c>
      <c r="CO63" s="94">
        <v>1.4939326317005605E-2</v>
      </c>
      <c r="CP63" s="101">
        <v>1.9553135464987275E-3</v>
      </c>
    </row>
    <row r="64" spans="2:106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7">
        <v>0.12000000000000001</v>
      </c>
      <c r="G64" s="60">
        <v>0.12000000000000001</v>
      </c>
      <c r="H64" s="60">
        <v>1.4290000000000001E-2</v>
      </c>
      <c r="I64" s="134">
        <v>9.1603053435114512E-5</v>
      </c>
      <c r="J64" s="188">
        <v>9.1603053435114512E-5</v>
      </c>
      <c r="K64" s="315">
        <v>6.9508396946564891E-5</v>
      </c>
      <c r="L64" s="191">
        <v>0</v>
      </c>
      <c r="M64" s="318">
        <v>0</v>
      </c>
      <c r="N64" s="134">
        <v>7.6396946564885506E-5</v>
      </c>
      <c r="O64" s="135">
        <v>1.520610687022901E-5</v>
      </c>
      <c r="P64" s="225">
        <v>0</v>
      </c>
      <c r="Q64" s="190">
        <v>1.6</v>
      </c>
      <c r="R64" s="226">
        <v>3.9</v>
      </c>
      <c r="S64" s="226">
        <v>1.2</v>
      </c>
      <c r="T64" s="226">
        <v>1.2</v>
      </c>
      <c r="U64" s="253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8"/>
      <c r="CG64" s="7">
        <v>167.93699956795217</v>
      </c>
      <c r="CH64" s="7">
        <v>80.706536739115109</v>
      </c>
      <c r="CI64" s="7">
        <v>2.3211253941304877</v>
      </c>
      <c r="CJ64" s="13">
        <v>168.60874756622397</v>
      </c>
      <c r="CK64" s="13">
        <v>26.633157123907989</v>
      </c>
      <c r="CL64" s="47">
        <v>2.3211253941304877</v>
      </c>
      <c r="CM64" s="47">
        <v>2.0430974995449921E-2</v>
      </c>
      <c r="CN64" s="69">
        <v>1.153296410001955E-3</v>
      </c>
      <c r="CO64" s="101">
        <v>2.0511584755242538E-2</v>
      </c>
      <c r="CP64" s="102">
        <v>3.8058781530064519E-4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7">
        <v>0.08</v>
      </c>
      <c r="G65" s="60">
        <v>0.08</v>
      </c>
      <c r="H65" s="60">
        <v>8.574E-3</v>
      </c>
      <c r="I65" s="134">
        <v>6.1068702290076332E-5</v>
      </c>
      <c r="J65" s="188">
        <v>6.1068702290076332E-5</v>
      </c>
      <c r="K65" s="314">
        <v>4.6338931297709925E-5</v>
      </c>
      <c r="L65" s="191">
        <v>0</v>
      </c>
      <c r="M65" s="225">
        <v>0</v>
      </c>
      <c r="N65" s="135">
        <v>5.093129770992366E-5</v>
      </c>
      <c r="O65" s="135">
        <v>1.0137404580152672E-5</v>
      </c>
      <c r="P65" s="225">
        <v>0</v>
      </c>
      <c r="Q65" s="226">
        <v>1.7</v>
      </c>
      <c r="R65" s="226">
        <v>3.2</v>
      </c>
      <c r="S65" s="226">
        <v>0.6</v>
      </c>
      <c r="T65" s="226">
        <v>0.6</v>
      </c>
      <c r="U65" s="253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8"/>
      <c r="CG65" s="7">
        <v>167.93699956795217</v>
      </c>
      <c r="CH65" s="7">
        <v>81.513602106506269</v>
      </c>
      <c r="CI65" s="7">
        <v>2.3211253941304877</v>
      </c>
      <c r="CJ65" s="13">
        <v>168.60874756622397</v>
      </c>
      <c r="CK65" s="32">
        <v>26.89948869514707</v>
      </c>
      <c r="CL65" s="94">
        <v>2.3211253941304877</v>
      </c>
      <c r="CM65" s="69">
        <v>1.3620649996966614E-2</v>
      </c>
      <c r="CN65" s="69">
        <v>6.9889762446118477E-4</v>
      </c>
      <c r="CO65" s="101">
        <v>1.3674389836828357E-2</v>
      </c>
      <c r="CP65" s="102">
        <v>2.3063621607219097E-4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7">
        <v>0.15</v>
      </c>
      <c r="G66" s="60">
        <v>0.15</v>
      </c>
      <c r="H66" s="60">
        <v>1.8577E-2</v>
      </c>
      <c r="I66" s="134">
        <v>1.1450381679389313E-4</v>
      </c>
      <c r="J66" s="188">
        <v>1.1450381679389313E-4</v>
      </c>
      <c r="K66" s="315">
        <v>8.6885496183206114E-5</v>
      </c>
      <c r="L66" s="191">
        <v>0</v>
      </c>
      <c r="M66" s="225">
        <v>0</v>
      </c>
      <c r="N66" s="134">
        <v>9.5496183206106869E-5</v>
      </c>
      <c r="O66" s="135">
        <v>1.900763358778626E-5</v>
      </c>
      <c r="P66" s="225">
        <v>0</v>
      </c>
      <c r="Q66" s="226">
        <v>0.6</v>
      </c>
      <c r="R66" s="226">
        <v>2</v>
      </c>
      <c r="S66" s="190">
        <v>0.55000000000000004</v>
      </c>
      <c r="T66" s="190">
        <v>0.55000000000000004</v>
      </c>
      <c r="U66" s="253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8"/>
      <c r="CG66" s="7">
        <v>94.573217147997909</v>
      </c>
      <c r="CH66" s="7">
        <v>81.513602106506269</v>
      </c>
      <c r="CI66" s="7">
        <v>2.3211253941304877</v>
      </c>
      <c r="CJ66" s="13">
        <v>94.951510016589907</v>
      </c>
      <c r="CK66" s="32">
        <v>26.89948869514707</v>
      </c>
      <c r="CL66" s="94">
        <v>2.3211253941304877</v>
      </c>
      <c r="CM66" s="69">
        <v>1.4534151381319258E-2</v>
      </c>
      <c r="CN66" s="69">
        <v>1.514278186332567E-3</v>
      </c>
      <c r="CO66" s="69">
        <v>1.4590895311608058E-2</v>
      </c>
      <c r="CP66" s="77">
        <v>4.9971180148974709E-4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7">
        <v>0.16999999999999998</v>
      </c>
      <c r="G67" s="60">
        <v>0.16999999999999998</v>
      </c>
      <c r="H67" s="60">
        <v>2.1434999999999999E-2</v>
      </c>
      <c r="I67" s="134">
        <v>1.2977099236641222E-4</v>
      </c>
      <c r="J67" s="188">
        <v>1.2977099236641222E-4</v>
      </c>
      <c r="K67" s="315">
        <v>9.8470229007633587E-5</v>
      </c>
      <c r="L67" s="191">
        <v>0</v>
      </c>
      <c r="M67" s="225">
        <v>0</v>
      </c>
      <c r="N67" s="134">
        <v>1.0822900763358778E-4</v>
      </c>
      <c r="O67" s="135">
        <v>2.154198473282443E-5</v>
      </c>
      <c r="P67" s="225">
        <v>0</v>
      </c>
      <c r="Q67" s="226">
        <v>0.5</v>
      </c>
      <c r="R67" s="226">
        <v>1.6</v>
      </c>
      <c r="S67" s="227">
        <v>0.53</v>
      </c>
      <c r="T67" s="190">
        <v>0.53</v>
      </c>
      <c r="U67" s="253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8"/>
      <c r="CG67" s="7">
        <v>78.440138928633559</v>
      </c>
      <c r="CH67" s="7">
        <v>59.504929537749582</v>
      </c>
      <c r="CI67" s="7">
        <v>2.3211253941304877</v>
      </c>
      <c r="CJ67" s="13">
        <v>78.753899484348096</v>
      </c>
      <c r="CK67" s="32">
        <v>19.636626747457363</v>
      </c>
      <c r="CL67" s="94">
        <v>2.3211253941304877</v>
      </c>
      <c r="CM67" s="69">
        <v>1.3729414934869887E-2</v>
      </c>
      <c r="CN67" s="69">
        <v>1.2754881646416623E-3</v>
      </c>
      <c r="CO67" s="69">
        <v>1.3782754229341358E-2</v>
      </c>
      <c r="CP67" s="77">
        <v>4.2091109433174857E-4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7">
        <v>0.13999999999999999</v>
      </c>
      <c r="G68" s="60">
        <v>0.13999999999999999</v>
      </c>
      <c r="H68" s="60">
        <v>1.7148E-2</v>
      </c>
      <c r="I68" s="134">
        <v>1.0687022900763357E-4</v>
      </c>
      <c r="J68" s="188">
        <v>1.0687022900763357E-4</v>
      </c>
      <c r="K68" s="315">
        <v>8.1093129770992364E-5</v>
      </c>
      <c r="L68" s="191">
        <v>0</v>
      </c>
      <c r="M68" s="225">
        <v>0</v>
      </c>
      <c r="N68" s="134">
        <v>8.9129770992366406E-5</v>
      </c>
      <c r="O68" s="135">
        <v>1.7740458015267175E-5</v>
      </c>
      <c r="P68" s="225">
        <v>0</v>
      </c>
      <c r="Q68" s="190">
        <v>0.45</v>
      </c>
      <c r="R68" s="190">
        <v>0.9</v>
      </c>
      <c r="S68" s="190">
        <v>0.51</v>
      </c>
      <c r="T68" s="190">
        <v>0.51</v>
      </c>
      <c r="U68" s="253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8"/>
      <c r="CG68" s="7">
        <v>60.951047669279539</v>
      </c>
      <c r="CH68" s="7">
        <v>67.835619673034515</v>
      </c>
      <c r="CI68" s="7">
        <v>2.3211253941304877</v>
      </c>
      <c r="CJ68" s="13">
        <v>61.194851859956657</v>
      </c>
      <c r="CK68" s="32">
        <v>22.385754492101391</v>
      </c>
      <c r="CL68" s="94">
        <v>2.3211253941304877</v>
      </c>
      <c r="CM68" s="69">
        <v>8.8581042288774035E-3</v>
      </c>
      <c r="CN68" s="69">
        <v>1.1632452061531959E-3</v>
      </c>
      <c r="CO68" s="69">
        <v>8.8922368155722013E-3</v>
      </c>
      <c r="CP68" s="77">
        <v>3.838709180305547E-4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2">
        <v>7.0000000000000007E-2</v>
      </c>
      <c r="G69" s="32">
        <v>7.0000000000000007E-2</v>
      </c>
      <c r="H69" s="32">
        <v>7.1450000000000003E-3</v>
      </c>
      <c r="I69" s="135">
        <v>5.3435114503816801E-5</v>
      </c>
      <c r="J69" s="310">
        <v>5.3435114503816801E-5</v>
      </c>
      <c r="K69" s="316">
        <v>4.0546564885496189E-5</v>
      </c>
      <c r="L69" s="191">
        <v>0</v>
      </c>
      <c r="M69" s="225">
        <v>0</v>
      </c>
      <c r="N69" s="135">
        <v>4.456488549618321E-5</v>
      </c>
      <c r="O69" s="135">
        <v>8.8702290076335892E-6</v>
      </c>
      <c r="P69" s="225">
        <v>0</v>
      </c>
      <c r="Q69" s="226">
        <v>0.4</v>
      </c>
      <c r="R69" s="226">
        <v>1.2</v>
      </c>
      <c r="S69" s="227">
        <v>0.5</v>
      </c>
      <c r="T69" s="226">
        <v>0.5</v>
      </c>
      <c r="U69" s="253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8"/>
      <c r="CG69" s="58">
        <v>33.5526303484625</v>
      </c>
      <c r="CH69" s="53">
        <v>61.510691974519332</v>
      </c>
      <c r="CI69" s="60">
        <v>2.3211253941304877</v>
      </c>
      <c r="CJ69" s="13">
        <v>33.686840869856347</v>
      </c>
      <c r="CK69" s="32">
        <v>20.298528351591379</v>
      </c>
      <c r="CL69" s="94">
        <v>2.3211253941304877</v>
      </c>
      <c r="CM69" s="69">
        <v>2.511162901981509E-3</v>
      </c>
      <c r="CN69" s="77">
        <v>4.3949389415794067E-4</v>
      </c>
      <c r="CO69" s="69">
        <v>2.5205576384790787E-3</v>
      </c>
      <c r="CP69" s="77">
        <v>1.4503298507212043E-4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63"/>
      <c r="H70" s="63"/>
      <c r="I70" s="515">
        <v>9.999999999999998E-4</v>
      </c>
      <c r="J70" s="515">
        <v>9.999999999999998E-4</v>
      </c>
      <c r="K70" s="515">
        <v>5.2420000000000006E-4</v>
      </c>
      <c r="L70" s="515">
        <v>4.7580000000000002E-4</v>
      </c>
      <c r="M70" s="515">
        <v>0</v>
      </c>
      <c r="N70" s="166"/>
      <c r="O70" s="166"/>
      <c r="P70" s="241"/>
      <c r="Q70" s="15"/>
      <c r="R70" s="15"/>
      <c r="S70" s="15"/>
      <c r="T70" s="15"/>
      <c r="U70" s="253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8"/>
      <c r="CG70" s="10"/>
      <c r="CH70" s="63"/>
      <c r="CI70" s="60"/>
      <c r="CJ70" s="15"/>
      <c r="CK70" s="63"/>
      <c r="CL70" s="63"/>
      <c r="CM70" s="15"/>
      <c r="CN70" s="47"/>
      <c r="CO70" s="15"/>
      <c r="CP70" s="15"/>
    </row>
    <row r="71" spans="2:94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71">
        <v>0.18</v>
      </c>
      <c r="G71" s="60">
        <v>0.18</v>
      </c>
      <c r="H71" s="60">
        <v>2.2863999999999999E-2</v>
      </c>
      <c r="I71" s="134">
        <v>3.2142857142857141E-4</v>
      </c>
      <c r="J71" s="305">
        <v>3.2142857142857141E-4</v>
      </c>
      <c r="K71" s="315">
        <v>1.6849285714285714E-4</v>
      </c>
      <c r="L71" s="315">
        <v>1.5293571428571427E-4</v>
      </c>
      <c r="M71" s="318">
        <v>0</v>
      </c>
      <c r="N71" s="134">
        <v>2.6807142857142855E-4</v>
      </c>
      <c r="O71" s="135">
        <v>5.3357142857142854E-5</v>
      </c>
      <c r="P71" s="225">
        <v>0</v>
      </c>
      <c r="Q71" s="226">
        <v>1.5</v>
      </c>
      <c r="R71" s="226">
        <v>4.5</v>
      </c>
      <c r="S71" s="226">
        <v>1.5</v>
      </c>
      <c r="T71" s="226">
        <v>1.5</v>
      </c>
      <c r="U71" s="253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8"/>
      <c r="CG71" s="53">
        <v>369.25278165872709</v>
      </c>
      <c r="CH71" s="60">
        <v>74.042694256068913</v>
      </c>
      <c r="CI71" s="60">
        <v>14.64710162503032</v>
      </c>
      <c r="CJ71" s="13">
        <v>370.72979278536201</v>
      </c>
      <c r="CK71" s="32">
        <v>24.434089104502743</v>
      </c>
      <c r="CL71" s="94">
        <v>14.64710162503032</v>
      </c>
      <c r="CM71" s="47">
        <v>6.910197899107634E-2</v>
      </c>
      <c r="CN71" s="69">
        <v>1.6929121614707597E-3</v>
      </c>
      <c r="CO71" s="94">
        <v>6.9367840993870611E-2</v>
      </c>
      <c r="CP71" s="102">
        <v>5.5866101328535069E-4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10">
        <v>0.05</v>
      </c>
      <c r="G72" s="7">
        <v>0.05</v>
      </c>
      <c r="H72" s="31">
        <v>4.287E-3</v>
      </c>
      <c r="I72" s="134">
        <v>8.9285714285714286E-5</v>
      </c>
      <c r="J72" s="305">
        <v>8.9285714285714286E-5</v>
      </c>
      <c r="K72" s="315">
        <v>4.6803571428571432E-5</v>
      </c>
      <c r="L72" s="315">
        <v>4.2482142857142854E-5</v>
      </c>
      <c r="M72" s="318">
        <v>0</v>
      </c>
      <c r="N72" s="134">
        <v>7.446428571428571E-5</v>
      </c>
      <c r="O72" s="135">
        <v>1.4821428571428572E-5</v>
      </c>
      <c r="P72" s="225">
        <v>0</v>
      </c>
      <c r="Q72" s="190">
        <v>1.6</v>
      </c>
      <c r="R72" s="226">
        <v>3.9</v>
      </c>
      <c r="S72" s="226">
        <v>1.2</v>
      </c>
      <c r="T72" s="226">
        <v>1.2</v>
      </c>
      <c r="U72" s="253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8"/>
      <c r="CG72" s="226">
        <v>339.26403173587858</v>
      </c>
      <c r="CH72" s="60">
        <v>68.859705658144094</v>
      </c>
      <c r="CI72" s="60">
        <v>14.64710162503032</v>
      </c>
      <c r="CJ72" s="13">
        <v>340.62108786282209</v>
      </c>
      <c r="CK72" s="32">
        <v>22.723702867187551</v>
      </c>
      <c r="CL72" s="94">
        <v>14.64710162503032</v>
      </c>
      <c r="CM72" s="69">
        <v>1.7695556668045443E-2</v>
      </c>
      <c r="CN72" s="77">
        <v>2.9520155815646368E-4</v>
      </c>
      <c r="CO72" s="101">
        <v>1.776340947439262E-2</v>
      </c>
      <c r="CP72" s="102">
        <v>9.7416514191633042E-5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10">
        <v>0.04</v>
      </c>
      <c r="G73" s="7">
        <v>0.04</v>
      </c>
      <c r="H73" s="31">
        <v>2.8579999999999999E-3</v>
      </c>
      <c r="I73" s="135">
        <v>7.142857142857142E-5</v>
      </c>
      <c r="J73" s="305">
        <v>7.142857142857142E-5</v>
      </c>
      <c r="K73" s="314">
        <v>3.7442857142857137E-5</v>
      </c>
      <c r="L73" s="314">
        <v>3.3985714285714283E-5</v>
      </c>
      <c r="M73" s="225">
        <v>0</v>
      </c>
      <c r="N73" s="135">
        <v>5.9571428571428565E-5</v>
      </c>
      <c r="O73" s="135">
        <v>1.1857142857142857E-5</v>
      </c>
      <c r="P73" s="225">
        <v>0</v>
      </c>
      <c r="Q73" s="226">
        <v>1.7</v>
      </c>
      <c r="R73" s="226">
        <v>3.2</v>
      </c>
      <c r="S73" s="226">
        <v>0.6</v>
      </c>
      <c r="T73" s="226">
        <v>0.6</v>
      </c>
      <c r="U73" s="253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8"/>
      <c r="CG73" s="226">
        <v>309.27528181302995</v>
      </c>
      <c r="CH73" s="60">
        <v>69.548302714725523</v>
      </c>
      <c r="CI73" s="60">
        <v>14.64710162503032</v>
      </c>
      <c r="CJ73" s="13">
        <v>310.51238294028207</v>
      </c>
      <c r="CK73" s="32">
        <v>22.950939895859424</v>
      </c>
      <c r="CL73" s="94">
        <v>14.64710162503032</v>
      </c>
      <c r="CM73" s="69">
        <v>1.2956895337522411E-2</v>
      </c>
      <c r="CN73" s="77">
        <v>1.9876904915868554E-4</v>
      </c>
      <c r="CO73" s="101">
        <v>1.3006379382612497E-2</v>
      </c>
      <c r="CP73" s="102">
        <v>6.5593786222366231E-5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10">
        <v>0.08</v>
      </c>
      <c r="G74" s="7">
        <v>0.08</v>
      </c>
      <c r="H74" s="7">
        <v>8.574E-3</v>
      </c>
      <c r="I74" s="134">
        <v>1.4285714285714284E-4</v>
      </c>
      <c r="J74" s="305">
        <v>1.4285714285714284E-4</v>
      </c>
      <c r="K74" s="315">
        <v>7.4885714285714274E-5</v>
      </c>
      <c r="L74" s="315">
        <v>6.7971428571428566E-5</v>
      </c>
      <c r="M74" s="225">
        <v>0</v>
      </c>
      <c r="N74" s="134">
        <v>1.1914285714285713E-4</v>
      </c>
      <c r="O74" s="135">
        <v>2.3714285714285713E-5</v>
      </c>
      <c r="P74" s="225">
        <v>0</v>
      </c>
      <c r="Q74" s="226">
        <v>0.6</v>
      </c>
      <c r="R74" s="226">
        <v>2</v>
      </c>
      <c r="S74" s="190">
        <v>0.55000000000000004</v>
      </c>
      <c r="T74" s="190">
        <v>0.55000000000000004</v>
      </c>
      <c r="U74" s="253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8"/>
      <c r="CG74" s="7">
        <v>249.29778196733272</v>
      </c>
      <c r="CH74" s="226">
        <v>61.550247902532092</v>
      </c>
      <c r="CI74" s="60">
        <v>14.64710162503032</v>
      </c>
      <c r="CJ74" s="13">
        <v>250.29497309520207</v>
      </c>
      <c r="CK74" s="32">
        <v>20.311581807835591</v>
      </c>
      <c r="CL74" s="94">
        <v>14.64710162503032</v>
      </c>
      <c r="CM74" s="47">
        <v>2.1115590687389045E-2</v>
      </c>
      <c r="CN74" s="69">
        <v>5.2773182551631018E-4</v>
      </c>
      <c r="CO74" s="69">
        <v>2.1195365977618594E-2</v>
      </c>
      <c r="CP74" s="77">
        <v>1.7415150242038236E-4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10">
        <v>9.0000000000000011E-2</v>
      </c>
      <c r="G75" s="7">
        <v>9.0000000000000011E-2</v>
      </c>
      <c r="H75" s="7">
        <v>1.0003000000000001E-2</v>
      </c>
      <c r="I75" s="134">
        <v>1.6071428571428573E-4</v>
      </c>
      <c r="J75" s="305">
        <v>1.6071428571428573E-4</v>
      </c>
      <c r="K75" s="315">
        <v>8.4246428571428582E-5</v>
      </c>
      <c r="L75" s="315">
        <v>7.6467857142857151E-5</v>
      </c>
      <c r="M75" s="225">
        <v>0</v>
      </c>
      <c r="N75" s="134">
        <v>1.340357142857143E-4</v>
      </c>
      <c r="O75" s="135">
        <v>2.6678571428571434E-5</v>
      </c>
      <c r="P75" s="225">
        <v>0</v>
      </c>
      <c r="Q75" s="226">
        <v>0.5</v>
      </c>
      <c r="R75" s="226">
        <v>1.6</v>
      </c>
      <c r="S75" s="227">
        <v>0.53</v>
      </c>
      <c r="T75" s="190">
        <v>0.53</v>
      </c>
      <c r="U75" s="253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8"/>
      <c r="CG75" s="7">
        <v>231.94776896849044</v>
      </c>
      <c r="CH75" s="60">
        <v>53.552193090338655</v>
      </c>
      <c r="CI75" s="60">
        <v>14.64710162503032</v>
      </c>
      <c r="CJ75" s="13">
        <v>232.87556004436439</v>
      </c>
      <c r="CK75" s="32">
        <v>17.672223719811758</v>
      </c>
      <c r="CL75" s="94">
        <v>14.64710162503032</v>
      </c>
      <c r="CM75" s="47">
        <v>2.2193538353416871E-2</v>
      </c>
      <c r="CN75" s="77">
        <v>5.3568258748265757E-4</v>
      </c>
      <c r="CO75" s="69">
        <v>2.2277039550245525E-2</v>
      </c>
      <c r="CP75" s="77">
        <v>1.7677525386927703E-4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10">
        <v>0.08</v>
      </c>
      <c r="G76" s="7">
        <v>0.08</v>
      </c>
      <c r="H76" s="7">
        <v>8.574E-3</v>
      </c>
      <c r="I76" s="134">
        <v>1.4285714285714284E-4</v>
      </c>
      <c r="J76" s="305">
        <v>1.4285714285714284E-4</v>
      </c>
      <c r="K76" s="315">
        <v>7.4885714285714274E-5</v>
      </c>
      <c r="L76" s="315">
        <v>6.7971428571428566E-5</v>
      </c>
      <c r="M76" s="225">
        <v>0</v>
      </c>
      <c r="N76" s="134">
        <v>1.1914285714285713E-4</v>
      </c>
      <c r="O76" s="135">
        <v>2.3714285714285713E-5</v>
      </c>
      <c r="P76" s="225">
        <v>0</v>
      </c>
      <c r="Q76" s="190">
        <v>0.45</v>
      </c>
      <c r="R76" s="190">
        <v>0.9</v>
      </c>
      <c r="S76" s="190">
        <v>0.51</v>
      </c>
      <c r="T76" s="190">
        <v>0.51</v>
      </c>
      <c r="U76" s="253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8"/>
      <c r="CG76" s="7">
        <v>194.70956471646628</v>
      </c>
      <c r="CH76" s="60">
        <v>60.513978192082682</v>
      </c>
      <c r="CI76" s="60">
        <v>14.64710162503032</v>
      </c>
      <c r="CJ76" s="13">
        <v>195.48840297533215</v>
      </c>
      <c r="CK76" s="32">
        <v>19.969612803387285</v>
      </c>
      <c r="CL76" s="94">
        <v>14.64710162503032</v>
      </c>
      <c r="CM76" s="69">
        <v>1.6748533307319728E-2</v>
      </c>
      <c r="CN76" s="77">
        <v>5.1884684901891691E-4</v>
      </c>
      <c r="CO76" s="69">
        <v>1.6810840368028997E-2</v>
      </c>
      <c r="CP76" s="77">
        <v>1.7121946017624259E-4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2">
        <v>0.04</v>
      </c>
      <c r="G77" s="58">
        <v>0.04</v>
      </c>
      <c r="H77" s="149">
        <v>2.8579999999999999E-3</v>
      </c>
      <c r="I77" s="135">
        <v>7.142857142857142E-5</v>
      </c>
      <c r="J77" s="306">
        <v>7.142857142857142E-5</v>
      </c>
      <c r="K77" s="316">
        <v>3.7442857142857137E-5</v>
      </c>
      <c r="L77" s="316">
        <v>3.3985714285714283E-5</v>
      </c>
      <c r="M77" s="225">
        <v>0</v>
      </c>
      <c r="N77" s="135">
        <v>5.9571428571428565E-5</v>
      </c>
      <c r="O77" s="135">
        <v>1.1857142857142857E-5</v>
      </c>
      <c r="P77" s="225">
        <v>0</v>
      </c>
      <c r="Q77" s="226">
        <v>0.4</v>
      </c>
      <c r="R77" s="226">
        <v>1.2</v>
      </c>
      <c r="S77" s="227">
        <v>0.5</v>
      </c>
      <c r="T77" s="226">
        <v>0.5</v>
      </c>
      <c r="U77" s="253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8"/>
      <c r="CG77" s="58">
        <v>153.92486482139219</v>
      </c>
      <c r="CH77" s="53">
        <v>55.277844278933841</v>
      </c>
      <c r="CI77" s="60">
        <v>14.64710162503032</v>
      </c>
      <c r="CJ77" s="13">
        <v>154.54056428067776</v>
      </c>
      <c r="CK77" s="32">
        <v>18.241688612048168</v>
      </c>
      <c r="CL77" s="94">
        <v>14.64710162503032</v>
      </c>
      <c r="CM77" s="69">
        <v>6.7428786578569008E-3</v>
      </c>
      <c r="CN77" s="77">
        <v>1.5798407894919292E-4</v>
      </c>
      <c r="CO77" s="69">
        <v>6.7675066362283222E-3</v>
      </c>
      <c r="CP77" s="77">
        <v>5.2134746053233663E-5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15"/>
      <c r="H78" s="15"/>
      <c r="I78" s="515">
        <v>9.999999999999998E-4</v>
      </c>
      <c r="J78" s="515">
        <v>9.999999999999998E-4</v>
      </c>
      <c r="K78" s="515">
        <v>4.7829999999999997E-4</v>
      </c>
      <c r="L78" s="515">
        <v>5.2169999999999994E-4</v>
      </c>
      <c r="M78" s="515">
        <v>0</v>
      </c>
      <c r="N78" s="166"/>
      <c r="O78" s="166"/>
      <c r="P78" s="241"/>
      <c r="Q78" s="15"/>
      <c r="R78" s="15"/>
      <c r="S78" s="15"/>
      <c r="T78" s="15"/>
      <c r="U78" s="253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8"/>
      <c r="CG78" s="7"/>
      <c r="CH78" s="63"/>
      <c r="CI78" s="60"/>
      <c r="CJ78" s="15"/>
      <c r="CK78" s="63"/>
      <c r="CL78" s="63"/>
      <c r="CM78" s="15"/>
      <c r="CN78" s="47"/>
      <c r="CO78" s="15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71">
        <v>0.34</v>
      </c>
      <c r="G79" s="7">
        <v>0.34</v>
      </c>
      <c r="H79" s="7">
        <v>4.5727999999999998E-2</v>
      </c>
      <c r="I79" s="134">
        <v>3.9080459770114939E-4</v>
      </c>
      <c r="J79" s="79">
        <v>3.9080459770114939E-4</v>
      </c>
      <c r="K79" s="320">
        <v>1.8692183908045976E-4</v>
      </c>
      <c r="L79" s="321">
        <v>2.0388275862068963E-4</v>
      </c>
      <c r="M79" s="318">
        <v>0</v>
      </c>
      <c r="N79" s="134">
        <v>3.2593103448275856E-4</v>
      </c>
      <c r="O79" s="134">
        <v>6.4873563218390803E-5</v>
      </c>
      <c r="P79" s="225">
        <v>0</v>
      </c>
      <c r="Q79" s="226">
        <v>1.5</v>
      </c>
      <c r="R79" s="226">
        <v>4.5</v>
      </c>
      <c r="S79" s="226">
        <v>1.5</v>
      </c>
      <c r="T79" s="226">
        <v>1.5</v>
      </c>
      <c r="U79" s="253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8"/>
      <c r="CG79" s="53">
        <v>306.66756442843439</v>
      </c>
      <c r="CH79" s="7">
        <v>74.042694256068913</v>
      </c>
      <c r="CI79" s="7">
        <v>7.2835314091680816</v>
      </c>
      <c r="CJ79" s="13">
        <v>307.89423468614814</v>
      </c>
      <c r="CK79" s="13">
        <v>24.434089104502743</v>
      </c>
      <c r="CL79" s="47">
        <v>7.2835314091680816</v>
      </c>
      <c r="CM79" s="47">
        <v>0.10674337258478485</v>
      </c>
      <c r="CN79" s="69">
        <v>3.3858243229415194E-3</v>
      </c>
      <c r="CO79" s="101">
        <v>0.10716044047240753</v>
      </c>
      <c r="CP79" s="101">
        <v>1.1173220265707014E-3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10">
        <v>0.08</v>
      </c>
      <c r="G80" s="7">
        <v>0.08</v>
      </c>
      <c r="H80" s="7">
        <v>8.574E-3</v>
      </c>
      <c r="I80" s="134">
        <v>9.1954022988505733E-5</v>
      </c>
      <c r="J80" s="79">
        <v>9.1954022988505733E-5</v>
      </c>
      <c r="K80" s="320">
        <v>4.3981609195402292E-5</v>
      </c>
      <c r="L80" s="321">
        <v>4.7972413793103441E-5</v>
      </c>
      <c r="M80" s="318">
        <v>0</v>
      </c>
      <c r="N80" s="134">
        <v>7.6689655172413782E-5</v>
      </c>
      <c r="O80" s="135">
        <v>1.5264367816091954E-5</v>
      </c>
      <c r="P80" s="225">
        <v>0</v>
      </c>
      <c r="Q80" s="190">
        <v>1.6</v>
      </c>
      <c r="R80" s="226">
        <v>3.9</v>
      </c>
      <c r="S80" s="226">
        <v>1.2</v>
      </c>
      <c r="T80" s="226">
        <v>1.2</v>
      </c>
      <c r="U80" s="253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8"/>
      <c r="CG80" s="226">
        <v>274.85341233636899</v>
      </c>
      <c r="CH80" s="7">
        <v>71.821413428386847</v>
      </c>
      <c r="CI80" s="7">
        <v>7.2835314091680816</v>
      </c>
      <c r="CJ80" s="13">
        <v>275.95282598571447</v>
      </c>
      <c r="CK80" s="13">
        <v>23.701066431367661</v>
      </c>
      <c r="CL80" s="47">
        <v>7.2835314091680816</v>
      </c>
      <c r="CM80" s="47">
        <v>2.2570955499642963E-2</v>
      </c>
      <c r="CN80" s="69">
        <v>6.1579679873498879E-4</v>
      </c>
      <c r="CO80" s="101">
        <v>2.2658908591590601E-2</v>
      </c>
      <c r="CP80" s="102">
        <v>2.0321294358254633E-4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10">
        <v>0.06</v>
      </c>
      <c r="G81" s="7">
        <v>0.06</v>
      </c>
      <c r="H81" s="7">
        <v>5.7159999999999997E-3</v>
      </c>
      <c r="I81" s="134">
        <v>6.89655172413793E-5</v>
      </c>
      <c r="J81" s="79">
        <v>6.89655172413793E-5</v>
      </c>
      <c r="K81" s="320">
        <v>3.2986206896551722E-5</v>
      </c>
      <c r="L81" s="321">
        <v>3.5979310344827577E-5</v>
      </c>
      <c r="M81" s="225">
        <v>0</v>
      </c>
      <c r="N81" s="135">
        <v>5.7517241379310337E-5</v>
      </c>
      <c r="O81" s="135">
        <v>1.1448275862068965E-5</v>
      </c>
      <c r="P81" s="225">
        <v>0</v>
      </c>
      <c r="Q81" s="226">
        <v>1.7</v>
      </c>
      <c r="R81" s="226">
        <v>3.2</v>
      </c>
      <c r="S81" s="226">
        <v>0.6</v>
      </c>
      <c r="T81" s="226">
        <v>0.6</v>
      </c>
      <c r="U81" s="253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8"/>
      <c r="CG81" s="226">
        <v>243.03926024430348</v>
      </c>
      <c r="CH81" s="7">
        <v>72.539627562670702</v>
      </c>
      <c r="CI81" s="7">
        <v>7.2835314091680816</v>
      </c>
      <c r="CJ81" s="13">
        <v>244.01141728528069</v>
      </c>
      <c r="CK81" s="13">
        <v>23.938077095681333</v>
      </c>
      <c r="CL81" s="47">
        <v>7.2835314091680816</v>
      </c>
      <c r="CM81" s="69">
        <v>1.5019367499208293E-2</v>
      </c>
      <c r="CN81" s="77">
        <v>4.1463651114822571E-4</v>
      </c>
      <c r="CO81" s="101">
        <v>1.5077696921666925E-2</v>
      </c>
      <c r="CP81" s="102">
        <v>1.368300486789145E-4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10">
        <v>0.1</v>
      </c>
      <c r="G82" s="7">
        <v>0.1</v>
      </c>
      <c r="H82" s="7">
        <v>1.1431999999999999E-2</v>
      </c>
      <c r="I82" s="134">
        <v>1.1494252873563218E-4</v>
      </c>
      <c r="J82" s="79">
        <v>1.1494252873563218E-4</v>
      </c>
      <c r="K82" s="320">
        <v>5.4977011494252875E-5</v>
      </c>
      <c r="L82" s="321">
        <v>5.9965517241379304E-5</v>
      </c>
      <c r="M82" s="225">
        <v>0</v>
      </c>
      <c r="N82" s="134">
        <v>9.5862068965517241E-5</v>
      </c>
      <c r="O82" s="135">
        <v>1.9080459770114942E-5</v>
      </c>
      <c r="P82" s="225">
        <v>0</v>
      </c>
      <c r="Q82" s="226">
        <v>0.6</v>
      </c>
      <c r="R82" s="226">
        <v>2</v>
      </c>
      <c r="S82" s="190">
        <v>0.55000000000000004</v>
      </c>
      <c r="T82" s="190">
        <v>0.55000000000000004</v>
      </c>
      <c r="U82" s="253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8"/>
      <c r="CG82" s="7">
        <v>179.41095606017251</v>
      </c>
      <c r="CH82" s="226">
        <v>64.197570392963584</v>
      </c>
      <c r="CI82" s="7">
        <v>7.2835314091680816</v>
      </c>
      <c r="CJ82" s="13">
        <v>180.12859988441321</v>
      </c>
      <c r="CK82" s="13">
        <v>21.185198229677983</v>
      </c>
      <c r="CL82" s="47">
        <v>7.2835314091680816</v>
      </c>
      <c r="CM82" s="69">
        <v>1.8669448746934061E-2</v>
      </c>
      <c r="CN82" s="69">
        <v>7.3390662473235969E-4</v>
      </c>
      <c r="CO82" s="69">
        <v>1.8741213129358128E-2</v>
      </c>
      <c r="CP82" s="77">
        <v>2.4218918616167871E-4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10">
        <v>0.13999999999999999</v>
      </c>
      <c r="G83" s="60">
        <v>0.13999999999999999</v>
      </c>
      <c r="H83" s="60">
        <v>1.7148E-2</v>
      </c>
      <c r="I83" s="134">
        <v>1.6091954022988503E-4</v>
      </c>
      <c r="J83" s="79">
        <v>1.6091954022988503E-4</v>
      </c>
      <c r="K83" s="320">
        <v>7.6967816091954008E-5</v>
      </c>
      <c r="L83" s="321">
        <v>8.3951724137931025E-5</v>
      </c>
      <c r="M83" s="225">
        <v>0</v>
      </c>
      <c r="N83" s="134">
        <v>1.3420689655172411E-4</v>
      </c>
      <c r="O83" s="135">
        <v>2.6712643678160917E-5</v>
      </c>
      <c r="P83" s="225">
        <v>0</v>
      </c>
      <c r="Q83" s="226">
        <v>0.5</v>
      </c>
      <c r="R83" s="226">
        <v>1.6</v>
      </c>
      <c r="S83" s="227">
        <v>0.53</v>
      </c>
      <c r="T83" s="190">
        <v>0.53</v>
      </c>
      <c r="U83" s="253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8"/>
      <c r="CG83" s="7">
        <v>158.54921698340826</v>
      </c>
      <c r="CH83" s="7">
        <v>55.855513223256452</v>
      </c>
      <c r="CI83" s="7">
        <v>7.2835314091680816</v>
      </c>
      <c r="CJ83" s="13">
        <v>159.1834138513419</v>
      </c>
      <c r="CK83" s="13">
        <v>18.43231936367463</v>
      </c>
      <c r="CL83" s="47">
        <v>7.2835314091680816</v>
      </c>
      <c r="CM83" s="47">
        <v>2.3216584774960684E-2</v>
      </c>
      <c r="CN83" s="69">
        <v>9.5781034075240168E-4</v>
      </c>
      <c r="CO83" s="47">
        <v>2.3305372336471394E-2</v>
      </c>
      <c r="CP83" s="77">
        <v>3.1607741244829259E-4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10">
        <v>0.1</v>
      </c>
      <c r="G84" s="60">
        <v>0.1</v>
      </c>
      <c r="H84" s="60">
        <v>1.1431999999999999E-2</v>
      </c>
      <c r="I84" s="134">
        <v>1.1494252873563218E-4</v>
      </c>
      <c r="J84" s="79">
        <v>1.1494252873563218E-4</v>
      </c>
      <c r="K84" s="320">
        <v>5.4977011494252875E-5</v>
      </c>
      <c r="L84" s="321">
        <v>5.9965517241379304E-5</v>
      </c>
      <c r="M84" s="225">
        <v>0</v>
      </c>
      <c r="N84" s="134">
        <v>9.5862068965517241E-5</v>
      </c>
      <c r="O84" s="135">
        <v>1.9080459770114942E-5</v>
      </c>
      <c r="P84" s="225">
        <v>0</v>
      </c>
      <c r="Q84" s="190">
        <v>0.45</v>
      </c>
      <c r="R84" s="190">
        <v>0.9</v>
      </c>
      <c r="S84" s="190">
        <v>0.51</v>
      </c>
      <c r="T84" s="190">
        <v>0.51</v>
      </c>
      <c r="U84" s="253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8"/>
      <c r="CG84" s="7">
        <v>124.12734750674726</v>
      </c>
      <c r="CH84" s="60">
        <v>63.116729942279783</v>
      </c>
      <c r="CI84" s="60">
        <v>7.2835314091680816</v>
      </c>
      <c r="CJ84" s="13">
        <v>124.62385689677424</v>
      </c>
      <c r="CK84" s="32">
        <v>20.828520880952329</v>
      </c>
      <c r="CL84" s="94">
        <v>7.2835314091680816</v>
      </c>
      <c r="CM84" s="69">
        <v>1.3141087891591536E-2</v>
      </c>
      <c r="CN84" s="69">
        <v>7.2155045670014239E-4</v>
      </c>
      <c r="CO84" s="69">
        <v>1.3190738830594234E-2</v>
      </c>
      <c r="CP84" s="77">
        <v>2.38111650711047E-4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2">
        <v>0.05</v>
      </c>
      <c r="G85" s="32">
        <v>0.05</v>
      </c>
      <c r="H85" s="83">
        <v>4.287E-3</v>
      </c>
      <c r="I85" s="135">
        <v>5.747126436781609E-5</v>
      </c>
      <c r="J85" s="127">
        <v>5.747126436781609E-5</v>
      </c>
      <c r="K85" s="324">
        <v>2.7488505747126438E-5</v>
      </c>
      <c r="L85" s="325">
        <v>2.9982758620689652E-5</v>
      </c>
      <c r="M85" s="225">
        <v>0</v>
      </c>
      <c r="N85" s="135">
        <v>4.7931034482758621E-5</v>
      </c>
      <c r="O85" s="135">
        <v>9.5402298850574708E-6</v>
      </c>
      <c r="P85" s="225">
        <v>0</v>
      </c>
      <c r="Q85" s="226">
        <v>0.4</v>
      </c>
      <c r="R85" s="226">
        <v>1.2</v>
      </c>
      <c r="S85" s="227">
        <v>0.5</v>
      </c>
      <c r="T85" s="226">
        <v>0.5</v>
      </c>
      <c r="U85" s="253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8"/>
      <c r="CG85" s="58">
        <v>79.065991100936486</v>
      </c>
      <c r="CH85" s="53">
        <v>58.195347455590877</v>
      </c>
      <c r="CI85" s="60">
        <v>7.2835314091680816</v>
      </c>
      <c r="CJ85" s="13">
        <v>79.382255065340232</v>
      </c>
      <c r="CK85" s="32">
        <v>19.204464660344989</v>
      </c>
      <c r="CL85" s="94">
        <v>7.2835314091680816</v>
      </c>
      <c r="CM85" s="69">
        <v>4.3174761255052284E-3</v>
      </c>
      <c r="CN85" s="77">
        <v>2.4948345454211808E-4</v>
      </c>
      <c r="CO85" s="69">
        <v>4.333289323725416E-3</v>
      </c>
      <c r="CP85" s="77">
        <v>8.2329539998898967E-5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63"/>
      <c r="H86" s="63"/>
      <c r="I86" s="515">
        <v>1E-3</v>
      </c>
      <c r="J86" s="515">
        <v>1E-3</v>
      </c>
      <c r="K86" s="515">
        <v>3.9999999999999996E-4</v>
      </c>
      <c r="L86" s="515">
        <v>5.9999999999999995E-4</v>
      </c>
      <c r="M86" s="515">
        <v>0</v>
      </c>
      <c r="N86" s="166"/>
      <c r="O86" s="166"/>
      <c r="P86" s="241"/>
      <c r="Q86" s="15"/>
      <c r="R86" s="15"/>
      <c r="S86" s="15"/>
      <c r="T86" s="15"/>
      <c r="U86" s="253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8"/>
      <c r="CG86" s="10"/>
      <c r="CH86" s="63"/>
      <c r="CI86" s="60"/>
      <c r="CJ86" s="15"/>
      <c r="CK86" s="63"/>
      <c r="CL86" s="63"/>
      <c r="CM86" s="15"/>
      <c r="CN86" s="47"/>
      <c r="CO86" s="15"/>
      <c r="CP86" s="15"/>
    </row>
    <row r="87" spans="2:94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71">
        <v>0.31</v>
      </c>
      <c r="G87" s="7">
        <v>0.31</v>
      </c>
      <c r="H87" s="7">
        <v>4.1440999999999999E-2</v>
      </c>
      <c r="I87" s="134">
        <v>3.4831460674157307E-4</v>
      </c>
      <c r="J87" s="79">
        <v>3.4831460674157307E-4</v>
      </c>
      <c r="K87" s="320">
        <v>1.3932584269662923E-4</v>
      </c>
      <c r="L87" s="321">
        <v>2.0898876404494383E-4</v>
      </c>
      <c r="M87" s="318">
        <v>0</v>
      </c>
      <c r="N87" s="134">
        <v>2.9049438202247195E-4</v>
      </c>
      <c r="O87" s="134">
        <v>5.7820224719101134E-5</v>
      </c>
      <c r="P87" s="225">
        <v>0</v>
      </c>
      <c r="Q87" s="226">
        <v>1.5</v>
      </c>
      <c r="R87" s="226">
        <v>4.5</v>
      </c>
      <c r="S87" s="226">
        <v>1.5</v>
      </c>
      <c r="T87" s="226">
        <v>1.5</v>
      </c>
      <c r="U87" s="253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8"/>
      <c r="CG87" s="52">
        <v>280.59039058247907</v>
      </c>
      <c r="CH87" s="7">
        <v>74.042694256068913</v>
      </c>
      <c r="CI87" s="7">
        <v>5.3626000485083685</v>
      </c>
      <c r="CJ87" s="13">
        <v>281.71275214480897</v>
      </c>
      <c r="CK87" s="13">
        <v>24.434089104502743</v>
      </c>
      <c r="CL87" s="47">
        <v>5.3626000485083685</v>
      </c>
      <c r="CM87" s="47">
        <v>8.8645427095606091E-2</v>
      </c>
      <c r="CN87" s="69">
        <v>3.0684032926657518E-3</v>
      </c>
      <c r="CO87" s="94">
        <v>4.7933591799283748E-3</v>
      </c>
      <c r="CP87" s="101">
        <v>1.012573086579698E-3</v>
      </c>
    </row>
    <row r="88" spans="2:94" ht="16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10">
        <v>7.0000000000000007E-2</v>
      </c>
      <c r="G88" s="7">
        <v>7.0000000000000007E-2</v>
      </c>
      <c r="H88" s="7">
        <v>7.1450000000000003E-3</v>
      </c>
      <c r="I88" s="134">
        <v>7.8651685393258441E-5</v>
      </c>
      <c r="J88" s="79">
        <v>7.8651685393258441E-5</v>
      </c>
      <c r="K88" s="320">
        <v>3.146067415730338E-5</v>
      </c>
      <c r="L88" s="321">
        <v>4.719101123595506E-5</v>
      </c>
      <c r="M88" s="318">
        <v>0</v>
      </c>
      <c r="N88" s="134">
        <v>6.5595505617977538E-5</v>
      </c>
      <c r="O88" s="135">
        <v>1.3056179775280901E-5</v>
      </c>
      <c r="P88" s="225">
        <v>0</v>
      </c>
      <c r="Q88" s="190">
        <v>1.6</v>
      </c>
      <c r="R88" s="226">
        <v>3.9</v>
      </c>
      <c r="S88" s="226">
        <v>1.2</v>
      </c>
      <c r="T88" s="226">
        <v>1.2</v>
      </c>
      <c r="U88" s="253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8"/>
      <c r="CG88" s="226">
        <v>256.59939064420024</v>
      </c>
      <c r="CH88" s="226">
        <v>77.800084710854506</v>
      </c>
      <c r="CI88" s="7">
        <v>5.3626000485083685</v>
      </c>
      <c r="CJ88" s="13">
        <v>257.62578820677703</v>
      </c>
      <c r="CK88" s="13">
        <v>25.674027954581987</v>
      </c>
      <c r="CL88" s="47">
        <v>5.3626000485083685</v>
      </c>
      <c r="CM88" s="69">
        <v>1.8337339348489603E-2</v>
      </c>
      <c r="CN88" s="77">
        <v>5.5588160525905548E-4</v>
      </c>
      <c r="CO88" s="101">
        <v>1.840918717786998E-2</v>
      </c>
      <c r="CP88" s="102">
        <v>1.8344092973548832E-4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10">
        <v>0.06</v>
      </c>
      <c r="G89" s="7">
        <v>0.06</v>
      </c>
      <c r="H89" s="7">
        <v>5.7159999999999997E-3</v>
      </c>
      <c r="I89" s="134">
        <v>6.7415730337078646E-5</v>
      </c>
      <c r="J89" s="79">
        <v>6.7415730337078646E-5</v>
      </c>
      <c r="K89" s="322">
        <v>2.6966292134831461E-5</v>
      </c>
      <c r="L89" s="323">
        <v>4.0449438202247185E-5</v>
      </c>
      <c r="M89" s="225">
        <v>0</v>
      </c>
      <c r="N89" s="135">
        <v>5.6224719101123587E-5</v>
      </c>
      <c r="O89" s="135">
        <v>1.1191011235955056E-5</v>
      </c>
      <c r="P89" s="225">
        <v>0</v>
      </c>
      <c r="Q89" s="226">
        <v>1.7</v>
      </c>
      <c r="R89" s="226">
        <v>3.2</v>
      </c>
      <c r="S89" s="226">
        <v>0.6</v>
      </c>
      <c r="T89" s="226">
        <v>0.6</v>
      </c>
      <c r="U89" s="253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8"/>
      <c r="CG89" s="226">
        <v>232.60839070592132</v>
      </c>
      <c r="CH89" s="226">
        <v>81.557475165640099</v>
      </c>
      <c r="CI89" s="7">
        <v>5.3626000485083685</v>
      </c>
      <c r="CJ89" s="13">
        <v>233.538824268745</v>
      </c>
      <c r="CK89" s="13">
        <v>26.913966804661236</v>
      </c>
      <c r="CL89" s="47">
        <v>5.3626000485083685</v>
      </c>
      <c r="CM89" s="69">
        <v>1.4278259445265782E-2</v>
      </c>
      <c r="CN89" s="77">
        <v>4.6618252804679877E-4</v>
      </c>
      <c r="CO89" s="101">
        <v>1.4334085459035202E-2</v>
      </c>
      <c r="CP89" s="102">
        <v>1.5384023425544361E-4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10">
        <v>0.13999999999999999</v>
      </c>
      <c r="G90" s="7">
        <v>0.13999999999999999</v>
      </c>
      <c r="H90" s="7">
        <v>1.7148E-2</v>
      </c>
      <c r="I90" s="134">
        <v>1.5730337078651683E-4</v>
      </c>
      <c r="J90" s="79">
        <v>1.5730337078651683E-4</v>
      </c>
      <c r="K90" s="320">
        <v>6.2921348314606734E-5</v>
      </c>
      <c r="L90" s="321">
        <v>9.4382022471910094E-5</v>
      </c>
      <c r="M90" s="225">
        <v>0</v>
      </c>
      <c r="N90" s="134">
        <v>1.3119101123595502E-4</v>
      </c>
      <c r="O90" s="135">
        <v>2.6112359550561796E-5</v>
      </c>
      <c r="P90" s="225">
        <v>0</v>
      </c>
      <c r="Q90" s="226">
        <v>0.6</v>
      </c>
      <c r="R90" s="226">
        <v>2</v>
      </c>
      <c r="S90" s="190">
        <v>0.55000000000000004</v>
      </c>
      <c r="T90" s="190">
        <v>0.55000000000000004</v>
      </c>
      <c r="U90" s="253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8"/>
      <c r="CG90" s="10">
        <v>184.62639082936354</v>
      </c>
      <c r="CH90" s="7">
        <v>93.791096440486115</v>
      </c>
      <c r="CI90" s="7">
        <v>5.3626000485083685</v>
      </c>
      <c r="CJ90" s="13">
        <v>185.364896392681</v>
      </c>
      <c r="CK90" s="13">
        <v>30.951061825360419</v>
      </c>
      <c r="CL90" s="47">
        <v>5.3626000485083685</v>
      </c>
      <c r="CM90" s="47">
        <v>2.6598458722902067E-2</v>
      </c>
      <c r="CN90" s="69">
        <v>1.6083297217614559E-3</v>
      </c>
      <c r="CO90" s="69">
        <v>2.670184950176651E-2</v>
      </c>
      <c r="CP90" s="77">
        <v>5.3074880818128041E-4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10">
        <v>0.13999999999999999</v>
      </c>
      <c r="G91" s="7">
        <v>0.13999999999999999</v>
      </c>
      <c r="H91" s="7">
        <v>1.7148E-2</v>
      </c>
      <c r="I91" s="134">
        <v>1.5730337078651683E-4</v>
      </c>
      <c r="J91" s="79">
        <v>1.5730337078651683E-4</v>
      </c>
      <c r="K91" s="320">
        <v>6.2921348314606734E-5</v>
      </c>
      <c r="L91" s="321">
        <v>9.4382022471910094E-5</v>
      </c>
      <c r="M91" s="225">
        <v>0</v>
      </c>
      <c r="N91" s="134">
        <v>1.3119101123595502E-4</v>
      </c>
      <c r="O91" s="135">
        <v>2.6112359550561796E-5</v>
      </c>
      <c r="P91" s="225">
        <v>0</v>
      </c>
      <c r="Q91" s="226">
        <v>0.5</v>
      </c>
      <c r="R91" s="226">
        <v>1.6</v>
      </c>
      <c r="S91" s="227">
        <v>0.53</v>
      </c>
      <c r="T91" s="190">
        <v>0.53</v>
      </c>
      <c r="U91" s="253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8"/>
      <c r="CG91" s="10">
        <v>147.70111266349082</v>
      </c>
      <c r="CH91" s="7">
        <v>97.542740298105556</v>
      </c>
      <c r="CI91" s="7">
        <v>5.3626000485083685</v>
      </c>
      <c r="CJ91" s="13">
        <v>148.29191711414478</v>
      </c>
      <c r="CK91" s="13">
        <v>32.189104298374836</v>
      </c>
      <c r="CL91" s="47">
        <v>5.3626000485083685</v>
      </c>
      <c r="CM91" s="47">
        <v>2.1428919779679884E-2</v>
      </c>
      <c r="CN91" s="69">
        <v>1.6726629106319142E-3</v>
      </c>
      <c r="CO91" s="69">
        <v>2.151163240277144E-2</v>
      </c>
      <c r="CP91" s="77">
        <v>5.5197876050853164E-4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7">
        <v>0.12000000000000001</v>
      </c>
      <c r="G92" s="60">
        <v>0.12000000000000001</v>
      </c>
      <c r="H92" s="60">
        <v>1.4290000000000001E-2</v>
      </c>
      <c r="I92" s="134">
        <v>1.3483146067415729E-4</v>
      </c>
      <c r="J92" s="79">
        <v>1.3483146067415729E-4</v>
      </c>
      <c r="K92" s="320">
        <v>5.3932584269662922E-5</v>
      </c>
      <c r="L92" s="321">
        <v>8.089887640449437E-5</v>
      </c>
      <c r="M92" s="225">
        <v>0</v>
      </c>
      <c r="N92" s="134">
        <v>1.1244943820224717E-4</v>
      </c>
      <c r="O92" s="135">
        <v>2.2382022471910112E-5</v>
      </c>
      <c r="P92" s="225">
        <v>0</v>
      </c>
      <c r="Q92" s="190">
        <v>0.45</v>
      </c>
      <c r="R92" s="190">
        <v>0.9</v>
      </c>
      <c r="S92" s="190">
        <v>0.51</v>
      </c>
      <c r="T92" s="190">
        <v>0.51</v>
      </c>
      <c r="U92" s="253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8"/>
      <c r="CG92" s="10">
        <v>123.43195620418844</v>
      </c>
      <c r="CH92" s="226">
        <v>85.792717277087235</v>
      </c>
      <c r="CI92" s="60">
        <v>5.3626000485083685</v>
      </c>
      <c r="CJ92" s="13">
        <v>123.9256840290052</v>
      </c>
      <c r="CK92" s="32">
        <v>28.311596701438788</v>
      </c>
      <c r="CL92" s="94">
        <v>5.3626000485083685</v>
      </c>
      <c r="CM92" s="69">
        <v>1.5455346750323617E-2</v>
      </c>
      <c r="CN92" s="69">
        <v>1.2259779298895766E-3</v>
      </c>
      <c r="CO92" s="69">
        <v>1.5514594089301628E-2</v>
      </c>
      <c r="CP92" s="77">
        <v>4.0457271686356028E-4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2">
        <v>0.05</v>
      </c>
      <c r="G93" s="32">
        <v>0.05</v>
      </c>
      <c r="H93" s="83">
        <v>4.287E-3</v>
      </c>
      <c r="I93" s="135">
        <v>5.6179775280898885E-5</v>
      </c>
      <c r="J93" s="127">
        <v>5.6179775280898885E-5</v>
      </c>
      <c r="K93" s="322">
        <v>2.2471910112359556E-5</v>
      </c>
      <c r="L93" s="323">
        <v>3.370786516853933E-5</v>
      </c>
      <c r="M93" s="225">
        <v>0</v>
      </c>
      <c r="N93" s="135">
        <v>4.6853932584269669E-5</v>
      </c>
      <c r="O93" s="135">
        <v>9.3258426966292146E-6</v>
      </c>
      <c r="P93" s="225">
        <v>0</v>
      </c>
      <c r="Q93" s="226">
        <v>0.4</v>
      </c>
      <c r="R93" s="226">
        <v>1.2</v>
      </c>
      <c r="S93" s="227">
        <v>0.5</v>
      </c>
      <c r="T93" s="226">
        <v>0.5</v>
      </c>
      <c r="U93" s="259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2"/>
      <c r="CG93" s="58">
        <v>84.802969347046655</v>
      </c>
      <c r="CH93" s="60">
        <v>74.042694256068913</v>
      </c>
      <c r="CI93" s="60">
        <v>5.3626000485083685</v>
      </c>
      <c r="CJ93" s="13">
        <v>85.142181224434836</v>
      </c>
      <c r="CK93" s="172">
        <v>24.434089104502743</v>
      </c>
      <c r="CL93" s="60">
        <v>5.3626000485083685</v>
      </c>
      <c r="CM93" s="181">
        <v>4.5082784697777515E-3</v>
      </c>
      <c r="CN93" s="79">
        <v>3.1742103027576748E-4</v>
      </c>
      <c r="CO93" s="31">
        <v>4.5252390636471608E-3</v>
      </c>
      <c r="CP93" s="79">
        <v>1.0474893999100327E-4</v>
      </c>
    </row>
    <row r="94" spans="2:94" x14ac:dyDescent="0.2">
      <c r="B94" s="21"/>
      <c r="C94" s="21"/>
      <c r="D94" s="21"/>
      <c r="E94" s="21"/>
      <c r="F94" s="22"/>
      <c r="G94" s="23"/>
      <c r="H94" s="23"/>
      <c r="I94" s="23"/>
      <c r="J94" s="132">
        <f>SUM(J87:J93)</f>
        <v>1E-3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1"/>
      <c r="CH94" s="21"/>
      <c r="CI94" s="21"/>
      <c r="CJ94" s="21"/>
      <c r="CK94" s="21"/>
      <c r="CL94" s="21"/>
      <c r="CM94" s="21"/>
      <c r="CN94" s="21"/>
      <c r="CO94" s="23"/>
      <c r="CP94" s="23"/>
    </row>
    <row r="95" spans="2:94" x14ac:dyDescent="0.2">
      <c r="F95" s="25"/>
      <c r="I95" s="25"/>
      <c r="J95" s="147">
        <f>J94/J38</f>
        <v>8.3333333333333329E-2</v>
      </c>
      <c r="CG95" s="21"/>
      <c r="CH95" s="21"/>
      <c r="CI95" s="21"/>
      <c r="CJ95" s="21"/>
      <c r="CK95" s="21"/>
      <c r="CL95" s="21"/>
      <c r="CM95" s="21"/>
      <c r="CN95" s="21"/>
    </row>
    <row r="96" spans="2:94" x14ac:dyDescent="0.2">
      <c r="B96" s="54"/>
      <c r="C96" s="18" t="s">
        <v>107</v>
      </c>
      <c r="CG96" s="21"/>
      <c r="CH96" s="21"/>
      <c r="CI96" s="21"/>
      <c r="CJ96" s="21"/>
      <c r="CK96" s="21"/>
      <c r="CL96" s="21"/>
      <c r="CM96" s="21"/>
      <c r="CN96" s="21"/>
    </row>
    <row r="97" spans="85:92" x14ac:dyDescent="0.2">
      <c r="CG97" s="21"/>
      <c r="CH97" s="21"/>
      <c r="CI97" s="21"/>
      <c r="CJ97" s="21"/>
      <c r="CK97" s="21"/>
      <c r="CL97" s="21"/>
      <c r="CM97" s="21"/>
      <c r="CN97" s="21"/>
    </row>
    <row r="98" spans="85:92" x14ac:dyDescent="0.2">
      <c r="CG98" s="21"/>
      <c r="CH98" s="21"/>
      <c r="CI98" s="21"/>
      <c r="CJ98" s="21"/>
      <c r="CK98" s="21"/>
      <c r="CL98" s="21"/>
      <c r="CM98" s="21"/>
      <c r="CN98" s="21"/>
    </row>
    <row r="99" spans="85:92" x14ac:dyDescent="0.2">
      <c r="CG99" s="21"/>
      <c r="CH99" s="21"/>
      <c r="CI99" s="21"/>
      <c r="CJ99" s="21"/>
      <c r="CK99" s="21"/>
      <c r="CL99" s="21"/>
      <c r="CM99" s="21"/>
      <c r="CN99" s="21"/>
    </row>
    <row r="100" spans="85:92" x14ac:dyDescent="0.2">
      <c r="CG100" s="21"/>
      <c r="CH100" s="21"/>
      <c r="CI100" s="21"/>
      <c r="CJ100" s="21"/>
      <c r="CK100" s="21"/>
      <c r="CL100" s="21"/>
      <c r="CM100" s="21"/>
      <c r="CN100" s="21"/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R3:BR4"/>
    <mergeCell ref="BP3:BP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F3:J3"/>
    <mergeCell ref="K3:M3"/>
    <mergeCell ref="BT3:BT4"/>
    <mergeCell ref="BU3:BU4"/>
    <mergeCell ref="U4:U5"/>
    <mergeCell ref="V4:V5"/>
    <mergeCell ref="W4:W5"/>
    <mergeCell ref="X4:X5"/>
    <mergeCell ref="Y4:Z4"/>
    <mergeCell ref="AA4:AB4"/>
    <mergeCell ref="AC4:AD4"/>
    <mergeCell ref="AE4:AE5"/>
    <mergeCell ref="AF4:AF5"/>
    <mergeCell ref="AG4:AG5"/>
    <mergeCell ref="AH4:AH5"/>
    <mergeCell ref="Q3:T3"/>
    <mergeCell ref="CG3:CI3"/>
    <mergeCell ref="CJ3:CL3"/>
    <mergeCell ref="CM3:CN3"/>
    <mergeCell ref="CO3:CP3"/>
    <mergeCell ref="BV3:BV4"/>
    <mergeCell ref="BW3:BX3"/>
    <mergeCell ref="BY3:BY4"/>
    <mergeCell ref="BZ3:BZ4"/>
    <mergeCell ref="CA3:CA4"/>
    <mergeCell ref="AP4:AP5"/>
    <mergeCell ref="AI4:AI5"/>
    <mergeCell ref="AJ4:AK4"/>
    <mergeCell ref="AL4:AM4"/>
    <mergeCell ref="AN4:AN5"/>
    <mergeCell ref="AO4:AO5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2:DG96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7.6640625" customWidth="1"/>
    <col min="2" max="2" width="18.5" customWidth="1"/>
    <col min="3" max="3" width="27.5" customWidth="1"/>
    <col min="4" max="4" width="26.5" customWidth="1"/>
    <col min="5" max="7" width="11.33203125"/>
    <col min="8" max="8" width="15.33203125"/>
    <col min="9" max="9" width="14.33203125" customWidth="1"/>
    <col min="10" max="10" width="11.33203125" customWidth="1"/>
    <col min="11" max="12" width="14.6640625"/>
    <col min="13" max="13" width="15.6640625"/>
    <col min="14" max="14" width="9.5" customWidth="1"/>
    <col min="15" max="15" width="8.6640625" customWidth="1"/>
    <col min="16" max="16" width="9.6640625" customWidth="1"/>
    <col min="17" max="17" width="12.5" customWidth="1"/>
    <col min="18" max="18" width="17.33203125"/>
    <col min="19" max="19" width="15.6640625"/>
    <col min="20" max="20" width="15.5"/>
    <col min="21" max="55" width="34.6640625" style="136" customWidth="1"/>
    <col min="56" max="84" width="34.6640625" style="21" customWidth="1"/>
    <col min="85" max="85" width="14.6640625"/>
    <col min="86" max="87" width="13"/>
    <col min="88" max="88" width="13.6640625"/>
    <col min="89" max="89" width="13"/>
    <col min="90" max="91" width="15.33203125"/>
    <col min="92" max="93" width="17"/>
    <col min="94" max="94" width="18.6640625"/>
    <col min="95" max="95" width="7.6640625"/>
    <col min="96" max="96" width="10"/>
    <col min="97" max="97" width="7.5"/>
    <col min="98" max="98" width="9.33203125"/>
    <col min="99" max="99" width="9.5"/>
    <col min="100" max="100" width="13.6640625"/>
    <col min="101" max="101" width="7"/>
    <col min="102" max="102" width="8.5"/>
    <col min="103" max="103" width="8"/>
    <col min="104" max="104" width="12.6640625"/>
    <col min="105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48</v>
      </c>
      <c r="R4" s="4" t="s">
        <v>110</v>
      </c>
      <c r="S4" s="4" t="s">
        <v>112</v>
      </c>
      <c r="T4" s="4" t="s">
        <v>117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25.5" customHeight="1" x14ac:dyDescent="0.2">
      <c r="A5" s="2"/>
      <c r="B5" s="3"/>
      <c r="C5" s="3"/>
      <c r="D5" s="3"/>
      <c r="E5" s="3"/>
      <c r="F5" s="96">
        <f>F6/I6</f>
        <v>51.744453852463195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13.748137062700001</v>
      </c>
      <c r="G6" s="7"/>
      <c r="H6" s="95"/>
      <c r="I6" s="96">
        <v>0.26569295913141711</v>
      </c>
      <c r="J6" s="96">
        <v>9.3800000000000008E-2</v>
      </c>
      <c r="K6" s="96">
        <v>0.21255436730513369</v>
      </c>
      <c r="L6" s="96">
        <v>5.3138591826283419E-3</v>
      </c>
      <c r="M6" s="96">
        <v>4.7824732643655082E-2</v>
      </c>
      <c r="N6" s="98">
        <f>N14+N22</f>
        <v>4.1999999999999996E-2</v>
      </c>
      <c r="O6" s="98"/>
      <c r="P6" s="98"/>
      <c r="Q6" s="99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  <c r="CQ6" s="121"/>
      <c r="CR6" s="121"/>
      <c r="CS6" s="121"/>
      <c r="CT6" s="121"/>
      <c r="CU6" s="121"/>
    </row>
    <row r="7" spans="1:108" ht="27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3.1100000000000003</v>
      </c>
      <c r="G7" s="13">
        <v>1.477427</v>
      </c>
      <c r="H7" s="13">
        <v>2.2354459999999996</v>
      </c>
      <c r="I7" s="372">
        <v>5.9715512227963924E-2</v>
      </c>
      <c r="J7" s="372">
        <v>2.12E-2</v>
      </c>
      <c r="K7" s="372">
        <v>4.7772409782371142E-2</v>
      </c>
      <c r="L7" s="372">
        <v>1.1943102445592785E-3</v>
      </c>
      <c r="M7" s="372">
        <v>1.0748792201033506E-2</v>
      </c>
      <c r="N7" s="13">
        <v>4.2320556444496463E-2</v>
      </c>
      <c r="O7" s="225">
        <v>1.0987654249945362E-2</v>
      </c>
      <c r="P7" s="190">
        <v>6.4073015335220961E-3</v>
      </c>
      <c r="Q7" s="190">
        <v>1.9999999999999998</v>
      </c>
      <c r="R7" s="190">
        <v>5.8</v>
      </c>
      <c r="S7" s="190">
        <v>1.9</v>
      </c>
      <c r="T7" s="340">
        <v>3</v>
      </c>
      <c r="U7" s="272">
        <v>0.79427681941318318</v>
      </c>
      <c r="V7" s="272"/>
      <c r="W7" s="272"/>
      <c r="X7" s="272">
        <v>0.20572318058681671</v>
      </c>
      <c r="Y7" s="272">
        <v>0.99999999999999989</v>
      </c>
      <c r="Z7" s="272"/>
      <c r="AA7" s="272"/>
      <c r="AB7" s="272"/>
      <c r="AC7" s="272"/>
      <c r="AD7" s="272"/>
      <c r="AE7" s="272"/>
      <c r="AF7" s="272">
        <v>0.49999999999999994</v>
      </c>
      <c r="AG7" s="272"/>
      <c r="AH7" s="272">
        <v>0.49999999999999994</v>
      </c>
      <c r="AI7" s="272">
        <v>0.99999999999999989</v>
      </c>
      <c r="AJ7" s="272"/>
      <c r="AK7" s="272"/>
      <c r="AL7" s="272"/>
      <c r="AM7" s="272"/>
      <c r="AN7" s="272">
        <v>0.82289272234726685</v>
      </c>
      <c r="AO7" s="272">
        <v>0.17710727765273307</v>
      </c>
      <c r="AP7" s="272"/>
      <c r="AQ7" s="272">
        <v>0.82289272234726685</v>
      </c>
      <c r="AR7" s="272"/>
      <c r="AS7" s="272">
        <v>0.17710727765273307</v>
      </c>
      <c r="AT7" s="272"/>
      <c r="AU7" s="272"/>
      <c r="AV7" s="272"/>
      <c r="AW7" s="272">
        <v>0.99999999999999989</v>
      </c>
      <c r="AX7" s="272"/>
      <c r="AY7" s="272">
        <v>0.99999999999999989</v>
      </c>
      <c r="AZ7" s="272"/>
      <c r="BA7" s="272"/>
      <c r="BB7" s="272"/>
      <c r="BC7" s="272"/>
      <c r="BD7" s="272"/>
      <c r="BE7" s="272" t="s">
        <v>85</v>
      </c>
      <c r="BF7" s="272"/>
      <c r="BG7" s="272"/>
      <c r="BH7" s="272"/>
      <c r="BI7" s="272" t="s">
        <v>85</v>
      </c>
      <c r="BJ7" s="272"/>
      <c r="BK7" s="272"/>
      <c r="BL7" s="272"/>
      <c r="BM7" s="272"/>
      <c r="BN7" s="272"/>
      <c r="BO7" s="272" t="s">
        <v>87</v>
      </c>
      <c r="BP7" s="272"/>
      <c r="BQ7" s="272"/>
      <c r="BR7" s="272" t="s">
        <v>85</v>
      </c>
      <c r="BS7" s="272"/>
      <c r="BT7" s="272" t="s">
        <v>90</v>
      </c>
      <c r="BU7" s="272" t="s">
        <v>85</v>
      </c>
      <c r="BV7" s="272"/>
      <c r="BW7" s="272" t="s">
        <v>90</v>
      </c>
      <c r="BX7" s="272"/>
      <c r="BY7" s="272" t="s">
        <v>85</v>
      </c>
      <c r="BZ7" s="272"/>
      <c r="CA7" s="272"/>
      <c r="CB7" s="272"/>
      <c r="CC7" s="272"/>
      <c r="CD7" s="272" t="s">
        <v>87</v>
      </c>
      <c r="CE7" s="272"/>
      <c r="CF7" s="272"/>
      <c r="CG7" s="159">
        <v>30.730913580433167</v>
      </c>
      <c r="CH7" s="32">
        <v>55.713276659918243</v>
      </c>
      <c r="CI7" s="32">
        <v>8.0490626009490196</v>
      </c>
      <c r="CJ7" s="32">
        <v>36.585152617505685</v>
      </c>
      <c r="CK7" s="32">
        <v>25.226971671610979</v>
      </c>
      <c r="CL7" s="94">
        <v>10.995019512896361</v>
      </c>
      <c r="CM7" s="47">
        <v>6.6267067595587634E-2</v>
      </c>
      <c r="CN7" s="47">
        <v>0.12454402145630758</v>
      </c>
      <c r="CO7" s="94">
        <v>6.8246402961331248E-2</v>
      </c>
      <c r="CP7" s="94">
        <v>4.6393532915416064E-2</v>
      </c>
      <c r="CQ7" s="236">
        <f t="shared" ref="CQ7:CQ13" si="0">F15+F23+F31</f>
        <v>3.1100000000000003</v>
      </c>
      <c r="CR7" s="238">
        <f t="shared" ref="CR7:CR13" si="1">F15/CQ7</f>
        <v>0.81350482315112538</v>
      </c>
      <c r="CS7" s="238">
        <f t="shared" ref="CS7:CS13" si="2">F23/CQ7</f>
        <v>9.3878991961415022E-3</v>
      </c>
      <c r="CT7" s="238">
        <f t="shared" ref="CT7:CT13" si="3">F31/CQ7</f>
        <v>0.17710727765273307</v>
      </c>
      <c r="CU7" s="238">
        <f>CR7+CS7+CT7</f>
        <v>0.99999999999999989</v>
      </c>
      <c r="CV7" s="237"/>
      <c r="CW7" s="240">
        <f>CQ7/[1]EU28!F7</f>
        <v>6.199662310883749E-4</v>
      </c>
      <c r="CX7" s="240">
        <f>F15/[1]EU28!F15</f>
        <v>8.2189172461225924E-4</v>
      </c>
      <c r="CY7" s="240">
        <f>F23/[1]EU28!F23</f>
        <v>2.3326230862638099E-5</v>
      </c>
      <c r="CZ7" s="240">
        <f>F31/[1]EU28!F31</f>
        <v>8.0235458903563138E-4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2.7800000000000002</v>
      </c>
      <c r="G8" s="13">
        <v>1.383146</v>
      </c>
      <c r="H8" s="13">
        <v>1.9997599999999998</v>
      </c>
      <c r="I8" s="372">
        <v>5.38169426644153E-2</v>
      </c>
      <c r="J8" s="372">
        <v>2.1300000000000003E-2</v>
      </c>
      <c r="K8" s="372">
        <v>4.3053554131532244E-2</v>
      </c>
      <c r="L8" s="372">
        <v>1.0763388532883059E-3</v>
      </c>
      <c r="M8" s="372">
        <v>9.6870496795947551E-3</v>
      </c>
      <c r="N8" s="13">
        <v>3.2373345036649889E-2</v>
      </c>
      <c r="O8" s="225">
        <v>9.9023174502524142E-3</v>
      </c>
      <c r="P8" s="190">
        <v>1.1541280177512995E-2</v>
      </c>
      <c r="Q8" s="190">
        <v>1.75</v>
      </c>
      <c r="R8" s="190">
        <v>3.6</v>
      </c>
      <c r="S8" s="190">
        <v>1.8499999999999999</v>
      </c>
      <c r="T8" s="340">
        <v>2.4999999999999996</v>
      </c>
      <c r="U8" s="272">
        <v>1</v>
      </c>
      <c r="V8" s="272"/>
      <c r="W8" s="272"/>
      <c r="X8" s="272"/>
      <c r="Y8" s="272">
        <v>0.80690194705035967</v>
      </c>
      <c r="Z8" s="272"/>
      <c r="AA8" s="272"/>
      <c r="AB8" s="272"/>
      <c r="AC8" s="272">
        <v>0.19309805294964028</v>
      </c>
      <c r="AD8" s="272"/>
      <c r="AE8" s="272"/>
      <c r="AF8" s="272">
        <v>1</v>
      </c>
      <c r="AG8" s="272"/>
      <c r="AH8" s="272"/>
      <c r="AI8" s="272">
        <v>1</v>
      </c>
      <c r="AJ8" s="272"/>
      <c r="AK8" s="272"/>
      <c r="AL8" s="272"/>
      <c r="AM8" s="272"/>
      <c r="AN8" s="272"/>
      <c r="AO8" s="272">
        <v>0.19309805294964028</v>
      </c>
      <c r="AP8" s="272">
        <v>0.80690194705035967</v>
      </c>
      <c r="AQ8" s="272">
        <v>0.80690194705035967</v>
      </c>
      <c r="AR8" s="272"/>
      <c r="AS8" s="272">
        <v>0.19309805294964028</v>
      </c>
      <c r="AT8" s="272"/>
      <c r="AU8" s="272"/>
      <c r="AV8" s="272"/>
      <c r="AW8" s="272">
        <v>1</v>
      </c>
      <c r="AX8" s="272"/>
      <c r="AY8" s="272">
        <v>1</v>
      </c>
      <c r="AZ8" s="272"/>
      <c r="BA8" s="272"/>
      <c r="BB8" s="272"/>
      <c r="BC8" s="272"/>
      <c r="BD8" s="272"/>
      <c r="BE8" s="272" t="s">
        <v>85</v>
      </c>
      <c r="BF8" s="272"/>
      <c r="BG8" s="272"/>
      <c r="BH8" s="272"/>
      <c r="BI8" s="272" t="s">
        <v>85</v>
      </c>
      <c r="BJ8" s="272"/>
      <c r="BK8" s="272"/>
      <c r="BL8" s="272"/>
      <c r="BM8" s="272"/>
      <c r="BN8" s="272"/>
      <c r="BO8" s="272" t="s">
        <v>87</v>
      </c>
      <c r="BP8" s="272"/>
      <c r="BQ8" s="272"/>
      <c r="BR8" s="272" t="s">
        <v>85</v>
      </c>
      <c r="BS8" s="272"/>
      <c r="BT8" s="272" t="s">
        <v>90</v>
      </c>
      <c r="BU8" s="272" t="s">
        <v>85</v>
      </c>
      <c r="BV8" s="272"/>
      <c r="BW8" s="272" t="s">
        <v>90</v>
      </c>
      <c r="BX8" s="272"/>
      <c r="BY8" s="272" t="s">
        <v>85</v>
      </c>
      <c r="BZ8" s="272"/>
      <c r="CA8" s="272"/>
      <c r="CB8" s="272"/>
      <c r="CC8" s="272"/>
      <c r="CD8" s="272" t="s">
        <v>87</v>
      </c>
      <c r="CE8" s="272"/>
      <c r="CF8" s="272"/>
      <c r="CG8" s="159">
        <v>30.363762319459997</v>
      </c>
      <c r="CH8" s="32">
        <v>59.992548785222887</v>
      </c>
      <c r="CI8" s="32">
        <v>8.1107966851589772</v>
      </c>
      <c r="CJ8" s="32">
        <v>36.148059041317126</v>
      </c>
      <c r="CK8" s="32">
        <v>27.164626089948921</v>
      </c>
      <c r="CL8" s="94">
        <v>11.079348271927163</v>
      </c>
      <c r="CM8" s="47">
        <v>6.0725873724577828E-2</v>
      </c>
      <c r="CN8" s="47">
        <v>0.1199706993587373</v>
      </c>
      <c r="CO8" s="94">
        <v>8.0798631466719131E-2</v>
      </c>
      <c r="CP8" s="94">
        <v>4.4322732669636246E-2</v>
      </c>
      <c r="CQ8" s="236">
        <f t="shared" si="0"/>
        <v>2.7800000000000002</v>
      </c>
      <c r="CR8" s="238">
        <f t="shared" si="1"/>
        <v>0.79136690647482011</v>
      </c>
      <c r="CS8" s="238">
        <f t="shared" si="2"/>
        <v>1.5535040575539566E-2</v>
      </c>
      <c r="CT8" s="238">
        <f t="shared" si="3"/>
        <v>0.19309805294964028</v>
      </c>
      <c r="CU8" s="238">
        <f t="shared" ref="CU8:CU13" si="4">CR8+CS8+CT8</f>
        <v>1</v>
      </c>
      <c r="CV8" s="237"/>
      <c r="CW8" s="240">
        <f>CQ8/[1]EU28!F8</f>
        <v>5.9187105556796321E-4</v>
      </c>
      <c r="CX8" s="240">
        <f>F16/[1]EU28!F16</f>
        <v>8.6385625431928121E-4</v>
      </c>
      <c r="CY8" s="240">
        <f>F23/[1]EU28!F23</f>
        <v>2.3326230862638099E-5</v>
      </c>
      <c r="CZ8" s="240">
        <f>F32/[1]EU28!F32</f>
        <v>6.6678044527926394E-4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1.7799999999999998</v>
      </c>
      <c r="G9" s="13">
        <v>1.0974459999999999</v>
      </c>
      <c r="H9" s="13">
        <v>1.2855599999999998</v>
      </c>
      <c r="I9" s="372">
        <v>3.4570260500632055E-2</v>
      </c>
      <c r="J9" s="372">
        <v>1.1099999999999999E-2</v>
      </c>
      <c r="K9" s="372">
        <v>2.7656208400505644E-2</v>
      </c>
      <c r="L9" s="372">
        <v>6.9140521001264115E-4</v>
      </c>
      <c r="M9" s="372">
        <v>6.2226468901137701E-3</v>
      </c>
      <c r="N9" s="13">
        <v>2.1544669237293194E-2</v>
      </c>
      <c r="O9" s="225">
        <v>6.3609279321162979E-3</v>
      </c>
      <c r="P9" s="190">
        <v>6.6646633312225636E-3</v>
      </c>
      <c r="Q9" s="190">
        <v>1.6200000000000003</v>
      </c>
      <c r="R9" s="190">
        <v>2.5000000000000004</v>
      </c>
      <c r="S9" s="190">
        <v>1.8200000000000003</v>
      </c>
      <c r="T9" s="340">
        <v>2.25</v>
      </c>
      <c r="U9" s="272">
        <v>1</v>
      </c>
      <c r="V9" s="272"/>
      <c r="W9" s="272"/>
      <c r="X9" s="272"/>
      <c r="Y9" s="272"/>
      <c r="Z9" s="272"/>
      <c r="AA9" s="272"/>
      <c r="AB9" s="272"/>
      <c r="AC9" s="272">
        <v>1</v>
      </c>
      <c r="AD9" s="272"/>
      <c r="AE9" s="272"/>
      <c r="AF9" s="272">
        <v>1</v>
      </c>
      <c r="AG9" s="272"/>
      <c r="AH9" s="272"/>
      <c r="AI9" s="272">
        <v>0.21348314606741575</v>
      </c>
      <c r="AJ9" s="272">
        <v>0.7865168539325843</v>
      </c>
      <c r="AK9" s="272"/>
      <c r="AL9" s="272"/>
      <c r="AM9" s="272"/>
      <c r="AN9" s="272"/>
      <c r="AO9" s="272">
        <v>0.19948308606741574</v>
      </c>
      <c r="AP9" s="272">
        <v>0.80051691393258428</v>
      </c>
      <c r="AQ9" s="272">
        <v>0.80051691393258428</v>
      </c>
      <c r="AR9" s="272"/>
      <c r="AS9" s="272">
        <v>0.19948308606741574</v>
      </c>
      <c r="AT9" s="272"/>
      <c r="AU9" s="272"/>
      <c r="AV9" s="272"/>
      <c r="AW9" s="272">
        <v>1</v>
      </c>
      <c r="AX9" s="272"/>
      <c r="AY9" s="272">
        <v>1</v>
      </c>
      <c r="AZ9" s="272"/>
      <c r="BA9" s="272"/>
      <c r="BB9" s="272"/>
      <c r="BC9" s="272"/>
      <c r="BD9" s="272"/>
      <c r="BE9" s="272" t="s">
        <v>85</v>
      </c>
      <c r="BF9" s="272"/>
      <c r="BG9" s="272"/>
      <c r="BH9" s="272"/>
      <c r="BI9" s="272" t="s">
        <v>85</v>
      </c>
      <c r="BJ9" s="272"/>
      <c r="BK9" s="272"/>
      <c r="BL9" s="272"/>
      <c r="BM9" s="272"/>
      <c r="BN9" s="272"/>
      <c r="BO9" s="272" t="s">
        <v>87</v>
      </c>
      <c r="BP9" s="272"/>
      <c r="BQ9" s="272"/>
      <c r="BR9" s="272" t="s">
        <v>85</v>
      </c>
      <c r="BS9" s="272"/>
      <c r="BT9" s="272" t="s">
        <v>90</v>
      </c>
      <c r="BU9" s="272" t="s">
        <v>85</v>
      </c>
      <c r="BV9" s="272"/>
      <c r="BW9" s="272" t="s">
        <v>90</v>
      </c>
      <c r="BX9" s="272"/>
      <c r="BY9" s="272" t="s">
        <v>85</v>
      </c>
      <c r="BZ9" s="272"/>
      <c r="CA9" s="272"/>
      <c r="CB9" s="272"/>
      <c r="CC9" s="272"/>
      <c r="CD9" s="272" t="s">
        <v>87</v>
      </c>
      <c r="CE9" s="272"/>
      <c r="CF9" s="272"/>
      <c r="CG9" s="159">
        <v>25.310620068383365</v>
      </c>
      <c r="CH9" s="32">
        <v>59.684051473601386</v>
      </c>
      <c r="CI9" s="32">
        <v>8.1243216051613025</v>
      </c>
      <c r="CJ9" s="32">
        <v>30.132293191410394</v>
      </c>
      <c r="CK9" s="32">
        <v>27.024938507246706</v>
      </c>
      <c r="CL9" s="94">
        <v>11.097823312650339</v>
      </c>
      <c r="CM9" s="47">
        <v>3.9738763015104116E-2</v>
      </c>
      <c r="CN9" s="47">
        <v>7.6727429212402984E-2</v>
      </c>
      <c r="CO9" s="94">
        <v>5.2822690130258171E-2</v>
      </c>
      <c r="CP9" s="94">
        <v>3.4742179947376071E-2</v>
      </c>
      <c r="CQ9" s="236">
        <f t="shared" si="0"/>
        <v>1.7799999999999998</v>
      </c>
      <c r="CR9" s="238">
        <f t="shared" si="1"/>
        <v>0.7865168539325843</v>
      </c>
      <c r="CS9" s="238">
        <f t="shared" si="2"/>
        <v>1.400006000000001E-2</v>
      </c>
      <c r="CT9" s="238">
        <f t="shared" si="3"/>
        <v>0.19948308606741574</v>
      </c>
      <c r="CU9" s="238">
        <f t="shared" si="4"/>
        <v>1</v>
      </c>
      <c r="CV9" s="237"/>
      <c r="CW9" s="240">
        <f>CQ9/[1]EU28!F9</f>
        <v>5.0174992332810149E-4</v>
      </c>
      <c r="CX9" s="240">
        <f>F17/[1]EU28!F17</f>
        <v>8.033649514824951E-4</v>
      </c>
      <c r="CY9" s="240">
        <f>F24/[1]EU28!F24</f>
        <v>3.21056018174884E-5</v>
      </c>
      <c r="CZ9" s="240">
        <f>F33/[1]EU28!F33</f>
        <v>5.1564024821508525E-4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2.29</v>
      </c>
      <c r="G10" s="13">
        <v>1.243153</v>
      </c>
      <c r="H10" s="13">
        <v>1.649802</v>
      </c>
      <c r="I10" s="372">
        <v>4.4103728748915577E-2</v>
      </c>
      <c r="J10" s="372">
        <v>1.1099999999999999E-2</v>
      </c>
      <c r="K10" s="372">
        <v>3.5282982999132462E-2</v>
      </c>
      <c r="L10" s="372">
        <v>8.8207457497831154E-4</v>
      </c>
      <c r="M10" s="372">
        <v>7.9386711748048039E-3</v>
      </c>
      <c r="N10" s="13">
        <v>3.1685162502715081E-2</v>
      </c>
      <c r="O10" s="225">
        <v>8.1150860898004662E-3</v>
      </c>
      <c r="P10" s="190">
        <v>4.3034801564000346E-3</v>
      </c>
      <c r="Q10" s="190">
        <v>1.5599999999999998</v>
      </c>
      <c r="R10" s="190">
        <v>1.9499999999999997</v>
      </c>
      <c r="S10" s="190">
        <v>1.8099999999999998</v>
      </c>
      <c r="T10" s="340">
        <v>2.12</v>
      </c>
      <c r="U10" s="272">
        <v>0.90849456109170301</v>
      </c>
      <c r="V10" s="272">
        <v>9.1505438908296946E-2</v>
      </c>
      <c r="W10" s="272"/>
      <c r="X10" s="272"/>
      <c r="Y10" s="272">
        <v>9.1505438908296946E-2</v>
      </c>
      <c r="Z10" s="272">
        <v>0.18301087781659389</v>
      </c>
      <c r="AA10" s="272"/>
      <c r="AB10" s="272"/>
      <c r="AC10" s="272">
        <v>0.90849456109170301</v>
      </c>
      <c r="AD10" s="272">
        <v>0.99999999999999989</v>
      </c>
      <c r="AE10" s="272"/>
      <c r="AF10" s="272">
        <v>0.81222707423580776</v>
      </c>
      <c r="AG10" s="272"/>
      <c r="AH10" s="272">
        <v>0.18777292576419216</v>
      </c>
      <c r="AI10" s="272"/>
      <c r="AJ10" s="272">
        <v>0.99999999999999989</v>
      </c>
      <c r="AK10" s="272"/>
      <c r="AL10" s="272"/>
      <c r="AM10" s="272"/>
      <c r="AN10" s="272"/>
      <c r="AO10" s="272">
        <v>0.18301087781659389</v>
      </c>
      <c r="AP10" s="272">
        <v>0.81698912218340602</v>
      </c>
      <c r="AQ10" s="272">
        <v>0.81698912218340602</v>
      </c>
      <c r="AR10" s="272">
        <v>0.81698912218340602</v>
      </c>
      <c r="AS10" s="272">
        <v>0.18301087781659389</v>
      </c>
      <c r="AT10" s="272">
        <v>0.18301087781659389</v>
      </c>
      <c r="AU10" s="272"/>
      <c r="AV10" s="272"/>
      <c r="AW10" s="272">
        <v>0.99999999999999989</v>
      </c>
      <c r="AX10" s="272"/>
      <c r="AY10" s="272">
        <v>0.99999999999999989</v>
      </c>
      <c r="AZ10" s="272">
        <v>0.99999999999999989</v>
      </c>
      <c r="BA10" s="272"/>
      <c r="BB10" s="272"/>
      <c r="BC10" s="272"/>
      <c r="BD10" s="272"/>
      <c r="BE10" s="272" t="s">
        <v>85</v>
      </c>
      <c r="BF10" s="272"/>
      <c r="BG10" s="272"/>
      <c r="BH10" s="272"/>
      <c r="BI10" s="272" t="s">
        <v>85</v>
      </c>
      <c r="BJ10" s="272"/>
      <c r="BK10" s="272"/>
      <c r="BL10" s="272"/>
      <c r="BM10" s="272"/>
      <c r="BN10" s="272"/>
      <c r="BO10" s="272" t="s">
        <v>87</v>
      </c>
      <c r="BP10" s="272"/>
      <c r="BQ10" s="272"/>
      <c r="BR10" s="272" t="s">
        <v>85</v>
      </c>
      <c r="BS10" s="272"/>
      <c r="BT10" s="272" t="s">
        <v>90</v>
      </c>
      <c r="BU10" s="272" t="s">
        <v>85</v>
      </c>
      <c r="BV10" s="272"/>
      <c r="BW10" s="272" t="s">
        <v>90</v>
      </c>
      <c r="BX10" s="272"/>
      <c r="BY10" s="272" t="s">
        <v>85</v>
      </c>
      <c r="BZ10" s="272"/>
      <c r="CA10" s="272"/>
      <c r="CB10" s="272"/>
      <c r="CC10" s="272"/>
      <c r="CD10" s="272" t="s">
        <v>87</v>
      </c>
      <c r="CE10" s="272"/>
      <c r="CF10" s="272"/>
      <c r="CG10" s="159">
        <v>24.5985143553347</v>
      </c>
      <c r="CH10" s="32">
        <v>60.545141520704554</v>
      </c>
      <c r="CI10" s="32">
        <v>8.0526257482989152</v>
      </c>
      <c r="CJ10" s="32">
        <v>29.284531340025957</v>
      </c>
      <c r="CK10" s="32">
        <v>27.414840080575022</v>
      </c>
      <c r="CL10" s="94">
        <v>10.999886772176319</v>
      </c>
      <c r="CM10" s="47">
        <v>4.6119324376688225E-2</v>
      </c>
      <c r="CN10" s="47">
        <v>9.9887495571141419E-2</v>
      </c>
      <c r="CO10" s="47">
        <v>6.1594893697231055E-2</v>
      </c>
      <c r="CP10" s="47">
        <v>4.5229057994612833E-2</v>
      </c>
      <c r="CQ10" s="236">
        <f t="shared" si="0"/>
        <v>2.29</v>
      </c>
      <c r="CR10" s="238">
        <f t="shared" si="1"/>
        <v>0.81222707423580776</v>
      </c>
      <c r="CS10" s="238">
        <f t="shared" si="2"/>
        <v>4.7620479475982587E-3</v>
      </c>
      <c r="CT10" s="238">
        <f t="shared" si="3"/>
        <v>0.18301087781659389</v>
      </c>
      <c r="CU10" s="238">
        <f t="shared" si="4"/>
        <v>0.99999999999999989</v>
      </c>
      <c r="CV10" s="237"/>
      <c r="CW10" s="240">
        <f>CQ10/[1]EU28!F10</f>
        <v>7.1072786292201008E-4</v>
      </c>
      <c r="CX10" s="240">
        <f>F18/[1]EU28!F18</f>
        <v>1.2056549104509536E-3</v>
      </c>
      <c r="CY10" s="240">
        <f>F25/[1]EU28!F25</f>
        <v>2.2323952335941758E-5</v>
      </c>
      <c r="CZ10" s="240">
        <f>F34/[1]EU28!F34</f>
        <v>7.7459774379551012E-4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1.92</v>
      </c>
      <c r="G11" s="13">
        <v>1.1374439999999999</v>
      </c>
      <c r="H11" s="13">
        <v>1.3855479999999998</v>
      </c>
      <c r="I11" s="372">
        <v>3.7446029253613553E-2</v>
      </c>
      <c r="J11" s="372">
        <v>1.1099999999999999E-2</v>
      </c>
      <c r="K11" s="372">
        <v>2.9956823402890846E-2</v>
      </c>
      <c r="L11" s="372">
        <v>7.4892058507227126E-4</v>
      </c>
      <c r="M11" s="372">
        <v>6.7402852656504404E-3</v>
      </c>
      <c r="N11" s="13">
        <v>2.1611575626889597E-2</v>
      </c>
      <c r="O11" s="225">
        <v>6.8900693826648941E-3</v>
      </c>
      <c r="P11" s="190">
        <v>8.944384244059066E-3</v>
      </c>
      <c r="Q11" s="190">
        <v>1.53</v>
      </c>
      <c r="R11" s="190">
        <v>1.67</v>
      </c>
      <c r="S11" s="190">
        <v>1.81</v>
      </c>
      <c r="T11" s="340">
        <v>2.06</v>
      </c>
      <c r="U11" s="272">
        <v>0.89611332736979177</v>
      </c>
      <c r="V11" s="272">
        <v>0.10388667263020833</v>
      </c>
      <c r="W11" s="272"/>
      <c r="X11" s="272"/>
      <c r="Y11" s="272">
        <v>0.10388667263020833</v>
      </c>
      <c r="Z11" s="272">
        <v>0.20777334526041666</v>
      </c>
      <c r="AA11" s="272"/>
      <c r="AB11" s="272"/>
      <c r="AC11" s="272">
        <v>0.89611332736979177</v>
      </c>
      <c r="AD11" s="272">
        <v>1</v>
      </c>
      <c r="AE11" s="272"/>
      <c r="AF11" s="272">
        <v>0.79222665473958342</v>
      </c>
      <c r="AG11" s="272"/>
      <c r="AH11" s="272">
        <v>0.20777334526041666</v>
      </c>
      <c r="AI11" s="272"/>
      <c r="AJ11" s="272">
        <v>1</v>
      </c>
      <c r="AK11" s="272">
        <v>0.21354166666666669</v>
      </c>
      <c r="AL11" s="272"/>
      <c r="AM11" s="272"/>
      <c r="AN11" s="272"/>
      <c r="AO11" s="272">
        <v>0.20777334526041666</v>
      </c>
      <c r="AP11" s="272">
        <v>0.79222665473958342</v>
      </c>
      <c r="AQ11" s="272">
        <v>0.79222665473958342</v>
      </c>
      <c r="AR11" s="272">
        <v>0.79222665473958342</v>
      </c>
      <c r="AS11" s="272">
        <v>0.20777334526041666</v>
      </c>
      <c r="AT11" s="272">
        <v>0.20777334526041666</v>
      </c>
      <c r="AU11" s="272"/>
      <c r="AV11" s="272"/>
      <c r="AW11" s="272">
        <v>1</v>
      </c>
      <c r="AX11" s="272"/>
      <c r="AY11" s="272">
        <v>1</v>
      </c>
      <c r="AZ11" s="272">
        <v>1</v>
      </c>
      <c r="BA11" s="272"/>
      <c r="BB11" s="272"/>
      <c r="BC11" s="272"/>
      <c r="BD11" s="272"/>
      <c r="BE11" s="272" t="s">
        <v>85</v>
      </c>
      <c r="BF11" s="272"/>
      <c r="BG11" s="272"/>
      <c r="BH11" s="272"/>
      <c r="BI11" s="272" t="s">
        <v>85</v>
      </c>
      <c r="BJ11" s="272"/>
      <c r="BK11" s="272"/>
      <c r="BL11" s="272"/>
      <c r="BM11" s="272"/>
      <c r="BN11" s="272"/>
      <c r="BO11" s="272" t="s">
        <v>87</v>
      </c>
      <c r="BP11" s="272"/>
      <c r="BQ11" s="272"/>
      <c r="BR11" s="272" t="s">
        <v>85</v>
      </c>
      <c r="BS11" s="272"/>
      <c r="BT11" s="272" t="s">
        <v>90</v>
      </c>
      <c r="BU11" s="272" t="s">
        <v>85</v>
      </c>
      <c r="BV11" s="272"/>
      <c r="BW11" s="272" t="s">
        <v>90</v>
      </c>
      <c r="BX11" s="272"/>
      <c r="BY11" s="272" t="s">
        <v>85</v>
      </c>
      <c r="BZ11" s="272"/>
      <c r="CA11" s="272"/>
      <c r="CB11" s="272"/>
      <c r="CC11" s="272"/>
      <c r="CD11" s="272" t="s">
        <v>87</v>
      </c>
      <c r="CE11" s="272"/>
      <c r="CF11" s="272"/>
      <c r="CG11" s="159">
        <v>22.354855098146533</v>
      </c>
      <c r="CH11" s="32">
        <v>59.515637741999477</v>
      </c>
      <c r="CI11" s="32">
        <v>8.124484796470357</v>
      </c>
      <c r="CJ11" s="32">
        <v>26.613454994343446</v>
      </c>
      <c r="CK11" s="32">
        <v>26.948680769577361</v>
      </c>
      <c r="CL11" s="94">
        <v>11.098046231978509</v>
      </c>
      <c r="CM11" s="47">
        <v>3.8598557353917831E-2</v>
      </c>
      <c r="CN11" s="47">
        <v>8.2461772842151879E-2</v>
      </c>
      <c r="CO11" s="47">
        <v>5.1579563467984722E-2</v>
      </c>
      <c r="CP11" s="47">
        <v>3.7338690742926367E-2</v>
      </c>
      <c r="CQ11" s="236">
        <f t="shared" si="0"/>
        <v>1.92</v>
      </c>
      <c r="CR11" s="238">
        <f t="shared" si="1"/>
        <v>0.78645833333333337</v>
      </c>
      <c r="CS11" s="238">
        <f t="shared" si="2"/>
        <v>5.7683214062500187E-3</v>
      </c>
      <c r="CT11" s="238">
        <f t="shared" si="3"/>
        <v>0.20777334526041666</v>
      </c>
      <c r="CU11" s="238">
        <f t="shared" si="4"/>
        <v>1</v>
      </c>
      <c r="CV11" s="237"/>
      <c r="CW11" s="240">
        <f>CQ11/[1]EU28!F11</f>
        <v>6.6309699451287229E-4</v>
      </c>
      <c r="CX11" s="240">
        <f>F19/[1]EU28!F19</f>
        <v>1.1923845321667444E-3</v>
      </c>
      <c r="CY11" s="240">
        <f>F26/[1]EU28!F26</f>
        <v>9.5804023209777138E-6</v>
      </c>
      <c r="CZ11" s="240">
        <f>F35/[1]EU28!F35</f>
        <v>9.6156948346103879E-4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1.1167006996</v>
      </c>
      <c r="G12" s="13">
        <v>0.90794138987572004</v>
      </c>
      <c r="H12" s="13">
        <v>0.81897363965431991</v>
      </c>
      <c r="I12" s="372">
        <v>2.1529810103737328E-2</v>
      </c>
      <c r="J12" s="372">
        <v>1.17E-2</v>
      </c>
      <c r="K12" s="372">
        <v>1.7223848082989865E-2</v>
      </c>
      <c r="L12" s="372">
        <v>4.3059620207474658E-4</v>
      </c>
      <c r="M12" s="372">
        <v>3.875365818672719E-3</v>
      </c>
      <c r="N12" s="13">
        <v>7.3122771077526426E-3</v>
      </c>
      <c r="O12" s="321">
        <v>3.9614850590876678E-3</v>
      </c>
      <c r="P12" s="190">
        <v>1.0256047936897017E-2</v>
      </c>
      <c r="Q12" s="190">
        <v>1.5</v>
      </c>
      <c r="R12" s="190">
        <v>1.53</v>
      </c>
      <c r="S12" s="190">
        <v>1.7999999999999998</v>
      </c>
      <c r="T12" s="340">
        <v>1.9999999999999998</v>
      </c>
      <c r="U12" s="272">
        <v>0.907450268601945</v>
      </c>
      <c r="V12" s="272">
        <v>9.2549731398054905E-2</v>
      </c>
      <c r="W12" s="272"/>
      <c r="X12" s="272"/>
      <c r="Y12" s="272">
        <v>9.2549731398054905E-2</v>
      </c>
      <c r="Z12" s="272">
        <v>0.18509946279610981</v>
      </c>
      <c r="AA12" s="272"/>
      <c r="AB12" s="272"/>
      <c r="AC12" s="272">
        <v>0.907450268601945</v>
      </c>
      <c r="AD12" s="272">
        <v>0.99999999999999989</v>
      </c>
      <c r="AE12" s="272"/>
      <c r="AF12" s="272">
        <v>0.81490053720389011</v>
      </c>
      <c r="AG12" s="272"/>
      <c r="AH12" s="272">
        <v>0.18509946279610981</v>
      </c>
      <c r="AI12" s="272"/>
      <c r="AJ12" s="272">
        <v>0.99999999999999989</v>
      </c>
      <c r="AK12" s="272">
        <v>0.37315343292008446</v>
      </c>
      <c r="AL12" s="272"/>
      <c r="AM12" s="272"/>
      <c r="AN12" s="272"/>
      <c r="AO12" s="272">
        <v>0.18509946279610981</v>
      </c>
      <c r="AP12" s="272">
        <v>0.81490053720389011</v>
      </c>
      <c r="AQ12" s="272">
        <v>0.81490053720389011</v>
      </c>
      <c r="AR12" s="272">
        <v>0.81490053720389011</v>
      </c>
      <c r="AS12" s="272">
        <v>0.18509946279610981</v>
      </c>
      <c r="AT12" s="272">
        <v>0.18509946279610981</v>
      </c>
      <c r="AU12" s="272"/>
      <c r="AV12" s="272"/>
      <c r="AW12" s="272">
        <v>0.99999999999999989</v>
      </c>
      <c r="AX12" s="272"/>
      <c r="AY12" s="272">
        <v>0.99999999999999989</v>
      </c>
      <c r="AZ12" s="272">
        <v>0.99999999999999989</v>
      </c>
      <c r="BA12" s="272"/>
      <c r="BB12" s="272"/>
      <c r="BC12" s="272"/>
      <c r="BD12" s="272"/>
      <c r="BE12" s="272" t="s">
        <v>85</v>
      </c>
      <c r="BF12" s="272"/>
      <c r="BG12" s="272"/>
      <c r="BH12" s="272"/>
      <c r="BI12" s="272" t="s">
        <v>85</v>
      </c>
      <c r="BJ12" s="272"/>
      <c r="BK12" s="272"/>
      <c r="BL12" s="272"/>
      <c r="BM12" s="272"/>
      <c r="BN12" s="272"/>
      <c r="BO12" s="272" t="s">
        <v>87</v>
      </c>
      <c r="BP12" s="272"/>
      <c r="BQ12" s="272"/>
      <c r="BR12" s="272" t="s">
        <v>85</v>
      </c>
      <c r="BS12" s="272"/>
      <c r="BT12" s="272" t="s">
        <v>96</v>
      </c>
      <c r="BU12" s="272" t="s">
        <v>96</v>
      </c>
      <c r="BV12" s="272"/>
      <c r="BW12" s="272" t="s">
        <v>90</v>
      </c>
      <c r="BX12" s="272" t="s">
        <v>90</v>
      </c>
      <c r="BY12" s="272" t="s">
        <v>96</v>
      </c>
      <c r="BZ12" s="272" t="s">
        <v>90</v>
      </c>
      <c r="CA12" s="272"/>
      <c r="CB12" s="272"/>
      <c r="CC12" s="272"/>
      <c r="CD12" s="272" t="s">
        <v>87</v>
      </c>
      <c r="CE12" s="272"/>
      <c r="CF12" s="272"/>
      <c r="CG12" s="159">
        <v>15.206584547889884</v>
      </c>
      <c r="CH12" s="32">
        <v>48.058287957669471</v>
      </c>
      <c r="CI12" s="32">
        <v>8.5695802570262796</v>
      </c>
      <c r="CJ12" s="32">
        <v>18.103438904262905</v>
      </c>
      <c r="CK12" s="32">
        <v>21.760792787232734</v>
      </c>
      <c r="CL12" s="94">
        <v>11.706046631097898</v>
      </c>
      <c r="CM12" s="47">
        <v>2.1992985020202638E-2</v>
      </c>
      <c r="CN12" s="47">
        <v>3.9358471004247941E-2</v>
      </c>
      <c r="CO12" s="47">
        <v>2.9509011942763886E-2</v>
      </c>
      <c r="CP12" s="47">
        <v>1.7821515670723462E-2</v>
      </c>
      <c r="CQ12" s="236">
        <f t="shared" si="0"/>
        <v>1.1167006996</v>
      </c>
      <c r="CR12" s="238">
        <f t="shared" si="1"/>
        <v>0.62684656707991548</v>
      </c>
      <c r="CS12" s="238">
        <f t="shared" si="2"/>
        <v>0.18805397012397465</v>
      </c>
      <c r="CT12" s="238">
        <f t="shared" si="3"/>
        <v>0.18509946279610981</v>
      </c>
      <c r="CU12" s="238">
        <f t="shared" si="4"/>
        <v>0.99999999999999989</v>
      </c>
      <c r="CV12" s="237"/>
      <c r="CW12" s="240">
        <f>CQ12/[1]EU28!F12</f>
        <v>3.3721230394555843E-4</v>
      </c>
      <c r="CX12" s="240">
        <f>F20/[1]EU28!F20</f>
        <v>4.358193715484662E-4</v>
      </c>
      <c r="CY12" s="240">
        <f>F27/[1]EU28!F27</f>
        <v>9.1208853999803367E-6</v>
      </c>
      <c r="CZ12" s="240">
        <f>F36/[1]EU28!F36</f>
        <v>4.4010386357332348E-4</v>
      </c>
      <c r="DA12" s="27"/>
      <c r="DB12" s="27"/>
      <c r="DC12" s="27"/>
      <c r="DD12" s="27"/>
    </row>
    <row r="13" spans="1:108" ht="22.5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0.75143636309999984</v>
      </c>
      <c r="G13" s="13">
        <v>0.80358536893766996</v>
      </c>
      <c r="H13" s="13">
        <v>0.66523185052601996</v>
      </c>
      <c r="I13" s="372">
        <v>1.4510675632139362E-2</v>
      </c>
      <c r="J13" s="372">
        <v>6.3E-3</v>
      </c>
      <c r="K13" s="372">
        <v>1.1608540505711491E-2</v>
      </c>
      <c r="L13" s="372">
        <v>2.9021351264278726E-4</v>
      </c>
      <c r="M13" s="372">
        <v>2.6119216137850854E-3</v>
      </c>
      <c r="N13" s="13">
        <v>5.8499836942024572E-3</v>
      </c>
      <c r="O13" s="321">
        <v>2.6699643163136427E-3</v>
      </c>
      <c r="P13" s="190">
        <v>5.9907276216232628E-3</v>
      </c>
      <c r="Q13" s="190">
        <v>0.34</v>
      </c>
      <c r="R13" s="190">
        <v>1.4000000000000001</v>
      </c>
      <c r="S13" s="190">
        <v>0.20000000000000004</v>
      </c>
      <c r="T13" s="340">
        <v>0.37</v>
      </c>
      <c r="U13" s="272">
        <v>0.81177865479318334</v>
      </c>
      <c r="V13" s="272">
        <v>0.18822134520681677</v>
      </c>
      <c r="W13" s="272"/>
      <c r="X13" s="272"/>
      <c r="Y13" s="272">
        <v>9.4110672603408385E-2</v>
      </c>
      <c r="Z13" s="272">
        <v>0.18822134520681677</v>
      </c>
      <c r="AA13" s="272"/>
      <c r="AB13" s="272"/>
      <c r="AC13" s="272">
        <v>0.90588932739659178</v>
      </c>
      <c r="AD13" s="272">
        <v>1</v>
      </c>
      <c r="AE13" s="272"/>
      <c r="AF13" s="272">
        <v>1</v>
      </c>
      <c r="AG13" s="272"/>
      <c r="AH13" s="272"/>
      <c r="AI13" s="272"/>
      <c r="AJ13" s="272">
        <v>1</v>
      </c>
      <c r="AK13" s="272">
        <v>1</v>
      </c>
      <c r="AL13" s="272"/>
      <c r="AM13" s="272"/>
      <c r="AN13" s="272"/>
      <c r="AO13" s="272">
        <v>0.18822134520681677</v>
      </c>
      <c r="AP13" s="272">
        <v>0.81177865479318334</v>
      </c>
      <c r="AQ13" s="272">
        <v>0.81177865479318334</v>
      </c>
      <c r="AR13" s="272">
        <v>0.81177865479318334</v>
      </c>
      <c r="AS13" s="272">
        <v>0.18822134520681677</v>
      </c>
      <c r="AT13" s="272">
        <v>0.18822134520681677</v>
      </c>
      <c r="AU13" s="272"/>
      <c r="AV13" s="272"/>
      <c r="AW13" s="272">
        <v>1</v>
      </c>
      <c r="AX13" s="272"/>
      <c r="AY13" s="272">
        <v>1</v>
      </c>
      <c r="AZ13" s="272">
        <v>1</v>
      </c>
      <c r="BA13" s="272"/>
      <c r="BB13" s="272"/>
      <c r="BC13" s="272"/>
      <c r="BD13" s="272"/>
      <c r="BE13" s="272" t="s">
        <v>85</v>
      </c>
      <c r="BF13" s="272"/>
      <c r="BG13" s="272"/>
      <c r="BH13" s="272"/>
      <c r="BI13" s="272" t="s">
        <v>85</v>
      </c>
      <c r="BJ13" s="272"/>
      <c r="BK13" s="272"/>
      <c r="BL13" s="272"/>
      <c r="BM13" s="272"/>
      <c r="BN13" s="272"/>
      <c r="BO13" s="272" t="s">
        <v>87</v>
      </c>
      <c r="BP13" s="272"/>
      <c r="BQ13" s="272"/>
      <c r="BR13" s="272" t="s">
        <v>85</v>
      </c>
      <c r="BS13" s="272"/>
      <c r="BT13" s="272" t="s">
        <v>96</v>
      </c>
      <c r="BU13" s="272" t="s">
        <v>96</v>
      </c>
      <c r="BV13" s="272"/>
      <c r="BW13" s="272" t="s">
        <v>90</v>
      </c>
      <c r="BX13" s="272" t="s">
        <v>90</v>
      </c>
      <c r="BY13" s="272" t="s">
        <v>96</v>
      </c>
      <c r="BZ13" s="272" t="s">
        <v>96</v>
      </c>
      <c r="CA13" s="272"/>
      <c r="CB13" s="272"/>
      <c r="CC13" s="272"/>
      <c r="CD13" s="272" t="s">
        <v>87</v>
      </c>
      <c r="CE13" s="272"/>
      <c r="CF13" s="272"/>
      <c r="CG13" s="159">
        <v>13.751659482235389</v>
      </c>
      <c r="CH13" s="32">
        <v>45.06483316053918</v>
      </c>
      <c r="CI13" s="32">
        <v>8.7218640605672704</v>
      </c>
      <c r="CJ13" s="32">
        <v>16.37135061360123</v>
      </c>
      <c r="CK13" s="32">
        <v>20.405356455092139</v>
      </c>
      <c r="CL13" s="94">
        <v>11.914066306734892</v>
      </c>
      <c r="CM13" s="47">
        <v>1.6562760530306329E-2</v>
      </c>
      <c r="CN13" s="47">
        <v>2.9978562357031828E-2</v>
      </c>
      <c r="CO13" s="47">
        <v>2.210844047810381E-2</v>
      </c>
      <c r="CP13" s="47">
        <v>1.3574293035264012E-2</v>
      </c>
      <c r="CQ13" s="236">
        <f t="shared" si="0"/>
        <v>0.75143636309999984</v>
      </c>
      <c r="CR13" s="238">
        <f t="shared" si="1"/>
        <v>0.57223741239519477</v>
      </c>
      <c r="CS13" s="238">
        <f t="shared" si="2"/>
        <v>0.23954124239798855</v>
      </c>
      <c r="CT13" s="238">
        <f t="shared" si="3"/>
        <v>0.18822134520681677</v>
      </c>
      <c r="CU13" s="238">
        <f t="shared" si="4"/>
        <v>1</v>
      </c>
      <c r="CV13" s="237"/>
      <c r="CW13" s="240">
        <f>CQ13/[1]EU28!F13</f>
        <v>3.1838639628291445E-4</v>
      </c>
      <c r="CX13" s="240">
        <f>F21/[1]EU28!F21</f>
        <v>4.6387693237105829E-4</v>
      </c>
      <c r="CY13" s="240">
        <f>F28/[1]EU28!F28</f>
        <v>1.6993972613571395E-4</v>
      </c>
      <c r="CZ13" s="240">
        <f>F37/[1]EU28!F37</f>
        <v>6.6895498041780286E-4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13"/>
      <c r="H14" s="113"/>
      <c r="I14" s="113">
        <v>0.22905633472388334</v>
      </c>
      <c r="J14" s="113">
        <v>8.5000000000000006E-2</v>
      </c>
      <c r="K14" s="113">
        <v>0.18324506777910665</v>
      </c>
      <c r="L14" s="113">
        <v>4.5811266944776668E-3</v>
      </c>
      <c r="M14" s="113">
        <v>4.1230140250298995E-2</v>
      </c>
      <c r="N14" s="111"/>
      <c r="O14" s="116"/>
      <c r="P14" s="114"/>
      <c r="Q14" s="113"/>
      <c r="R14" s="15"/>
      <c r="S14" s="15"/>
      <c r="T14" s="171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7"/>
      <c r="BE14" s="273"/>
      <c r="BF14" s="277"/>
      <c r="BG14" s="273"/>
      <c r="BH14" s="277"/>
      <c r="BI14" s="273"/>
      <c r="BJ14" s="273"/>
      <c r="BK14" s="277"/>
      <c r="BL14" s="277"/>
      <c r="BM14" s="277"/>
      <c r="BN14" s="277"/>
      <c r="BO14" s="273"/>
      <c r="BP14" s="273"/>
      <c r="BQ14" s="273"/>
      <c r="BR14" s="273"/>
      <c r="BS14" s="273"/>
      <c r="BT14" s="273"/>
      <c r="BU14" s="273"/>
      <c r="BV14" s="273"/>
      <c r="BW14" s="273"/>
      <c r="BX14" s="277"/>
      <c r="BY14" s="273"/>
      <c r="BZ14" s="273"/>
      <c r="CA14" s="273"/>
      <c r="CB14" s="273"/>
      <c r="CC14" s="273"/>
      <c r="CD14" s="273"/>
      <c r="CE14" s="277"/>
      <c r="CF14" s="277"/>
      <c r="CG14" s="48"/>
      <c r="CH14" s="15"/>
      <c r="CI14" s="15"/>
      <c r="CJ14" s="63"/>
      <c r="CK14" s="63"/>
      <c r="CL14" s="63"/>
      <c r="CM14" s="15"/>
      <c r="CN14" s="15"/>
      <c r="CO14" s="15"/>
      <c r="CP14" s="6"/>
      <c r="CQ14" s="121"/>
      <c r="CR14" s="121"/>
      <c r="CS14" s="121"/>
      <c r="CT14" s="121"/>
      <c r="CU14" s="121"/>
      <c r="CW14" s="237"/>
      <c r="CX14" s="237"/>
      <c r="CY14" s="237"/>
      <c r="CZ14" s="237"/>
      <c r="DA14" s="237"/>
    </row>
    <row r="15" spans="1:108" ht="24.75" customHeight="1" x14ac:dyDescent="0.2">
      <c r="A15" s="26"/>
      <c r="B15" s="37" t="s">
        <v>82</v>
      </c>
      <c r="C15" s="37" t="s">
        <v>97</v>
      </c>
      <c r="D15" s="37" t="s">
        <v>97</v>
      </c>
      <c r="E15" s="38" t="s">
        <v>84</v>
      </c>
      <c r="F15" s="71">
        <v>2.5300000000000002</v>
      </c>
      <c r="G15" s="13">
        <v>0.91912100000000008</v>
      </c>
      <c r="H15" s="13">
        <v>1.8140679999999998</v>
      </c>
      <c r="I15" s="13">
        <v>5.3671618047525529E-2</v>
      </c>
      <c r="J15" s="13">
        <v>0.02</v>
      </c>
      <c r="K15" s="13">
        <v>4.2937294438020426E-2</v>
      </c>
      <c r="L15" s="28">
        <v>1.0734323609505106E-3</v>
      </c>
      <c r="M15" s="13">
        <v>9.6608912485545949E-3</v>
      </c>
      <c r="N15" s="13">
        <v>0.04</v>
      </c>
      <c r="O15" s="13">
        <v>9.8755777207446965E-3</v>
      </c>
      <c r="P15" s="149">
        <v>3.7960403267808321E-3</v>
      </c>
      <c r="Q15" s="58">
        <v>2</v>
      </c>
      <c r="R15" s="58">
        <v>5.8</v>
      </c>
      <c r="S15" s="58">
        <v>1.9</v>
      </c>
      <c r="T15" s="91">
        <v>3</v>
      </c>
      <c r="U15" s="291">
        <v>0.75</v>
      </c>
      <c r="V15" s="347"/>
      <c r="W15" s="347"/>
      <c r="X15" s="347">
        <v>0.25</v>
      </c>
      <c r="Y15" s="291">
        <v>1</v>
      </c>
      <c r="Z15" s="291"/>
      <c r="AA15" s="347"/>
      <c r="AB15" s="347"/>
      <c r="AC15" s="291"/>
      <c r="AD15" s="291"/>
      <c r="AE15" s="347"/>
      <c r="AF15" s="347">
        <v>0.5</v>
      </c>
      <c r="AG15" s="347"/>
      <c r="AH15" s="347">
        <v>0.5</v>
      </c>
      <c r="AI15" s="347">
        <v>1</v>
      </c>
      <c r="AJ15" s="347"/>
      <c r="AK15" s="347"/>
      <c r="AL15" s="347"/>
      <c r="AM15" s="347"/>
      <c r="AN15" s="291">
        <v>1</v>
      </c>
      <c r="AO15" s="291"/>
      <c r="AP15" s="291"/>
      <c r="AQ15" s="291">
        <v>1</v>
      </c>
      <c r="AR15" s="291"/>
      <c r="AS15" s="291"/>
      <c r="AT15" s="291"/>
      <c r="AU15" s="347"/>
      <c r="AV15" s="291"/>
      <c r="AW15" s="347">
        <v>1</v>
      </c>
      <c r="AX15" s="347"/>
      <c r="AY15" s="291">
        <v>1</v>
      </c>
      <c r="AZ15" s="291"/>
      <c r="BA15" s="347"/>
      <c r="BB15" s="347"/>
      <c r="BC15" s="347"/>
      <c r="BD15" s="277"/>
      <c r="BE15" s="291" t="s">
        <v>85</v>
      </c>
      <c r="BF15" s="277"/>
      <c r="BG15" s="277"/>
      <c r="BH15" s="277"/>
      <c r="BI15" s="291" t="s">
        <v>85</v>
      </c>
      <c r="BJ15" s="277"/>
      <c r="BK15" s="277"/>
      <c r="BL15" s="277"/>
      <c r="BM15" s="277"/>
      <c r="BN15" s="277"/>
      <c r="BO15" s="291" t="s">
        <v>87</v>
      </c>
      <c r="BP15" s="277"/>
      <c r="BQ15" s="277"/>
      <c r="BR15" s="291" t="s">
        <v>85</v>
      </c>
      <c r="BS15" s="277"/>
      <c r="BT15" s="277"/>
      <c r="BU15" s="291" t="s">
        <v>85</v>
      </c>
      <c r="BV15" s="277"/>
      <c r="BW15" s="277"/>
      <c r="BX15" s="277"/>
      <c r="BY15" s="291" t="s">
        <v>85</v>
      </c>
      <c r="BZ15" s="277"/>
      <c r="CA15" s="277"/>
      <c r="CB15" s="277"/>
      <c r="CC15" s="277"/>
      <c r="CD15" s="291" t="s">
        <v>87</v>
      </c>
      <c r="CE15" s="277"/>
      <c r="CF15" s="277"/>
      <c r="CG15" s="276">
        <v>34.549999999999997</v>
      </c>
      <c r="CH15" s="71">
        <v>59.724771868287</v>
      </c>
      <c r="CI15" s="39">
        <v>7.5289997097257304</v>
      </c>
      <c r="CJ15" s="32">
        <v>41.13177499999999</v>
      </c>
      <c r="CK15" s="32">
        <v>27.043376701960351</v>
      </c>
      <c r="CL15" s="94">
        <v>10.284613603485349</v>
      </c>
      <c r="CM15" s="47">
        <v>4.7797534872147995E-2</v>
      </c>
      <c r="CN15" s="47">
        <v>0.10834479745355965</v>
      </c>
      <c r="CO15" s="94">
        <v>4.382515058659292E-2</v>
      </c>
      <c r="CP15" s="94">
        <v>3.9058524286971798E-2</v>
      </c>
    </row>
    <row r="16" spans="1:108" ht="21.75" customHeight="1" x14ac:dyDescent="0.2">
      <c r="A16" s="26"/>
      <c r="B16" s="5" t="s">
        <v>82</v>
      </c>
      <c r="C16" s="5" t="s">
        <v>97</v>
      </c>
      <c r="D16" s="5" t="s">
        <v>97</v>
      </c>
      <c r="E16" s="12" t="s">
        <v>89</v>
      </c>
      <c r="F16" s="10">
        <v>2.2000000000000002</v>
      </c>
      <c r="G16" s="13">
        <v>0.82484000000000013</v>
      </c>
      <c r="H16" s="13">
        <v>1.578382</v>
      </c>
      <c r="I16" s="13">
        <v>4.7595873973514204E-2</v>
      </c>
      <c r="J16" s="13">
        <v>0.02</v>
      </c>
      <c r="K16" s="13">
        <v>3.8076699178811367E-2</v>
      </c>
      <c r="L16" s="28">
        <v>9.5191747947028405E-4</v>
      </c>
      <c r="M16" s="28">
        <v>8.5672573152325571E-3</v>
      </c>
      <c r="N16" s="13">
        <v>0.03</v>
      </c>
      <c r="O16" s="28">
        <v>8.7576408111266126E-3</v>
      </c>
      <c r="P16" s="149">
        <v>8.8382331623875921E-3</v>
      </c>
      <c r="Q16" s="58">
        <v>1.75</v>
      </c>
      <c r="R16" s="58">
        <v>3.6</v>
      </c>
      <c r="S16" s="58">
        <v>1.85</v>
      </c>
      <c r="T16" s="91">
        <v>2.5</v>
      </c>
      <c r="U16" s="291">
        <v>1</v>
      </c>
      <c r="V16" s="347"/>
      <c r="W16" s="347"/>
      <c r="X16" s="347"/>
      <c r="Y16" s="291">
        <v>1</v>
      </c>
      <c r="Z16" s="291"/>
      <c r="AA16" s="347"/>
      <c r="AB16" s="347"/>
      <c r="AC16" s="291"/>
      <c r="AD16" s="291"/>
      <c r="AE16" s="347"/>
      <c r="AF16" s="347">
        <v>1</v>
      </c>
      <c r="AG16" s="347"/>
      <c r="AH16" s="347"/>
      <c r="AI16" s="347">
        <v>1</v>
      </c>
      <c r="AJ16" s="347"/>
      <c r="AK16" s="347"/>
      <c r="AL16" s="347"/>
      <c r="AM16" s="347"/>
      <c r="AN16" s="291"/>
      <c r="AO16" s="291"/>
      <c r="AP16" s="291">
        <v>1</v>
      </c>
      <c r="AQ16" s="291">
        <v>1</v>
      </c>
      <c r="AR16" s="291"/>
      <c r="AS16" s="291"/>
      <c r="AT16" s="291"/>
      <c r="AU16" s="347"/>
      <c r="AV16" s="291"/>
      <c r="AW16" s="347">
        <v>1</v>
      </c>
      <c r="AX16" s="347"/>
      <c r="AY16" s="291">
        <v>1</v>
      </c>
      <c r="AZ16" s="291"/>
      <c r="BA16" s="347"/>
      <c r="BB16" s="347"/>
      <c r="BC16" s="347"/>
      <c r="BD16" s="277"/>
      <c r="BE16" s="291" t="s">
        <v>85</v>
      </c>
      <c r="BF16" s="277"/>
      <c r="BG16" s="277"/>
      <c r="BH16" s="277"/>
      <c r="BI16" s="291" t="s">
        <v>85</v>
      </c>
      <c r="BJ16" s="277"/>
      <c r="BK16" s="277"/>
      <c r="BL16" s="277"/>
      <c r="BM16" s="277"/>
      <c r="BN16" s="277"/>
      <c r="BO16" s="291" t="s">
        <v>87</v>
      </c>
      <c r="BP16" s="277"/>
      <c r="BQ16" s="277"/>
      <c r="BR16" s="291" t="s">
        <v>85</v>
      </c>
      <c r="BS16" s="277"/>
      <c r="BT16" s="277"/>
      <c r="BU16" s="291" t="s">
        <v>85</v>
      </c>
      <c r="BV16" s="277"/>
      <c r="BW16" s="277"/>
      <c r="BX16" s="277"/>
      <c r="BY16" s="291" t="s">
        <v>85</v>
      </c>
      <c r="BZ16" s="277"/>
      <c r="CA16" s="277"/>
      <c r="CB16" s="277"/>
      <c r="CC16" s="277"/>
      <c r="CD16" s="291" t="s">
        <v>87</v>
      </c>
      <c r="CE16" s="277"/>
      <c r="CF16" s="277"/>
      <c r="CG16" s="30">
        <v>34.332836511425498</v>
      </c>
      <c r="CH16" s="13">
        <v>63.1292825263982</v>
      </c>
      <c r="CI16" s="13">
        <v>7.5289997097257304</v>
      </c>
      <c r="CJ16" s="32">
        <v>40.873241866852048</v>
      </c>
      <c r="CK16" s="32">
        <v>28.584939127953103</v>
      </c>
      <c r="CL16" s="94">
        <v>10.284613603485349</v>
      </c>
      <c r="CM16" s="47">
        <v>4.222682870399927E-2</v>
      </c>
      <c r="CN16" s="47">
        <v>9.9642123212581438E-2</v>
      </c>
      <c r="CO16" s="94">
        <v>5.6340034749122019E-2</v>
      </c>
      <c r="CP16" s="94">
        <v>3.5117953390656868E-2</v>
      </c>
    </row>
    <row r="17" spans="1:94" ht="21.75" customHeight="1" x14ac:dyDescent="0.2">
      <c r="A17" s="26"/>
      <c r="B17" s="5" t="s">
        <v>82</v>
      </c>
      <c r="C17" s="5" t="s">
        <v>97</v>
      </c>
      <c r="D17" s="5" t="s">
        <v>97</v>
      </c>
      <c r="E17" s="12" t="s">
        <v>91</v>
      </c>
      <c r="F17" s="10">
        <v>1.4</v>
      </c>
      <c r="G17" s="13">
        <v>0.59628000000000003</v>
      </c>
      <c r="H17" s="13">
        <v>1.0070219999999999</v>
      </c>
      <c r="I17" s="13">
        <v>3.0529866956370277E-2</v>
      </c>
      <c r="J17" s="13">
        <v>0.01</v>
      </c>
      <c r="K17" s="13">
        <v>2.4423893565096222E-2</v>
      </c>
      <c r="L17" s="28">
        <v>6.1059733912740557E-4</v>
      </c>
      <c r="M17" s="28">
        <v>5.4953760521466496E-3</v>
      </c>
      <c r="N17" s="13">
        <v>0.02</v>
      </c>
      <c r="O17" s="28">
        <v>5.6174955199721306E-3</v>
      </c>
      <c r="P17" s="149">
        <v>4.9123714363981464E-3</v>
      </c>
      <c r="Q17" s="58">
        <v>1.62</v>
      </c>
      <c r="R17" s="58">
        <v>2.5</v>
      </c>
      <c r="S17" s="58">
        <v>1.82</v>
      </c>
      <c r="T17" s="91">
        <v>2.25</v>
      </c>
      <c r="U17" s="291">
        <v>1</v>
      </c>
      <c r="V17" s="347"/>
      <c r="W17" s="347"/>
      <c r="X17" s="347"/>
      <c r="Y17" s="291"/>
      <c r="Z17" s="291"/>
      <c r="AA17" s="347"/>
      <c r="AB17" s="347"/>
      <c r="AC17" s="291">
        <v>1</v>
      </c>
      <c r="AD17" s="291"/>
      <c r="AE17" s="347"/>
      <c r="AF17" s="347">
        <v>1</v>
      </c>
      <c r="AG17" s="347"/>
      <c r="AH17" s="347"/>
      <c r="AI17" s="347"/>
      <c r="AJ17" s="347">
        <v>1</v>
      </c>
      <c r="AK17" s="347"/>
      <c r="AL17" s="347"/>
      <c r="AM17" s="347"/>
      <c r="AN17" s="291"/>
      <c r="AO17" s="291"/>
      <c r="AP17" s="291">
        <v>1</v>
      </c>
      <c r="AQ17" s="291">
        <v>1</v>
      </c>
      <c r="AR17" s="291"/>
      <c r="AS17" s="291"/>
      <c r="AT17" s="291"/>
      <c r="AU17" s="347"/>
      <c r="AV17" s="291"/>
      <c r="AW17" s="347">
        <v>1</v>
      </c>
      <c r="AX17" s="347"/>
      <c r="AY17" s="291">
        <v>1</v>
      </c>
      <c r="AZ17" s="291"/>
      <c r="BA17" s="347"/>
      <c r="BB17" s="347"/>
      <c r="BC17" s="347"/>
      <c r="BD17" s="277"/>
      <c r="BE17" s="291" t="s">
        <v>85</v>
      </c>
      <c r="BF17" s="277"/>
      <c r="BG17" s="277"/>
      <c r="BH17" s="277"/>
      <c r="BI17" s="291" t="s">
        <v>85</v>
      </c>
      <c r="BJ17" s="277"/>
      <c r="BK17" s="277"/>
      <c r="BL17" s="277"/>
      <c r="BM17" s="277"/>
      <c r="BN17" s="277"/>
      <c r="BO17" s="291" t="s">
        <v>87</v>
      </c>
      <c r="BP17" s="277"/>
      <c r="BQ17" s="277"/>
      <c r="BR17" s="291" t="s">
        <v>85</v>
      </c>
      <c r="BS17" s="277"/>
      <c r="BT17" s="277"/>
      <c r="BU17" s="291" t="s">
        <v>85</v>
      </c>
      <c r="BV17" s="277"/>
      <c r="BW17" s="277"/>
      <c r="BX17" s="277"/>
      <c r="BY17" s="291" t="s">
        <v>85</v>
      </c>
      <c r="BZ17" s="277"/>
      <c r="CA17" s="277"/>
      <c r="CB17" s="277"/>
      <c r="CC17" s="277"/>
      <c r="CD17" s="291" t="s">
        <v>87</v>
      </c>
      <c r="CE17" s="277"/>
      <c r="CF17" s="277"/>
      <c r="CG17" s="30">
        <v>29.0069120908617</v>
      </c>
      <c r="CH17" s="13">
        <v>62.546589192040301</v>
      </c>
      <c r="CI17" s="13">
        <v>7.5289997097257304</v>
      </c>
      <c r="CJ17" s="13">
        <v>34.532728844170848</v>
      </c>
      <c r="CK17" s="13">
        <v>28.321095586155845</v>
      </c>
      <c r="CL17" s="47">
        <v>10.284613603485349</v>
      </c>
      <c r="CM17" s="47">
        <v>2.6189520307794749E-2</v>
      </c>
      <c r="CN17" s="47">
        <v>6.2985791341346797E-2</v>
      </c>
      <c r="CO17" s="94">
        <v>3.4989634600081684E-2</v>
      </c>
      <c r="CP17" s="94">
        <v>2.8519966319361829E-2</v>
      </c>
    </row>
    <row r="18" spans="1:94" ht="21.75" customHeight="1" x14ac:dyDescent="0.2">
      <c r="A18" s="26"/>
      <c r="B18" s="5" t="s">
        <v>82</v>
      </c>
      <c r="C18" s="5" t="s">
        <v>97</v>
      </c>
      <c r="D18" s="5" t="s">
        <v>97</v>
      </c>
      <c r="E18" s="12" t="s">
        <v>92</v>
      </c>
      <c r="F18" s="10">
        <v>1.8599999999999999</v>
      </c>
      <c r="G18" s="13">
        <v>0.72770199999999996</v>
      </c>
      <c r="H18" s="13">
        <v>1.3355539999999999</v>
      </c>
      <c r="I18" s="13">
        <v>3.9743312225040656E-2</v>
      </c>
      <c r="J18" s="13">
        <v>0.01</v>
      </c>
      <c r="K18" s="13">
        <v>3.1794649780032526E-2</v>
      </c>
      <c r="L18" s="28">
        <v>7.9486624450081313E-4</v>
      </c>
      <c r="M18" s="28">
        <v>7.1537962005073178E-3</v>
      </c>
      <c r="N18" s="13">
        <v>0.03</v>
      </c>
      <c r="O18" s="28">
        <v>7.3127694494074802E-3</v>
      </c>
      <c r="P18" s="149">
        <v>2.4305427756331766E-3</v>
      </c>
      <c r="Q18" s="58">
        <v>1.56</v>
      </c>
      <c r="R18" s="58">
        <v>1.95</v>
      </c>
      <c r="S18" s="58">
        <v>1.81</v>
      </c>
      <c r="T18" s="91">
        <v>2.12</v>
      </c>
      <c r="U18" s="291">
        <v>1</v>
      </c>
      <c r="V18" s="347"/>
      <c r="W18" s="347"/>
      <c r="X18" s="347"/>
      <c r="Y18" s="291"/>
      <c r="Z18" s="291"/>
      <c r="AA18" s="347"/>
      <c r="AB18" s="347"/>
      <c r="AC18" s="291">
        <v>1</v>
      </c>
      <c r="AD18" s="291">
        <v>1</v>
      </c>
      <c r="AE18" s="347"/>
      <c r="AF18" s="347">
        <v>1</v>
      </c>
      <c r="AG18" s="347"/>
      <c r="AH18" s="347"/>
      <c r="AI18" s="347"/>
      <c r="AJ18" s="347">
        <v>1</v>
      </c>
      <c r="AK18" s="347"/>
      <c r="AL18" s="347"/>
      <c r="AM18" s="347"/>
      <c r="AN18" s="291"/>
      <c r="AO18" s="291"/>
      <c r="AP18" s="291">
        <v>1</v>
      </c>
      <c r="AQ18" s="291">
        <v>1</v>
      </c>
      <c r="AR18" s="291">
        <v>1</v>
      </c>
      <c r="AS18" s="291"/>
      <c r="AT18" s="291"/>
      <c r="AU18" s="347"/>
      <c r="AV18" s="291"/>
      <c r="AW18" s="347">
        <v>1</v>
      </c>
      <c r="AX18" s="347"/>
      <c r="AY18" s="291">
        <v>1</v>
      </c>
      <c r="AZ18" s="291">
        <v>1</v>
      </c>
      <c r="BA18" s="347"/>
      <c r="BB18" s="347"/>
      <c r="BC18" s="347"/>
      <c r="BD18" s="277"/>
      <c r="BE18" s="291" t="s">
        <v>85</v>
      </c>
      <c r="BF18" s="277"/>
      <c r="BG18" s="277"/>
      <c r="BH18" s="277"/>
      <c r="BI18" s="291" t="s">
        <v>85</v>
      </c>
      <c r="BJ18" s="277"/>
      <c r="BK18" s="277"/>
      <c r="BL18" s="277"/>
      <c r="BM18" s="277"/>
      <c r="BN18" s="277"/>
      <c r="BO18" s="291" t="s">
        <v>87</v>
      </c>
      <c r="BP18" s="277"/>
      <c r="BQ18" s="277"/>
      <c r="BR18" s="291" t="s">
        <v>85</v>
      </c>
      <c r="BS18" s="277"/>
      <c r="BT18" s="277"/>
      <c r="BU18" s="291" t="s">
        <v>85</v>
      </c>
      <c r="BV18" s="277"/>
      <c r="BW18" s="277"/>
      <c r="BX18" s="277"/>
      <c r="BY18" s="291" t="s">
        <v>85</v>
      </c>
      <c r="BZ18" s="277"/>
      <c r="CA18" s="277"/>
      <c r="CB18" s="277"/>
      <c r="CC18" s="277"/>
      <c r="CD18" s="291" t="s">
        <v>87</v>
      </c>
      <c r="CE18" s="277"/>
      <c r="CF18" s="277"/>
      <c r="CG18" s="30">
        <v>27.722742497071</v>
      </c>
      <c r="CH18" s="13">
        <v>63.109953190657102</v>
      </c>
      <c r="CI18" s="13">
        <v>7.5289997097257304</v>
      </c>
      <c r="CJ18" s="13">
        <v>33.003924942763021</v>
      </c>
      <c r="CK18" s="13">
        <v>28.576186804729534</v>
      </c>
      <c r="CL18" s="47">
        <v>10.284613603485349</v>
      </c>
      <c r="CM18" s="47">
        <v>3.2155268247900479E-2</v>
      </c>
      <c r="CN18" s="47">
        <v>8.4286750423594847E-2</v>
      </c>
      <c r="CO18" s="47">
        <v>4.3146403491181283E-2</v>
      </c>
      <c r="CP18" s="47">
        <v>3.8165040591803742E-2</v>
      </c>
    </row>
    <row r="19" spans="1:94" ht="21.75" customHeight="1" x14ac:dyDescent="0.2">
      <c r="A19" s="26"/>
      <c r="B19" s="5" t="s">
        <v>82</v>
      </c>
      <c r="C19" s="5" t="s">
        <v>97</v>
      </c>
      <c r="D19" s="5" t="s">
        <v>97</v>
      </c>
      <c r="E19" s="12" t="s">
        <v>93</v>
      </c>
      <c r="F19" s="10">
        <v>1.51</v>
      </c>
      <c r="G19" s="13">
        <v>0.62770700000000001</v>
      </c>
      <c r="H19" s="13">
        <v>1.0855839999999999</v>
      </c>
      <c r="I19" s="13">
        <v>3.3273224133553575E-2</v>
      </c>
      <c r="J19" s="13">
        <v>0.01</v>
      </c>
      <c r="K19" s="13">
        <v>2.661857930684286E-2</v>
      </c>
      <c r="L19" s="28">
        <v>6.6546448267107157E-4</v>
      </c>
      <c r="M19" s="28">
        <v>5.9891803440396433E-3</v>
      </c>
      <c r="N19" s="13">
        <v>0.02</v>
      </c>
      <c r="O19" s="28">
        <v>6.1222732405738578E-3</v>
      </c>
      <c r="P19" s="149">
        <v>7.1509508929797167E-3</v>
      </c>
      <c r="Q19" s="58">
        <v>1.53</v>
      </c>
      <c r="R19" s="58">
        <v>1.67</v>
      </c>
      <c r="S19" s="58">
        <v>1.81</v>
      </c>
      <c r="T19" s="91">
        <v>2.06</v>
      </c>
      <c r="U19" s="291">
        <v>1</v>
      </c>
      <c r="V19" s="347"/>
      <c r="W19" s="347"/>
      <c r="X19" s="347"/>
      <c r="Y19" s="291"/>
      <c r="Z19" s="291"/>
      <c r="AA19" s="347"/>
      <c r="AB19" s="347"/>
      <c r="AC19" s="291">
        <v>1</v>
      </c>
      <c r="AD19" s="291">
        <v>1</v>
      </c>
      <c r="AE19" s="347"/>
      <c r="AF19" s="347">
        <v>1</v>
      </c>
      <c r="AG19" s="347"/>
      <c r="AH19" s="347"/>
      <c r="AI19" s="347"/>
      <c r="AJ19" s="347">
        <v>1</v>
      </c>
      <c r="AK19" s="347"/>
      <c r="AL19" s="347"/>
      <c r="AM19" s="347"/>
      <c r="AN19" s="291"/>
      <c r="AO19" s="291"/>
      <c r="AP19" s="291">
        <v>1</v>
      </c>
      <c r="AQ19" s="291">
        <v>1</v>
      </c>
      <c r="AR19" s="291">
        <v>1</v>
      </c>
      <c r="AS19" s="291"/>
      <c r="AT19" s="291"/>
      <c r="AU19" s="347"/>
      <c r="AV19" s="291"/>
      <c r="AW19" s="347">
        <v>1</v>
      </c>
      <c r="AX19" s="347"/>
      <c r="AY19" s="291">
        <v>1</v>
      </c>
      <c r="AZ19" s="291">
        <v>1</v>
      </c>
      <c r="BA19" s="347"/>
      <c r="BB19" s="347"/>
      <c r="BC19" s="347"/>
      <c r="BD19" s="277"/>
      <c r="BE19" s="291" t="s">
        <v>85</v>
      </c>
      <c r="BF19" s="277"/>
      <c r="BG19" s="277"/>
      <c r="BH19" s="277"/>
      <c r="BI19" s="291" t="s">
        <v>85</v>
      </c>
      <c r="BJ19" s="277"/>
      <c r="BK19" s="277"/>
      <c r="BL19" s="277"/>
      <c r="BM19" s="277"/>
      <c r="BN19" s="277"/>
      <c r="BO19" s="291" t="s">
        <v>87</v>
      </c>
      <c r="BP19" s="277"/>
      <c r="BQ19" s="277"/>
      <c r="BR19" s="291" t="s">
        <v>85</v>
      </c>
      <c r="BS19" s="277"/>
      <c r="BT19" s="277"/>
      <c r="BU19" s="291" t="s">
        <v>85</v>
      </c>
      <c r="BV19" s="277"/>
      <c r="BW19" s="277"/>
      <c r="BX19" s="277"/>
      <c r="BY19" s="291" t="s">
        <v>85</v>
      </c>
      <c r="BZ19" s="277"/>
      <c r="CA19" s="277"/>
      <c r="CB19" s="277"/>
      <c r="CC19" s="277"/>
      <c r="CD19" s="291" t="s">
        <v>87</v>
      </c>
      <c r="CE19" s="277"/>
      <c r="CF19" s="277"/>
      <c r="CG19" s="30">
        <v>25.580206911641099</v>
      </c>
      <c r="CH19" s="13">
        <v>62.390099192424501</v>
      </c>
      <c r="CI19" s="13">
        <v>7.5289997097257304</v>
      </c>
      <c r="CJ19" s="32">
        <v>30.453236328308726</v>
      </c>
      <c r="CK19" s="32">
        <v>28.250236914329811</v>
      </c>
      <c r="CL19" s="94">
        <v>10.284613603485349</v>
      </c>
      <c r="CM19" s="47">
        <v>2.5802676170450047E-2</v>
      </c>
      <c r="CN19" s="47">
        <v>6.7729693441708941E-2</v>
      </c>
      <c r="CO19" s="47">
        <v>3.4645476157196563E-2</v>
      </c>
      <c r="CP19" s="47">
        <v>3.0668005190405811E-2</v>
      </c>
    </row>
    <row r="20" spans="1:94" ht="21.75" customHeight="1" x14ac:dyDescent="0.2">
      <c r="A20" s="26"/>
      <c r="B20" s="5" t="s">
        <v>82</v>
      </c>
      <c r="C20" s="5" t="s">
        <v>97</v>
      </c>
      <c r="D20" s="5" t="s">
        <v>97</v>
      </c>
      <c r="E20" s="12" t="s">
        <v>94</v>
      </c>
      <c r="F20" s="10">
        <v>0.7</v>
      </c>
      <c r="G20" s="13">
        <v>0.39629000000000003</v>
      </c>
      <c r="H20" s="13">
        <v>0.50708199999999992</v>
      </c>
      <c r="I20" s="13">
        <v>1.499549562364017E-2</v>
      </c>
      <c r="J20" s="13">
        <v>0.01</v>
      </c>
      <c r="K20" s="13">
        <v>1.1996396498912137E-2</v>
      </c>
      <c r="L20" s="82">
        <v>2.9990991247280343E-4</v>
      </c>
      <c r="M20" s="28">
        <v>2.6991892122552306E-3</v>
      </c>
      <c r="N20" s="13">
        <v>5.0000000000000001E-3</v>
      </c>
      <c r="O20" s="28">
        <v>2.7591711947497913E-3</v>
      </c>
      <c r="P20" s="149">
        <v>7.2363244288903795E-3</v>
      </c>
      <c r="Q20" s="58">
        <v>1.5</v>
      </c>
      <c r="R20" s="58">
        <v>1.53</v>
      </c>
      <c r="S20" s="58">
        <v>1.8</v>
      </c>
      <c r="T20" s="91">
        <v>2</v>
      </c>
      <c r="U20" s="291">
        <v>1</v>
      </c>
      <c r="V20" s="347"/>
      <c r="W20" s="347"/>
      <c r="X20" s="347"/>
      <c r="Y20" s="291"/>
      <c r="Z20" s="291"/>
      <c r="AA20" s="347"/>
      <c r="AB20" s="347"/>
      <c r="AC20" s="291">
        <v>1</v>
      </c>
      <c r="AD20" s="291">
        <v>1</v>
      </c>
      <c r="AE20" s="347"/>
      <c r="AF20" s="347">
        <v>1</v>
      </c>
      <c r="AG20" s="347"/>
      <c r="AH20" s="347"/>
      <c r="AI20" s="347"/>
      <c r="AJ20" s="347">
        <v>1</v>
      </c>
      <c r="AK20" s="347"/>
      <c r="AL20" s="347"/>
      <c r="AM20" s="347"/>
      <c r="AN20" s="291"/>
      <c r="AO20" s="291"/>
      <c r="AP20" s="291">
        <v>1</v>
      </c>
      <c r="AQ20" s="291">
        <v>1</v>
      </c>
      <c r="AR20" s="291">
        <v>1</v>
      </c>
      <c r="AS20" s="291"/>
      <c r="AT20" s="291"/>
      <c r="AU20" s="347"/>
      <c r="AV20" s="291"/>
      <c r="AW20" s="347">
        <v>1</v>
      </c>
      <c r="AX20" s="347"/>
      <c r="AY20" s="291">
        <v>1</v>
      </c>
      <c r="AZ20" s="291">
        <v>1</v>
      </c>
      <c r="BA20" s="347"/>
      <c r="BB20" s="347"/>
      <c r="BC20" s="347"/>
      <c r="BD20" s="277"/>
      <c r="BE20" s="291" t="s">
        <v>85</v>
      </c>
      <c r="BF20" s="277"/>
      <c r="BG20" s="277"/>
      <c r="BH20" s="277"/>
      <c r="BI20" s="291" t="s">
        <v>85</v>
      </c>
      <c r="BJ20" s="277"/>
      <c r="BK20" s="277"/>
      <c r="BL20" s="277"/>
      <c r="BM20" s="277"/>
      <c r="BN20" s="277"/>
      <c r="BO20" s="291" t="s">
        <v>87</v>
      </c>
      <c r="BP20" s="277"/>
      <c r="BQ20" s="277"/>
      <c r="BR20" s="291" t="s">
        <v>85</v>
      </c>
      <c r="BS20" s="277"/>
      <c r="BT20" s="277"/>
      <c r="BU20" s="291" t="s">
        <v>85</v>
      </c>
      <c r="BV20" s="277"/>
      <c r="BW20" s="277"/>
      <c r="BX20" s="277"/>
      <c r="BY20" s="291" t="s">
        <v>85</v>
      </c>
      <c r="BZ20" s="277"/>
      <c r="CA20" s="277"/>
      <c r="CB20" s="277"/>
      <c r="CC20" s="277"/>
      <c r="CD20" s="291" t="s">
        <v>87</v>
      </c>
      <c r="CE20" s="277"/>
      <c r="CF20" s="277"/>
      <c r="CG20" s="30">
        <v>18.368580824405701</v>
      </c>
      <c r="CH20" s="13">
        <v>54.868146544226299</v>
      </c>
      <c r="CI20" s="13">
        <v>7.5289997097257304</v>
      </c>
      <c r="CJ20" s="32">
        <v>21.867795471454986</v>
      </c>
      <c r="CK20" s="32">
        <v>24.844296755225667</v>
      </c>
      <c r="CL20" s="94">
        <v>10.284613603485349</v>
      </c>
      <c r="CM20" s="47">
        <v>1.1806928866037961E-2</v>
      </c>
      <c r="CN20" s="47">
        <v>2.7822649485939356E-2</v>
      </c>
      <c r="CO20" s="47">
        <v>1.5865218189822641E-2</v>
      </c>
      <c r="CP20" s="47">
        <v>1.259809568723334E-2</v>
      </c>
    </row>
    <row r="21" spans="1:94" ht="21.75" customHeight="1" x14ac:dyDescent="0.2">
      <c r="A21" s="216"/>
      <c r="B21" s="5" t="s">
        <v>82</v>
      </c>
      <c r="C21" s="5" t="s">
        <v>97</v>
      </c>
      <c r="D21" s="5" t="s">
        <v>97</v>
      </c>
      <c r="E21" s="10" t="s">
        <v>95</v>
      </c>
      <c r="F21" s="53">
        <v>0.42999999999999994</v>
      </c>
      <c r="G21" s="13">
        <v>0.31915099999999996</v>
      </c>
      <c r="H21" s="13">
        <v>0.42137799999999992</v>
      </c>
      <c r="I21" s="13">
        <v>9.24694376423894E-3</v>
      </c>
      <c r="J21" s="13">
        <v>5.0000000000000001E-3</v>
      </c>
      <c r="K21" s="13">
        <v>7.397555011391152E-3</v>
      </c>
      <c r="L21" s="82">
        <v>1.8493887528477882E-4</v>
      </c>
      <c r="M21" s="28">
        <v>1.6644498775630092E-3</v>
      </c>
      <c r="N21" s="28">
        <v>4.0000000000000001E-3</v>
      </c>
      <c r="O21" s="28">
        <v>1.7014376526199649E-3</v>
      </c>
      <c r="P21" s="149">
        <v>3.5455061116189748E-3</v>
      </c>
      <c r="Q21" s="58">
        <v>0.34</v>
      </c>
      <c r="R21" s="58">
        <v>1.4</v>
      </c>
      <c r="S21" s="58">
        <v>0.2</v>
      </c>
      <c r="T21" s="91">
        <v>0.37</v>
      </c>
      <c r="U21" s="291">
        <v>1</v>
      </c>
      <c r="V21" s="347"/>
      <c r="W21" s="347"/>
      <c r="X21" s="347"/>
      <c r="Y21" s="291"/>
      <c r="Z21" s="291"/>
      <c r="AA21" s="347"/>
      <c r="AB21" s="347"/>
      <c r="AC21" s="291">
        <v>1</v>
      </c>
      <c r="AD21" s="291">
        <v>1</v>
      </c>
      <c r="AE21" s="347"/>
      <c r="AF21" s="347">
        <v>1</v>
      </c>
      <c r="AG21" s="347"/>
      <c r="AH21" s="347"/>
      <c r="AI21" s="347"/>
      <c r="AJ21" s="347">
        <v>1</v>
      </c>
      <c r="AK21" s="347">
        <v>1</v>
      </c>
      <c r="AL21" s="347"/>
      <c r="AM21" s="347"/>
      <c r="AN21" s="291"/>
      <c r="AO21" s="291"/>
      <c r="AP21" s="291">
        <v>1</v>
      </c>
      <c r="AQ21" s="291">
        <v>1</v>
      </c>
      <c r="AR21" s="291">
        <v>1</v>
      </c>
      <c r="AS21" s="291"/>
      <c r="AT21" s="291"/>
      <c r="AU21" s="347"/>
      <c r="AV21" s="291"/>
      <c r="AW21" s="347">
        <v>1</v>
      </c>
      <c r="AX21" s="347"/>
      <c r="AY21" s="291">
        <v>1</v>
      </c>
      <c r="AZ21" s="291">
        <v>1</v>
      </c>
      <c r="BA21" s="347"/>
      <c r="BB21" s="347"/>
      <c r="BC21" s="347"/>
      <c r="BD21" s="277"/>
      <c r="BE21" s="291" t="s">
        <v>85</v>
      </c>
      <c r="BF21" s="277"/>
      <c r="BG21" s="277"/>
      <c r="BH21" s="277"/>
      <c r="BI21" s="291" t="s">
        <v>85</v>
      </c>
      <c r="BJ21" s="277"/>
      <c r="BK21" s="277"/>
      <c r="BL21" s="277"/>
      <c r="BM21" s="277"/>
      <c r="BN21" s="277"/>
      <c r="BO21" s="291" t="s">
        <v>87</v>
      </c>
      <c r="BP21" s="277"/>
      <c r="BQ21" s="277"/>
      <c r="BR21" s="291" t="s">
        <v>85</v>
      </c>
      <c r="BS21" s="277"/>
      <c r="BT21" s="277"/>
      <c r="BU21" s="291" t="s">
        <v>85</v>
      </c>
      <c r="BV21" s="277"/>
      <c r="BW21" s="277"/>
      <c r="BX21" s="277"/>
      <c r="BY21" s="291" t="s">
        <v>96</v>
      </c>
      <c r="BZ21" s="291" t="s">
        <v>96</v>
      </c>
      <c r="CA21" s="277"/>
      <c r="CB21" s="277"/>
      <c r="CC21" s="277"/>
      <c r="CD21" s="291" t="s">
        <v>87</v>
      </c>
      <c r="CE21" s="277"/>
      <c r="CF21" s="277"/>
      <c r="CG21" s="245">
        <v>17.584561493459699</v>
      </c>
      <c r="CH21" s="225">
        <v>53.0006992154781</v>
      </c>
      <c r="CI21" s="58">
        <v>7.5289997097257304</v>
      </c>
      <c r="CJ21" s="32">
        <v>20.934420457963771</v>
      </c>
      <c r="CK21" s="32">
        <v>23.998716604768482</v>
      </c>
      <c r="CL21" s="94">
        <v>10.284613603485349</v>
      </c>
      <c r="CM21" s="47">
        <v>8.3259010823042798E-3</v>
      </c>
      <c r="CN21" s="47">
        <v>2.2333328634019725E-2</v>
      </c>
      <c r="CO21" s="47">
        <v>1.1103625073078294E-2</v>
      </c>
      <c r="CP21" s="47">
        <v>1.0112531205484132E-2</v>
      </c>
    </row>
    <row r="22" spans="1:94" ht="30" customHeight="1" x14ac:dyDescent="0.2">
      <c r="A22" s="26"/>
      <c r="B22" s="5" t="s">
        <v>82</v>
      </c>
      <c r="C22" s="10" t="s">
        <v>98</v>
      </c>
      <c r="D22" s="10" t="s">
        <v>98</v>
      </c>
      <c r="E22" s="15"/>
      <c r="F22" s="67"/>
      <c r="G22" s="7"/>
      <c r="H22" s="118"/>
      <c r="I22" s="115">
        <v>1.0943665276116621E-2</v>
      </c>
      <c r="J22" s="115">
        <v>3.0000000000000001E-3</v>
      </c>
      <c r="K22" s="115">
        <v>8.7549322208932967E-3</v>
      </c>
      <c r="L22" s="115">
        <v>2.1887330552233244E-4</v>
      </c>
      <c r="M22" s="115">
        <v>1.9698597497009914E-3</v>
      </c>
      <c r="N22" s="113">
        <v>4.1999999999999996E-2</v>
      </c>
      <c r="O22" s="116"/>
      <c r="P22" s="116"/>
      <c r="Q22" s="115"/>
      <c r="R22" s="115"/>
      <c r="S22" s="7"/>
      <c r="T22" s="36"/>
      <c r="U22" s="273"/>
      <c r="V22" s="274"/>
      <c r="W22" s="274"/>
      <c r="X22" s="274"/>
      <c r="Y22" s="274"/>
      <c r="Z22" s="274"/>
      <c r="AA22" s="274"/>
      <c r="AB22" s="274"/>
      <c r="AC22" s="274"/>
      <c r="AD22" s="274"/>
      <c r="AE22" s="274"/>
      <c r="AF22" s="274"/>
      <c r="AG22" s="274"/>
      <c r="AH22" s="274"/>
      <c r="AI22" s="274"/>
      <c r="AJ22" s="274"/>
      <c r="AK22" s="274"/>
      <c r="AL22" s="274"/>
      <c r="AM22" s="274"/>
      <c r="AN22" s="274"/>
      <c r="AO22" s="274"/>
      <c r="AP22" s="274"/>
      <c r="AQ22" s="274"/>
      <c r="AR22" s="274"/>
      <c r="AS22" s="274"/>
      <c r="AT22" s="274"/>
      <c r="AU22" s="274"/>
      <c r="AV22" s="274"/>
      <c r="AW22" s="274"/>
      <c r="AX22" s="274"/>
      <c r="AY22" s="274"/>
      <c r="AZ22" s="274"/>
      <c r="BA22" s="274"/>
      <c r="BB22" s="274"/>
      <c r="BC22" s="274"/>
      <c r="BD22" s="277"/>
      <c r="BE22" s="273"/>
      <c r="BF22" s="277"/>
      <c r="BG22" s="273"/>
      <c r="BH22" s="277"/>
      <c r="BI22" s="273"/>
      <c r="BJ22" s="277"/>
      <c r="BK22" s="277"/>
      <c r="BL22" s="277"/>
      <c r="BM22" s="277"/>
      <c r="BN22" s="277"/>
      <c r="BO22" s="273"/>
      <c r="BP22" s="277"/>
      <c r="BQ22" s="277"/>
      <c r="BR22" s="273"/>
      <c r="BS22" s="277"/>
      <c r="BT22" s="273"/>
      <c r="BU22" s="273"/>
      <c r="BV22" s="273"/>
      <c r="BW22" s="273"/>
      <c r="BX22" s="277"/>
      <c r="BY22" s="273"/>
      <c r="BZ22" s="273"/>
      <c r="CA22" s="273"/>
      <c r="CB22" s="273"/>
      <c r="CC22" s="273"/>
      <c r="CD22" s="273"/>
      <c r="CE22" s="277"/>
      <c r="CF22" s="277"/>
      <c r="CG22" s="30"/>
      <c r="CH22" s="13"/>
      <c r="CI22" s="13"/>
      <c r="CJ22" s="60"/>
      <c r="CK22" s="60"/>
      <c r="CL22" s="60"/>
      <c r="CM22" s="7"/>
      <c r="CN22" s="7"/>
      <c r="CO22" s="7"/>
      <c r="CP22" s="7"/>
    </row>
    <row r="23" spans="1:94" ht="30" customHeight="1" x14ac:dyDescent="0.2">
      <c r="A23" s="218"/>
      <c r="B23" s="37" t="s">
        <v>82</v>
      </c>
      <c r="C23" s="38" t="s">
        <v>98</v>
      </c>
      <c r="D23" s="38" t="s">
        <v>98</v>
      </c>
      <c r="E23" s="38" t="s">
        <v>84</v>
      </c>
      <c r="F23" s="65">
        <v>2.9196366500000077E-2</v>
      </c>
      <c r="G23" s="13">
        <v>0.20464140190905003</v>
      </c>
      <c r="H23" s="13">
        <v>2.0852044954299969E-2</v>
      </c>
      <c r="I23" s="28">
        <v>6.1937400441247983E-4</v>
      </c>
      <c r="J23" s="82">
        <v>2.0000000000000001E-4</v>
      </c>
      <c r="K23" s="82">
        <v>4.9549920352998393E-4</v>
      </c>
      <c r="L23" s="90">
        <v>1.2387480088249596E-5</v>
      </c>
      <c r="M23" s="82">
        <v>1.1148732079424636E-4</v>
      </c>
      <c r="N23" s="82">
        <v>2.0926978877106237E-4</v>
      </c>
      <c r="O23" s="82">
        <v>1.1396481681189629E-4</v>
      </c>
      <c r="P23" s="150">
        <v>2.9613939882952123E-4</v>
      </c>
      <c r="Q23" s="58">
        <v>2</v>
      </c>
      <c r="R23" s="58">
        <v>5.8</v>
      </c>
      <c r="S23" s="58">
        <v>1.9</v>
      </c>
      <c r="T23" s="91">
        <v>3</v>
      </c>
      <c r="U23" s="291">
        <v>0.75</v>
      </c>
      <c r="V23" s="347"/>
      <c r="W23" s="347"/>
      <c r="X23" s="347">
        <v>0.25</v>
      </c>
      <c r="Y23" s="291">
        <v>1</v>
      </c>
      <c r="Z23" s="291"/>
      <c r="AA23" s="347"/>
      <c r="AB23" s="347"/>
      <c r="AC23" s="291"/>
      <c r="AD23" s="291"/>
      <c r="AE23" s="347"/>
      <c r="AF23" s="347">
        <v>0.5</v>
      </c>
      <c r="AG23" s="347"/>
      <c r="AH23" s="347">
        <v>0.5</v>
      </c>
      <c r="AI23" s="347">
        <v>1</v>
      </c>
      <c r="AJ23" s="291"/>
      <c r="AK23" s="291"/>
      <c r="AL23" s="347"/>
      <c r="AM23" s="347"/>
      <c r="AN23" s="291">
        <v>1</v>
      </c>
      <c r="AO23" s="291"/>
      <c r="AP23" s="291"/>
      <c r="AQ23" s="291">
        <v>1</v>
      </c>
      <c r="AR23" s="291"/>
      <c r="AS23" s="291"/>
      <c r="AT23" s="291"/>
      <c r="AU23" s="347"/>
      <c r="AV23" s="291"/>
      <c r="AW23" s="347">
        <v>1</v>
      </c>
      <c r="AX23" s="347"/>
      <c r="AY23" s="291">
        <v>1</v>
      </c>
      <c r="AZ23" s="291"/>
      <c r="BA23" s="347"/>
      <c r="BB23" s="347"/>
      <c r="BC23" s="347"/>
      <c r="BD23" s="277"/>
      <c r="BE23" s="291" t="s">
        <v>85</v>
      </c>
      <c r="BF23" s="277"/>
      <c r="BG23" s="277"/>
      <c r="BH23" s="277"/>
      <c r="BI23" s="291" t="s">
        <v>85</v>
      </c>
      <c r="BJ23" s="277"/>
      <c r="BK23" s="277"/>
      <c r="BL23" s="277"/>
      <c r="BM23" s="277"/>
      <c r="BN23" s="277"/>
      <c r="BO23" s="291" t="s">
        <v>87</v>
      </c>
      <c r="BP23" s="277"/>
      <c r="BQ23" s="277"/>
      <c r="BR23" s="291" t="s">
        <v>85</v>
      </c>
      <c r="BS23" s="277"/>
      <c r="BT23" s="291" t="s">
        <v>96</v>
      </c>
      <c r="BU23" s="291" t="s">
        <v>96</v>
      </c>
      <c r="BV23" s="277"/>
      <c r="BW23" s="291" t="s">
        <v>85</v>
      </c>
      <c r="BX23" s="277"/>
      <c r="BY23" s="277"/>
      <c r="BZ23" s="277"/>
      <c r="CA23" s="277"/>
      <c r="CB23" s="277"/>
      <c r="CC23" s="277"/>
      <c r="CD23" s="291" t="s">
        <v>87</v>
      </c>
      <c r="CE23" s="277"/>
      <c r="CF23" s="277"/>
      <c r="CG23" s="276">
        <v>14.071795233012361</v>
      </c>
      <c r="CH23" s="71">
        <v>38.21485790617178</v>
      </c>
      <c r="CI23" s="39">
        <v>10.317612798871298</v>
      </c>
      <c r="CJ23" s="32">
        <v>16.752472224901215</v>
      </c>
      <c r="CK23" s="32">
        <v>17.30368765991458</v>
      </c>
      <c r="CL23" s="94">
        <v>14.093859083258195</v>
      </c>
      <c r="CM23" s="69">
        <v>2.9926697794163846E-3</v>
      </c>
      <c r="CN23" s="69">
        <v>7.9685793498167953E-4</v>
      </c>
      <c r="CO23" s="101">
        <v>3.8397388767403683E-3</v>
      </c>
      <c r="CP23" s="102">
        <v>3.6081727295970447E-4</v>
      </c>
    </row>
    <row r="24" spans="1:94" ht="23.25" customHeight="1" x14ac:dyDescent="0.2">
      <c r="A24" s="218"/>
      <c r="B24" s="5" t="s">
        <v>82</v>
      </c>
      <c r="C24" s="10" t="s">
        <v>98</v>
      </c>
      <c r="D24" s="10" t="s">
        <v>98</v>
      </c>
      <c r="E24" s="12" t="s">
        <v>89</v>
      </c>
      <c r="F24" s="65">
        <v>4.3187412799999998E-2</v>
      </c>
      <c r="G24" s="13">
        <v>0.20863864383696001</v>
      </c>
      <c r="H24" s="13">
        <v>3.0844450221759991E-2</v>
      </c>
      <c r="I24" s="28">
        <v>9.3433757130497006E-4</v>
      </c>
      <c r="J24" s="82">
        <v>2.9999999999999997E-4</v>
      </c>
      <c r="K24" s="82">
        <v>7.4747005704397607E-4</v>
      </c>
      <c r="L24" s="90">
        <v>1.86867514260994E-5</v>
      </c>
      <c r="M24" s="82">
        <v>1.681807628348946E-4</v>
      </c>
      <c r="N24" s="82">
        <v>3.156874922016323E-4</v>
      </c>
      <c r="O24" s="82">
        <v>1.7191811312011447E-4</v>
      </c>
      <c r="P24" s="150">
        <v>4.4673196598322322E-4</v>
      </c>
      <c r="Q24" s="58">
        <v>1.75</v>
      </c>
      <c r="R24" s="58">
        <v>3.6</v>
      </c>
      <c r="S24" s="58">
        <v>1.85</v>
      </c>
      <c r="T24" s="91">
        <v>2.5</v>
      </c>
      <c r="U24" s="291">
        <v>1</v>
      </c>
      <c r="V24" s="347"/>
      <c r="W24" s="347"/>
      <c r="X24" s="347"/>
      <c r="Y24" s="291">
        <v>1</v>
      </c>
      <c r="Z24" s="291"/>
      <c r="AA24" s="347"/>
      <c r="AB24" s="347"/>
      <c r="AC24" s="291"/>
      <c r="AD24" s="291"/>
      <c r="AE24" s="347"/>
      <c r="AF24" s="347">
        <v>1</v>
      </c>
      <c r="AG24" s="347"/>
      <c r="AH24" s="347"/>
      <c r="AI24" s="347">
        <v>1</v>
      </c>
      <c r="AJ24" s="291"/>
      <c r="AK24" s="291"/>
      <c r="AL24" s="347"/>
      <c r="AM24" s="347"/>
      <c r="AN24" s="291"/>
      <c r="AO24" s="291"/>
      <c r="AP24" s="291">
        <v>1</v>
      </c>
      <c r="AQ24" s="291">
        <v>1</v>
      </c>
      <c r="AR24" s="291"/>
      <c r="AS24" s="291"/>
      <c r="AT24" s="291"/>
      <c r="AU24" s="347"/>
      <c r="AV24" s="291"/>
      <c r="AW24" s="347">
        <v>1</v>
      </c>
      <c r="AX24" s="347"/>
      <c r="AY24" s="291">
        <v>1</v>
      </c>
      <c r="AZ24" s="291"/>
      <c r="BA24" s="347"/>
      <c r="BB24" s="347"/>
      <c r="BC24" s="347"/>
      <c r="BD24" s="277"/>
      <c r="BE24" s="291" t="s">
        <v>85</v>
      </c>
      <c r="BF24" s="277"/>
      <c r="BG24" s="277"/>
      <c r="BH24" s="277"/>
      <c r="BI24" s="291" t="s">
        <v>85</v>
      </c>
      <c r="BJ24" s="277"/>
      <c r="BK24" s="277"/>
      <c r="BL24" s="277"/>
      <c r="BM24" s="277"/>
      <c r="BN24" s="277"/>
      <c r="BO24" s="291" t="s">
        <v>87</v>
      </c>
      <c r="BP24" s="277"/>
      <c r="BQ24" s="277"/>
      <c r="BR24" s="291" t="s">
        <v>85</v>
      </c>
      <c r="BS24" s="277"/>
      <c r="BT24" s="291" t="s">
        <v>96</v>
      </c>
      <c r="BU24" s="291" t="s">
        <v>96</v>
      </c>
      <c r="BV24" s="277"/>
      <c r="BW24" s="291" t="s">
        <v>85</v>
      </c>
      <c r="BX24" s="277"/>
      <c r="BY24" s="277"/>
      <c r="BZ24" s="277"/>
      <c r="CA24" s="277"/>
      <c r="CB24" s="277"/>
      <c r="CC24" s="277"/>
      <c r="CD24" s="291" t="s">
        <v>87</v>
      </c>
      <c r="CE24" s="277"/>
      <c r="CF24" s="277"/>
      <c r="CG24" s="34">
        <v>15.308653315452929</v>
      </c>
      <c r="CH24" s="13">
        <v>48.094593215247592</v>
      </c>
      <c r="CI24" s="7">
        <v>10.317612798871298</v>
      </c>
      <c r="CJ24" s="32">
        <v>18.224951772046712</v>
      </c>
      <c r="CK24" s="32">
        <v>21.777231807864109</v>
      </c>
      <c r="CL24" s="94">
        <v>14.093859083258195</v>
      </c>
      <c r="CM24" s="47">
        <v>3.4241863484445372E-3</v>
      </c>
      <c r="CN24" s="69">
        <v>1.4834512863635002E-3</v>
      </c>
      <c r="CO24" s="101">
        <v>4.4111065318875285E-3</v>
      </c>
      <c r="CP24" s="101">
        <v>6.7170674246539287E-4</v>
      </c>
    </row>
    <row r="25" spans="1:94" ht="23.25" customHeight="1" x14ac:dyDescent="0.2">
      <c r="A25" s="218"/>
      <c r="B25" s="5" t="s">
        <v>82</v>
      </c>
      <c r="C25" s="10" t="s">
        <v>98</v>
      </c>
      <c r="D25" s="10" t="s">
        <v>98</v>
      </c>
      <c r="E25" s="12" t="s">
        <v>91</v>
      </c>
      <c r="F25" s="65">
        <v>2.4920106800000015E-2</v>
      </c>
      <c r="G25" s="13">
        <v>0.20341967451276</v>
      </c>
      <c r="H25" s="13">
        <v>1.7797940276560044E-2</v>
      </c>
      <c r="I25" s="28">
        <v>5.4343396081609906E-4</v>
      </c>
      <c r="J25" s="82">
        <v>1E-4</v>
      </c>
      <c r="K25" s="82">
        <v>4.3474716865287929E-4</v>
      </c>
      <c r="L25" s="90">
        <v>1.0868679216321982E-5</v>
      </c>
      <c r="M25" s="82">
        <v>9.7818112946897824E-5</v>
      </c>
      <c r="N25" s="82">
        <v>1.8361169403433781E-4</v>
      </c>
      <c r="O25" s="82">
        <v>9.9991848790162218E-5</v>
      </c>
      <c r="P25" s="150">
        <v>2.5983041799159908E-4</v>
      </c>
      <c r="Q25" s="58">
        <v>1.62</v>
      </c>
      <c r="R25" s="58">
        <v>2.5</v>
      </c>
      <c r="S25" s="58">
        <v>1.82</v>
      </c>
      <c r="T25" s="91">
        <v>2.25</v>
      </c>
      <c r="U25" s="291">
        <v>1</v>
      </c>
      <c r="V25" s="347"/>
      <c r="W25" s="347"/>
      <c r="X25" s="347"/>
      <c r="Y25" s="291"/>
      <c r="Z25" s="291"/>
      <c r="AA25" s="347"/>
      <c r="AB25" s="347"/>
      <c r="AC25" s="291">
        <v>1</v>
      </c>
      <c r="AD25" s="291"/>
      <c r="AE25" s="347"/>
      <c r="AF25" s="291">
        <v>1</v>
      </c>
      <c r="AG25" s="291"/>
      <c r="AH25" s="291"/>
      <c r="AI25" s="291">
        <v>1</v>
      </c>
      <c r="AJ25" s="291"/>
      <c r="AK25" s="291"/>
      <c r="AL25" s="347"/>
      <c r="AM25" s="347"/>
      <c r="AN25" s="291"/>
      <c r="AO25" s="291"/>
      <c r="AP25" s="291">
        <v>1</v>
      </c>
      <c r="AQ25" s="291">
        <v>1</v>
      </c>
      <c r="AR25" s="291"/>
      <c r="AS25" s="291"/>
      <c r="AT25" s="291"/>
      <c r="AU25" s="347"/>
      <c r="AV25" s="291"/>
      <c r="AW25" s="347">
        <v>1</v>
      </c>
      <c r="AX25" s="347"/>
      <c r="AY25" s="291">
        <v>1</v>
      </c>
      <c r="AZ25" s="291"/>
      <c r="BA25" s="347"/>
      <c r="BB25" s="347"/>
      <c r="BC25" s="347"/>
      <c r="BD25" s="277"/>
      <c r="BE25" s="291" t="s">
        <v>85</v>
      </c>
      <c r="BF25" s="277"/>
      <c r="BG25" s="277"/>
      <c r="BH25" s="277"/>
      <c r="BI25" s="291" t="s">
        <v>85</v>
      </c>
      <c r="BJ25" s="277"/>
      <c r="BK25" s="277"/>
      <c r="BL25" s="277"/>
      <c r="BM25" s="277"/>
      <c r="BN25" s="277"/>
      <c r="BO25" s="291" t="s">
        <v>87</v>
      </c>
      <c r="BP25" s="277"/>
      <c r="BQ25" s="277"/>
      <c r="BR25" s="291" t="s">
        <v>85</v>
      </c>
      <c r="BS25" s="277"/>
      <c r="BT25" s="291" t="s">
        <v>96</v>
      </c>
      <c r="BU25" s="291" t="s">
        <v>96</v>
      </c>
      <c r="BV25" s="277"/>
      <c r="BW25" s="291" t="s">
        <v>85</v>
      </c>
      <c r="BX25" s="277"/>
      <c r="BY25" s="277"/>
      <c r="BZ25" s="277"/>
      <c r="CA25" s="277"/>
      <c r="CB25" s="277"/>
      <c r="CC25" s="277"/>
      <c r="CD25" s="291" t="s">
        <v>87</v>
      </c>
      <c r="CE25" s="277"/>
      <c r="CF25" s="277"/>
      <c r="CG25" s="34">
        <v>11.692702090831599</v>
      </c>
      <c r="CH25" s="13">
        <v>49.137859879352739</v>
      </c>
      <c r="CI25" s="7">
        <v>10.317612798871298</v>
      </c>
      <c r="CJ25" s="32">
        <v>13.920161839135018</v>
      </c>
      <c r="CK25" s="32">
        <v>22.24962295337092</v>
      </c>
      <c r="CL25" s="94">
        <v>14.093859083258195</v>
      </c>
      <c r="CM25" s="69">
        <v>2.4796703983070395E-3</v>
      </c>
      <c r="CN25" s="69">
        <v>8.7455269545069596E-4</v>
      </c>
      <c r="CO25" s="102">
        <v>3.1828552640607325E-3</v>
      </c>
      <c r="CP25" s="102">
        <v>3.9599746050007512E-4</v>
      </c>
    </row>
    <row r="26" spans="1:94" ht="22.5" customHeight="1" x14ac:dyDescent="0.2">
      <c r="A26" s="218"/>
      <c r="B26" s="5" t="s">
        <v>82</v>
      </c>
      <c r="C26" s="10" t="s">
        <v>98</v>
      </c>
      <c r="D26" s="10" t="s">
        <v>98</v>
      </c>
      <c r="E26" s="12" t="s">
        <v>92</v>
      </c>
      <c r="F26" s="65">
        <v>1.0905089800000012E-2</v>
      </c>
      <c r="G26" s="13">
        <v>0.19941558415586</v>
      </c>
      <c r="H26" s="13">
        <v>7.788415135160002E-3</v>
      </c>
      <c r="I26" s="28">
        <v>2.3301311223844444E-4</v>
      </c>
      <c r="J26" s="82">
        <v>1E-4</v>
      </c>
      <c r="K26" s="82">
        <v>1.8641048979075556E-4</v>
      </c>
      <c r="L26" s="210">
        <v>4.660262244768889E-6</v>
      </c>
      <c r="M26" s="90">
        <v>4.1942360202919994E-5</v>
      </c>
      <c r="N26" s="82">
        <v>7.8728852731366891E-5</v>
      </c>
      <c r="O26" s="90">
        <v>4.2874412651873775E-5</v>
      </c>
      <c r="P26" s="150">
        <v>1.1140984685520375E-4</v>
      </c>
      <c r="Q26" s="58">
        <v>1.56</v>
      </c>
      <c r="R26" s="58">
        <v>1.95</v>
      </c>
      <c r="S26" s="58">
        <v>1.81</v>
      </c>
      <c r="T26" s="91">
        <v>2.12</v>
      </c>
      <c r="U26" s="291">
        <v>1</v>
      </c>
      <c r="V26" s="347"/>
      <c r="W26" s="347"/>
      <c r="X26" s="347"/>
      <c r="Y26" s="291"/>
      <c r="Z26" s="291"/>
      <c r="AA26" s="347"/>
      <c r="AB26" s="347"/>
      <c r="AC26" s="291">
        <v>1</v>
      </c>
      <c r="AD26" s="291">
        <v>1</v>
      </c>
      <c r="AE26" s="347"/>
      <c r="AF26" s="291"/>
      <c r="AG26" s="291"/>
      <c r="AH26" s="291">
        <v>1</v>
      </c>
      <c r="AI26" s="291"/>
      <c r="AJ26" s="291">
        <v>1</v>
      </c>
      <c r="AK26" s="291"/>
      <c r="AL26" s="347"/>
      <c r="AM26" s="347"/>
      <c r="AN26" s="291"/>
      <c r="AO26" s="291"/>
      <c r="AP26" s="291">
        <v>1</v>
      </c>
      <c r="AQ26" s="291">
        <v>1</v>
      </c>
      <c r="AR26" s="291">
        <v>1</v>
      </c>
      <c r="AS26" s="291"/>
      <c r="AT26" s="291"/>
      <c r="AU26" s="347"/>
      <c r="AV26" s="291"/>
      <c r="AW26" s="347">
        <v>1</v>
      </c>
      <c r="AX26" s="347"/>
      <c r="AY26" s="291">
        <v>1</v>
      </c>
      <c r="AZ26" s="291">
        <v>1</v>
      </c>
      <c r="BA26" s="347"/>
      <c r="BB26" s="347"/>
      <c r="BC26" s="347"/>
      <c r="BD26" s="277"/>
      <c r="BE26" s="291" t="s">
        <v>85</v>
      </c>
      <c r="BF26" s="277"/>
      <c r="BG26" s="277"/>
      <c r="BH26" s="277"/>
      <c r="BI26" s="291" t="s">
        <v>85</v>
      </c>
      <c r="BJ26" s="277"/>
      <c r="BK26" s="277"/>
      <c r="BL26" s="277"/>
      <c r="BM26" s="277"/>
      <c r="BN26" s="277"/>
      <c r="BO26" s="291" t="s">
        <v>87</v>
      </c>
      <c r="BP26" s="277"/>
      <c r="BQ26" s="277"/>
      <c r="BR26" s="291" t="s">
        <v>85</v>
      </c>
      <c r="BS26" s="277"/>
      <c r="BT26" s="291" t="s">
        <v>96</v>
      </c>
      <c r="BU26" s="291" t="s">
        <v>96</v>
      </c>
      <c r="BV26" s="277"/>
      <c r="BW26" s="291" t="s">
        <v>85</v>
      </c>
      <c r="BX26" s="277"/>
      <c r="BY26" s="277"/>
      <c r="BZ26" s="277"/>
      <c r="CA26" s="277"/>
      <c r="CB26" s="277"/>
      <c r="CC26" s="277"/>
      <c r="CD26" s="291" t="s">
        <v>87</v>
      </c>
      <c r="CE26" s="277"/>
      <c r="CF26" s="277"/>
      <c r="CG26" s="226">
        <v>11.084411230614924</v>
      </c>
      <c r="CH26" s="13">
        <v>49.45083987858429</v>
      </c>
      <c r="CI26" s="7">
        <v>10.317612798871298</v>
      </c>
      <c r="CJ26" s="32">
        <v>13.195991570047065</v>
      </c>
      <c r="CK26" s="32">
        <v>22.391340297022964</v>
      </c>
      <c r="CL26" s="94">
        <v>14.093859083258195</v>
      </c>
      <c r="CM26" s="69">
        <v>2.1854537912034725E-3</v>
      </c>
      <c r="CN26" s="77">
        <v>3.8514366975673971E-4</v>
      </c>
      <c r="CO26" s="77">
        <v>2.785181166388216E-3</v>
      </c>
      <c r="CP26" s="77">
        <v>1.7439305366585169E-4</v>
      </c>
    </row>
    <row r="27" spans="1:94" ht="23.25" customHeight="1" x14ac:dyDescent="0.2">
      <c r="A27" s="218"/>
      <c r="B27" s="5" t="s">
        <v>82</v>
      </c>
      <c r="C27" s="10" t="s">
        <v>98</v>
      </c>
      <c r="D27" s="10" t="s">
        <v>98</v>
      </c>
      <c r="E27" s="12" t="s">
        <v>93</v>
      </c>
      <c r="F27" s="65">
        <v>1.1075177100000036E-2</v>
      </c>
      <c r="G27" s="13">
        <v>0.19946417809747002</v>
      </c>
      <c r="H27" s="13">
        <v>7.9098914848199798E-3</v>
      </c>
      <c r="I27" s="28">
        <v>2.4404427150139145E-4</v>
      </c>
      <c r="J27" s="82">
        <v>1E-4</v>
      </c>
      <c r="K27" s="82">
        <v>1.9523541720111316E-4</v>
      </c>
      <c r="L27" s="210">
        <v>4.8808854300278293E-6</v>
      </c>
      <c r="M27" s="90">
        <v>4.3927968870250462E-5</v>
      </c>
      <c r="N27" s="82">
        <v>8.2455984242232674E-5</v>
      </c>
      <c r="O27" s="90">
        <v>4.4904145956256029E-5</v>
      </c>
      <c r="P27" s="150">
        <v>1.1668414130290277E-4</v>
      </c>
      <c r="Q27" s="58">
        <v>1.53</v>
      </c>
      <c r="R27" s="58">
        <v>1.67</v>
      </c>
      <c r="S27" s="58">
        <v>1.81</v>
      </c>
      <c r="T27" s="91">
        <v>2.06</v>
      </c>
      <c r="U27" s="291">
        <v>1</v>
      </c>
      <c r="V27" s="347"/>
      <c r="W27" s="347"/>
      <c r="X27" s="347"/>
      <c r="Y27" s="291"/>
      <c r="Z27" s="291"/>
      <c r="AA27" s="347"/>
      <c r="AB27" s="347"/>
      <c r="AC27" s="291">
        <v>1</v>
      </c>
      <c r="AD27" s="291">
        <v>1</v>
      </c>
      <c r="AE27" s="347"/>
      <c r="AF27" s="291">
        <v>1</v>
      </c>
      <c r="AG27" s="291"/>
      <c r="AH27" s="291"/>
      <c r="AI27" s="291"/>
      <c r="AJ27" s="291">
        <v>1</v>
      </c>
      <c r="AK27" s="291">
        <v>1</v>
      </c>
      <c r="AL27" s="347"/>
      <c r="AM27" s="347"/>
      <c r="AN27" s="291"/>
      <c r="AO27" s="291"/>
      <c r="AP27" s="291">
        <v>1</v>
      </c>
      <c r="AQ27" s="291">
        <v>1</v>
      </c>
      <c r="AR27" s="291">
        <v>1</v>
      </c>
      <c r="AS27" s="291"/>
      <c r="AT27" s="291"/>
      <c r="AU27" s="347"/>
      <c r="AV27" s="291"/>
      <c r="AW27" s="347">
        <v>1</v>
      </c>
      <c r="AX27" s="347"/>
      <c r="AY27" s="291">
        <v>1</v>
      </c>
      <c r="AZ27" s="291">
        <v>1</v>
      </c>
      <c r="BA27" s="347"/>
      <c r="BB27" s="347"/>
      <c r="BC27" s="347"/>
      <c r="BD27" s="277"/>
      <c r="BE27" s="291" t="s">
        <v>85</v>
      </c>
      <c r="BF27" s="277"/>
      <c r="BG27" s="277"/>
      <c r="BH27" s="277"/>
      <c r="BI27" s="291" t="s">
        <v>85</v>
      </c>
      <c r="BJ27" s="277"/>
      <c r="BK27" s="277"/>
      <c r="BL27" s="277"/>
      <c r="BM27" s="277"/>
      <c r="BN27" s="277"/>
      <c r="BO27" s="291" t="s">
        <v>87</v>
      </c>
      <c r="BP27" s="277"/>
      <c r="BQ27" s="277"/>
      <c r="BR27" s="291" t="s">
        <v>85</v>
      </c>
      <c r="BS27" s="277"/>
      <c r="BT27" s="291" t="s">
        <v>96</v>
      </c>
      <c r="BU27" s="291" t="s">
        <v>96</v>
      </c>
      <c r="BV27" s="277"/>
      <c r="BW27" s="291" t="s">
        <v>85</v>
      </c>
      <c r="BX27" s="277"/>
      <c r="BY27" s="277"/>
      <c r="BZ27" s="277"/>
      <c r="CA27" s="277"/>
      <c r="CB27" s="277"/>
      <c r="CC27" s="277"/>
      <c r="CD27" s="291" t="s">
        <v>87</v>
      </c>
      <c r="CE27" s="277"/>
      <c r="CF27" s="277"/>
      <c r="CG27" s="34">
        <v>10.476120370398252</v>
      </c>
      <c r="CH27" s="13">
        <v>48.929206546531709</v>
      </c>
      <c r="CI27" s="7">
        <v>10.317612798871298</v>
      </c>
      <c r="CJ27" s="32">
        <v>12.471821300959117</v>
      </c>
      <c r="CK27" s="32">
        <v>22.155144724269558</v>
      </c>
      <c r="CL27" s="94">
        <v>14.093859083258195</v>
      </c>
      <c r="CM27" s="77">
        <v>2.0734595242528717E-3</v>
      </c>
      <c r="CN27" s="77">
        <v>3.8702471422140915E-4</v>
      </c>
      <c r="CO27" s="77">
        <v>2.6437735705438581E-3</v>
      </c>
      <c r="CP27" s="77">
        <v>1.7524479059945409E-4</v>
      </c>
    </row>
    <row r="28" spans="1:94" ht="22.5" customHeight="1" x14ac:dyDescent="0.2">
      <c r="A28" s="218"/>
      <c r="B28" s="5" t="s">
        <v>82</v>
      </c>
      <c r="C28" s="10" t="s">
        <v>98</v>
      </c>
      <c r="D28" s="10" t="s">
        <v>98</v>
      </c>
      <c r="E28" s="12" t="s">
        <v>94</v>
      </c>
      <c r="F28" s="65">
        <v>0.21</v>
      </c>
      <c r="G28" s="13">
        <v>0.256297</v>
      </c>
      <c r="H28" s="13">
        <v>0.15712399999999999</v>
      </c>
      <c r="I28" s="28">
        <v>4.4986486870920508E-3</v>
      </c>
      <c r="J28" s="28">
        <v>1.1999999999999999E-3</v>
      </c>
      <c r="K28" s="28">
        <v>3.5989189496736409E-3</v>
      </c>
      <c r="L28" s="82">
        <v>8.9972973741841023E-5</v>
      </c>
      <c r="M28" s="28">
        <v>8.0975676367656916E-4</v>
      </c>
      <c r="N28" s="28">
        <v>1.5199721877187675E-3</v>
      </c>
      <c r="O28" s="28">
        <v>8.2775135842493735E-4</v>
      </c>
      <c r="P28" s="149">
        <v>2.1509251409483465E-3</v>
      </c>
      <c r="Q28" s="58">
        <v>1.5</v>
      </c>
      <c r="R28" s="58">
        <v>1.53</v>
      </c>
      <c r="S28" s="58">
        <v>1.8</v>
      </c>
      <c r="T28" s="91">
        <v>2</v>
      </c>
      <c r="U28" s="291">
        <v>1</v>
      </c>
      <c r="V28" s="347"/>
      <c r="W28" s="347"/>
      <c r="X28" s="347"/>
      <c r="Y28" s="291"/>
      <c r="Z28" s="291"/>
      <c r="AA28" s="347"/>
      <c r="AB28" s="347"/>
      <c r="AC28" s="291">
        <v>1</v>
      </c>
      <c r="AD28" s="291">
        <v>1</v>
      </c>
      <c r="AE28" s="347"/>
      <c r="AF28" s="291">
        <v>1</v>
      </c>
      <c r="AG28" s="291"/>
      <c r="AH28" s="291"/>
      <c r="AI28" s="291"/>
      <c r="AJ28" s="291">
        <v>1</v>
      </c>
      <c r="AK28" s="291">
        <v>1</v>
      </c>
      <c r="AL28" s="347"/>
      <c r="AM28" s="347"/>
      <c r="AN28" s="291"/>
      <c r="AO28" s="291"/>
      <c r="AP28" s="291">
        <v>1</v>
      </c>
      <c r="AQ28" s="291">
        <v>1</v>
      </c>
      <c r="AR28" s="291">
        <v>1</v>
      </c>
      <c r="AS28" s="291"/>
      <c r="AT28" s="291"/>
      <c r="AU28" s="347"/>
      <c r="AV28" s="291"/>
      <c r="AW28" s="347">
        <v>1</v>
      </c>
      <c r="AX28" s="347"/>
      <c r="AY28" s="291">
        <v>1</v>
      </c>
      <c r="AZ28" s="291">
        <v>1</v>
      </c>
      <c r="BA28" s="347"/>
      <c r="BB28" s="347"/>
      <c r="BC28" s="347"/>
      <c r="BD28" s="277"/>
      <c r="BE28" s="291" t="s">
        <v>85</v>
      </c>
      <c r="BF28" s="277"/>
      <c r="BG28" s="277"/>
      <c r="BH28" s="277"/>
      <c r="BI28" s="291" t="s">
        <v>85</v>
      </c>
      <c r="BJ28" s="277"/>
      <c r="BK28" s="277"/>
      <c r="BL28" s="277"/>
      <c r="BM28" s="277"/>
      <c r="BN28" s="277"/>
      <c r="BO28" s="291" t="s">
        <v>87</v>
      </c>
      <c r="BP28" s="277"/>
      <c r="BQ28" s="277"/>
      <c r="BR28" s="291" t="s">
        <v>85</v>
      </c>
      <c r="BS28" s="277"/>
      <c r="BT28" s="291" t="s">
        <v>96</v>
      </c>
      <c r="BU28" s="291" t="s">
        <v>96</v>
      </c>
      <c r="BV28" s="277"/>
      <c r="BW28" s="291" t="s">
        <v>85</v>
      </c>
      <c r="BX28" s="277"/>
      <c r="BY28" s="277"/>
      <c r="BZ28" s="277"/>
      <c r="CA28" s="277"/>
      <c r="CB28" s="277"/>
      <c r="CC28" s="277"/>
      <c r="CD28" s="291" t="s">
        <v>87</v>
      </c>
      <c r="CE28" s="277"/>
      <c r="CF28" s="277"/>
      <c r="CG28" s="34">
        <v>9.8948646595245435</v>
      </c>
      <c r="CH28" s="13">
        <v>36.618659910090898</v>
      </c>
      <c r="CI28" s="7">
        <v>10.317612798871298</v>
      </c>
      <c r="CJ28" s="32">
        <v>11.779836377163967</v>
      </c>
      <c r="CK28" s="32">
        <v>16.580929207289159</v>
      </c>
      <c r="CL28" s="94">
        <v>14.093859083258195</v>
      </c>
      <c r="CM28" s="69">
        <v>4.4244263951501881E-3</v>
      </c>
      <c r="CN28" s="47">
        <v>5.7536703197131212E-3</v>
      </c>
      <c r="CO28" s="69">
        <v>5.9788471314422137E-3</v>
      </c>
      <c r="CP28" s="69">
        <v>2.6052619207661016E-3</v>
      </c>
    </row>
    <row r="29" spans="1:94" ht="24.75" customHeight="1" x14ac:dyDescent="0.2">
      <c r="A29" s="218"/>
      <c r="B29" s="5" t="s">
        <v>82</v>
      </c>
      <c r="C29" s="10" t="s">
        <v>98</v>
      </c>
      <c r="D29" s="10" t="s">
        <v>98</v>
      </c>
      <c r="E29" s="10" t="s">
        <v>95</v>
      </c>
      <c r="F29" s="192">
        <v>0.18</v>
      </c>
      <c r="G29" s="13">
        <v>0.247726</v>
      </c>
      <c r="H29" s="13">
        <v>0.13569799999999999</v>
      </c>
      <c r="I29" s="28">
        <v>3.8708136687511845E-3</v>
      </c>
      <c r="J29" s="28">
        <v>1E-3</v>
      </c>
      <c r="K29" s="28">
        <v>3.0966509350009476E-3</v>
      </c>
      <c r="L29" s="90">
        <v>7.7416273375023687E-5</v>
      </c>
      <c r="M29" s="82">
        <v>6.9674646037521314E-4</v>
      </c>
      <c r="N29" s="28">
        <v>1.307843650299928E-3</v>
      </c>
      <c r="O29" s="82">
        <v>7.1222971505021792E-4</v>
      </c>
      <c r="P29" s="149">
        <v>1.8507403034010387E-3</v>
      </c>
      <c r="Q29" s="58">
        <v>0.34</v>
      </c>
      <c r="R29" s="58">
        <v>1.4</v>
      </c>
      <c r="S29" s="58">
        <v>0.2</v>
      </c>
      <c r="T29" s="91">
        <v>0.37</v>
      </c>
      <c r="U29" s="291">
        <v>1</v>
      </c>
      <c r="V29" s="347"/>
      <c r="W29" s="347"/>
      <c r="X29" s="347"/>
      <c r="Y29" s="291"/>
      <c r="Z29" s="291"/>
      <c r="AA29" s="347"/>
      <c r="AB29" s="347"/>
      <c r="AC29" s="291">
        <v>1</v>
      </c>
      <c r="AD29" s="291">
        <v>1</v>
      </c>
      <c r="AE29" s="347"/>
      <c r="AF29" s="291">
        <v>1</v>
      </c>
      <c r="AG29" s="291"/>
      <c r="AH29" s="291"/>
      <c r="AI29" s="291"/>
      <c r="AJ29" s="291">
        <v>1</v>
      </c>
      <c r="AK29" s="291">
        <v>1</v>
      </c>
      <c r="AL29" s="347"/>
      <c r="AM29" s="347"/>
      <c r="AN29" s="291"/>
      <c r="AO29" s="291"/>
      <c r="AP29" s="291">
        <v>1</v>
      </c>
      <c r="AQ29" s="291">
        <v>1</v>
      </c>
      <c r="AR29" s="291">
        <v>1</v>
      </c>
      <c r="AS29" s="291"/>
      <c r="AT29" s="291"/>
      <c r="AU29" s="347"/>
      <c r="AV29" s="291"/>
      <c r="AW29" s="347">
        <v>1</v>
      </c>
      <c r="AX29" s="347"/>
      <c r="AY29" s="291">
        <v>1</v>
      </c>
      <c r="AZ29" s="291">
        <v>1</v>
      </c>
      <c r="BA29" s="347"/>
      <c r="BB29" s="347"/>
      <c r="BC29" s="347"/>
      <c r="BD29" s="277"/>
      <c r="BE29" s="291" t="s">
        <v>85</v>
      </c>
      <c r="BF29" s="277"/>
      <c r="BG29" s="277"/>
      <c r="BH29" s="277"/>
      <c r="BI29" s="291" t="s">
        <v>85</v>
      </c>
      <c r="BJ29" s="277"/>
      <c r="BK29" s="277"/>
      <c r="BL29" s="277"/>
      <c r="BM29" s="277"/>
      <c r="BN29" s="277"/>
      <c r="BO29" s="291" t="s">
        <v>87</v>
      </c>
      <c r="BP29" s="277"/>
      <c r="BQ29" s="277"/>
      <c r="BR29" s="291" t="s">
        <v>85</v>
      </c>
      <c r="BS29" s="277"/>
      <c r="BT29" s="291" t="s">
        <v>96</v>
      </c>
      <c r="BU29" s="291" t="s">
        <v>96</v>
      </c>
      <c r="BV29" s="277"/>
      <c r="BW29" s="291" t="s">
        <v>85</v>
      </c>
      <c r="BX29" s="277"/>
      <c r="BY29" s="277"/>
      <c r="BZ29" s="277"/>
      <c r="CA29" s="277"/>
      <c r="CB29" s="277"/>
      <c r="CC29" s="277"/>
      <c r="CD29" s="291" t="s">
        <v>87</v>
      </c>
      <c r="CE29" s="277"/>
      <c r="CF29" s="277"/>
      <c r="CG29" s="245">
        <v>8.6242126404052701</v>
      </c>
      <c r="CH29" s="225">
        <v>34.448665248752178</v>
      </c>
      <c r="CI29" s="53">
        <v>10.317612798871298</v>
      </c>
      <c r="CJ29" s="32">
        <v>10.267125148402473</v>
      </c>
      <c r="CK29" s="32">
        <v>15.598355624634985</v>
      </c>
      <c r="CL29" s="94">
        <v>14.093859083258195</v>
      </c>
      <c r="CM29" s="69">
        <v>3.7572791460663002E-3</v>
      </c>
      <c r="CN29" s="69">
        <v>4.6746149769251724E-3</v>
      </c>
      <c r="CO29" s="69">
        <v>5.0803284794996252E-3</v>
      </c>
      <c r="CP29" s="69">
        <v>2.1166656615517181E-3</v>
      </c>
    </row>
    <row r="30" spans="1:94" ht="25.5" customHeight="1" x14ac:dyDescent="0.2">
      <c r="A30" s="217"/>
      <c r="B30" s="5" t="s">
        <v>82</v>
      </c>
      <c r="C30" s="10" t="s">
        <v>99</v>
      </c>
      <c r="D30" s="10" t="s">
        <v>99</v>
      </c>
      <c r="E30" s="15"/>
      <c r="F30" s="115">
        <v>2.6088529096999999</v>
      </c>
      <c r="G30" s="115"/>
      <c r="H30" s="233"/>
      <c r="I30" s="229">
        <v>2.5692959131417135E-2</v>
      </c>
      <c r="J30" s="229">
        <v>5.7999999999999996E-3</v>
      </c>
      <c r="K30" s="229">
        <v>2.055436730513371E-2</v>
      </c>
      <c r="L30" s="229">
        <v>5.1385918262834276E-4</v>
      </c>
      <c r="M30" s="229">
        <v>4.6247326436550853E-3</v>
      </c>
      <c r="N30" s="113">
        <v>1.0000000000000002E-2</v>
      </c>
      <c r="O30" s="14"/>
      <c r="P30" s="113"/>
      <c r="Q30" s="7"/>
      <c r="R30" s="7"/>
      <c r="S30" s="7"/>
      <c r="T30" s="36"/>
      <c r="U30" s="273"/>
      <c r="V30" s="273"/>
      <c r="W30" s="274"/>
      <c r="X30" s="274"/>
      <c r="Y30" s="273"/>
      <c r="Z30" s="273"/>
      <c r="AA30" s="274"/>
      <c r="AB30" s="274"/>
      <c r="AC30" s="273"/>
      <c r="AD30" s="273"/>
      <c r="AE30" s="273"/>
      <c r="AF30" s="273"/>
      <c r="AG30" s="273"/>
      <c r="AH30" s="273"/>
      <c r="AI30" s="273"/>
      <c r="AJ30" s="273"/>
      <c r="AK30" s="273"/>
      <c r="AL30" s="274"/>
      <c r="AM30" s="274"/>
      <c r="AN30" s="273"/>
      <c r="AO30" s="273"/>
      <c r="AP30" s="273"/>
      <c r="AQ30" s="273"/>
      <c r="AR30" s="273"/>
      <c r="AS30" s="273"/>
      <c r="AT30" s="273"/>
      <c r="AU30" s="274"/>
      <c r="AV30" s="274"/>
      <c r="AW30" s="274"/>
      <c r="AX30" s="274"/>
      <c r="AY30" s="274"/>
      <c r="AZ30" s="274"/>
      <c r="BA30" s="274"/>
      <c r="BB30" s="274"/>
      <c r="BC30" s="274"/>
      <c r="BD30" s="277"/>
      <c r="BE30" s="273"/>
      <c r="BF30" s="277"/>
      <c r="BG30" s="273"/>
      <c r="BH30" s="277"/>
      <c r="BI30" s="273"/>
      <c r="BJ30" s="277"/>
      <c r="BK30" s="277"/>
      <c r="BL30" s="277"/>
      <c r="BM30" s="277"/>
      <c r="BN30" s="277"/>
      <c r="BO30" s="273"/>
      <c r="BP30" s="277"/>
      <c r="BQ30" s="277"/>
      <c r="BR30" s="273"/>
      <c r="BS30" s="277"/>
      <c r="BT30" s="273"/>
      <c r="BU30" s="277"/>
      <c r="BV30" s="277"/>
      <c r="BW30" s="273"/>
      <c r="BX30" s="273"/>
      <c r="BY30" s="277"/>
      <c r="BZ30" s="277"/>
      <c r="CA30" s="277"/>
      <c r="CB30" s="277"/>
      <c r="CC30" s="277"/>
      <c r="CD30" s="273"/>
      <c r="CE30" s="277"/>
      <c r="CF30" s="277"/>
      <c r="CG30" s="34"/>
      <c r="CH30" s="7"/>
      <c r="CI30" s="7"/>
      <c r="CJ30" s="60"/>
      <c r="CK30" s="60"/>
      <c r="CL30" s="60"/>
      <c r="CM30" s="7"/>
      <c r="CN30" s="47"/>
      <c r="CO30" s="7"/>
      <c r="CP30" s="7"/>
    </row>
    <row r="31" spans="1:94" ht="25.5" customHeight="1" x14ac:dyDescent="0.2">
      <c r="A31" s="216"/>
      <c r="B31" s="37" t="s">
        <v>82</v>
      </c>
      <c r="C31" s="10" t="s">
        <v>99</v>
      </c>
      <c r="D31" s="10" t="s">
        <v>99</v>
      </c>
      <c r="E31" s="38" t="s">
        <v>84</v>
      </c>
      <c r="F31" s="71">
        <v>0.55080363349999995</v>
      </c>
      <c r="G31" s="13">
        <v>0.35366459809094997</v>
      </c>
      <c r="H31" s="13">
        <v>0.40052595504569999</v>
      </c>
      <c r="I31" s="13">
        <v>5.4245201760259138E-3</v>
      </c>
      <c r="J31" s="28">
        <v>1E-3</v>
      </c>
      <c r="K31" s="28">
        <v>4.3396161408207311E-3</v>
      </c>
      <c r="L31" s="82">
        <v>1.0849040352051828E-4</v>
      </c>
      <c r="M31" s="82">
        <v>9.7641363168466441E-4</v>
      </c>
      <c r="N31" s="28">
        <v>2.1112866557254032E-3</v>
      </c>
      <c r="O31" s="82">
        <v>9.9811171238876808E-4</v>
      </c>
      <c r="P31" s="58">
        <v>2.3151218079117426E-3</v>
      </c>
      <c r="Q31" s="58">
        <v>2</v>
      </c>
      <c r="R31" s="58">
        <v>5.8</v>
      </c>
      <c r="S31" s="58">
        <v>1.9</v>
      </c>
      <c r="T31" s="91">
        <v>3</v>
      </c>
      <c r="U31" s="291">
        <v>1</v>
      </c>
      <c r="V31" s="291"/>
      <c r="W31" s="347"/>
      <c r="X31" s="347"/>
      <c r="Y31" s="291">
        <v>1</v>
      </c>
      <c r="Z31" s="291"/>
      <c r="AA31" s="347"/>
      <c r="AB31" s="347"/>
      <c r="AC31" s="291"/>
      <c r="AD31" s="291"/>
      <c r="AE31" s="291"/>
      <c r="AF31" s="347">
        <v>0.5</v>
      </c>
      <c r="AG31" s="347"/>
      <c r="AH31" s="347">
        <v>0.5</v>
      </c>
      <c r="AI31" s="347">
        <v>1</v>
      </c>
      <c r="AJ31" s="291"/>
      <c r="AK31" s="291"/>
      <c r="AL31" s="347"/>
      <c r="AM31" s="347"/>
      <c r="AN31" s="291"/>
      <c r="AO31" s="291">
        <v>1</v>
      </c>
      <c r="AP31" s="291"/>
      <c r="AQ31" s="291"/>
      <c r="AR31" s="291"/>
      <c r="AS31" s="291">
        <v>1</v>
      </c>
      <c r="AT31" s="291"/>
      <c r="AU31" s="347"/>
      <c r="AV31" s="291"/>
      <c r="AW31" s="347">
        <v>1</v>
      </c>
      <c r="AX31" s="347"/>
      <c r="AY31" s="291">
        <v>1</v>
      </c>
      <c r="AZ31" s="291"/>
      <c r="BA31" s="347"/>
      <c r="BB31" s="347"/>
      <c r="BC31" s="347"/>
      <c r="BD31" s="277"/>
      <c r="BE31" s="291" t="s">
        <v>85</v>
      </c>
      <c r="BF31" s="277"/>
      <c r="BG31" s="277"/>
      <c r="BH31" s="277"/>
      <c r="BI31" s="291" t="s">
        <v>85</v>
      </c>
      <c r="BJ31" s="277"/>
      <c r="BK31" s="277"/>
      <c r="BL31" s="277"/>
      <c r="BM31" s="277"/>
      <c r="BN31" s="277"/>
      <c r="BO31" s="291" t="s">
        <v>87</v>
      </c>
      <c r="BP31" s="277"/>
      <c r="BQ31" s="277"/>
      <c r="BR31" s="291" t="s">
        <v>85</v>
      </c>
      <c r="BS31" s="277"/>
      <c r="BT31" s="291" t="s">
        <v>85</v>
      </c>
      <c r="BU31" s="277"/>
      <c r="BV31" s="277"/>
      <c r="BW31" s="291" t="s">
        <v>85</v>
      </c>
      <c r="BX31" s="277"/>
      <c r="BY31" s="277"/>
      <c r="BZ31" s="277"/>
      <c r="CA31" s="277"/>
      <c r="CB31" s="277"/>
      <c r="CC31" s="277"/>
      <c r="CD31" s="291" t="s">
        <v>87</v>
      </c>
      <c r="CE31" s="277"/>
      <c r="CF31" s="277"/>
      <c r="CG31" s="276">
        <v>14.071795233012361</v>
      </c>
      <c r="CH31" s="71">
        <v>38.21485790617178</v>
      </c>
      <c r="CI31" s="73">
        <v>10.317612798871298</v>
      </c>
      <c r="CJ31" s="13">
        <v>16.752472224901215</v>
      </c>
      <c r="CK31" s="13">
        <v>17.30368765991458</v>
      </c>
      <c r="CL31" s="47">
        <v>14.093859083258195</v>
      </c>
      <c r="CM31" s="47">
        <v>1.0028859181640681E-2</v>
      </c>
      <c r="CN31" s="47">
        <v>1.5306042459805172E-2</v>
      </c>
      <c r="CO31" s="94">
        <v>1.3687705149545083E-2</v>
      </c>
      <c r="CP31" s="94">
        <v>6.9305760257997806E-3</v>
      </c>
    </row>
    <row r="32" spans="1:94" ht="29.25" customHeight="1" x14ac:dyDescent="0.2">
      <c r="A32" s="216"/>
      <c r="B32" s="5" t="s">
        <v>82</v>
      </c>
      <c r="C32" s="10" t="s">
        <v>99</v>
      </c>
      <c r="D32" s="10" t="s">
        <v>99</v>
      </c>
      <c r="E32" s="12" t="s">
        <v>89</v>
      </c>
      <c r="F32" s="71">
        <v>0.53681258720000002</v>
      </c>
      <c r="G32" s="13">
        <v>0.34966735616304001</v>
      </c>
      <c r="H32" s="13">
        <v>0.39053354977824001</v>
      </c>
      <c r="I32" s="13">
        <v>5.2867311195961292E-3</v>
      </c>
      <c r="J32" s="28">
        <v>1E-3</v>
      </c>
      <c r="K32" s="28">
        <v>4.2293848956769034E-3</v>
      </c>
      <c r="L32" s="82">
        <v>1.0573462239192259E-4</v>
      </c>
      <c r="M32" s="28">
        <v>9.5161160152730322E-4</v>
      </c>
      <c r="N32" s="28">
        <v>2.0576575444482604E-3</v>
      </c>
      <c r="O32" s="28">
        <v>9.7275852600568779E-4</v>
      </c>
      <c r="P32" s="58">
        <v>2.2563150491421808E-3</v>
      </c>
      <c r="Q32" s="58">
        <v>1.75</v>
      </c>
      <c r="R32" s="58">
        <v>3.6</v>
      </c>
      <c r="S32" s="58">
        <v>1.85</v>
      </c>
      <c r="T32" s="91">
        <v>2.5</v>
      </c>
      <c r="U32" s="291">
        <v>1</v>
      </c>
      <c r="V32" s="291"/>
      <c r="W32" s="347"/>
      <c r="X32" s="347"/>
      <c r="Y32" s="291"/>
      <c r="Z32" s="291"/>
      <c r="AA32" s="347"/>
      <c r="AB32" s="347"/>
      <c r="AC32" s="291">
        <v>1</v>
      </c>
      <c r="AD32" s="291"/>
      <c r="AE32" s="291"/>
      <c r="AF32" s="347">
        <v>1</v>
      </c>
      <c r="AG32" s="347"/>
      <c r="AH32" s="347"/>
      <c r="AI32" s="347">
        <v>1</v>
      </c>
      <c r="AJ32" s="291"/>
      <c r="AK32" s="291"/>
      <c r="AL32" s="347"/>
      <c r="AM32" s="347"/>
      <c r="AN32" s="291"/>
      <c r="AO32" s="291">
        <v>1</v>
      </c>
      <c r="AP32" s="291"/>
      <c r="AQ32" s="291"/>
      <c r="AR32" s="291"/>
      <c r="AS32" s="291">
        <v>1</v>
      </c>
      <c r="AT32" s="291"/>
      <c r="AU32" s="347"/>
      <c r="AV32" s="291"/>
      <c r="AW32" s="347">
        <v>1</v>
      </c>
      <c r="AX32" s="347"/>
      <c r="AY32" s="291">
        <v>1</v>
      </c>
      <c r="AZ32" s="291"/>
      <c r="BA32" s="347"/>
      <c r="BB32" s="347"/>
      <c r="BC32" s="347"/>
      <c r="BD32" s="277"/>
      <c r="BE32" s="291" t="s">
        <v>85</v>
      </c>
      <c r="BF32" s="277"/>
      <c r="BG32" s="277"/>
      <c r="BH32" s="277"/>
      <c r="BI32" s="291" t="s">
        <v>85</v>
      </c>
      <c r="BJ32" s="277"/>
      <c r="BK32" s="277"/>
      <c r="BL32" s="277"/>
      <c r="BM32" s="277"/>
      <c r="BN32" s="277"/>
      <c r="BO32" s="291" t="s">
        <v>87</v>
      </c>
      <c r="BP32" s="277"/>
      <c r="BQ32" s="277"/>
      <c r="BR32" s="291" t="s">
        <v>85</v>
      </c>
      <c r="BS32" s="277"/>
      <c r="BT32" s="291" t="s">
        <v>85</v>
      </c>
      <c r="BU32" s="277"/>
      <c r="BV32" s="277"/>
      <c r="BW32" s="291" t="s">
        <v>85</v>
      </c>
      <c r="BX32" s="277"/>
      <c r="BY32" s="277"/>
      <c r="BZ32" s="277"/>
      <c r="CA32" s="277"/>
      <c r="CB32" s="277"/>
      <c r="CC32" s="277"/>
      <c r="CD32" s="291" t="s">
        <v>87</v>
      </c>
      <c r="CE32" s="277"/>
      <c r="CF32" s="277"/>
      <c r="CG32" s="276">
        <v>15.308653315452929</v>
      </c>
      <c r="CH32" s="71">
        <v>48.094593215247592</v>
      </c>
      <c r="CI32" s="73">
        <v>10.317612798871298</v>
      </c>
      <c r="CJ32" s="13">
        <v>18.224951772046712</v>
      </c>
      <c r="CK32" s="13">
        <v>21.777231807864109</v>
      </c>
      <c r="CL32" s="47">
        <v>14.093859083258195</v>
      </c>
      <c r="CM32" s="47">
        <v>1.0247023004535626E-2</v>
      </c>
      <c r="CN32" s="47">
        <v>1.8782552213491101E-2</v>
      </c>
      <c r="CO32" s="94">
        <v>1.3938431660446535E-2</v>
      </c>
      <c r="CP32" s="94">
        <v>8.5047396422687684E-3</v>
      </c>
    </row>
    <row r="33" spans="1:111" ht="25.5" customHeight="1" x14ac:dyDescent="0.2">
      <c r="A33" s="216"/>
      <c r="B33" s="5" t="s">
        <v>82</v>
      </c>
      <c r="C33" s="10" t="s">
        <v>99</v>
      </c>
      <c r="D33" s="10" t="s">
        <v>99</v>
      </c>
      <c r="E33" s="12" t="s">
        <v>91</v>
      </c>
      <c r="F33" s="71">
        <v>0.3550798932</v>
      </c>
      <c r="G33" s="13">
        <v>0.29774632548724</v>
      </c>
      <c r="H33" s="13">
        <v>0.26074005972343994</v>
      </c>
      <c r="I33" s="28">
        <v>3.4969595834456798E-3</v>
      </c>
      <c r="J33" s="28">
        <v>1E-3</v>
      </c>
      <c r="K33" s="28">
        <v>2.797567666756544E-3</v>
      </c>
      <c r="L33" s="82">
        <v>6.9939191668913592E-5</v>
      </c>
      <c r="M33" s="28">
        <v>6.2945272502022232E-4</v>
      </c>
      <c r="N33" s="28">
        <v>1.3610575432588562E-3</v>
      </c>
      <c r="O33" s="28">
        <v>6.4344056335400505E-4</v>
      </c>
      <c r="P33" s="58">
        <v>1.4924614768328187E-3</v>
      </c>
      <c r="Q33" s="58">
        <v>1.62</v>
      </c>
      <c r="R33" s="58">
        <v>2.5</v>
      </c>
      <c r="S33" s="58">
        <v>1.82</v>
      </c>
      <c r="T33" s="91">
        <v>2.25</v>
      </c>
      <c r="U33" s="291">
        <v>1</v>
      </c>
      <c r="V33" s="291"/>
      <c r="W33" s="347"/>
      <c r="X33" s="347"/>
      <c r="Y33" s="291"/>
      <c r="Z33" s="291"/>
      <c r="AA33" s="347"/>
      <c r="AB33" s="347"/>
      <c r="AC33" s="291">
        <v>1</v>
      </c>
      <c r="AD33" s="291"/>
      <c r="AE33" s="291"/>
      <c r="AF33" s="291">
        <v>1</v>
      </c>
      <c r="AG33" s="291"/>
      <c r="AH33" s="291"/>
      <c r="AI33" s="291">
        <v>1</v>
      </c>
      <c r="AJ33" s="291"/>
      <c r="AK33" s="291"/>
      <c r="AL33" s="347"/>
      <c r="AM33" s="347"/>
      <c r="AN33" s="291"/>
      <c r="AO33" s="291">
        <v>1</v>
      </c>
      <c r="AP33" s="291"/>
      <c r="AQ33" s="291"/>
      <c r="AR33" s="291"/>
      <c r="AS33" s="291">
        <v>1</v>
      </c>
      <c r="AT33" s="291"/>
      <c r="AU33" s="347"/>
      <c r="AV33" s="291"/>
      <c r="AW33" s="347">
        <v>1</v>
      </c>
      <c r="AX33" s="347"/>
      <c r="AY33" s="291">
        <v>1</v>
      </c>
      <c r="AZ33" s="291"/>
      <c r="BA33" s="347"/>
      <c r="BB33" s="347"/>
      <c r="BC33" s="347"/>
      <c r="BD33" s="277"/>
      <c r="BE33" s="291" t="s">
        <v>85</v>
      </c>
      <c r="BF33" s="277"/>
      <c r="BG33" s="277"/>
      <c r="BH33" s="277"/>
      <c r="BI33" s="291" t="s">
        <v>85</v>
      </c>
      <c r="BJ33" s="277"/>
      <c r="BK33" s="277"/>
      <c r="BL33" s="277"/>
      <c r="BM33" s="277"/>
      <c r="BN33" s="277"/>
      <c r="BO33" s="291" t="s">
        <v>87</v>
      </c>
      <c r="BP33" s="277"/>
      <c r="BQ33" s="277"/>
      <c r="BR33" s="291" t="s">
        <v>85</v>
      </c>
      <c r="BS33" s="277"/>
      <c r="BT33" s="291" t="s">
        <v>85</v>
      </c>
      <c r="BU33" s="277"/>
      <c r="BV33" s="277"/>
      <c r="BW33" s="291" t="s">
        <v>85</v>
      </c>
      <c r="BX33" s="277"/>
      <c r="BY33" s="277"/>
      <c r="BZ33" s="277"/>
      <c r="CA33" s="277"/>
      <c r="CB33" s="277"/>
      <c r="CC33" s="277"/>
      <c r="CD33" s="291" t="s">
        <v>87</v>
      </c>
      <c r="CE33" s="277"/>
      <c r="CF33" s="277"/>
      <c r="CG33" s="276">
        <v>11.692702090831599</v>
      </c>
      <c r="CH33" s="71">
        <v>49.137859879352739</v>
      </c>
      <c r="CI33" s="73">
        <v>10.317612798871298</v>
      </c>
      <c r="CJ33" s="13">
        <v>13.920161839135018</v>
      </c>
      <c r="CK33" s="13">
        <v>22.24962295337092</v>
      </c>
      <c r="CL33" s="47">
        <v>14.093859083258195</v>
      </c>
      <c r="CM33" s="69">
        <v>6.7222089879238403E-3</v>
      </c>
      <c r="CN33" s="47">
        <v>1.2812208519624457E-2</v>
      </c>
      <c r="CO33" s="101">
        <v>9.1491230158493239E-3</v>
      </c>
      <c r="CP33" s="94">
        <v>5.8013680176859537E-3</v>
      </c>
    </row>
    <row r="34" spans="1:111" ht="25.5" customHeight="1" x14ac:dyDescent="0.2">
      <c r="A34" s="216"/>
      <c r="B34" s="5" t="s">
        <v>82</v>
      </c>
      <c r="C34" s="10" t="s">
        <v>99</v>
      </c>
      <c r="D34" s="10" t="s">
        <v>99</v>
      </c>
      <c r="E34" s="12" t="s">
        <v>92</v>
      </c>
      <c r="F34" s="71">
        <v>0.4190949102</v>
      </c>
      <c r="G34" s="13">
        <v>0.31603541584414002</v>
      </c>
      <c r="H34" s="13">
        <v>0.30645958486483998</v>
      </c>
      <c r="I34" s="28">
        <v>4.1274034116364792E-3</v>
      </c>
      <c r="J34" s="28">
        <v>1E-3</v>
      </c>
      <c r="K34" s="28">
        <v>3.3019227293091835E-3</v>
      </c>
      <c r="L34" s="82">
        <v>8.2548068232729589E-5</v>
      </c>
      <c r="M34" s="28">
        <v>7.4293261409456618E-4</v>
      </c>
      <c r="N34" s="28">
        <v>1.6064336499837129E-3</v>
      </c>
      <c r="O34" s="28">
        <v>7.5944222774111214E-4</v>
      </c>
      <c r="P34" s="58">
        <v>1.7615275339116544E-3</v>
      </c>
      <c r="Q34" s="58">
        <v>1.56</v>
      </c>
      <c r="R34" s="58">
        <v>1.95</v>
      </c>
      <c r="S34" s="58">
        <v>1.81</v>
      </c>
      <c r="T34" s="91">
        <v>2.12</v>
      </c>
      <c r="U34" s="291">
        <v>0.5</v>
      </c>
      <c r="V34" s="291">
        <v>0.5</v>
      </c>
      <c r="W34" s="347"/>
      <c r="X34" s="347"/>
      <c r="Y34" s="291">
        <v>0.5</v>
      </c>
      <c r="Z34" s="291">
        <v>1</v>
      </c>
      <c r="AA34" s="347"/>
      <c r="AB34" s="347"/>
      <c r="AC34" s="291">
        <v>0.5</v>
      </c>
      <c r="AD34" s="291">
        <v>1</v>
      </c>
      <c r="AE34" s="291"/>
      <c r="AF34" s="291"/>
      <c r="AG34" s="291"/>
      <c r="AH34" s="291">
        <v>1</v>
      </c>
      <c r="AI34" s="291"/>
      <c r="AJ34" s="291">
        <v>1</v>
      </c>
      <c r="AK34" s="291"/>
      <c r="AL34" s="347"/>
      <c r="AM34" s="347"/>
      <c r="AN34" s="291"/>
      <c r="AO34" s="291">
        <v>1</v>
      </c>
      <c r="AP34" s="291"/>
      <c r="AQ34" s="291"/>
      <c r="AR34" s="291"/>
      <c r="AS34" s="291">
        <v>1</v>
      </c>
      <c r="AT34" s="291">
        <v>1</v>
      </c>
      <c r="AU34" s="347"/>
      <c r="AV34" s="291"/>
      <c r="AW34" s="347">
        <v>1</v>
      </c>
      <c r="AX34" s="347"/>
      <c r="AY34" s="291">
        <v>1</v>
      </c>
      <c r="AZ34" s="291">
        <v>1</v>
      </c>
      <c r="BA34" s="347"/>
      <c r="BB34" s="347"/>
      <c r="BC34" s="347"/>
      <c r="BD34" s="277"/>
      <c r="BE34" s="291" t="s">
        <v>85</v>
      </c>
      <c r="BF34" s="277"/>
      <c r="BG34" s="277"/>
      <c r="BH34" s="277"/>
      <c r="BI34" s="291" t="s">
        <v>85</v>
      </c>
      <c r="BJ34" s="277"/>
      <c r="BK34" s="277"/>
      <c r="BL34" s="277"/>
      <c r="BM34" s="277"/>
      <c r="BN34" s="277"/>
      <c r="BO34" s="291" t="s">
        <v>87</v>
      </c>
      <c r="BP34" s="277"/>
      <c r="BQ34" s="277"/>
      <c r="BR34" s="291" t="s">
        <v>85</v>
      </c>
      <c r="BS34" s="277"/>
      <c r="BT34" s="291" t="s">
        <v>85</v>
      </c>
      <c r="BU34" s="277"/>
      <c r="BV34" s="277"/>
      <c r="BW34" s="291" t="s">
        <v>85</v>
      </c>
      <c r="BX34" s="277"/>
      <c r="BY34" s="277"/>
      <c r="BZ34" s="277"/>
      <c r="CA34" s="277"/>
      <c r="CB34" s="277"/>
      <c r="CC34" s="277"/>
      <c r="CD34" s="291" t="s">
        <v>87</v>
      </c>
      <c r="CE34" s="277"/>
      <c r="CF34" s="277"/>
      <c r="CG34" s="276">
        <v>11.084411230614924</v>
      </c>
      <c r="CH34" s="71">
        <v>49.45083987858429</v>
      </c>
      <c r="CI34" s="73">
        <v>10.317612798871298</v>
      </c>
      <c r="CJ34" s="13">
        <v>13.195991570047065</v>
      </c>
      <c r="CK34" s="13">
        <v>22.391340297022964</v>
      </c>
      <c r="CL34" s="47">
        <v>14.093859083258195</v>
      </c>
      <c r="CM34" s="47">
        <v>7.3639340691280288E-3</v>
      </c>
      <c r="CN34" s="47">
        <v>1.5154683860408616E-2</v>
      </c>
      <c r="CO34" s="69">
        <v>1.0077065290185139E-2</v>
      </c>
      <c r="CP34" s="47">
        <v>6.8620408519930202E-3</v>
      </c>
    </row>
    <row r="35" spans="1:111" ht="25.5" customHeight="1" x14ac:dyDescent="0.2">
      <c r="A35" s="216"/>
      <c r="B35" s="5" t="s">
        <v>82</v>
      </c>
      <c r="C35" s="10" t="s">
        <v>99</v>
      </c>
      <c r="D35" s="10" t="s">
        <v>99</v>
      </c>
      <c r="E35" s="12" t="s">
        <v>93</v>
      </c>
      <c r="F35" s="71">
        <v>0.39892482289999998</v>
      </c>
      <c r="G35" s="13">
        <v>0.31027282190253003</v>
      </c>
      <c r="H35" s="13">
        <v>0.29205410851517999</v>
      </c>
      <c r="I35" s="28">
        <v>3.9287608485585905E-3</v>
      </c>
      <c r="J35" s="28">
        <v>1E-3</v>
      </c>
      <c r="K35" s="28">
        <v>3.1430086788468725E-3</v>
      </c>
      <c r="L35" s="82">
        <v>7.8575216971171809E-5</v>
      </c>
      <c r="M35" s="28">
        <v>7.0717695274054629E-4</v>
      </c>
      <c r="N35" s="28">
        <v>1.5291196426473644E-3</v>
      </c>
      <c r="O35" s="28">
        <v>7.2289199613478059E-4</v>
      </c>
      <c r="P35" s="58">
        <v>1.6767492097764455E-3</v>
      </c>
      <c r="Q35" s="58">
        <v>1.53</v>
      </c>
      <c r="R35" s="58">
        <v>1.67</v>
      </c>
      <c r="S35" s="58">
        <v>1.81</v>
      </c>
      <c r="T35" s="91">
        <v>2.06</v>
      </c>
      <c r="U35" s="291">
        <v>0.5</v>
      </c>
      <c r="V35" s="291">
        <v>0.5</v>
      </c>
      <c r="W35" s="347"/>
      <c r="X35" s="347"/>
      <c r="Y35" s="291">
        <v>0.5</v>
      </c>
      <c r="Z35" s="291">
        <v>1</v>
      </c>
      <c r="AA35" s="347"/>
      <c r="AB35" s="347"/>
      <c r="AC35" s="291">
        <v>0.5</v>
      </c>
      <c r="AD35" s="291">
        <v>1</v>
      </c>
      <c r="AE35" s="291"/>
      <c r="AF35" s="291"/>
      <c r="AG35" s="291"/>
      <c r="AH35" s="291">
        <v>1</v>
      </c>
      <c r="AI35" s="291"/>
      <c r="AJ35" s="291">
        <v>1</v>
      </c>
      <c r="AK35" s="291">
        <v>1</v>
      </c>
      <c r="AL35" s="347"/>
      <c r="AM35" s="347"/>
      <c r="AN35" s="291"/>
      <c r="AO35" s="291">
        <v>1</v>
      </c>
      <c r="AP35" s="291"/>
      <c r="AQ35" s="291"/>
      <c r="AR35" s="291"/>
      <c r="AS35" s="291">
        <v>1</v>
      </c>
      <c r="AT35" s="291">
        <v>1</v>
      </c>
      <c r="AU35" s="347"/>
      <c r="AV35" s="291"/>
      <c r="AW35" s="347">
        <v>1</v>
      </c>
      <c r="AX35" s="347"/>
      <c r="AY35" s="291">
        <v>1</v>
      </c>
      <c r="AZ35" s="291">
        <v>1</v>
      </c>
      <c r="BA35" s="347"/>
      <c r="BB35" s="347"/>
      <c r="BC35" s="347"/>
      <c r="BD35" s="277"/>
      <c r="BE35" s="291" t="s">
        <v>85</v>
      </c>
      <c r="BF35" s="277"/>
      <c r="BG35" s="277"/>
      <c r="BH35" s="277"/>
      <c r="BI35" s="291" t="s">
        <v>85</v>
      </c>
      <c r="BJ35" s="277"/>
      <c r="BK35" s="277"/>
      <c r="BL35" s="277"/>
      <c r="BM35" s="277"/>
      <c r="BN35" s="277"/>
      <c r="BO35" s="291" t="s">
        <v>87</v>
      </c>
      <c r="BP35" s="277"/>
      <c r="BQ35" s="277"/>
      <c r="BR35" s="291" t="s">
        <v>85</v>
      </c>
      <c r="BS35" s="277"/>
      <c r="BT35" s="291" t="s">
        <v>85</v>
      </c>
      <c r="BU35" s="277"/>
      <c r="BV35" s="277"/>
      <c r="BW35" s="291" t="s">
        <v>85</v>
      </c>
      <c r="BX35" s="277"/>
      <c r="BY35" s="277"/>
      <c r="BZ35" s="277"/>
      <c r="CA35" s="277"/>
      <c r="CB35" s="277"/>
      <c r="CC35" s="277"/>
      <c r="CD35" s="291" t="s">
        <v>87</v>
      </c>
      <c r="CE35" s="277"/>
      <c r="CF35" s="277"/>
      <c r="CG35" s="276">
        <v>10.476120370398252</v>
      </c>
      <c r="CH35" s="71">
        <v>48.929206546531709</v>
      </c>
      <c r="CI35" s="73">
        <v>10.317612798871298</v>
      </c>
      <c r="CJ35" s="13">
        <v>12.471821300959117</v>
      </c>
      <c r="CK35" s="13">
        <v>22.155144724269558</v>
      </c>
      <c r="CL35" s="47">
        <v>14.093859083258195</v>
      </c>
      <c r="CM35" s="47">
        <v>6.9304800907465892E-3</v>
      </c>
      <c r="CN35" s="47">
        <v>1.4289975798302428E-2</v>
      </c>
      <c r="CO35" s="47">
        <v>9.492057428079001E-3</v>
      </c>
      <c r="CP35" s="47">
        <v>6.4705010414713385E-3</v>
      </c>
    </row>
    <row r="36" spans="1:111" ht="25.5" customHeight="1" x14ac:dyDescent="0.2">
      <c r="A36" s="216"/>
      <c r="B36" s="5" t="s">
        <v>82</v>
      </c>
      <c r="C36" s="10" t="s">
        <v>99</v>
      </c>
      <c r="D36" s="10" t="s">
        <v>99</v>
      </c>
      <c r="E36" s="12" t="s">
        <v>94</v>
      </c>
      <c r="F36" s="71">
        <v>0.20670069959999998</v>
      </c>
      <c r="G36" s="13">
        <v>0.25535438987572001</v>
      </c>
      <c r="H36" s="13">
        <v>0.15476763965432</v>
      </c>
      <c r="I36" s="28">
        <v>2.0356657930051068E-3</v>
      </c>
      <c r="J36" s="28">
        <v>5.0000000000000001E-4</v>
      </c>
      <c r="K36" s="28">
        <v>1.6285326344040855E-3</v>
      </c>
      <c r="L36" s="90">
        <v>4.0713315860102133E-5</v>
      </c>
      <c r="M36" s="82">
        <v>3.6641984274091919E-4</v>
      </c>
      <c r="N36" s="28">
        <v>7.923049200338749E-4</v>
      </c>
      <c r="O36" s="82">
        <v>3.7456250591293963E-4</v>
      </c>
      <c r="P36" s="58">
        <v>8.6879836705829234E-4</v>
      </c>
      <c r="Q36" s="58">
        <v>1.5</v>
      </c>
      <c r="R36" s="58">
        <v>1.53</v>
      </c>
      <c r="S36" s="58">
        <v>1.8</v>
      </c>
      <c r="T36" s="91">
        <v>2</v>
      </c>
      <c r="U36" s="291">
        <v>0.5</v>
      </c>
      <c r="V36" s="291">
        <v>0.5</v>
      </c>
      <c r="W36" s="347"/>
      <c r="X36" s="347"/>
      <c r="Y36" s="291">
        <v>0.5</v>
      </c>
      <c r="Z36" s="291">
        <v>1</v>
      </c>
      <c r="AA36" s="347"/>
      <c r="AB36" s="347"/>
      <c r="AC36" s="291">
        <v>0.5</v>
      </c>
      <c r="AD36" s="291">
        <v>1</v>
      </c>
      <c r="AE36" s="291"/>
      <c r="AF36" s="291"/>
      <c r="AG36" s="291"/>
      <c r="AH36" s="291">
        <v>1</v>
      </c>
      <c r="AI36" s="291"/>
      <c r="AJ36" s="291">
        <v>1</v>
      </c>
      <c r="AK36" s="291">
        <v>1</v>
      </c>
      <c r="AL36" s="347"/>
      <c r="AM36" s="347"/>
      <c r="AN36" s="291"/>
      <c r="AO36" s="291">
        <v>1</v>
      </c>
      <c r="AP36" s="291"/>
      <c r="AQ36" s="291"/>
      <c r="AR36" s="291"/>
      <c r="AS36" s="291">
        <v>1</v>
      </c>
      <c r="AT36" s="291">
        <v>1</v>
      </c>
      <c r="AU36" s="347"/>
      <c r="AV36" s="291"/>
      <c r="AW36" s="347">
        <v>1</v>
      </c>
      <c r="AX36" s="347"/>
      <c r="AY36" s="291">
        <v>1</v>
      </c>
      <c r="AZ36" s="291">
        <v>1</v>
      </c>
      <c r="BA36" s="347"/>
      <c r="BB36" s="347"/>
      <c r="BC36" s="347"/>
      <c r="BD36" s="277"/>
      <c r="BE36" s="291" t="s">
        <v>85</v>
      </c>
      <c r="BF36" s="277"/>
      <c r="BG36" s="277"/>
      <c r="BH36" s="277"/>
      <c r="BI36" s="291" t="s">
        <v>85</v>
      </c>
      <c r="BJ36" s="277"/>
      <c r="BK36" s="277"/>
      <c r="BL36" s="277"/>
      <c r="BM36" s="277"/>
      <c r="BN36" s="277"/>
      <c r="BO36" s="291" t="s">
        <v>87</v>
      </c>
      <c r="BP36" s="277"/>
      <c r="BQ36" s="277"/>
      <c r="BR36" s="291" t="s">
        <v>85</v>
      </c>
      <c r="BS36" s="277"/>
      <c r="BT36" s="291" t="s">
        <v>85</v>
      </c>
      <c r="BU36" s="277"/>
      <c r="BV36" s="277"/>
      <c r="BW36" s="277"/>
      <c r="BX36" s="291" t="s">
        <v>96</v>
      </c>
      <c r="BY36" s="277"/>
      <c r="BZ36" s="291" t="s">
        <v>96</v>
      </c>
      <c r="CA36" s="277"/>
      <c r="CB36" s="277"/>
      <c r="CC36" s="277"/>
      <c r="CD36" s="291" t="s">
        <v>87</v>
      </c>
      <c r="CE36" s="277"/>
      <c r="CF36" s="277"/>
      <c r="CG36" s="276">
        <v>9.8948646595245435</v>
      </c>
      <c r="CH36" s="71">
        <v>36.618659910090898</v>
      </c>
      <c r="CI36" s="73">
        <v>10.317612798871298</v>
      </c>
      <c r="CJ36" s="13">
        <v>11.779836377163967</v>
      </c>
      <c r="CK36" s="13">
        <v>16.580929207289159</v>
      </c>
      <c r="CL36" s="47">
        <v>14.093859083258195</v>
      </c>
      <c r="CM36" s="69">
        <v>4.3836249052256323E-3</v>
      </c>
      <c r="CN36" s="69">
        <v>5.6673835615890424E-3</v>
      </c>
      <c r="CO36" s="69">
        <v>5.9212434634997998E-3</v>
      </c>
      <c r="CP36" s="69">
        <v>2.5661912766875186E-3</v>
      </c>
    </row>
    <row r="37" spans="1:111" ht="25.5" customHeight="1" x14ac:dyDescent="0.2">
      <c r="A37" s="218"/>
      <c r="B37" s="5" t="s">
        <v>82</v>
      </c>
      <c r="C37" s="10" t="s">
        <v>99</v>
      </c>
      <c r="D37" s="10" t="s">
        <v>99</v>
      </c>
      <c r="E37" s="10" t="s">
        <v>95</v>
      </c>
      <c r="F37" s="71">
        <v>0.14143636309999999</v>
      </c>
      <c r="G37" s="13">
        <v>0.23670836893767</v>
      </c>
      <c r="H37" s="13">
        <v>0.10815585052601999</v>
      </c>
      <c r="I37" s="28">
        <v>1.3929181991492385E-3</v>
      </c>
      <c r="J37" s="82">
        <v>2.9999999999999997E-4</v>
      </c>
      <c r="K37" s="28">
        <v>1.1143345593193907E-3</v>
      </c>
      <c r="L37" s="90">
        <v>2.7858363982984771E-5</v>
      </c>
      <c r="M37" s="82">
        <v>2.5072527584686291E-4</v>
      </c>
      <c r="N37" s="28">
        <v>5.421400439025296E-4</v>
      </c>
      <c r="O37" s="82">
        <v>2.5629694864345989E-4</v>
      </c>
      <c r="P37" s="149">
        <v>5.9448120660324905E-4</v>
      </c>
      <c r="Q37" s="58">
        <v>0.34</v>
      </c>
      <c r="R37" s="58">
        <v>1.4</v>
      </c>
      <c r="S37" s="58">
        <v>0.2</v>
      </c>
      <c r="T37" s="91">
        <v>0.37</v>
      </c>
      <c r="U37" s="291"/>
      <c r="V37" s="291">
        <v>1</v>
      </c>
      <c r="W37" s="347"/>
      <c r="X37" s="347"/>
      <c r="Y37" s="291">
        <v>0.5</v>
      </c>
      <c r="Z37" s="291">
        <v>1</v>
      </c>
      <c r="AA37" s="347"/>
      <c r="AB37" s="347"/>
      <c r="AC37" s="291">
        <v>0.5</v>
      </c>
      <c r="AD37" s="291">
        <v>1</v>
      </c>
      <c r="AE37" s="291"/>
      <c r="AF37" s="291">
        <v>1</v>
      </c>
      <c r="AG37" s="291"/>
      <c r="AH37" s="291"/>
      <c r="AI37" s="291"/>
      <c r="AJ37" s="291">
        <v>1</v>
      </c>
      <c r="AK37" s="291">
        <v>1</v>
      </c>
      <c r="AL37" s="347"/>
      <c r="AM37" s="347"/>
      <c r="AN37" s="291"/>
      <c r="AO37" s="291">
        <v>1</v>
      </c>
      <c r="AP37" s="291"/>
      <c r="AQ37" s="291"/>
      <c r="AR37" s="291"/>
      <c r="AS37" s="291">
        <v>1</v>
      </c>
      <c r="AT37" s="291">
        <v>1</v>
      </c>
      <c r="AU37" s="347"/>
      <c r="AV37" s="291"/>
      <c r="AW37" s="347">
        <v>1</v>
      </c>
      <c r="AX37" s="347"/>
      <c r="AY37" s="291">
        <v>1</v>
      </c>
      <c r="AZ37" s="291">
        <v>1</v>
      </c>
      <c r="BA37" s="347"/>
      <c r="BB37" s="347"/>
      <c r="BC37" s="347"/>
      <c r="BD37" s="277"/>
      <c r="BE37" s="291" t="s">
        <v>85</v>
      </c>
      <c r="BF37" s="277"/>
      <c r="BG37" s="277"/>
      <c r="BH37" s="277"/>
      <c r="BI37" s="291" t="s">
        <v>85</v>
      </c>
      <c r="BJ37" s="277"/>
      <c r="BK37" s="277"/>
      <c r="BL37" s="277"/>
      <c r="BM37" s="277"/>
      <c r="BN37" s="277"/>
      <c r="BO37" s="291" t="s">
        <v>87</v>
      </c>
      <c r="BP37" s="277"/>
      <c r="BQ37" s="277"/>
      <c r="BR37" s="291" t="s">
        <v>85</v>
      </c>
      <c r="BS37" s="277"/>
      <c r="BT37" s="291" t="s">
        <v>85</v>
      </c>
      <c r="BU37" s="277"/>
      <c r="BV37" s="277"/>
      <c r="BW37" s="277"/>
      <c r="BX37" s="291" t="s">
        <v>96</v>
      </c>
      <c r="BY37" s="277"/>
      <c r="BZ37" s="291" t="s">
        <v>96</v>
      </c>
      <c r="CA37" s="277"/>
      <c r="CB37" s="277"/>
      <c r="CC37" s="277"/>
      <c r="CD37" s="291" t="s">
        <v>87</v>
      </c>
      <c r="CE37" s="277"/>
      <c r="CF37" s="277"/>
      <c r="CG37" s="245">
        <v>8.6242126404052701</v>
      </c>
      <c r="CH37" s="225">
        <v>34.448665248752178</v>
      </c>
      <c r="CI37" s="73">
        <v>10.317612798871298</v>
      </c>
      <c r="CJ37" s="13">
        <v>10.267125148402473</v>
      </c>
      <c r="CK37" s="13">
        <v>15.598355624634985</v>
      </c>
      <c r="CL37" s="47">
        <v>14.093859083258195</v>
      </c>
      <c r="CM37" s="69">
        <v>3.2935449596653834E-3</v>
      </c>
      <c r="CN37" s="69">
        <v>3.7258246894649395E-3</v>
      </c>
      <c r="CO37" s="69">
        <v>4.423698618337221E-3</v>
      </c>
      <c r="CP37" s="69">
        <v>1.6870534193897245E-3</v>
      </c>
    </row>
    <row r="38" spans="1:111" ht="25.5" customHeight="1" x14ac:dyDescent="0.2">
      <c r="A38" s="184"/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0">
        <v>3.9355546999593427E-2</v>
      </c>
      <c r="J38" s="500">
        <v>1.9899999999999998E-2</v>
      </c>
      <c r="K38" s="500">
        <v>1.8321512484898987E-2</v>
      </c>
      <c r="L38" s="500">
        <v>2.0984489649403814E-2</v>
      </c>
      <c r="M38" s="500">
        <v>0</v>
      </c>
      <c r="N38" s="14"/>
      <c r="O38" s="14"/>
      <c r="P38" s="14"/>
      <c r="Q38" s="7"/>
      <c r="R38" s="7"/>
      <c r="S38" s="7"/>
      <c r="T38" s="7"/>
      <c r="U38" s="249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69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0"/>
      <c r="CG38" s="7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121"/>
      <c r="CW38" s="121"/>
      <c r="CX38" s="121"/>
      <c r="CY38" s="121"/>
      <c r="CZ38" s="237"/>
      <c r="DA38" s="237"/>
      <c r="DB38" s="237"/>
      <c r="DC38" s="237"/>
      <c r="DD38" s="237"/>
      <c r="DE38" s="237"/>
      <c r="DF38" s="237"/>
    </row>
    <row r="39" spans="1:111" ht="29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53">
        <v>1.0328346153846153</v>
      </c>
      <c r="G39" s="7">
        <v>1.0328346153846153</v>
      </c>
      <c r="H39" s="191">
        <v>0.75062596153846139</v>
      </c>
      <c r="I39" s="106">
        <v>9.3591020484094217E-3</v>
      </c>
      <c r="J39" s="106">
        <v>4.7677096796188527E-3</v>
      </c>
      <c r="K39" s="106">
        <v>4.3563209196248688E-3</v>
      </c>
      <c r="L39" s="106">
        <v>4.9860299444345509E-3</v>
      </c>
      <c r="M39" s="106">
        <v>0</v>
      </c>
      <c r="N39" s="13">
        <v>8.4412543365212159E-3</v>
      </c>
      <c r="O39" s="28">
        <v>9.1784771188820513E-4</v>
      </c>
      <c r="P39" s="225">
        <v>0</v>
      </c>
      <c r="Q39" s="226">
        <v>2</v>
      </c>
      <c r="R39" s="226">
        <v>6.1000000000000014</v>
      </c>
      <c r="S39" s="226">
        <v>1.7000000000000004</v>
      </c>
      <c r="T39" s="226">
        <v>2.600000000000001</v>
      </c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0"/>
      <c r="CG39" s="32">
        <v>38.477514705225559</v>
      </c>
      <c r="CH39" s="32">
        <v>104.49692123334034</v>
      </c>
      <c r="CI39" s="32">
        <v>4.3326041395282573</v>
      </c>
      <c r="CJ39" s="32">
        <v>63.487899263622168</v>
      </c>
      <c r="CK39" s="32">
        <v>64.788091164671016</v>
      </c>
      <c r="CL39" s="94">
        <v>6.4989062092923859</v>
      </c>
      <c r="CM39" s="47">
        <v>4.4215772631590981E-2</v>
      </c>
      <c r="CN39" s="47">
        <v>8.8438101978584954E-2</v>
      </c>
      <c r="CO39" s="94">
        <v>7.2284795312615585E-2</v>
      </c>
      <c r="CP39" s="94">
        <v>5.8631623226722676E-2</v>
      </c>
      <c r="CQ39" s="236">
        <f t="shared" ref="CQ39:CQ45" si="5">F47+F55+F63+F71+F79+F87</f>
        <v>1.0328346153846153</v>
      </c>
      <c r="CR39" s="238">
        <f t="shared" ref="CR39:CR45" si="6">F47/CQ39</f>
        <v>0.23430663186078646</v>
      </c>
      <c r="CS39" s="238">
        <f t="shared" ref="CS39:CS45" si="7">F55/CQ39</f>
        <v>0.22656095808026458</v>
      </c>
      <c r="CT39" s="238">
        <f t="shared" ref="CT39:CT45" si="8">F63/CQ39</f>
        <v>0.23624305030591689</v>
      </c>
      <c r="CU39" s="238">
        <f t="shared" ref="CU39:CU45" si="9">F71/CQ39</f>
        <v>8.2137657008159046E-2</v>
      </c>
      <c r="CV39" s="238">
        <f t="shared" ref="CV39:CV45" si="10">F79/CQ39</f>
        <v>0.10069375914678426</v>
      </c>
      <c r="CW39" s="238">
        <f t="shared" ref="CW39:CW45" si="11">F87/CQ39</f>
        <v>0.12005794359808891</v>
      </c>
      <c r="CX39" s="238">
        <f t="shared" ref="CX39:CX45" si="12">SUM(CR39:CW39)</f>
        <v>1</v>
      </c>
      <c r="CY39" s="237"/>
      <c r="CZ39" s="240">
        <f>F47/[1]EU28!F47</f>
        <v>5.7525511137937338E-4</v>
      </c>
      <c r="DA39" s="240">
        <f>F55/[1]EU28!F55</f>
        <v>5.7988883085044267E-4</v>
      </c>
      <c r="DB39" s="240">
        <f>H63/[1]EU28!F63</f>
        <v>5.7905556038101837E-4</v>
      </c>
      <c r="DC39" s="240">
        <f>F71/[1]EU28!F71</f>
        <v>7.5880127081753954E-4</v>
      </c>
      <c r="DD39" s="240">
        <f>F79/[1]EU28!F79</f>
        <v>6.7808058857395104E-4</v>
      </c>
      <c r="DE39" s="240">
        <f>F87/[1]EU28!F87</f>
        <v>4.8422368009996868E-4</v>
      </c>
      <c r="DF39" s="237"/>
      <c r="DG39" s="27"/>
    </row>
    <row r="40" spans="1:111" ht="24.75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1.0840000000000001</v>
      </c>
      <c r="G40" s="7">
        <v>1.0840000000000001</v>
      </c>
      <c r="H40" s="17">
        <v>0.79500000000000004</v>
      </c>
      <c r="I40" s="106">
        <v>1.0132293599206551E-2</v>
      </c>
      <c r="J40" s="106">
        <v>5.2096356331455922E-3</v>
      </c>
      <c r="K40" s="106">
        <v>4.6461323645750749E-3</v>
      </c>
      <c r="L40" s="106">
        <v>5.4827934295032972E-3</v>
      </c>
      <c r="M40" s="106">
        <v>0</v>
      </c>
      <c r="N40" s="13">
        <v>9.1766974560434367E-3</v>
      </c>
      <c r="O40" s="28">
        <v>9.5559614316311425E-4</v>
      </c>
      <c r="P40" s="225">
        <v>0</v>
      </c>
      <c r="Q40" s="226">
        <v>1.9</v>
      </c>
      <c r="R40" s="226">
        <v>6</v>
      </c>
      <c r="S40" s="226">
        <v>1.85</v>
      </c>
      <c r="T40" s="226">
        <v>2.5</v>
      </c>
      <c r="U40" s="249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0"/>
      <c r="CG40" s="32">
        <v>40.926290878941046</v>
      </c>
      <c r="CH40" s="32">
        <v>112.61656712999961</v>
      </c>
      <c r="CI40" s="32">
        <v>4.4227373480621219</v>
      </c>
      <c r="CJ40" s="32">
        <v>67.528379950252727</v>
      </c>
      <c r="CK40" s="32">
        <v>69.822271620599764</v>
      </c>
      <c r="CL40" s="94">
        <v>6.6341060220931833</v>
      </c>
      <c r="CM40" s="47">
        <v>4.9158346598071438E-2</v>
      </c>
      <c r="CN40" s="47">
        <v>8.9530170868349704E-2</v>
      </c>
      <c r="CO40" s="94">
        <v>8.0392134794022962E-2</v>
      </c>
      <c r="CP40" s="94">
        <v>5.5508705938376812E-2</v>
      </c>
      <c r="CQ40" s="236">
        <f t="shared" si="5"/>
        <v>1.0840000000000001</v>
      </c>
      <c r="CR40" s="238">
        <f t="shared" si="6"/>
        <v>0.17896678966789667</v>
      </c>
      <c r="CS40" s="238">
        <f t="shared" si="7"/>
        <v>0.2988929889298893</v>
      </c>
      <c r="CT40" s="238">
        <f t="shared" si="8"/>
        <v>0.16974169741697415</v>
      </c>
      <c r="CU40" s="238">
        <f t="shared" si="9"/>
        <v>5.9040590405904057E-2</v>
      </c>
      <c r="CV40" s="238">
        <f t="shared" si="10"/>
        <v>0.13284132841328414</v>
      </c>
      <c r="CW40" s="238">
        <f t="shared" si="11"/>
        <v>0.16051660516605165</v>
      </c>
      <c r="CX40" s="238">
        <f t="shared" si="12"/>
        <v>1</v>
      </c>
      <c r="CY40" s="237"/>
      <c r="CZ40" s="240">
        <f>F48/[1]EU28!F48</f>
        <v>4.6139941968320407E-4</v>
      </c>
      <c r="DA40" s="240">
        <f>F56/[1]EU28!F56</f>
        <v>1.4987510407993344E-3</v>
      </c>
      <c r="DB40" s="240">
        <f>H64/[1]EU28!F64</f>
        <v>5.56540380096467E-4</v>
      </c>
      <c r="DC40" s="240">
        <f>F72/[1]EU28!F72</f>
        <v>9.2352092352092341E-4</v>
      </c>
      <c r="DD40" s="240">
        <f>F80/[1]EU28!F80</f>
        <v>1.1994002998500753E-3</v>
      </c>
      <c r="DE40" s="240">
        <f>F88/[1]EU28!F88</f>
        <v>1.0181988413599393E-3</v>
      </c>
      <c r="DF40" s="237"/>
      <c r="DG40" s="27"/>
    </row>
    <row r="41" spans="1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0.61399999999999999</v>
      </c>
      <c r="G41" s="7">
        <v>0.61399999999999999</v>
      </c>
      <c r="H41" s="17">
        <v>0.4425</v>
      </c>
      <c r="I41" s="106">
        <v>5.4927899056574679E-3</v>
      </c>
      <c r="J41" s="106">
        <v>2.8270096868072097E-3</v>
      </c>
      <c r="K41" s="106">
        <v>2.5285746353676274E-3</v>
      </c>
      <c r="L41" s="106">
        <v>2.9603796667828641E-3</v>
      </c>
      <c r="M41" s="106">
        <v>0</v>
      </c>
      <c r="N41" s="28">
        <v>4.9658942037470039E-3</v>
      </c>
      <c r="O41" s="28">
        <v>5.2689570191046409E-4</v>
      </c>
      <c r="P41" s="225">
        <v>0</v>
      </c>
      <c r="Q41" s="226">
        <v>1.7500000000000002</v>
      </c>
      <c r="R41" s="226">
        <v>5.9</v>
      </c>
      <c r="S41" s="226">
        <v>2</v>
      </c>
      <c r="T41" s="226">
        <v>2.4</v>
      </c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0"/>
      <c r="CG41" s="32">
        <v>40.787685844644045</v>
      </c>
      <c r="CH41" s="32">
        <v>113.31270639438262</v>
      </c>
      <c r="CI41" s="32">
        <v>4.4561476516128664</v>
      </c>
      <c r="CJ41" s="32">
        <v>67.299681643662666</v>
      </c>
      <c r="CK41" s="32">
        <v>70.253877964517216</v>
      </c>
      <c r="CL41" s="94">
        <v>6.6842214774192996</v>
      </c>
      <c r="CM41" s="47">
        <v>2.7779713766701745E-2</v>
      </c>
      <c r="CN41" s="47">
        <v>5.0140872579514308E-2</v>
      </c>
      <c r="CO41" s="94">
        <v>4.5426116516344324E-2</v>
      </c>
      <c r="CP41" s="94">
        <v>3.1087340999298867E-2</v>
      </c>
      <c r="CQ41" s="236">
        <f t="shared" si="5"/>
        <v>0.61399999999999999</v>
      </c>
      <c r="CR41" s="238">
        <f t="shared" si="6"/>
        <v>0.18566775244299674</v>
      </c>
      <c r="CS41" s="238">
        <f t="shared" si="7"/>
        <v>0.26710097719869708</v>
      </c>
      <c r="CT41" s="238">
        <f t="shared" si="8"/>
        <v>0.18566775244299674</v>
      </c>
      <c r="CU41" s="238">
        <f t="shared" si="9"/>
        <v>7.1661237785016277E-2</v>
      </c>
      <c r="CV41" s="238">
        <f t="shared" si="10"/>
        <v>0.13680781758957655</v>
      </c>
      <c r="CW41" s="238">
        <f t="shared" si="11"/>
        <v>0.15309446254071662</v>
      </c>
      <c r="CX41" s="238">
        <f t="shared" si="12"/>
        <v>1</v>
      </c>
      <c r="CY41" s="237"/>
      <c r="CZ41" s="240">
        <f>F49/[1]EU28!F49</f>
        <v>5.7450990273648112E-4</v>
      </c>
      <c r="DA41" s="240">
        <f>F57/[1]EU28!F57</f>
        <v>1.307085359049972E-3</v>
      </c>
      <c r="DB41" s="240">
        <f>H65/[1]EU28!F65</f>
        <v>6.9587954957614614E-4</v>
      </c>
      <c r="DC41" s="240">
        <f>F73/[1]EU28!F73</f>
        <v>1.2142955705809302E-3</v>
      </c>
      <c r="DD41" s="240">
        <f>F81/[1]EU28!F81</f>
        <v>1.3353469517526433E-3</v>
      </c>
      <c r="DE41" s="240">
        <f>F89/[1]EU28!F89</f>
        <v>9.1272769643065208E-4</v>
      </c>
      <c r="DF41" s="237"/>
      <c r="DG41" s="27"/>
    </row>
    <row r="42" spans="1:111" ht="24.75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0.40400000000000003</v>
      </c>
      <c r="G42" s="7">
        <v>0.40400000000000003</v>
      </c>
      <c r="H42" s="17">
        <v>0.28500000000000003</v>
      </c>
      <c r="I42" s="106">
        <v>3.5351125422623539E-3</v>
      </c>
      <c r="J42" s="106">
        <v>1.8065002594841153E-3</v>
      </c>
      <c r="K42" s="106">
        <v>1.6472802165534142E-3</v>
      </c>
      <c r="L42" s="106">
        <v>1.8815643422317974E-3</v>
      </c>
      <c r="M42" s="106">
        <v>0</v>
      </c>
      <c r="N42" s="28">
        <v>3.1842838350217713E-3</v>
      </c>
      <c r="O42" s="82">
        <v>3.5082870724058296E-4</v>
      </c>
      <c r="P42" s="225">
        <v>0</v>
      </c>
      <c r="Q42" s="226">
        <v>1.6700000000000002</v>
      </c>
      <c r="R42" s="226">
        <v>5.8000000000000007</v>
      </c>
      <c r="S42" s="226">
        <v>1.8500000000000003</v>
      </c>
      <c r="T42" s="226">
        <v>2</v>
      </c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0"/>
      <c r="CG42" s="32">
        <v>37.801542775011455</v>
      </c>
      <c r="CH42" s="32">
        <v>106.98226430781381</v>
      </c>
      <c r="CI42" s="32">
        <v>4.2185717651758843</v>
      </c>
      <c r="CJ42" s="32">
        <v>62.3725455787689</v>
      </c>
      <c r="CK42" s="32">
        <v>66.329003870844559</v>
      </c>
      <c r="CL42" s="94">
        <v>6.3278576477638264</v>
      </c>
      <c r="CM42" s="47">
        <v>1.6976126274235684E-2</v>
      </c>
      <c r="CN42" s="47">
        <v>3.048994532772694E-2</v>
      </c>
      <c r="CO42" s="47">
        <v>2.7754962903519222E-2</v>
      </c>
      <c r="CP42" s="47">
        <v>1.8903766103190701E-2</v>
      </c>
      <c r="CQ42" s="236">
        <f t="shared" si="5"/>
        <v>0.40400000000000003</v>
      </c>
      <c r="CR42" s="238">
        <f t="shared" si="6"/>
        <v>0.23267326732673266</v>
      </c>
      <c r="CS42" s="238">
        <f t="shared" si="7"/>
        <v>0.20792079207920791</v>
      </c>
      <c r="CT42" s="238">
        <f t="shared" si="8"/>
        <v>0.23267326732673266</v>
      </c>
      <c r="CU42" s="238">
        <f t="shared" si="9"/>
        <v>5.9405940594059403E-2</v>
      </c>
      <c r="CV42" s="238">
        <f t="shared" si="10"/>
        <v>0.13366336633663367</v>
      </c>
      <c r="CW42" s="238">
        <f t="shared" si="11"/>
        <v>0.13366336633663367</v>
      </c>
      <c r="CX42" s="238">
        <f t="shared" si="12"/>
        <v>1</v>
      </c>
      <c r="CY42" s="237"/>
      <c r="CZ42" s="240">
        <f>F50/[1]EU28!F50</f>
        <v>3.6565915898393442E-4</v>
      </c>
      <c r="DA42" s="240">
        <f>F58/[1]EU28!F58</f>
        <v>3.4838870225208411E-4</v>
      </c>
      <c r="DB42" s="240">
        <f>H66/[1]EU28!F66</f>
        <v>4.2581377744133232E-4</v>
      </c>
      <c r="DC42" s="240">
        <f>F74/[1]EU28!F74</f>
        <v>4.0461940487229199E-4</v>
      </c>
      <c r="DD42" s="240">
        <f>F82/[1]EU28!F82</f>
        <v>5.5144243043145271E-4</v>
      </c>
      <c r="DE42" s="240">
        <f>F90/[1]EU28!F90</f>
        <v>3.682246661429694E-4</v>
      </c>
      <c r="DF42" s="237"/>
      <c r="DG42" s="27"/>
    </row>
    <row r="43" spans="1:111" ht="23.2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0.33400000000000007</v>
      </c>
      <c r="G43" s="7">
        <v>0.33400000000000007</v>
      </c>
      <c r="H43" s="17">
        <v>0.23250000000000004</v>
      </c>
      <c r="I43" s="106">
        <v>3.8023848897400614E-3</v>
      </c>
      <c r="J43" s="106">
        <v>1.8805438799443966E-3</v>
      </c>
      <c r="K43" s="106">
        <v>1.7942144140296703E-3</v>
      </c>
      <c r="L43" s="106">
        <v>1.9975235002335522E-3</v>
      </c>
      <c r="M43" s="106">
        <v>0</v>
      </c>
      <c r="N43" s="28">
        <v>3.424034891573845E-3</v>
      </c>
      <c r="O43" s="82">
        <v>3.7834999816621672E-4</v>
      </c>
      <c r="P43" s="225">
        <v>0</v>
      </c>
      <c r="Q43" s="226">
        <v>1.5999999999999996</v>
      </c>
      <c r="R43" s="226">
        <v>5.6999999999999984</v>
      </c>
      <c r="S43" s="226">
        <v>1.7</v>
      </c>
      <c r="T43" s="226">
        <v>2.0999999999999996</v>
      </c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0"/>
      <c r="CG43" s="32">
        <v>40.642625182103657</v>
      </c>
      <c r="CH43" s="32">
        <v>103.83671013477236</v>
      </c>
      <c r="CI43" s="32">
        <v>4.2236664022394477</v>
      </c>
      <c r="CJ43" s="32">
        <v>67.060331550471034</v>
      </c>
      <c r="CK43" s="32">
        <v>64.378760283558861</v>
      </c>
      <c r="CL43" s="94">
        <v>6.3354996033591711</v>
      </c>
      <c r="CM43" s="47">
        <v>1.4985341389170601E-2</v>
      </c>
      <c r="CN43" s="47">
        <v>2.4142035106334579E-2</v>
      </c>
      <c r="CO43" s="47">
        <v>2.4514207605379295E-2</v>
      </c>
      <c r="CP43" s="47">
        <v>1.4968061765927437E-2</v>
      </c>
      <c r="CQ43" s="236">
        <f t="shared" si="5"/>
        <v>0.33400000000000007</v>
      </c>
      <c r="CR43" s="238">
        <f t="shared" si="6"/>
        <v>0.37125748502994005</v>
      </c>
      <c r="CS43" s="238">
        <f t="shared" si="7"/>
        <v>0.22155688622754488</v>
      </c>
      <c r="CT43" s="238">
        <f t="shared" si="8"/>
        <v>0.1616766467065868</v>
      </c>
      <c r="CU43" s="238">
        <f t="shared" si="9"/>
        <v>4.1916167664670649E-2</v>
      </c>
      <c r="CV43" s="238">
        <f t="shared" si="10"/>
        <v>0.10179640718562873</v>
      </c>
      <c r="CW43" s="238">
        <f t="shared" si="11"/>
        <v>0.10179640718562873</v>
      </c>
      <c r="CX43" s="238">
        <f t="shared" si="12"/>
        <v>0.99999999999999989</v>
      </c>
      <c r="CY43" s="237"/>
      <c r="CZ43" s="240">
        <f>F51/[1]EU28!F51</f>
        <v>4.8556995731683441E-4</v>
      </c>
      <c r="DA43" s="240">
        <f>F59/[1]EU28!F59</f>
        <v>3.1176272328951811E-4</v>
      </c>
      <c r="DB43" s="240">
        <f>H67/[1]EU28!F67</f>
        <v>2.5382600396645441E-4</v>
      </c>
      <c r="DC43" s="240">
        <f>F75/[1]EU28!F75</f>
        <v>2.2012578616352197E-4</v>
      </c>
      <c r="DD43" s="240">
        <f>F83/[1]EU28!F83</f>
        <v>3.3461273496703079E-4</v>
      </c>
      <c r="DE43" s="240">
        <f>F91/[1]EU28!F91</f>
        <v>2.2830743610749253E-4</v>
      </c>
      <c r="DF43" s="237"/>
      <c r="DG43" s="27"/>
    </row>
    <row r="44" spans="1:111" ht="22.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0.36400000000000005</v>
      </c>
      <c r="G44" s="7">
        <v>0.36400000000000005</v>
      </c>
      <c r="H44" s="17">
        <v>0.255</v>
      </c>
      <c r="I44" s="106">
        <v>4.6557361212145078E-3</v>
      </c>
      <c r="J44" s="106">
        <v>2.2683050380207367E-3</v>
      </c>
      <c r="K44" s="106">
        <v>2.2051238419355658E-3</v>
      </c>
      <c r="L44" s="106">
        <v>2.443908628052785E-3</v>
      </c>
      <c r="M44" s="106">
        <v>0</v>
      </c>
      <c r="N44" s="28">
        <v>4.1902826643348849E-3</v>
      </c>
      <c r="O44" s="82">
        <v>4.6545345687962235E-4</v>
      </c>
      <c r="P44" s="225">
        <v>5.4210108624275222E-19</v>
      </c>
      <c r="Q44" s="226">
        <v>1.6999999999999997</v>
      </c>
      <c r="R44" s="226">
        <v>5.6</v>
      </c>
      <c r="S44" s="226">
        <v>2.0999999999999996</v>
      </c>
      <c r="T44" s="226">
        <v>2.2999999999999994</v>
      </c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0"/>
      <c r="CG44" s="32">
        <v>38.741142486414333</v>
      </c>
      <c r="CH44" s="32">
        <v>103.88772027660687</v>
      </c>
      <c r="CI44" s="32">
        <v>4.2903324147197113</v>
      </c>
      <c r="CJ44" s="32">
        <v>63.922885102583649</v>
      </c>
      <c r="CK44" s="32">
        <v>64.410386571496261</v>
      </c>
      <c r="CL44" s="94">
        <v>6.4354986220795674</v>
      </c>
      <c r="CM44" s="47">
        <v>1.5663456864012795E-2</v>
      </c>
      <c r="CN44" s="47">
        <v>2.6491368670534751E-2</v>
      </c>
      <c r="CO44" s="47">
        <v>2.5610451675777413E-2</v>
      </c>
      <c r="CP44" s="47">
        <v>1.6424648575731546E-2</v>
      </c>
      <c r="CQ44" s="236">
        <f t="shared" si="5"/>
        <v>0.36400000000000005</v>
      </c>
      <c r="CR44" s="238">
        <f t="shared" si="6"/>
        <v>0.47802197802197799</v>
      </c>
      <c r="CS44" s="238">
        <f t="shared" si="7"/>
        <v>0.2032967032967033</v>
      </c>
      <c r="CT44" s="238">
        <f t="shared" si="8"/>
        <v>9.3406593406593408E-2</v>
      </c>
      <c r="CU44" s="238">
        <f t="shared" si="9"/>
        <v>3.8461538461538457E-2</v>
      </c>
      <c r="CV44" s="238">
        <f t="shared" si="10"/>
        <v>6.5934065934065922E-2</v>
      </c>
      <c r="CW44" s="238">
        <f t="shared" si="11"/>
        <v>0.12087912087912085</v>
      </c>
      <c r="CX44" s="238">
        <f t="shared" si="12"/>
        <v>1</v>
      </c>
      <c r="CY44" s="237"/>
      <c r="CZ44" s="240">
        <f>F52/[1]EU28!F52</f>
        <v>7.3281671159029652E-4</v>
      </c>
      <c r="DA44" s="240">
        <f>F60/[1]EU28!F60</f>
        <v>2.7432808155699727E-4</v>
      </c>
      <c r="DB44" s="240">
        <f>H68/[1]EU28!F68</f>
        <v>1.6833127595107167E-4</v>
      </c>
      <c r="DC44" s="240">
        <f>F76/[1]EU28!F76</f>
        <v>2.2549730208585E-4</v>
      </c>
      <c r="DD44" s="240">
        <f>F84/[1]EU28!F84</f>
        <v>2.3330417031204432E-4</v>
      </c>
      <c r="DE44" s="240">
        <f>F92/[1]EU28!F92</f>
        <v>2.8939562354891114E-4</v>
      </c>
      <c r="DF44" s="237"/>
      <c r="DG44" s="27"/>
    </row>
    <row r="45" spans="1:111" ht="23.25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0.16700000000000004</v>
      </c>
      <c r="G45" s="7">
        <v>0.16700000000000004</v>
      </c>
      <c r="H45" s="17">
        <v>0.10725000000000001</v>
      </c>
      <c r="I45" s="106">
        <v>2.3781278931030714E-3</v>
      </c>
      <c r="J45" s="106">
        <v>1.1402958229790941E-3</v>
      </c>
      <c r="K45" s="106">
        <v>1.1438660928127654E-3</v>
      </c>
      <c r="L45" s="106">
        <v>1.2322901381649652E-3</v>
      </c>
      <c r="M45" s="106">
        <v>0</v>
      </c>
      <c r="N45" s="28">
        <v>2.1299792552094492E-3</v>
      </c>
      <c r="O45" s="82">
        <v>2.4814863789362194E-4</v>
      </c>
      <c r="P45" s="225">
        <v>0</v>
      </c>
      <c r="Q45" s="226">
        <v>1.58</v>
      </c>
      <c r="R45" s="226">
        <v>5.1999999999999993</v>
      </c>
      <c r="S45" s="226">
        <v>1.9599999999999995</v>
      </c>
      <c r="T45" s="226">
        <v>2.0799999999999996</v>
      </c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0"/>
      <c r="CG45" s="32">
        <v>35.308885196402422</v>
      </c>
      <c r="CH45" s="32">
        <v>89.379563704967538</v>
      </c>
      <c r="CI45" s="32">
        <v>4.2958475031914247</v>
      </c>
      <c r="CJ45" s="32">
        <v>58.259660574063993</v>
      </c>
      <c r="CK45" s="32">
        <v>55.415329497079874</v>
      </c>
      <c r="CL45" s="94">
        <v>6.4437712547871371</v>
      </c>
      <c r="CM45" s="69">
        <v>6.6139903608321742E-3</v>
      </c>
      <c r="CN45" s="47">
        <v>9.5859582073577702E-3</v>
      </c>
      <c r="CO45" s="47">
        <v>1.0805473115418142E-2</v>
      </c>
      <c r="CP45" s="47">
        <v>5.9432940885618176E-3</v>
      </c>
      <c r="CQ45" s="236">
        <f t="shared" si="5"/>
        <v>0.16700000000000004</v>
      </c>
      <c r="CR45" s="238">
        <f t="shared" si="6"/>
        <v>0.68263473053892199</v>
      </c>
      <c r="CS45" s="238">
        <f t="shared" si="7"/>
        <v>8.3832335329341298E-2</v>
      </c>
      <c r="CT45" s="238">
        <f t="shared" si="8"/>
        <v>5.988023952095807E-2</v>
      </c>
      <c r="CU45" s="238">
        <f t="shared" si="9"/>
        <v>4.1916167664670649E-2</v>
      </c>
      <c r="CV45" s="238">
        <f t="shared" si="10"/>
        <v>5.988023952095807E-2</v>
      </c>
      <c r="CW45" s="238">
        <f t="shared" si="11"/>
        <v>7.1856287425149684E-2</v>
      </c>
      <c r="CX45" s="238">
        <f t="shared" si="12"/>
        <v>0.99999999999999989</v>
      </c>
      <c r="CY45" s="237"/>
      <c r="CZ45" s="240">
        <f>F53/[1]EU28!F53</f>
        <v>8.2262952807042871E-4</v>
      </c>
      <c r="DA45" s="240">
        <f>F61/[1]EU28!F61</f>
        <v>1.0147868947521021E-4</v>
      </c>
      <c r="DB45" s="240">
        <f>H69/[1]EU28!F69</f>
        <v>7.0620360634641641E-5</v>
      </c>
      <c r="DC45" s="240">
        <f>F77/[1]EU28!F77</f>
        <v>3.1777737425095335E-4</v>
      </c>
      <c r="DD45" s="240">
        <f>F85/[1]EU28!F85</f>
        <v>2.4602666929095116E-4</v>
      </c>
      <c r="DE45" s="240">
        <f>F93/[1]EU28!F93</f>
        <v>1.6060387055328034E-4</v>
      </c>
      <c r="DF45" s="237"/>
      <c r="DG45" s="27"/>
    </row>
    <row r="46" spans="1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4"/>
      <c r="I46" s="507">
        <v>1.8434497622780231E-2</v>
      </c>
      <c r="J46" s="507">
        <v>7.48959E-3</v>
      </c>
      <c r="K46" s="507">
        <v>9.0034086389658655E-3</v>
      </c>
      <c r="L46" s="507">
        <v>9.4310889838143674E-3</v>
      </c>
      <c r="M46" s="507">
        <v>0</v>
      </c>
      <c r="N46" s="14"/>
      <c r="O46" s="14"/>
      <c r="P46" s="317"/>
      <c r="Q46" s="7"/>
      <c r="R46" s="7"/>
      <c r="S46" s="7"/>
      <c r="T46" s="7"/>
      <c r="U46" s="249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0"/>
      <c r="CG46" s="7"/>
      <c r="CH46" s="7"/>
      <c r="CI46" s="7"/>
      <c r="CJ46" s="60"/>
      <c r="CK46" s="60"/>
      <c r="CL46" s="60"/>
      <c r="CM46" s="7"/>
      <c r="CN46" s="47"/>
      <c r="CO46" s="7"/>
      <c r="CP46" s="7"/>
      <c r="CQ46" s="121"/>
      <c r="CR46" s="121"/>
      <c r="CS46" s="121"/>
      <c r="CT46" s="121"/>
      <c r="CU46" s="121"/>
      <c r="CV46" s="121"/>
      <c r="CW46" s="121"/>
      <c r="CX46" s="121"/>
      <c r="CY46" s="121"/>
      <c r="CZ46" s="237"/>
      <c r="DA46" s="237"/>
      <c r="DB46" s="237"/>
      <c r="DC46" s="237"/>
      <c r="DD46" s="237"/>
      <c r="DE46" s="237"/>
      <c r="DF46" s="237"/>
    </row>
    <row r="47" spans="1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71">
        <v>0.24200000000000002</v>
      </c>
      <c r="G47" s="7">
        <v>0.24200000000000002</v>
      </c>
      <c r="H47" s="36">
        <v>0.17250000000000001</v>
      </c>
      <c r="I47" s="133">
        <v>4.2245723718871368E-3</v>
      </c>
      <c r="J47" s="31">
        <v>1.672482941438925E-3</v>
      </c>
      <c r="K47" s="225">
        <v>2.0632811464296776E-3</v>
      </c>
      <c r="L47" s="319">
        <v>2.1612912254574592E-3</v>
      </c>
      <c r="M47" s="318">
        <v>0</v>
      </c>
      <c r="N47" s="142">
        <v>3.7873291313968182E-3</v>
      </c>
      <c r="O47" s="163">
        <v>4.3724324049031861E-4</v>
      </c>
      <c r="P47" s="225">
        <v>0</v>
      </c>
      <c r="Q47" s="53">
        <v>2</v>
      </c>
      <c r="R47" s="53">
        <v>6.1000000000000005</v>
      </c>
      <c r="S47" s="53">
        <v>1.7000000000000002</v>
      </c>
      <c r="T47" s="53">
        <v>2.6</v>
      </c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0"/>
      <c r="CG47" s="71">
        <v>38.326182552007623</v>
      </c>
      <c r="CH47" s="33">
        <v>116.79520133273283</v>
      </c>
      <c r="CI47" s="39">
        <v>3.9981897948102536</v>
      </c>
      <c r="CJ47" s="32">
        <v>63.238201210812576</v>
      </c>
      <c r="CK47" s="32">
        <v>72.413024826294361</v>
      </c>
      <c r="CL47" s="94">
        <v>5.9972846922153806</v>
      </c>
      <c r="CM47" s="47">
        <v>1.0242498107929926E-2</v>
      </c>
      <c r="CN47" s="47">
        <v>2.0147172229896416E-2</v>
      </c>
      <c r="CO47" s="94">
        <v>1.6754987588532767E-2</v>
      </c>
      <c r="CP47" s="94">
        <v>2.2491246782535779E-2</v>
      </c>
      <c r="CZ47" s="237"/>
      <c r="DA47" s="237"/>
      <c r="DB47" s="237"/>
      <c r="DC47" s="237"/>
      <c r="DD47" s="237"/>
      <c r="DE47" s="237"/>
      <c r="DF47" s="237"/>
    </row>
    <row r="48" spans="1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7">
        <v>0.19400000000000001</v>
      </c>
      <c r="G48" s="7">
        <v>0.19400000000000001</v>
      </c>
      <c r="H48" s="7">
        <v>0.14250000000000002</v>
      </c>
      <c r="I48" s="144">
        <v>3.3866406617607627E-3</v>
      </c>
      <c r="J48" s="31">
        <v>1.2440710563557389E-3</v>
      </c>
      <c r="K48" s="225">
        <v>1.6540352992039564E-3</v>
      </c>
      <c r="L48" s="319">
        <v>1.7326053625568063E-3</v>
      </c>
      <c r="M48" s="318">
        <v>0</v>
      </c>
      <c r="N48" s="142">
        <v>3.0361233532685238E-3</v>
      </c>
      <c r="O48" s="163">
        <v>3.5051730849223892E-4</v>
      </c>
      <c r="P48" s="225">
        <v>0</v>
      </c>
      <c r="Q48" s="53">
        <v>1.9</v>
      </c>
      <c r="R48" s="53">
        <v>6</v>
      </c>
      <c r="S48" s="53">
        <v>1.85</v>
      </c>
      <c r="T48" s="53">
        <v>2.5</v>
      </c>
      <c r="U48" s="249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0"/>
      <c r="CG48" s="226">
        <v>40.626575073885896</v>
      </c>
      <c r="CH48" s="7">
        <v>108.61953723944153</v>
      </c>
      <c r="CI48" s="7">
        <v>3.9981897948102536</v>
      </c>
      <c r="CJ48" s="32">
        <v>67.033848871911729</v>
      </c>
      <c r="CK48" s="32">
        <v>67.344113088453753</v>
      </c>
      <c r="CL48" s="94">
        <v>5.9972846922153806</v>
      </c>
      <c r="CM48" s="47">
        <v>8.6572043845270525E-3</v>
      </c>
      <c r="CN48" s="47">
        <v>1.5478284056620419E-2</v>
      </c>
      <c r="CO48" s="94">
        <v>1.4168039911440659E-2</v>
      </c>
      <c r="CP48" s="94">
        <v>9.5965361151046612E-3</v>
      </c>
      <c r="CZ48" s="237"/>
      <c r="DA48" s="237"/>
      <c r="DB48" s="237"/>
      <c r="DC48" s="237"/>
      <c r="DD48" s="237"/>
      <c r="DE48" s="237"/>
      <c r="DF48" s="237"/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191">
        <v>0.114</v>
      </c>
      <c r="G49" s="7">
        <v>0.114</v>
      </c>
      <c r="H49" s="7">
        <v>8.2500000000000004E-2</v>
      </c>
      <c r="I49" s="144">
        <v>1.9900878115501389E-3</v>
      </c>
      <c r="J49" s="31">
        <v>7.3973338767415809E-4</v>
      </c>
      <c r="K49" s="225">
        <v>9.7195888716108784E-4</v>
      </c>
      <c r="L49" s="319">
        <v>1.0181289243890511E-3</v>
      </c>
      <c r="M49" s="225">
        <v>0</v>
      </c>
      <c r="N49" s="142">
        <v>1.7841137230546996E-3</v>
      </c>
      <c r="O49" s="163">
        <v>2.0597408849543937E-4</v>
      </c>
      <c r="P49" s="225">
        <v>0</v>
      </c>
      <c r="Q49" s="53">
        <v>1.75</v>
      </c>
      <c r="R49" s="53">
        <v>5.9</v>
      </c>
      <c r="S49" s="53">
        <v>2</v>
      </c>
      <c r="T49" s="53">
        <v>2.4</v>
      </c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0"/>
      <c r="CG49" s="226">
        <v>40.544418198104538</v>
      </c>
      <c r="CH49" s="7">
        <v>109.70573261183594</v>
      </c>
      <c r="CI49" s="7">
        <v>3.9981897948102536</v>
      </c>
      <c r="CJ49" s="32">
        <v>66.898290026872488</v>
      </c>
      <c r="CK49" s="32">
        <v>68.01755421933828</v>
      </c>
      <c r="CL49" s="94">
        <v>5.9972846922153806</v>
      </c>
      <c r="CM49" s="69">
        <v>5.0778573111922862E-3</v>
      </c>
      <c r="CN49" s="47">
        <v>9.0507229404764647E-3</v>
      </c>
      <c r="CO49" s="101">
        <v>8.310095517976018E-3</v>
      </c>
      <c r="CP49" s="94">
        <v>5.6114482230954082E-3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191">
        <v>9.4E-2</v>
      </c>
      <c r="G50" s="7">
        <v>9.4E-2</v>
      </c>
      <c r="H50" s="7">
        <v>6.7500000000000004E-2</v>
      </c>
      <c r="I50" s="144">
        <v>1.640949598997483E-3</v>
      </c>
      <c r="J50" s="31">
        <v>6.4857864596149797E-4</v>
      </c>
      <c r="K50" s="225">
        <v>8.0143978415037054E-4</v>
      </c>
      <c r="L50" s="319">
        <v>8.3950981484711242E-4</v>
      </c>
      <c r="M50" s="225">
        <v>0</v>
      </c>
      <c r="N50" s="142">
        <v>1.4711113155012434E-3</v>
      </c>
      <c r="O50" s="163">
        <v>1.6983828349623949E-4</v>
      </c>
      <c r="P50" s="225">
        <v>0</v>
      </c>
      <c r="Q50" s="53">
        <v>1.67</v>
      </c>
      <c r="R50" s="53">
        <v>5.8</v>
      </c>
      <c r="S50" s="53">
        <v>1.85</v>
      </c>
      <c r="T50" s="53">
        <v>2</v>
      </c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0"/>
      <c r="CG50" s="226">
        <v>40.462261322323158</v>
      </c>
      <c r="CH50" s="226">
        <v>100.92927400288907</v>
      </c>
      <c r="CI50" s="7">
        <v>3.9981897948102536</v>
      </c>
      <c r="CJ50" s="32">
        <v>66.762731181833203</v>
      </c>
      <c r="CK50" s="32">
        <v>62.576149881791224</v>
      </c>
      <c r="CL50" s="94">
        <v>5.9972846922153806</v>
      </c>
      <c r="CM50" s="69">
        <v>4.179282405010541E-3</v>
      </c>
      <c r="CN50" s="47">
        <v>6.8127259951950127E-3</v>
      </c>
      <c r="CO50" s="69">
        <v>6.8394414921605666E-3</v>
      </c>
      <c r="CP50" s="69">
        <v>4.2238901170209078E-3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191">
        <v>0.124</v>
      </c>
      <c r="G51" s="60">
        <v>0.124</v>
      </c>
      <c r="H51" s="60">
        <v>0.09</v>
      </c>
      <c r="I51" s="144">
        <v>2.1646569178264668E-3</v>
      </c>
      <c r="J51" s="31">
        <v>9.3069373205727809E-4</v>
      </c>
      <c r="K51" s="225">
        <v>1.0572184386664462E-3</v>
      </c>
      <c r="L51" s="319">
        <v>1.1074384791600206E-3</v>
      </c>
      <c r="M51" s="225">
        <v>0</v>
      </c>
      <c r="N51" s="142">
        <v>1.9406149268314274E-3</v>
      </c>
      <c r="O51" s="163">
        <v>2.240419909950393E-4</v>
      </c>
      <c r="P51" s="225">
        <v>0</v>
      </c>
      <c r="Q51" s="53">
        <v>1.6</v>
      </c>
      <c r="R51" s="53">
        <v>5.7</v>
      </c>
      <c r="S51" s="53">
        <v>1.7</v>
      </c>
      <c r="T51" s="53">
        <v>2.1</v>
      </c>
      <c r="U51" s="249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0"/>
      <c r="CG51" s="7">
        <v>37.997555048882163</v>
      </c>
      <c r="CH51" s="7">
        <v>92.152815393942191</v>
      </c>
      <c r="CI51" s="7">
        <v>3.9981897948102536</v>
      </c>
      <c r="CJ51" s="13">
        <v>62.695965830655567</v>
      </c>
      <c r="CK51" s="13">
        <v>57.134745544244161</v>
      </c>
      <c r="CL51" s="47">
        <v>5.9972846922153806</v>
      </c>
      <c r="CM51" s="69">
        <v>5.2074723606178588E-3</v>
      </c>
      <c r="CN51" s="47">
        <v>8.2937533854547975E-3</v>
      </c>
      <c r="CO51" s="69">
        <v>8.5179630648359959E-3</v>
      </c>
      <c r="CP51" s="47">
        <v>5.1421270989819743E-3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203">
        <v>0.17400000000000002</v>
      </c>
      <c r="G52" s="60">
        <v>0.17400000000000002</v>
      </c>
      <c r="H52" s="60">
        <v>0.1275</v>
      </c>
      <c r="I52" s="144">
        <v>3.037502449208107E-3</v>
      </c>
      <c r="J52" s="31">
        <v>1.345501552301944E-3</v>
      </c>
      <c r="K52" s="225">
        <v>1.4835161961932392E-3</v>
      </c>
      <c r="L52" s="319">
        <v>1.5539862530148678E-3</v>
      </c>
      <c r="M52" s="225">
        <v>0</v>
      </c>
      <c r="N52" s="142">
        <v>2.7231209457150678E-3</v>
      </c>
      <c r="O52" s="163">
        <v>3.1438150349303906E-4</v>
      </c>
      <c r="P52" s="225">
        <v>0</v>
      </c>
      <c r="Q52" s="53">
        <v>1.7</v>
      </c>
      <c r="R52" s="53">
        <v>5.6</v>
      </c>
      <c r="S52" s="53">
        <v>2.1</v>
      </c>
      <c r="T52" s="53">
        <v>2.2999999999999998</v>
      </c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0"/>
      <c r="CG52" s="7">
        <v>34.75235845551817</v>
      </c>
      <c r="CH52" s="7">
        <v>83.859062008487399</v>
      </c>
      <c r="CI52" s="7">
        <v>3.9981897948102536</v>
      </c>
      <c r="CJ52" s="32">
        <v>57.341391451604977</v>
      </c>
      <c r="CK52" s="32">
        <v>51.992618445262188</v>
      </c>
      <c r="CL52" s="94">
        <v>5.9972846922153806</v>
      </c>
      <c r="CM52" s="69">
        <v>6.7425953955571457E-3</v>
      </c>
      <c r="CN52" s="47">
        <v>1.0692030406082144E-2</v>
      </c>
      <c r="CO52" s="47">
        <v>1.1020929649024742E-2</v>
      </c>
      <c r="CP52" s="47">
        <v>6.6290588517709291E-3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52">
        <v>0.114</v>
      </c>
      <c r="G53" s="32">
        <v>0.114</v>
      </c>
      <c r="H53" s="32">
        <v>8.2500000000000004E-2</v>
      </c>
      <c r="I53" s="144">
        <v>1.9900878115501389E-3</v>
      </c>
      <c r="J53" s="31">
        <v>9.085286842104572E-4</v>
      </c>
      <c r="K53" s="225">
        <v>9.7195888716108784E-4</v>
      </c>
      <c r="L53" s="319">
        <v>1.0181289243890511E-3</v>
      </c>
      <c r="M53" s="225">
        <v>0</v>
      </c>
      <c r="N53" s="142">
        <v>1.7841137230546996E-3</v>
      </c>
      <c r="O53" s="163">
        <v>2.0597408849543937E-4</v>
      </c>
      <c r="P53" s="225">
        <v>0</v>
      </c>
      <c r="Q53" s="53">
        <v>1.58</v>
      </c>
      <c r="R53" s="53">
        <v>5.2</v>
      </c>
      <c r="S53" s="53">
        <v>1.96</v>
      </c>
      <c r="T53" s="53">
        <v>2.08</v>
      </c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0"/>
      <c r="CG53" s="58">
        <v>34.54696626606475</v>
      </c>
      <c r="CH53" s="128">
        <v>82.94438874307636</v>
      </c>
      <c r="CI53" s="58">
        <v>3.9981897948102536</v>
      </c>
      <c r="CJ53" s="32">
        <v>57.002494339006837</v>
      </c>
      <c r="CK53" s="32">
        <v>51.425521020707343</v>
      </c>
      <c r="CL53" s="94">
        <v>5.9972846922153806</v>
      </c>
      <c r="CM53" s="69">
        <v>4.3941477909397505E-3</v>
      </c>
      <c r="CN53" s="47">
        <v>6.8429120713038001E-3</v>
      </c>
      <c r="CO53" s="69">
        <v>7.1819748095593326E-3</v>
      </c>
      <c r="CP53" s="47">
        <v>4.2426054842083566E-3</v>
      </c>
    </row>
    <row r="54" spans="2:94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66"/>
      <c r="I54" s="231">
        <v>1.6898289487548551E-2</v>
      </c>
      <c r="J54" s="231">
        <v>8.3876501107353462E-3</v>
      </c>
      <c r="K54" s="231">
        <v>7.519738821959103E-3</v>
      </c>
      <c r="L54" s="231">
        <v>9.3785506655894441E-3</v>
      </c>
      <c r="M54" s="231">
        <v>0</v>
      </c>
      <c r="N54" s="14"/>
      <c r="O54" s="14"/>
      <c r="P54" s="317"/>
      <c r="Q54" s="7"/>
      <c r="R54" s="7"/>
      <c r="S54" s="7"/>
      <c r="T54" s="7"/>
      <c r="U54" s="249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0"/>
      <c r="CG54" s="7"/>
      <c r="CH54" s="7"/>
      <c r="CI54" s="7"/>
      <c r="CJ54" s="60"/>
      <c r="CK54" s="60"/>
      <c r="CL54" s="60"/>
      <c r="CM54" s="7"/>
      <c r="CN54" s="47"/>
      <c r="CO54" s="7"/>
      <c r="CP54" s="7"/>
    </row>
    <row r="55" spans="2:94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71">
        <v>0.23400000000000001</v>
      </c>
      <c r="G55" s="7">
        <v>0.23400000000000001</v>
      </c>
      <c r="H55" s="7">
        <v>0.17250000000000001</v>
      </c>
      <c r="I55" s="144">
        <v>4.0849170868660746E-3</v>
      </c>
      <c r="J55" s="31">
        <v>2.0456141485237184E-3</v>
      </c>
      <c r="K55" s="319">
        <v>1.8177881036554031E-3</v>
      </c>
      <c r="L55" s="225">
        <v>2.2671289832106715E-3</v>
      </c>
      <c r="M55" s="318">
        <v>0</v>
      </c>
      <c r="N55" s="151">
        <v>3.778548305351119E-3</v>
      </c>
      <c r="O55" s="152">
        <v>3.0636878151495557E-4</v>
      </c>
      <c r="P55" s="225">
        <v>0</v>
      </c>
      <c r="Q55" s="53">
        <v>2</v>
      </c>
      <c r="R55" s="53">
        <v>6.1000000000000005</v>
      </c>
      <c r="S55" s="53">
        <v>1.7000000000000002</v>
      </c>
      <c r="T55" s="53">
        <v>2.6</v>
      </c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0"/>
      <c r="CG55" s="71">
        <v>50.012998131907061</v>
      </c>
      <c r="CH55" s="39">
        <v>99.717725653361157</v>
      </c>
      <c r="CI55" s="39">
        <v>4.714283489403134</v>
      </c>
      <c r="CJ55" s="32">
        <v>82.521446917646642</v>
      </c>
      <c r="CK55" s="32">
        <v>61.824989905083918</v>
      </c>
      <c r="CL55" s="94">
        <v>7.0714252341047015</v>
      </c>
      <c r="CM55" s="47">
        <v>1.2806183899386585E-2</v>
      </c>
      <c r="CN55" s="47">
        <v>1.7201307675204801E-2</v>
      </c>
      <c r="CO55" s="94">
        <v>2.0964732083509817E-2</v>
      </c>
      <c r="CP55" s="94">
        <v>1.0664810758626977E-2</v>
      </c>
    </row>
    <row r="56" spans="2:94" ht="21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0.32400000000000001</v>
      </c>
      <c r="G56" s="7">
        <v>0.32400000000000001</v>
      </c>
      <c r="H56" s="7">
        <v>0.24</v>
      </c>
      <c r="I56" s="144">
        <v>5.6560390433530259E-3</v>
      </c>
      <c r="J56" s="31">
        <v>2.8759506826970915E-3</v>
      </c>
      <c r="K56" s="319">
        <v>2.5169373742920964E-3</v>
      </c>
      <c r="L56" s="225">
        <v>3.1391016690609295E-3</v>
      </c>
      <c r="M56" s="318">
        <v>0</v>
      </c>
      <c r="N56" s="151">
        <v>5.2318361151015491E-3</v>
      </c>
      <c r="O56" s="152">
        <v>4.2420292825147692E-4</v>
      </c>
      <c r="P56" s="225">
        <v>0</v>
      </c>
      <c r="Q56" s="53">
        <v>1.9</v>
      </c>
      <c r="R56" s="53">
        <v>6</v>
      </c>
      <c r="S56" s="53">
        <v>1.85</v>
      </c>
      <c r="T56" s="53">
        <v>2.5</v>
      </c>
      <c r="U56" s="249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0"/>
      <c r="CG56" s="226">
        <v>48.955228356221959</v>
      </c>
      <c r="CH56" s="7">
        <v>124.64715706670144</v>
      </c>
      <c r="CI56" s="7">
        <v>4.714283489403134</v>
      </c>
      <c r="CJ56" s="32">
        <v>80.776126787766231</v>
      </c>
      <c r="CK56" s="32">
        <v>77.281237381354899</v>
      </c>
      <c r="CL56" s="94">
        <v>7.0714252341047015</v>
      </c>
      <c r="CM56" s="47">
        <v>1.7388921837982529E-2</v>
      </c>
      <c r="CN56" s="47">
        <v>2.9915317696008345E-2</v>
      </c>
      <c r="CO56" s="94">
        <v>2.8462606855086184E-2</v>
      </c>
      <c r="CP56" s="94">
        <v>1.8547496971525173E-2</v>
      </c>
    </row>
    <row r="57" spans="2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0.16400000000000001</v>
      </c>
      <c r="G57" s="7">
        <v>0.16400000000000001</v>
      </c>
      <c r="H57" s="7">
        <v>0.12</v>
      </c>
      <c r="I57" s="144">
        <v>2.8629333429317787E-3</v>
      </c>
      <c r="J57" s="31">
        <v>1.4475075479575014E-3</v>
      </c>
      <c r="K57" s="320">
        <v>1.2740053376046414E-3</v>
      </c>
      <c r="L57" s="321">
        <v>1.5889280053271373E-3</v>
      </c>
      <c r="M57" s="225">
        <v>0</v>
      </c>
      <c r="N57" s="151">
        <v>2.6482133422118955E-3</v>
      </c>
      <c r="O57" s="152">
        <v>2.1472000071988339E-4</v>
      </c>
      <c r="P57" s="225">
        <v>0</v>
      </c>
      <c r="Q57" s="53">
        <v>1.75</v>
      </c>
      <c r="R57" s="53">
        <v>5.9</v>
      </c>
      <c r="S57" s="53">
        <v>2</v>
      </c>
      <c r="T57" s="53">
        <v>2.4</v>
      </c>
      <c r="U57" s="249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0"/>
      <c r="CG57" s="226">
        <v>47.897458580536856</v>
      </c>
      <c r="CH57" s="7">
        <v>125.89362863736847</v>
      </c>
      <c r="CI57" s="7">
        <v>4.714283489403134</v>
      </c>
      <c r="CJ57" s="32">
        <v>79.030806657885805</v>
      </c>
      <c r="CK57" s="32">
        <v>78.05404975516845</v>
      </c>
      <c r="CL57" s="94">
        <v>7.0714252341047015</v>
      </c>
      <c r="CM57" s="47">
        <v>8.6283256994701581E-3</v>
      </c>
      <c r="CN57" s="47">
        <v>1.5107235436484215E-2</v>
      </c>
      <c r="CO57" s="101">
        <v>1.4120766030286443E-2</v>
      </c>
      <c r="CP57" s="94">
        <v>9.3664859706202152E-3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8.4000000000000005E-2</v>
      </c>
      <c r="G58" s="7">
        <v>8.4000000000000005E-2</v>
      </c>
      <c r="H58" s="7">
        <v>0.06</v>
      </c>
      <c r="I58" s="144">
        <v>1.4663804927211551E-3</v>
      </c>
      <c r="J58" s="31">
        <v>7.3013916297890152E-4</v>
      </c>
      <c r="K58" s="319">
        <v>6.5253931926091398E-4</v>
      </c>
      <c r="L58" s="225">
        <v>8.1384117346024111E-4</v>
      </c>
      <c r="M58" s="225">
        <v>0</v>
      </c>
      <c r="N58" s="151">
        <v>1.3564019557670685E-3</v>
      </c>
      <c r="O58" s="152">
        <v>1.0997853695408663E-4</v>
      </c>
      <c r="P58" s="225">
        <v>0</v>
      </c>
      <c r="Q58" s="53">
        <v>1.67</v>
      </c>
      <c r="R58" s="53">
        <v>5.8</v>
      </c>
      <c r="S58" s="53">
        <v>1.85</v>
      </c>
      <c r="T58" s="53">
        <v>2</v>
      </c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0"/>
      <c r="CG58" s="226">
        <v>40.544418198104538</v>
      </c>
      <c r="CH58" s="226">
        <v>135.96511892835792</v>
      </c>
      <c r="CI58" s="7">
        <v>4.714283489403134</v>
      </c>
      <c r="CJ58" s="13">
        <v>66.898290026872488</v>
      </c>
      <c r="CK58" s="13">
        <v>84.298373735581919</v>
      </c>
      <c r="CL58" s="47">
        <v>7.0714252341047015</v>
      </c>
      <c r="CM58" s="69">
        <v>3.8017309417506446E-3</v>
      </c>
      <c r="CN58" s="47">
        <v>8.1579071357014751E-3</v>
      </c>
      <c r="CO58" s="69">
        <v>6.2134560819220837E-3</v>
      </c>
      <c r="CP58" s="69">
        <v>5.0579024241349151E-3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7.400000000000001E-2</v>
      </c>
      <c r="G59" s="60">
        <v>7.400000000000001E-2</v>
      </c>
      <c r="H59" s="60">
        <v>5.2500000000000005E-2</v>
      </c>
      <c r="I59" s="144">
        <v>1.2918113864448272E-3</v>
      </c>
      <c r="J59" s="31">
        <v>6.0393356241835068E-4</v>
      </c>
      <c r="K59" s="319">
        <v>5.7485606696794811E-4</v>
      </c>
      <c r="L59" s="225">
        <v>7.1695531947687911E-4</v>
      </c>
      <c r="M59" s="225">
        <v>0</v>
      </c>
      <c r="N59" s="151">
        <v>1.1949255324614652E-3</v>
      </c>
      <c r="O59" s="152">
        <v>9.6885853983362045E-5</v>
      </c>
      <c r="P59" s="225">
        <v>0</v>
      </c>
      <c r="Q59" s="53">
        <v>1.6</v>
      </c>
      <c r="R59" s="53">
        <v>5.7</v>
      </c>
      <c r="S59" s="53">
        <v>1.7</v>
      </c>
      <c r="T59" s="53">
        <v>2.1</v>
      </c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0"/>
      <c r="CG59" s="226">
        <v>53.176037849489681</v>
      </c>
      <c r="CH59" s="7">
        <v>146.03660921934741</v>
      </c>
      <c r="CI59" s="7">
        <v>4.714283489403134</v>
      </c>
      <c r="CJ59" s="32">
        <v>87.740462451657976</v>
      </c>
      <c r="CK59" s="32">
        <v>90.542697715995388</v>
      </c>
      <c r="CL59" s="94">
        <v>7.0714252341047015</v>
      </c>
      <c r="CM59" s="69">
        <v>4.283883779078069E-3</v>
      </c>
      <c r="CN59" s="47">
        <v>7.6669219840157397E-3</v>
      </c>
      <c r="CO59" s="69">
        <v>7.0160796887464389E-3</v>
      </c>
      <c r="CP59" s="69">
        <v>4.7534916300897585E-3</v>
      </c>
    </row>
    <row r="60" spans="2:94" ht="14.2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7.400000000000001E-2</v>
      </c>
      <c r="G60" s="60">
        <v>7.400000000000001E-2</v>
      </c>
      <c r="H60" s="60">
        <v>5.2500000000000005E-2</v>
      </c>
      <c r="I60" s="144">
        <v>1.2918113864448272E-3</v>
      </c>
      <c r="J60" s="31">
        <v>5.963812001572187E-4</v>
      </c>
      <c r="K60" s="319">
        <v>5.7485606696794811E-4</v>
      </c>
      <c r="L60" s="225">
        <v>7.1695531947687911E-4</v>
      </c>
      <c r="M60" s="225">
        <v>0</v>
      </c>
      <c r="N60" s="151">
        <v>1.1949255324614652E-3</v>
      </c>
      <c r="O60" s="152">
        <v>9.6885853983362045E-5</v>
      </c>
      <c r="P60" s="225">
        <v>0</v>
      </c>
      <c r="Q60" s="53">
        <v>1.7</v>
      </c>
      <c r="R60" s="53">
        <v>5.6</v>
      </c>
      <c r="S60" s="53">
        <v>2.1</v>
      </c>
      <c r="T60" s="53">
        <v>2.2999999999999998</v>
      </c>
      <c r="U60" s="249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0"/>
      <c r="CG60" s="7">
        <v>51.101576736010166</v>
      </c>
      <c r="CH60" s="7">
        <v>147.49697531154087</v>
      </c>
      <c r="CI60" s="7">
        <v>4.714283489403134</v>
      </c>
      <c r="CJ60" s="32">
        <v>84.317601614416773</v>
      </c>
      <c r="CK60" s="32">
        <v>91.448124693155336</v>
      </c>
      <c r="CL60" s="94">
        <v>7.0714252341047015</v>
      </c>
      <c r="CM60" s="69">
        <v>4.1303736566805846E-3</v>
      </c>
      <c r="CN60" s="47">
        <v>7.7435912038558959E-3</v>
      </c>
      <c r="CO60" s="69">
        <v>6.7627879867905904E-3</v>
      </c>
      <c r="CP60" s="69">
        <v>4.8010265463906557E-3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2">
        <v>1.4E-2</v>
      </c>
      <c r="G61" s="32">
        <v>1.4E-2</v>
      </c>
      <c r="H61" s="32">
        <v>7.4999999999999997E-3</v>
      </c>
      <c r="I61" s="145">
        <v>2.4439674878685915E-4</v>
      </c>
      <c r="J61" s="79">
        <v>8.8123806002563746E-5</v>
      </c>
      <c r="K61" s="322">
        <v>1.0875655321015232E-4</v>
      </c>
      <c r="L61" s="323">
        <v>1.3564019557670682E-4</v>
      </c>
      <c r="M61" s="225">
        <v>0</v>
      </c>
      <c r="N61" s="152">
        <v>2.2606699262784472E-4</v>
      </c>
      <c r="O61" s="154">
        <v>1.8329756159014435E-5</v>
      </c>
      <c r="P61" s="225">
        <v>0</v>
      </c>
      <c r="Q61" s="53">
        <v>1.58</v>
      </c>
      <c r="R61" s="53">
        <v>5.2</v>
      </c>
      <c r="S61" s="53">
        <v>1.96</v>
      </c>
      <c r="T61" s="53">
        <v>2.08</v>
      </c>
      <c r="U61" s="249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32">
        <v>45.206820898697096</v>
      </c>
      <c r="CH61" s="128">
        <v>116.79520133273283</v>
      </c>
      <c r="CI61" s="53">
        <v>4.714283489403134</v>
      </c>
      <c r="CJ61" s="32">
        <v>74.591254482850204</v>
      </c>
      <c r="CK61" s="32">
        <v>72.413024826294361</v>
      </c>
      <c r="CL61" s="94">
        <v>7.0714252341047015</v>
      </c>
      <c r="CM61" s="77">
        <v>6.9889546143340315E-4</v>
      </c>
      <c r="CN61" s="69">
        <v>8.759640099954962E-4</v>
      </c>
      <c r="CO61" s="77">
        <v>1.1432775160373687E-3</v>
      </c>
      <c r="CP61" s="69">
        <v>5.4309768619720765E-4</v>
      </c>
    </row>
    <row r="62" spans="2:94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60"/>
      <c r="H62" s="66"/>
      <c r="I62" s="231">
        <v>2.0540988926465213E-4</v>
      </c>
      <c r="J62" s="231">
        <v>2.0540988926465213E-4</v>
      </c>
      <c r="K62" s="231">
        <v>1.5586502397401804E-4</v>
      </c>
      <c r="L62" s="231">
        <v>0</v>
      </c>
      <c r="M62" s="231">
        <v>0</v>
      </c>
      <c r="N62" s="14"/>
      <c r="O62" s="14"/>
      <c r="P62" s="317"/>
      <c r="Q62" s="7"/>
      <c r="R62" s="7"/>
      <c r="S62" s="7"/>
      <c r="T62" s="7"/>
      <c r="U62" s="249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0"/>
      <c r="CG62" s="7"/>
      <c r="CH62" s="7"/>
      <c r="CI62" s="7"/>
      <c r="CJ62" s="60"/>
      <c r="CK62" s="60"/>
      <c r="CL62" s="60"/>
      <c r="CM62" s="7"/>
      <c r="CN62" s="7"/>
      <c r="CO62" s="7"/>
      <c r="CP62" s="7"/>
    </row>
    <row r="63" spans="2:94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71">
        <v>0.24399999999999999</v>
      </c>
      <c r="G63" s="60">
        <v>0.24399999999999999</v>
      </c>
      <c r="H63" s="60">
        <v>0.18</v>
      </c>
      <c r="I63" s="134">
        <v>6.9449354684909527E-5</v>
      </c>
      <c r="J63" s="79">
        <v>6.9449354684909527E-5</v>
      </c>
      <c r="K63" s="315">
        <v>5.2698170334909354E-5</v>
      </c>
      <c r="L63" s="191">
        <v>0</v>
      </c>
      <c r="M63" s="318">
        <v>0</v>
      </c>
      <c r="N63" s="135">
        <v>5.7920761807214548E-5</v>
      </c>
      <c r="O63" s="135">
        <v>1.1528592877694982E-5</v>
      </c>
      <c r="P63" s="225">
        <v>0</v>
      </c>
      <c r="Q63" s="53">
        <v>2</v>
      </c>
      <c r="R63" s="53">
        <v>6.1000000000000005</v>
      </c>
      <c r="S63" s="53">
        <v>1.7000000000000002</v>
      </c>
      <c r="T63" s="53">
        <v>2.6</v>
      </c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0"/>
      <c r="CG63" s="71">
        <v>20.415983631669654</v>
      </c>
      <c r="CH63" s="39">
        <v>81.115037040210922</v>
      </c>
      <c r="CI63" s="39">
        <v>1.7305597619327959</v>
      </c>
      <c r="CJ63" s="32">
        <v>33.686372992254924</v>
      </c>
      <c r="CK63" s="32">
        <v>50.291322964930771</v>
      </c>
      <c r="CL63" s="94">
        <v>2.5958396428991941</v>
      </c>
      <c r="CM63" s="69">
        <v>5.4037565880389977E-3</v>
      </c>
      <c r="CN63" s="47">
        <v>1.4600706667237964E-2</v>
      </c>
      <c r="CO63" s="94">
        <v>8.8528598829776036E-3</v>
      </c>
      <c r="CP63" s="94">
        <v>9.0524381336875379E-3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7">
        <v>0.184</v>
      </c>
      <c r="G64" s="60">
        <v>0.184</v>
      </c>
      <c r="H64" s="60">
        <v>0.13500000000000001</v>
      </c>
      <c r="I64" s="135">
        <v>1.3962707828265089E-5</v>
      </c>
      <c r="J64" s="127">
        <v>1.3962707828265089E-5</v>
      </c>
      <c r="K64" s="315">
        <v>1.059490270008755E-5</v>
      </c>
      <c r="L64" s="191">
        <v>0</v>
      </c>
      <c r="M64" s="318">
        <v>0</v>
      </c>
      <c r="N64" s="135">
        <v>1.1644898328773084E-5</v>
      </c>
      <c r="O64" s="146">
        <v>2.3178094994920049E-6</v>
      </c>
      <c r="P64" s="225">
        <v>0</v>
      </c>
      <c r="Q64" s="53">
        <v>1.9</v>
      </c>
      <c r="R64" s="53">
        <v>6</v>
      </c>
      <c r="S64" s="53">
        <v>1.85</v>
      </c>
      <c r="T64" s="53">
        <v>2.5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0"/>
      <c r="CG64" s="7">
        <v>20.539218945341709</v>
      </c>
      <c r="CH64" s="7">
        <v>88.415390373829894</v>
      </c>
      <c r="CI64" s="7">
        <v>1.7305597619327961</v>
      </c>
      <c r="CJ64" s="32">
        <v>33.889711259813815</v>
      </c>
      <c r="CK64" s="32">
        <v>54.817542031774536</v>
      </c>
      <c r="CL64" s="94">
        <v>2.5958396428991941</v>
      </c>
      <c r="CM64" s="69">
        <v>4.0976392821385089E-3</v>
      </c>
      <c r="CN64" s="47">
        <v>1.1936077700467037E-2</v>
      </c>
      <c r="CO64" s="94">
        <v>6.7133413660991938E-3</v>
      </c>
      <c r="CP64" s="94">
        <v>7.4003681742895629E-3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191">
        <v>0.114</v>
      </c>
      <c r="G65" s="60">
        <v>0.114</v>
      </c>
      <c r="H65" s="60">
        <v>8.2500000000000004E-2</v>
      </c>
      <c r="I65" s="135">
        <v>1.5902170426932235E-5</v>
      </c>
      <c r="J65" s="127">
        <v>1.5902170426932235E-5</v>
      </c>
      <c r="K65" s="314">
        <v>1.2066566919956181E-5</v>
      </c>
      <c r="L65" s="191">
        <v>0</v>
      </c>
      <c r="M65" s="225">
        <v>0</v>
      </c>
      <c r="N65" s="135">
        <v>1.3262410136061485E-5</v>
      </c>
      <c r="O65" s="146">
        <v>2.639760290870751E-6</v>
      </c>
      <c r="P65" s="225">
        <v>0</v>
      </c>
      <c r="Q65" s="53">
        <v>1.75</v>
      </c>
      <c r="R65" s="53">
        <v>5.9</v>
      </c>
      <c r="S65" s="53">
        <v>2</v>
      </c>
      <c r="T65" s="53">
        <v>2.4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0"/>
      <c r="CG65" s="7">
        <v>20.128434566434873</v>
      </c>
      <c r="CH65" s="7">
        <v>89.299544277568202</v>
      </c>
      <c r="CI65" s="7">
        <v>1.7305597619327961</v>
      </c>
      <c r="CJ65" s="32">
        <v>33.211917034617535</v>
      </c>
      <c r="CK65" s="32">
        <v>55.365717452092284</v>
      </c>
      <c r="CL65" s="94">
        <v>2.5958396428991941</v>
      </c>
      <c r="CM65" s="69">
        <v>2.4919253534339144E-3</v>
      </c>
      <c r="CN65" s="47">
        <v>7.3672124028993776E-3</v>
      </c>
      <c r="CO65" s="101">
        <v>4.0820842612369077E-3</v>
      </c>
      <c r="CP65" s="94">
        <v>4.5676716897976137E-3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191">
        <v>9.4E-2</v>
      </c>
      <c r="G66" s="60">
        <v>9.4E-2</v>
      </c>
      <c r="H66" s="60">
        <v>6.7500000000000004E-2</v>
      </c>
      <c r="I66" s="135">
        <v>2.5986664498932202E-5</v>
      </c>
      <c r="J66" s="127">
        <v>2.5986664498932202E-5</v>
      </c>
      <c r="K66" s="315">
        <v>1.9718681021789756E-5</v>
      </c>
      <c r="L66" s="191">
        <v>0</v>
      </c>
      <c r="M66" s="225">
        <v>0</v>
      </c>
      <c r="N66" s="135">
        <v>2.1672878192109458E-5</v>
      </c>
      <c r="O66" s="146">
        <v>4.3137863068227462E-6</v>
      </c>
      <c r="P66" s="225">
        <v>0</v>
      </c>
      <c r="Q66" s="53">
        <v>1.67</v>
      </c>
      <c r="R66" s="53">
        <v>5.8</v>
      </c>
      <c r="S66" s="53">
        <v>1.85</v>
      </c>
      <c r="T66" s="53">
        <v>2</v>
      </c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0"/>
      <c r="CG66" s="226">
        <v>20.950003324248542</v>
      </c>
      <c r="CH66" s="226">
        <v>77.244105800096492</v>
      </c>
      <c r="CI66" s="7">
        <v>1.7305597619327961</v>
      </c>
      <c r="CJ66" s="32">
        <v>34.567505485010095</v>
      </c>
      <c r="CK66" s="32">
        <v>47.891345596059821</v>
      </c>
      <c r="CL66" s="94">
        <v>2.5958396428991941</v>
      </c>
      <c r="CM66" s="69">
        <v>2.1319729301010459E-3</v>
      </c>
      <c r="CN66" s="47">
        <v>5.2139771415065138E-3</v>
      </c>
      <c r="CO66" s="69">
        <v>3.4933544420234731E-3</v>
      </c>
      <c r="CP66" s="69">
        <v>3.232665827734038E-3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7">
        <v>5.4000000000000006E-2</v>
      </c>
      <c r="G67" s="60">
        <v>5.4000000000000006E-2</v>
      </c>
      <c r="H67" s="60">
        <v>3.7500000000000006E-2</v>
      </c>
      <c r="I67" s="135">
        <v>4.4141689373297003E-5</v>
      </c>
      <c r="J67" s="127">
        <v>4.4141689373297003E-5</v>
      </c>
      <c r="K67" s="315">
        <v>3.3494713896457766E-5</v>
      </c>
      <c r="L67" s="191">
        <v>0</v>
      </c>
      <c r="M67" s="225">
        <v>0</v>
      </c>
      <c r="N67" s="135">
        <v>3.6814168937329698E-5</v>
      </c>
      <c r="O67" s="135">
        <v>7.3275204359673026E-6</v>
      </c>
      <c r="P67" s="225">
        <v>0</v>
      </c>
      <c r="Q67" s="53">
        <v>1.6</v>
      </c>
      <c r="R67" s="53">
        <v>5.7</v>
      </c>
      <c r="S67" s="53">
        <v>1.7</v>
      </c>
      <c r="T67" s="53">
        <v>2.1</v>
      </c>
      <c r="U67" s="249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0"/>
      <c r="CG67" s="7">
        <v>21.771572082062207</v>
      </c>
      <c r="CH67" s="7">
        <v>65.188667322624781</v>
      </c>
      <c r="CI67" s="7">
        <v>1.7305597619327961</v>
      </c>
      <c r="CJ67" s="32">
        <v>35.92309393540264</v>
      </c>
      <c r="CK67" s="32">
        <v>40.416973740027366</v>
      </c>
      <c r="CL67" s="94">
        <v>2.5958396428991941</v>
      </c>
      <c r="CM67" s="69">
        <v>1.2691151195757303E-3</v>
      </c>
      <c r="CN67" s="69">
        <v>2.4445750245984292E-3</v>
      </c>
      <c r="CO67" s="69">
        <v>2.0800224132282992E-3</v>
      </c>
      <c r="CP67" s="69">
        <v>1.5156365152510264E-3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7">
        <v>3.4000000000000002E-2</v>
      </c>
      <c r="G68" s="60">
        <v>3.4000000000000002E-2</v>
      </c>
      <c r="H68" s="60">
        <v>2.2499999999999999E-2</v>
      </c>
      <c r="I68" s="135">
        <v>2.7792915531335146E-5</v>
      </c>
      <c r="J68" s="127">
        <v>2.7792915531335146E-5</v>
      </c>
      <c r="K68" s="315">
        <v>2.1089264305177111E-5</v>
      </c>
      <c r="L68" s="191">
        <v>0</v>
      </c>
      <c r="M68" s="225">
        <v>0</v>
      </c>
      <c r="N68" s="135">
        <v>2.3179291553133513E-5</v>
      </c>
      <c r="O68" s="146">
        <v>4.6136239782016342E-6</v>
      </c>
      <c r="P68" s="225">
        <v>0</v>
      </c>
      <c r="Q68" s="53">
        <v>1.7</v>
      </c>
      <c r="R68" s="53">
        <v>5.6</v>
      </c>
      <c r="S68" s="53">
        <v>2.1</v>
      </c>
      <c r="T68" s="53">
        <v>2.2999999999999998</v>
      </c>
      <c r="U68" s="249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7">
        <v>19.163091276003811</v>
      </c>
      <c r="CH68" s="7">
        <v>74.31508074779228</v>
      </c>
      <c r="CI68" s="7">
        <v>1.7305597619327961</v>
      </c>
      <c r="CJ68" s="32">
        <v>31.619100605406288</v>
      </c>
      <c r="CK68" s="32">
        <v>46.075350063631213</v>
      </c>
      <c r="CL68" s="94">
        <v>2.5958396428991941</v>
      </c>
      <c r="CM68" s="77">
        <v>7.1038413528984464E-4</v>
      </c>
      <c r="CN68" s="69">
        <v>1.672089316825326E-3</v>
      </c>
      <c r="CO68" s="69">
        <v>1.1633079684423865E-3</v>
      </c>
      <c r="CP68" s="69">
        <v>1.0366953764317022E-3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3">
        <v>0.01</v>
      </c>
      <c r="G69" s="32">
        <v>0.01</v>
      </c>
      <c r="H69" s="83">
        <v>4.5000000000000005E-3</v>
      </c>
      <c r="I69" s="135">
        <v>8.1743869209809252E-6</v>
      </c>
      <c r="J69" s="127">
        <v>8.1743869209809252E-6</v>
      </c>
      <c r="K69" s="316">
        <v>6.2027247956403266E-6</v>
      </c>
      <c r="L69" s="191">
        <v>0</v>
      </c>
      <c r="M69" s="225">
        <v>0</v>
      </c>
      <c r="N69" s="146">
        <v>6.8174386920980918E-6</v>
      </c>
      <c r="O69" s="146">
        <v>1.3569482288828336E-6</v>
      </c>
      <c r="P69" s="225">
        <v>0</v>
      </c>
      <c r="Q69" s="53">
        <v>1.58</v>
      </c>
      <c r="R69" s="53">
        <v>5.2</v>
      </c>
      <c r="S69" s="53">
        <v>1.96</v>
      </c>
      <c r="T69" s="53">
        <v>2.08</v>
      </c>
      <c r="U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0"/>
      <c r="CG69" s="32">
        <v>16.451914375218706</v>
      </c>
      <c r="CH69" s="128">
        <v>67.384892429936031</v>
      </c>
      <c r="CI69" s="53">
        <v>1.7305597619327961</v>
      </c>
      <c r="CJ69" s="32">
        <v>27.145658719110862</v>
      </c>
      <c r="CK69" s="32">
        <v>41.778633306560337</v>
      </c>
      <c r="CL69" s="94">
        <v>2.5958396428991941</v>
      </c>
      <c r="CM69" s="77">
        <v>1.8182474137151501E-4</v>
      </c>
      <c r="CN69" s="77">
        <v>3.0323201593471217E-4</v>
      </c>
      <c r="CO69" s="77">
        <v>2.9741498362010059E-4</v>
      </c>
      <c r="CP69" s="77">
        <v>1.8800384987952153E-4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63"/>
      <c r="H70" s="63"/>
      <c r="I70" s="515">
        <v>2.9999999999999997E-4</v>
      </c>
      <c r="J70" s="515">
        <v>2.9999999999999997E-4</v>
      </c>
      <c r="K70" s="515">
        <v>1.5726000000000002E-4</v>
      </c>
      <c r="L70" s="515">
        <v>1.4273999999999998E-4</v>
      </c>
      <c r="M70" s="515">
        <v>0</v>
      </c>
      <c r="N70" s="166"/>
      <c r="O70" s="166"/>
      <c r="P70" s="241"/>
      <c r="Q70" s="15"/>
      <c r="R70" s="15"/>
      <c r="S70" s="15"/>
      <c r="T70" s="15"/>
      <c r="U70" s="249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0"/>
      <c r="CG70" s="10"/>
      <c r="CH70" s="15"/>
      <c r="CI70" s="7"/>
      <c r="CJ70" s="63"/>
      <c r="CK70" s="63"/>
      <c r="CL70" s="63"/>
      <c r="CM70" s="15"/>
      <c r="CN70" s="47"/>
      <c r="CO70" s="15"/>
      <c r="CP70" s="15"/>
    </row>
    <row r="71" spans="2:94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71">
        <v>8.4834615384615397E-2</v>
      </c>
      <c r="G71" s="7">
        <v>8.4834615384615397E-2</v>
      </c>
      <c r="H71" s="7">
        <v>6.0625961538461545E-2</v>
      </c>
      <c r="I71" s="134">
        <v>1.0105991416833392E-4</v>
      </c>
      <c r="J71" s="305">
        <v>1.0105991416833392E-4</v>
      </c>
      <c r="K71" s="315">
        <v>5.297560700704064E-5</v>
      </c>
      <c r="L71" s="315">
        <v>4.8084307161293283E-5</v>
      </c>
      <c r="M71" s="318">
        <v>0</v>
      </c>
      <c r="N71" s="135">
        <v>8.4283968416390488E-5</v>
      </c>
      <c r="O71" s="135">
        <v>1.6775945751943432E-5</v>
      </c>
      <c r="P71" s="225">
        <v>0</v>
      </c>
      <c r="Q71" s="53">
        <v>2</v>
      </c>
      <c r="R71" s="53">
        <v>6.1000000000000005</v>
      </c>
      <c r="S71" s="53">
        <v>1.7000000000000002</v>
      </c>
      <c r="T71" s="53">
        <v>2.6</v>
      </c>
      <c r="U71" s="249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0"/>
      <c r="CG71" s="71">
        <v>52.498243624293401</v>
      </c>
      <c r="CH71" s="39">
        <v>116.79520133273283</v>
      </c>
      <c r="CI71" s="39">
        <v>10.860754367992032</v>
      </c>
      <c r="CJ71" s="32">
        <v>86.622101980084111</v>
      </c>
      <c r="CK71" s="32">
        <v>72.413024826294361</v>
      </c>
      <c r="CL71" s="94">
        <v>16.291131551988048</v>
      </c>
      <c r="CM71" s="69">
        <v>5.3750362258301546E-3</v>
      </c>
      <c r="CN71" s="69">
        <v>7.0808213838751332E-3</v>
      </c>
      <c r="CO71" s="94">
        <v>8.7306045846804459E-3</v>
      </c>
      <c r="CP71" s="101">
        <v>4.3901092580025825E-3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10">
        <v>6.4000000000000001E-2</v>
      </c>
      <c r="G72" s="7">
        <v>6.4000000000000001E-2</v>
      </c>
      <c r="H72" s="7">
        <v>4.4999999999999998E-2</v>
      </c>
      <c r="I72" s="134">
        <v>7.6240511935488794E-5</v>
      </c>
      <c r="J72" s="305">
        <v>7.6240511935488794E-5</v>
      </c>
      <c r="K72" s="315">
        <v>3.9965276356583228E-5</v>
      </c>
      <c r="L72" s="315">
        <v>3.6275235578905566E-5</v>
      </c>
      <c r="M72" s="318">
        <v>0</v>
      </c>
      <c r="N72" s="135">
        <v>6.3584586954197654E-5</v>
      </c>
      <c r="O72" s="135">
        <v>1.265592498129114E-5</v>
      </c>
      <c r="P72" s="225">
        <v>0</v>
      </c>
      <c r="Q72" s="53">
        <v>1.9</v>
      </c>
      <c r="R72" s="53">
        <v>6</v>
      </c>
      <c r="S72" s="53">
        <v>1.85</v>
      </c>
      <c r="T72" s="53">
        <v>2.5</v>
      </c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0"/>
      <c r="CG72" s="7">
        <v>51.553439552807689</v>
      </c>
      <c r="CH72" s="7">
        <v>108.61953723944153</v>
      </c>
      <c r="CI72" s="7">
        <v>10.860754367992032</v>
      </c>
      <c r="CJ72" s="32">
        <v>85.063175262132688</v>
      </c>
      <c r="CK72" s="32">
        <v>67.344113088453753</v>
      </c>
      <c r="CL72" s="94">
        <v>16.291131551988048</v>
      </c>
      <c r="CM72" s="69">
        <v>3.9945084109311822E-3</v>
      </c>
      <c r="CN72" s="69">
        <v>4.8878791757748681E-3</v>
      </c>
      <c r="CO72" s="101">
        <v>6.4866756361037278E-3</v>
      </c>
      <c r="CP72" s="101">
        <v>3.0304850889804188E-3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202">
        <v>4.3999999999999997E-2</v>
      </c>
      <c r="G73" s="7">
        <v>4.3999999999999997E-2</v>
      </c>
      <c r="H73" s="7">
        <v>0.03</v>
      </c>
      <c r="I73" s="135">
        <v>5.2415351955648543E-5</v>
      </c>
      <c r="J73" s="305">
        <v>5.2415351955648543E-5</v>
      </c>
      <c r="K73" s="314">
        <v>2.7476127495150968E-5</v>
      </c>
      <c r="L73" s="314">
        <v>2.4939224460497575E-5</v>
      </c>
      <c r="M73" s="225">
        <v>0</v>
      </c>
      <c r="N73" s="135">
        <v>4.3714403531010888E-5</v>
      </c>
      <c r="O73" s="135">
        <v>8.7009484246376586E-6</v>
      </c>
      <c r="P73" s="225">
        <v>0</v>
      </c>
      <c r="Q73" s="53">
        <v>1.75</v>
      </c>
      <c r="R73" s="53">
        <v>5.9</v>
      </c>
      <c r="S73" s="53">
        <v>2</v>
      </c>
      <c r="T73" s="53">
        <v>2.4</v>
      </c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0"/>
      <c r="CG73" s="226">
        <v>55.147802868242479</v>
      </c>
      <c r="CH73" s="7">
        <v>109.70573261183594</v>
      </c>
      <c r="CI73" s="7">
        <v>10.860754367992032</v>
      </c>
      <c r="CJ73" s="32">
        <v>90.993874732600091</v>
      </c>
      <c r="CK73" s="32">
        <v>68.01755421933828</v>
      </c>
      <c r="CL73" s="94">
        <v>16.291131551988048</v>
      </c>
      <c r="CM73" s="69">
        <v>2.9043765183943181E-3</v>
      </c>
      <c r="CN73" s="69">
        <v>3.2911719783550782E-3</v>
      </c>
      <c r="CO73" s="101">
        <v>4.7205402765218779E-3</v>
      </c>
      <c r="CP73" s="101">
        <v>2.0405266265801484E-3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202">
        <v>2.4E-2</v>
      </c>
      <c r="G74" s="7">
        <v>2.4E-2</v>
      </c>
      <c r="H74" s="7">
        <v>1.4999999999999999E-2</v>
      </c>
      <c r="I74" s="135">
        <v>2.8590191975808296E-5</v>
      </c>
      <c r="J74" s="306">
        <v>2.8590191975808296E-5</v>
      </c>
      <c r="K74" s="315">
        <v>1.4986978633718708E-5</v>
      </c>
      <c r="L74" s="315">
        <v>1.3603213342089588E-5</v>
      </c>
      <c r="M74" s="225">
        <v>0</v>
      </c>
      <c r="N74" s="135">
        <v>2.3844220107824119E-5</v>
      </c>
      <c r="O74" s="135">
        <v>4.7459718679841774E-6</v>
      </c>
      <c r="P74" s="225">
        <v>0</v>
      </c>
      <c r="Q74" s="53">
        <v>1.67</v>
      </c>
      <c r="R74" s="53">
        <v>5.8</v>
      </c>
      <c r="S74" s="53">
        <v>1.85</v>
      </c>
      <c r="T74" s="53">
        <v>2</v>
      </c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0"/>
      <c r="CG74" s="7">
        <v>58.742166183677284</v>
      </c>
      <c r="CH74" s="226">
        <v>97.08957336147482</v>
      </c>
      <c r="CI74" s="7">
        <v>10.860754367992032</v>
      </c>
      <c r="CJ74" s="32">
        <v>96.924574203067507</v>
      </c>
      <c r="CK74" s="32">
        <v>60.195535484114387</v>
      </c>
      <c r="CL74" s="94">
        <v>16.291131551988048</v>
      </c>
      <c r="CM74" s="69">
        <v>1.6704700932400635E-3</v>
      </c>
      <c r="CN74" s="69">
        <v>1.4563436004221221E-3</v>
      </c>
      <c r="CO74" s="69">
        <v>2.7171769381213332E-3</v>
      </c>
      <c r="CP74" s="69">
        <v>9.0293303226171573E-4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10">
        <v>1.4E-2</v>
      </c>
      <c r="G75" s="60">
        <v>1.4E-2</v>
      </c>
      <c r="H75" s="60">
        <v>7.4999999999999997E-3</v>
      </c>
      <c r="I75" s="135">
        <v>1.6677611985888174E-5</v>
      </c>
      <c r="J75" s="306">
        <v>1.6677611985888174E-5</v>
      </c>
      <c r="K75" s="315">
        <v>8.7424042030025814E-6</v>
      </c>
      <c r="L75" s="315">
        <v>7.9352077828855928E-6</v>
      </c>
      <c r="M75" s="225">
        <v>0</v>
      </c>
      <c r="N75" s="135">
        <v>1.3909128396230737E-5</v>
      </c>
      <c r="O75" s="146">
        <v>2.7684835896574372E-6</v>
      </c>
      <c r="P75" s="225">
        <v>0</v>
      </c>
      <c r="Q75" s="53">
        <v>1.6</v>
      </c>
      <c r="R75" s="53">
        <v>5.7</v>
      </c>
      <c r="S75" s="53">
        <v>1.7</v>
      </c>
      <c r="T75" s="53">
        <v>2.1</v>
      </c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0"/>
      <c r="CG75" s="7">
        <v>62.233833404385372</v>
      </c>
      <c r="CH75" s="7">
        <v>84.473414111113684</v>
      </c>
      <c r="CI75" s="7">
        <v>10.860754367992032</v>
      </c>
      <c r="CJ75" s="32">
        <v>102.68582511723586</v>
      </c>
      <c r="CK75" s="32">
        <v>52.373516748890481</v>
      </c>
      <c r="CL75" s="94">
        <v>16.291131551988048</v>
      </c>
      <c r="CM75" s="77">
        <v>1.0233242288132838E-3</v>
      </c>
      <c r="CN75" s="69">
        <v>6.3355060583335265E-4</v>
      </c>
      <c r="CO75" s="69">
        <v>1.6656773933691347E-3</v>
      </c>
      <c r="CP75" s="77">
        <v>3.9280137561667863E-4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10">
        <v>1.4E-2</v>
      </c>
      <c r="G76" s="60">
        <v>1.4E-2</v>
      </c>
      <c r="H76" s="60">
        <v>7.4999999999999997E-3</v>
      </c>
      <c r="I76" s="135">
        <v>1.6677611985888174E-5</v>
      </c>
      <c r="J76" s="306">
        <v>1.6677611985888174E-5</v>
      </c>
      <c r="K76" s="315">
        <v>8.7424042030025814E-6</v>
      </c>
      <c r="L76" s="315">
        <v>7.9352077828855928E-6</v>
      </c>
      <c r="M76" s="225">
        <v>0</v>
      </c>
      <c r="N76" s="135">
        <v>1.3909128396230737E-5</v>
      </c>
      <c r="O76" s="146">
        <v>2.7684835896574372E-6</v>
      </c>
      <c r="P76" s="225">
        <v>0</v>
      </c>
      <c r="Q76" s="53">
        <v>1.7</v>
      </c>
      <c r="R76" s="53">
        <v>5.6</v>
      </c>
      <c r="S76" s="53">
        <v>2.1</v>
      </c>
      <c r="T76" s="53">
        <v>2.2999999999999998</v>
      </c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0"/>
      <c r="CG76" s="60">
        <v>57.057950230159264</v>
      </c>
      <c r="CH76" s="7">
        <v>95.454957945558462</v>
      </c>
      <c r="CI76" s="7">
        <v>10.860754367992032</v>
      </c>
      <c r="CJ76" s="32">
        <v>94.145617879762781</v>
      </c>
      <c r="CK76" s="32">
        <v>59.182073926246247</v>
      </c>
      <c r="CL76" s="94">
        <v>16.291131551988048</v>
      </c>
      <c r="CM76" s="77">
        <v>9.5086186437411807E-4</v>
      </c>
      <c r="CN76" s="69">
        <v>7.1591218459168848E-4</v>
      </c>
      <c r="CO76" s="69">
        <v>1.5461144920445116E-3</v>
      </c>
      <c r="CP76" s="77">
        <v>4.4386555444684683E-4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2">
        <v>7.0000000000000001E-3</v>
      </c>
      <c r="G77" s="83">
        <v>7.0000000000000001E-3</v>
      </c>
      <c r="H77" s="83">
        <v>2.2500000000000003E-3</v>
      </c>
      <c r="I77" s="146">
        <v>8.3388059929440871E-6</v>
      </c>
      <c r="J77" s="311">
        <v>8.3388059929440871E-6</v>
      </c>
      <c r="K77" s="316">
        <v>4.3712021015012907E-6</v>
      </c>
      <c r="L77" s="316">
        <v>3.9676038914427964E-6</v>
      </c>
      <c r="M77" s="225">
        <v>0</v>
      </c>
      <c r="N77" s="146">
        <v>6.9545641981153687E-6</v>
      </c>
      <c r="O77" s="146">
        <v>1.3842417948287186E-6</v>
      </c>
      <c r="P77" s="225">
        <v>0</v>
      </c>
      <c r="Q77" s="53">
        <v>1.58</v>
      </c>
      <c r="R77" s="53">
        <v>5.2</v>
      </c>
      <c r="S77" s="53">
        <v>1.96</v>
      </c>
      <c r="T77" s="53">
        <v>2.08</v>
      </c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0"/>
      <c r="CG77" s="225">
        <v>51.368586582299613</v>
      </c>
      <c r="CH77" s="128">
        <v>88.071500123614982</v>
      </c>
      <c r="CI77" s="53">
        <v>10.860754367992032</v>
      </c>
      <c r="CJ77" s="32">
        <v>84.758167860794359</v>
      </c>
      <c r="CK77" s="32">
        <v>54.60433007664129</v>
      </c>
      <c r="CL77" s="94">
        <v>16.291131551988048</v>
      </c>
      <c r="CM77" s="77">
        <v>4.3560538665204153E-4</v>
      </c>
      <c r="CN77" s="77">
        <v>1.9816087527813373E-4</v>
      </c>
      <c r="CO77" s="77">
        <v>7.0734509588947687E-4</v>
      </c>
      <c r="CP77" s="77">
        <v>1.2285974267244292E-4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63"/>
      <c r="H78" s="63"/>
      <c r="I78" s="515">
        <v>1E-3</v>
      </c>
      <c r="J78" s="515">
        <v>1E-3</v>
      </c>
      <c r="K78" s="515">
        <v>4.7829999999999986E-4</v>
      </c>
      <c r="L78" s="515">
        <v>5.2169999999999994E-4</v>
      </c>
      <c r="M78" s="515">
        <v>0</v>
      </c>
      <c r="N78" s="166"/>
      <c r="O78" s="166"/>
      <c r="P78" s="241"/>
      <c r="Q78" s="15"/>
      <c r="R78" s="15"/>
      <c r="S78" s="15"/>
      <c r="T78" s="15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0"/>
      <c r="CG78" s="10"/>
      <c r="CH78" s="15"/>
      <c r="CI78" s="7"/>
      <c r="CJ78" s="63"/>
      <c r="CK78" s="63"/>
      <c r="CL78" s="63"/>
      <c r="CM78" s="15"/>
      <c r="CN78" s="47"/>
      <c r="CO78" s="15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71">
        <v>0.10400000000000001</v>
      </c>
      <c r="G79" s="60">
        <v>0.10400000000000001</v>
      </c>
      <c r="H79" s="60">
        <v>7.5000000000000011E-2</v>
      </c>
      <c r="I79" s="134">
        <v>2.290748898678414E-4</v>
      </c>
      <c r="J79" s="305">
        <v>2.290748898678414E-4</v>
      </c>
      <c r="K79" s="320">
        <v>1.0956651982378853E-4</v>
      </c>
      <c r="L79" s="321">
        <v>1.1950837004405286E-4</v>
      </c>
      <c r="M79" s="318">
        <v>0</v>
      </c>
      <c r="N79" s="134">
        <v>1.9104845814977973E-4</v>
      </c>
      <c r="O79" s="135">
        <v>3.8026431718061675E-5</v>
      </c>
      <c r="P79" s="225">
        <v>0</v>
      </c>
      <c r="Q79" s="53">
        <v>2</v>
      </c>
      <c r="R79" s="53">
        <v>6.1000000000000005</v>
      </c>
      <c r="S79" s="53">
        <v>1.7000000000000002</v>
      </c>
      <c r="T79" s="53">
        <v>2.6</v>
      </c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0"/>
      <c r="CG79" s="71">
        <v>33.561083756688348</v>
      </c>
      <c r="CH79" s="39">
        <v>116.79520133273283</v>
      </c>
      <c r="CI79" s="39">
        <v>5.4303771839960158</v>
      </c>
      <c r="CJ79" s="32">
        <v>55.375788198535773</v>
      </c>
      <c r="CK79" s="32">
        <v>72.413024826294361</v>
      </c>
      <c r="CL79" s="94">
        <v>8.1455657759940241</v>
      </c>
      <c r="CM79" s="69">
        <v>4.055111937831174E-3</v>
      </c>
      <c r="CN79" s="47">
        <v>8.7596400999549635E-3</v>
      </c>
      <c r="CO79" s="101">
        <v>6.6062208133510986E-3</v>
      </c>
      <c r="CP79" s="94">
        <v>5.4309768619720776E-3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10">
        <v>0.14400000000000002</v>
      </c>
      <c r="G80" s="7">
        <v>0.14400000000000002</v>
      </c>
      <c r="H80" s="7">
        <v>0.10500000000000001</v>
      </c>
      <c r="I80" s="134">
        <v>3.1718061674008806E-4</v>
      </c>
      <c r="J80" s="305">
        <v>3.1718061674008806E-4</v>
      </c>
      <c r="K80" s="320">
        <v>1.5170748898678412E-4</v>
      </c>
      <c r="L80" s="321">
        <v>1.6547312775330394E-4</v>
      </c>
      <c r="M80" s="318">
        <v>0</v>
      </c>
      <c r="N80" s="134">
        <v>2.6452863436123345E-4</v>
      </c>
      <c r="O80" s="134">
        <v>5.2651982378854623E-5</v>
      </c>
      <c r="P80" s="225">
        <v>0</v>
      </c>
      <c r="Q80" s="53">
        <v>1.9</v>
      </c>
      <c r="R80" s="53">
        <v>6</v>
      </c>
      <c r="S80" s="53">
        <v>1.85</v>
      </c>
      <c r="T80" s="53">
        <v>2.5</v>
      </c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0"/>
      <c r="CG80" s="226">
        <v>36.852493592679366</v>
      </c>
      <c r="CH80" s="7">
        <v>113.29134529275083</v>
      </c>
      <c r="CI80" s="7">
        <v>5.4303771839960158</v>
      </c>
      <c r="CJ80" s="32">
        <v>60.806614427920948</v>
      </c>
      <c r="CK80" s="32">
        <v>70.240634081505519</v>
      </c>
      <c r="CL80" s="94">
        <v>8.1455657759940241</v>
      </c>
      <c r="CM80" s="69">
        <v>6.0887333918412554E-3</v>
      </c>
      <c r="CN80" s="47">
        <v>1.189559125573884E-2</v>
      </c>
      <c r="CO80" s="94">
        <v>9.9291139493637558E-3</v>
      </c>
      <c r="CP80" s="94">
        <v>7.37526657855808E-3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10">
        <v>8.4000000000000005E-2</v>
      </c>
      <c r="G81" s="7">
        <v>8.4000000000000005E-2</v>
      </c>
      <c r="H81" s="7">
        <v>0.06</v>
      </c>
      <c r="I81" s="134">
        <v>1.8502202643171805E-4</v>
      </c>
      <c r="J81" s="305">
        <v>1.8502202643171805E-4</v>
      </c>
      <c r="K81" s="320">
        <v>8.8496035242290749E-5</v>
      </c>
      <c r="L81" s="321">
        <v>9.6525991189427303E-5</v>
      </c>
      <c r="M81" s="225">
        <v>0</v>
      </c>
      <c r="N81" s="134">
        <v>1.5430837004405285E-4</v>
      </c>
      <c r="O81" s="135">
        <v>3.0713656387665198E-5</v>
      </c>
      <c r="P81" s="225">
        <v>0</v>
      </c>
      <c r="Q81" s="53">
        <v>1.75</v>
      </c>
      <c r="R81" s="53">
        <v>5.9</v>
      </c>
      <c r="S81" s="53">
        <v>2</v>
      </c>
      <c r="T81" s="53">
        <v>2.4</v>
      </c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0"/>
      <c r="CG81" s="226">
        <v>40.14390342867037</v>
      </c>
      <c r="CH81" s="7">
        <v>114.42425874567834</v>
      </c>
      <c r="CI81" s="7">
        <v>5.4303771839960158</v>
      </c>
      <c r="CJ81" s="13">
        <v>66.237440657306109</v>
      </c>
      <c r="CK81" s="13">
        <v>70.943040422320578</v>
      </c>
      <c r="CL81" s="47">
        <v>8.1455657759940241</v>
      </c>
      <c r="CM81" s="69">
        <v>3.8282395714639766E-3</v>
      </c>
      <c r="CN81" s="47">
        <v>6.8654555247407009E-3</v>
      </c>
      <c r="CO81" s="101">
        <v>6.248172540397212E-3</v>
      </c>
      <c r="CP81" s="101">
        <v>4.2565824253392344E-3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10">
        <v>5.4000000000000006E-2</v>
      </c>
      <c r="G82" s="7">
        <v>5.4000000000000006E-2</v>
      </c>
      <c r="H82" s="7">
        <v>3.7500000000000006E-2</v>
      </c>
      <c r="I82" s="134">
        <v>1.1894273127753304E-4</v>
      </c>
      <c r="J82" s="305">
        <v>1.1894273127753304E-4</v>
      </c>
      <c r="K82" s="320">
        <v>5.6890308370044051E-5</v>
      </c>
      <c r="L82" s="321">
        <v>6.2052422907488985E-5</v>
      </c>
      <c r="M82" s="225">
        <v>0</v>
      </c>
      <c r="N82" s="134">
        <v>9.9198237885462544E-5</v>
      </c>
      <c r="O82" s="135">
        <v>1.9744493392070485E-5</v>
      </c>
      <c r="P82" s="225">
        <v>0</v>
      </c>
      <c r="Q82" s="53">
        <v>1.67</v>
      </c>
      <c r="R82" s="53">
        <v>5.8</v>
      </c>
      <c r="S82" s="53">
        <v>1.85</v>
      </c>
      <c r="T82" s="53">
        <v>2</v>
      </c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0"/>
      <c r="CG82" s="226">
        <v>39.620153345564148</v>
      </c>
      <c r="CH82" s="226">
        <v>101.26546898992534</v>
      </c>
      <c r="CI82" s="7">
        <v>5.4303771839960158</v>
      </c>
      <c r="CJ82" s="13">
        <v>65.37325302018084</v>
      </c>
      <c r="CK82" s="13">
        <v>62.784590773753706</v>
      </c>
      <c r="CL82" s="47">
        <v>8.1455657759940241</v>
      </c>
      <c r="CM82" s="69">
        <v>2.4327286485962491E-3</v>
      </c>
      <c r="CN82" s="69">
        <v>3.7974550871222009E-3</v>
      </c>
      <c r="CO82" s="69">
        <v>3.970016214993443E-3</v>
      </c>
      <c r="CP82" s="69">
        <v>2.3544221540157642E-3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202">
        <v>3.4000000000000002E-2</v>
      </c>
      <c r="G83" s="7">
        <v>3.4000000000000002E-2</v>
      </c>
      <c r="H83" s="7">
        <v>2.2499999999999999E-2</v>
      </c>
      <c r="I83" s="134">
        <v>7.4889867841409691E-5</v>
      </c>
      <c r="J83" s="305">
        <v>7.4889867841409691E-5</v>
      </c>
      <c r="K83" s="320">
        <v>3.5819823788546252E-5</v>
      </c>
      <c r="L83" s="321">
        <v>3.9070044052863439E-5</v>
      </c>
      <c r="M83" s="225">
        <v>0</v>
      </c>
      <c r="N83" s="134">
        <v>6.2458149779735683E-5</v>
      </c>
      <c r="O83" s="135">
        <v>1.243171806167401E-5</v>
      </c>
      <c r="P83" s="225">
        <v>0</v>
      </c>
      <c r="Q83" s="53">
        <v>1.6</v>
      </c>
      <c r="R83" s="53">
        <v>5.7</v>
      </c>
      <c r="S83" s="53">
        <v>1.7</v>
      </c>
      <c r="T83" s="53">
        <v>2.1</v>
      </c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0"/>
      <c r="CG83" s="226">
        <v>38.572653179351725</v>
      </c>
      <c r="CH83" s="7">
        <v>88.106679234172333</v>
      </c>
      <c r="CI83" s="7">
        <v>5.4303771839960158</v>
      </c>
      <c r="CJ83" s="13">
        <v>63.644877745930344</v>
      </c>
      <c r="CK83" s="13">
        <v>54.626141125186848</v>
      </c>
      <c r="CL83" s="47">
        <v>8.1455657759940241</v>
      </c>
      <c r="CM83" s="69">
        <v>1.4961030323538233E-3</v>
      </c>
      <c r="CN83" s="69">
        <v>1.9824002827688774E-3</v>
      </c>
      <c r="CO83" s="69">
        <v>2.4408750797454285E-3</v>
      </c>
      <c r="CP83" s="69">
        <v>1.229088175316704E-3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10">
        <v>2.4E-2</v>
      </c>
      <c r="G84" s="60">
        <v>2.4E-2</v>
      </c>
      <c r="H84" s="60">
        <v>1.4999999999999999E-2</v>
      </c>
      <c r="I84" s="135">
        <v>5.2863436123348012E-5</v>
      </c>
      <c r="J84" s="306">
        <v>5.2863436123348012E-5</v>
      </c>
      <c r="K84" s="320">
        <v>2.5284581497797353E-5</v>
      </c>
      <c r="L84" s="321">
        <v>2.7578854625550659E-5</v>
      </c>
      <c r="M84" s="225">
        <v>0</v>
      </c>
      <c r="N84" s="135">
        <v>4.4088105726872239E-5</v>
      </c>
      <c r="O84" s="135">
        <v>8.775330396475771E-6</v>
      </c>
      <c r="P84" s="225">
        <v>0</v>
      </c>
      <c r="Q84" s="53">
        <v>1.7</v>
      </c>
      <c r="R84" s="53">
        <v>5.6</v>
      </c>
      <c r="S84" s="53">
        <v>2.1</v>
      </c>
      <c r="T84" s="53">
        <v>2.2999999999999998</v>
      </c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0"/>
      <c r="CG84" s="60">
        <v>36.477652846926873</v>
      </c>
      <c r="CH84" s="7">
        <v>99.560547534614713</v>
      </c>
      <c r="CI84" s="7">
        <v>5.4303771839960158</v>
      </c>
      <c r="CJ84" s="13">
        <v>60.188127197429338</v>
      </c>
      <c r="CK84" s="13">
        <v>61.727539471461121</v>
      </c>
      <c r="CL84" s="47">
        <v>8.1455657759940241</v>
      </c>
      <c r="CM84" s="69">
        <v>1.0057927207421493E-3</v>
      </c>
      <c r="CN84" s="69">
        <v>1.4934082130192206E-3</v>
      </c>
      <c r="CO84" s="69">
        <v>1.6400086313621608E-3</v>
      </c>
      <c r="CP84" s="69">
        <v>9.2591309207191671E-4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3">
        <v>0.01</v>
      </c>
      <c r="G85" s="32">
        <v>0.01</v>
      </c>
      <c r="H85" s="83">
        <v>4.5000000000000005E-3</v>
      </c>
      <c r="I85" s="135">
        <v>2.2026431718061672E-5</v>
      </c>
      <c r="J85" s="306">
        <v>2.2026431718061672E-5</v>
      </c>
      <c r="K85" s="324">
        <v>1.0535242290748898E-5</v>
      </c>
      <c r="L85" s="325">
        <v>1.1491189427312775E-5</v>
      </c>
      <c r="M85" s="225">
        <v>0</v>
      </c>
      <c r="N85" s="135">
        <v>1.8370044052863434E-5</v>
      </c>
      <c r="O85" s="146">
        <v>3.6563876651982378E-6</v>
      </c>
      <c r="P85" s="225">
        <v>0</v>
      </c>
      <c r="Q85" s="53">
        <v>1.58</v>
      </c>
      <c r="R85" s="53">
        <v>5.2</v>
      </c>
      <c r="S85" s="53">
        <v>1.96</v>
      </c>
      <c r="T85" s="53">
        <v>2.08</v>
      </c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0"/>
      <c r="CG85" s="225">
        <v>30.829367636957901</v>
      </c>
      <c r="CH85" s="128">
        <v>91.803007827211616</v>
      </c>
      <c r="CI85" s="53">
        <v>5.4303771839960158</v>
      </c>
      <c r="CJ85" s="32">
        <v>50.868456600980537</v>
      </c>
      <c r="CK85" s="32">
        <v>56.917864852871205</v>
      </c>
      <c r="CL85" s="94">
        <v>8.1455657759940241</v>
      </c>
      <c r="CM85" s="77">
        <v>3.6259744820953913E-4</v>
      </c>
      <c r="CN85" s="77">
        <v>4.131135352224523E-4</v>
      </c>
      <c r="CO85" s="77">
        <v>5.9014022376974564E-4</v>
      </c>
      <c r="CP85" s="77">
        <v>2.5613039183792048E-4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63"/>
      <c r="H86" s="63"/>
      <c r="I86" s="513">
        <v>2.5173500000000007E-3</v>
      </c>
      <c r="J86" s="513">
        <v>2.5173500000000007E-3</v>
      </c>
      <c r="K86" s="513">
        <v>1.0069400000000002E-3</v>
      </c>
      <c r="L86" s="513">
        <v>1.5104100000000002E-3</v>
      </c>
      <c r="M86" s="513">
        <v>0</v>
      </c>
      <c r="N86" s="166"/>
      <c r="O86" s="166"/>
      <c r="P86" s="241"/>
      <c r="Q86" s="15"/>
      <c r="R86" s="15"/>
      <c r="S86" s="15"/>
      <c r="T86" s="15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0"/>
      <c r="CG86" s="10"/>
      <c r="CH86" s="15"/>
      <c r="CI86" s="7"/>
      <c r="CJ86" s="63"/>
      <c r="CK86" s="63"/>
      <c r="CL86" s="63"/>
      <c r="CM86" s="15"/>
      <c r="CN86" s="47"/>
      <c r="CO86" s="15"/>
      <c r="CP86" s="15"/>
    </row>
    <row r="87" spans="2:94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71">
        <v>0.124</v>
      </c>
      <c r="G87" s="7">
        <v>0.124</v>
      </c>
      <c r="H87" s="7">
        <v>0.09</v>
      </c>
      <c r="I87" s="133">
        <v>6.5002843093512524E-4</v>
      </c>
      <c r="J87" s="133">
        <v>6.5002843093512524E-4</v>
      </c>
      <c r="K87" s="320">
        <v>2.6001137237405009E-4</v>
      </c>
      <c r="L87" s="321">
        <v>3.9001705856107514E-4</v>
      </c>
      <c r="M87" s="318">
        <v>0</v>
      </c>
      <c r="N87" s="133">
        <v>5.4212371139989444E-4</v>
      </c>
      <c r="O87" s="134">
        <v>1.079047195352308E-4</v>
      </c>
      <c r="P87" s="225">
        <v>0</v>
      </c>
      <c r="Q87" s="53">
        <v>2</v>
      </c>
      <c r="R87" s="53">
        <v>6.1000000000000005</v>
      </c>
      <c r="S87" s="53">
        <v>1.7000000000000002</v>
      </c>
      <c r="T87" s="53">
        <v>2.6</v>
      </c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0"/>
      <c r="CG87" s="71">
        <v>47.075889822723198</v>
      </c>
      <c r="CH87" s="39">
        <v>116.79520133273283</v>
      </c>
      <c r="CI87" s="39">
        <v>3.9981897948102527</v>
      </c>
      <c r="CJ87" s="32">
        <v>77.675218207493273</v>
      </c>
      <c r="CK87" s="32">
        <v>72.413024826294361</v>
      </c>
      <c r="CL87" s="94">
        <v>5.9972846922153789</v>
      </c>
      <c r="CM87" s="69">
        <v>6.3331858725741473E-3</v>
      </c>
      <c r="CN87" s="47">
        <v>1.0511568119945955E-2</v>
      </c>
      <c r="CO87" s="94">
        <v>1.0375390359563872E-2</v>
      </c>
      <c r="CP87" s="94">
        <v>6.5171722343664923E-3</v>
      </c>
    </row>
    <row r="88" spans="2:94" ht="16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10">
        <v>0.17400000000000002</v>
      </c>
      <c r="G88" s="7">
        <v>0.17400000000000002</v>
      </c>
      <c r="H88" s="7">
        <v>0.1275</v>
      </c>
      <c r="I88" s="133">
        <v>6.8223005758891967E-4</v>
      </c>
      <c r="J88" s="133">
        <v>6.8223005758891967E-4</v>
      </c>
      <c r="K88" s="320">
        <v>2.7289202303556787E-4</v>
      </c>
      <c r="L88" s="321">
        <v>4.093380345533518E-4</v>
      </c>
      <c r="M88" s="318">
        <v>0</v>
      </c>
      <c r="N88" s="133">
        <v>5.6897986802915902E-4</v>
      </c>
      <c r="O88" s="134">
        <v>1.1325018955976067E-4</v>
      </c>
      <c r="P88" s="225">
        <v>0</v>
      </c>
      <c r="Q88" s="53">
        <v>1.9</v>
      </c>
      <c r="R88" s="53">
        <v>6</v>
      </c>
      <c r="S88" s="53">
        <v>1.85</v>
      </c>
      <c r="T88" s="53">
        <v>2.5</v>
      </c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0"/>
      <c r="CG88" s="226">
        <v>47.33134635835588</v>
      </c>
      <c r="CH88" s="226">
        <v>121.17502138271031</v>
      </c>
      <c r="CI88" s="7">
        <v>3.9981897948102536</v>
      </c>
      <c r="CJ88" s="32">
        <v>78.096721491287198</v>
      </c>
      <c r="CK88" s="32">
        <v>75.128513257280389</v>
      </c>
      <c r="CL88" s="94">
        <v>5.9972846922153806</v>
      </c>
      <c r="CM88" s="47">
        <v>8.9313392906509095E-3</v>
      </c>
      <c r="CN88" s="47">
        <v>1.5449815226295564E-2</v>
      </c>
      <c r="CO88" s="94">
        <v>1.4632357075929451E-2</v>
      </c>
      <c r="CP88" s="94">
        <v>9.5788854403032492E-3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10">
        <v>9.4E-2</v>
      </c>
      <c r="G89" s="7">
        <v>9.4E-2</v>
      </c>
      <c r="H89" s="7">
        <v>6.7500000000000004E-2</v>
      </c>
      <c r="I89" s="134">
        <v>3.8642920236125154E-4</v>
      </c>
      <c r="J89" s="134">
        <v>3.8642920236125154E-4</v>
      </c>
      <c r="K89" s="322">
        <v>1.5457168094450062E-4</v>
      </c>
      <c r="L89" s="323">
        <v>2.3185752141675092E-4</v>
      </c>
      <c r="M89" s="225">
        <v>0</v>
      </c>
      <c r="N89" s="134">
        <v>3.2228195476928382E-4</v>
      </c>
      <c r="O89" s="134">
        <v>6.4147247591967756E-5</v>
      </c>
      <c r="P89" s="225">
        <v>0</v>
      </c>
      <c r="Q89" s="53">
        <v>1.75</v>
      </c>
      <c r="R89" s="53">
        <v>5.9</v>
      </c>
      <c r="S89" s="53">
        <v>2</v>
      </c>
      <c r="T89" s="53">
        <v>2.4</v>
      </c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0"/>
      <c r="CG89" s="226">
        <v>47.586802893988562</v>
      </c>
      <c r="CH89" s="226">
        <v>125.55484143268778</v>
      </c>
      <c r="CI89" s="7">
        <v>3.9981897948102536</v>
      </c>
      <c r="CJ89" s="32">
        <v>78.518224775081123</v>
      </c>
      <c r="CK89" s="32">
        <v>77.844001688266417</v>
      </c>
      <c r="CL89" s="94">
        <v>5.9972846922153806</v>
      </c>
      <c r="CM89" s="69">
        <v>4.8489893127470884E-3</v>
      </c>
      <c r="CN89" s="47">
        <v>8.4749517967064262E-3</v>
      </c>
      <c r="CO89" s="101">
        <v>7.9444578899258711E-3</v>
      </c>
      <c r="CP89" s="101">
        <v>5.2544701139579843E-3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202">
        <v>5.4000000000000006E-2</v>
      </c>
      <c r="G90" s="7">
        <v>5.4000000000000006E-2</v>
      </c>
      <c r="H90" s="7">
        <v>3.7500000000000006E-2</v>
      </c>
      <c r="I90" s="134">
        <v>2.542628627914424E-4</v>
      </c>
      <c r="J90" s="134">
        <v>2.542628627914424E-4</v>
      </c>
      <c r="K90" s="320">
        <v>1.0170514511657696E-4</v>
      </c>
      <c r="L90" s="321">
        <v>1.5255771767486544E-4</v>
      </c>
      <c r="M90" s="225">
        <v>0</v>
      </c>
      <c r="N90" s="134">
        <v>2.1205522756806297E-4</v>
      </c>
      <c r="O90" s="134">
        <v>4.2207635223379442E-5</v>
      </c>
      <c r="P90" s="225">
        <v>0</v>
      </c>
      <c r="Q90" s="53">
        <v>1.67</v>
      </c>
      <c r="R90" s="53">
        <v>5.8</v>
      </c>
      <c r="S90" s="53">
        <v>1.85</v>
      </c>
      <c r="T90" s="53">
        <v>2</v>
      </c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0"/>
      <c r="CG90" s="226">
        <v>47.111833455877537</v>
      </c>
      <c r="CH90" s="7">
        <v>134.31448153264273</v>
      </c>
      <c r="CI90" s="7">
        <v>3.9981897948102536</v>
      </c>
      <c r="CJ90" s="32">
        <v>77.734525202197929</v>
      </c>
      <c r="CK90" s="32">
        <v>83.274978550238487</v>
      </c>
      <c r="CL90" s="94">
        <v>5.9972846922153806</v>
      </c>
      <c r="CM90" s="69">
        <v>2.7599412555371406E-3</v>
      </c>
      <c r="CN90" s="69">
        <v>5.0367930574741031E-3</v>
      </c>
      <c r="CO90" s="69">
        <v>4.5215177342983193E-3</v>
      </c>
      <c r="CP90" s="69">
        <v>3.1228116956339438E-3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202">
        <v>3.4000000000000002E-2</v>
      </c>
      <c r="G91" s="7">
        <v>3.4000000000000002E-2</v>
      </c>
      <c r="H91" s="7">
        <v>2.2499999999999999E-2</v>
      </c>
      <c r="I91" s="134">
        <v>2.1020741626817272E-4</v>
      </c>
      <c r="J91" s="134">
        <v>2.1020741626817272E-4</v>
      </c>
      <c r="K91" s="320">
        <v>8.4082966507269101E-5</v>
      </c>
      <c r="L91" s="321">
        <v>1.2612444976090362E-4</v>
      </c>
      <c r="M91" s="225">
        <v>0</v>
      </c>
      <c r="N91" s="134">
        <v>1.7531298516765606E-4</v>
      </c>
      <c r="O91" s="134">
        <v>3.4894431100516675E-5</v>
      </c>
      <c r="P91" s="225">
        <v>0</v>
      </c>
      <c r="Q91" s="53">
        <v>1.6</v>
      </c>
      <c r="R91" s="53">
        <v>5.7</v>
      </c>
      <c r="S91" s="53">
        <v>1.7</v>
      </c>
      <c r="T91" s="53">
        <v>2.1</v>
      </c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0"/>
      <c r="CG91" s="226">
        <v>46.161894579655488</v>
      </c>
      <c r="CH91" s="7">
        <v>139.68706079394846</v>
      </c>
      <c r="CI91" s="7">
        <v>3.9981897948102536</v>
      </c>
      <c r="CJ91" s="32">
        <v>76.167126056431556</v>
      </c>
      <c r="CK91" s="32">
        <v>86.605977692248047</v>
      </c>
      <c r="CL91" s="94">
        <v>5.9972846922153806</v>
      </c>
      <c r="CM91" s="69">
        <v>1.7054428687318353E-3</v>
      </c>
      <c r="CN91" s="69">
        <v>3.1429588678638402E-3</v>
      </c>
      <c r="CO91" s="69">
        <v>2.7935899654539958E-3</v>
      </c>
      <c r="CP91" s="69">
        <v>1.9486344980755811E-3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10">
        <v>4.3999999999999997E-2</v>
      </c>
      <c r="G92" s="60">
        <v>4.3999999999999997E-2</v>
      </c>
      <c r="H92" s="60">
        <v>0.03</v>
      </c>
      <c r="I92" s="134">
        <v>2.2908832192100254E-4</v>
      </c>
      <c r="J92" s="134">
        <v>2.2908832192100254E-4</v>
      </c>
      <c r="K92" s="320">
        <v>9.1635328768401025E-5</v>
      </c>
      <c r="L92" s="321">
        <v>1.3745299315260151E-4</v>
      </c>
      <c r="M92" s="225">
        <v>0</v>
      </c>
      <c r="N92" s="134">
        <v>1.9105966048211612E-4</v>
      </c>
      <c r="O92" s="135">
        <v>3.8028661438886426E-5</v>
      </c>
      <c r="P92" s="225">
        <v>0</v>
      </c>
      <c r="Q92" s="53">
        <v>1.7</v>
      </c>
      <c r="R92" s="53">
        <v>5.6</v>
      </c>
      <c r="S92" s="53">
        <v>2.1</v>
      </c>
      <c r="T92" s="53">
        <v>2.2999999999999998</v>
      </c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0"/>
      <c r="CG92" s="60">
        <v>44.262016827211376</v>
      </c>
      <c r="CH92" s="226">
        <v>137.64413456046742</v>
      </c>
      <c r="CI92" s="7">
        <v>3.9981897948102536</v>
      </c>
      <c r="CJ92" s="32">
        <v>73.032327764898767</v>
      </c>
      <c r="CK92" s="32">
        <v>85.339363427489801</v>
      </c>
      <c r="CL92" s="94">
        <v>5.9972846922153806</v>
      </c>
      <c r="CM92" s="69">
        <v>2.1234490913689514E-3</v>
      </c>
      <c r="CN92" s="69">
        <v>4.1293240368140225E-3</v>
      </c>
      <c r="CO92" s="69">
        <v>3.4773029481130224E-3</v>
      </c>
      <c r="CP92" s="69">
        <v>2.5601809028246939E-3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3">
        <v>1.2E-2</v>
      </c>
      <c r="G93" s="32">
        <v>1.2E-2</v>
      </c>
      <c r="H93" s="32">
        <v>6.0000000000000001E-3</v>
      </c>
      <c r="I93" s="134">
        <v>1.0510370813408636E-4</v>
      </c>
      <c r="J93" s="134">
        <v>1.0510370813408636E-4</v>
      </c>
      <c r="K93" s="322">
        <v>4.204148325363455E-5</v>
      </c>
      <c r="L93" s="323">
        <v>6.3062224880451812E-5</v>
      </c>
      <c r="M93" s="225">
        <v>0</v>
      </c>
      <c r="N93" s="134">
        <v>8.7656492583828031E-5</v>
      </c>
      <c r="O93" s="135">
        <v>1.7447215550258338E-5</v>
      </c>
      <c r="P93" s="225">
        <v>0</v>
      </c>
      <c r="Q93" s="53">
        <v>1.58</v>
      </c>
      <c r="R93" s="53">
        <v>5.2</v>
      </c>
      <c r="S93" s="53">
        <v>1.96</v>
      </c>
      <c r="T93" s="53">
        <v>2.08</v>
      </c>
      <c r="U93" s="259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2"/>
      <c r="CG93" s="58">
        <v>41.078437890683418</v>
      </c>
      <c r="CH93" s="128">
        <v>135.60120832698641</v>
      </c>
      <c r="CI93" s="53">
        <v>3.9981897948102536</v>
      </c>
      <c r="CJ93" s="32">
        <v>67.77942251962763</v>
      </c>
      <c r="CK93" s="172">
        <v>84.072749162731569</v>
      </c>
      <c r="CL93" s="60">
        <v>5.9972846922153806</v>
      </c>
      <c r="CM93" s="176">
        <v>5.409195322259242E-4</v>
      </c>
      <c r="CN93" s="93">
        <v>8.1360724996191851E-4</v>
      </c>
      <c r="CO93" s="79">
        <v>8.8532048654211615E-4</v>
      </c>
      <c r="CP93" s="79">
        <v>5.0443649497638945E-4</v>
      </c>
    </row>
    <row r="94" spans="2:94" x14ac:dyDescent="0.2">
      <c r="B94" s="21"/>
      <c r="C94" s="21"/>
      <c r="D94" s="21"/>
      <c r="E94" s="21"/>
      <c r="F94" s="22"/>
      <c r="G94" s="23"/>
      <c r="H94" s="23"/>
      <c r="I94" s="23"/>
      <c r="J94" s="132">
        <f>SUM(J87:J93)</f>
        <v>2.5173500000000007E-3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2"/>
      <c r="CH94" s="23"/>
      <c r="CP94" s="23"/>
    </row>
    <row r="95" spans="2:94" x14ac:dyDescent="0.2">
      <c r="F95" s="25"/>
      <c r="I95" s="25"/>
      <c r="J95" s="147">
        <f>J94/J38</f>
        <v>0.12650000000000006</v>
      </c>
      <c r="CG95" s="25"/>
    </row>
    <row r="96" spans="2:94" x14ac:dyDescent="0.2">
      <c r="B96" s="54"/>
      <c r="C96" s="18" t="s">
        <v>107</v>
      </c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R3:BR4"/>
    <mergeCell ref="BP3:BP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F3:J3"/>
    <mergeCell ref="K3:M3"/>
    <mergeCell ref="BT3:BT4"/>
    <mergeCell ref="BU3:BU4"/>
    <mergeCell ref="U4:U5"/>
    <mergeCell ref="V4:V5"/>
    <mergeCell ref="W4:W5"/>
    <mergeCell ref="X4:X5"/>
    <mergeCell ref="Y4:Z4"/>
    <mergeCell ref="AA4:AB4"/>
    <mergeCell ref="AC4:AD4"/>
    <mergeCell ref="AE4:AE5"/>
    <mergeCell ref="AF4:AF5"/>
    <mergeCell ref="AG4:AG5"/>
    <mergeCell ref="AH4:AH5"/>
    <mergeCell ref="Q3:T3"/>
    <mergeCell ref="CG3:CI3"/>
    <mergeCell ref="CJ3:CL3"/>
    <mergeCell ref="CM3:CN3"/>
    <mergeCell ref="CO3:CP3"/>
    <mergeCell ref="BV3:BV4"/>
    <mergeCell ref="BW3:BX3"/>
    <mergeCell ref="BY3:BY4"/>
    <mergeCell ref="BZ3:BZ4"/>
    <mergeCell ref="CA3:CA4"/>
    <mergeCell ref="AP4:AP5"/>
    <mergeCell ref="AI4:AI5"/>
    <mergeCell ref="AJ4:AK4"/>
    <mergeCell ref="AL4:AM4"/>
    <mergeCell ref="AN4:AN5"/>
    <mergeCell ref="AO4:AO5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2:DG96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7.6640625" customWidth="1"/>
    <col min="2" max="2" width="21.5" customWidth="1"/>
    <col min="3" max="3" width="28.5" customWidth="1"/>
    <col min="4" max="4" width="30.5" customWidth="1"/>
    <col min="5" max="7" width="11.33203125"/>
    <col min="8" max="8" width="15.33203125"/>
    <col min="9" max="9" width="14.33203125" customWidth="1"/>
    <col min="10" max="10" width="11.6640625"/>
    <col min="11" max="12" width="14.6640625"/>
    <col min="13" max="13" width="15.6640625"/>
    <col min="14" max="14" width="9.33203125" customWidth="1"/>
    <col min="15" max="15" width="7.6640625" customWidth="1"/>
    <col min="16" max="16" width="10.33203125" customWidth="1"/>
    <col min="17" max="17" width="13.33203125" customWidth="1"/>
    <col min="18" max="18" width="17.33203125"/>
    <col min="19" max="19" width="14.5"/>
    <col min="20" max="20" width="15.6640625"/>
    <col min="21" max="55" width="34.6640625" style="136" customWidth="1"/>
    <col min="56" max="84" width="34.6640625" style="21" customWidth="1"/>
    <col min="85" max="85" width="14.6640625"/>
    <col min="86" max="87" width="13"/>
    <col min="88" max="88" width="13.6640625"/>
    <col min="89" max="89" width="13"/>
    <col min="90" max="91" width="15.33203125"/>
    <col min="92" max="93" width="17"/>
    <col min="94" max="94" width="18.6640625"/>
    <col min="96" max="96" width="9.6640625"/>
    <col min="97" max="97" width="9.5"/>
    <col min="98" max="98" width="13.6640625" customWidth="1"/>
    <col min="99" max="99" width="9"/>
    <col min="100" max="100" width="11.33203125"/>
    <col min="101" max="101" width="7"/>
    <col min="102" max="102" width="8.5"/>
    <col min="103" max="103" width="8"/>
    <col min="104" max="104" width="12.6640625"/>
    <col min="105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2.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48</v>
      </c>
      <c r="R4" s="4" t="s">
        <v>110</v>
      </c>
      <c r="S4" s="4" t="s">
        <v>112</v>
      </c>
      <c r="T4" s="4" t="s">
        <v>117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23.25" customHeight="1" x14ac:dyDescent="0.2">
      <c r="A5" s="2"/>
      <c r="B5" s="3"/>
      <c r="C5" s="3"/>
      <c r="D5" s="3"/>
      <c r="E5" s="3"/>
      <c r="F5" s="96">
        <f>F6/I6</f>
        <v>86.415770514683686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674.17000000000007</v>
      </c>
      <c r="G6" s="7"/>
      <c r="H6" s="95"/>
      <c r="I6" s="96">
        <v>7.8014695232676967</v>
      </c>
      <c r="J6" s="96">
        <v>6.5360000000000005</v>
      </c>
      <c r="K6" s="96">
        <v>5.2269845805893569</v>
      </c>
      <c r="L6" s="96">
        <v>2.5432790645852692</v>
      </c>
      <c r="M6" s="96">
        <v>3.1205878093070787E-2</v>
      </c>
      <c r="N6" s="98">
        <f>N14+N22</f>
        <v>1.7686206896551724</v>
      </c>
      <c r="O6" s="98">
        <f>I6-N6</f>
        <v>6.0328488336125243</v>
      </c>
      <c r="P6" s="98"/>
      <c r="Q6" s="9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88"/>
      <c r="CH6" s="8"/>
      <c r="CI6" s="8"/>
      <c r="CJ6" s="100"/>
      <c r="CK6" s="100"/>
      <c r="CL6" s="100"/>
      <c r="CM6" s="8"/>
      <c r="CN6" s="8"/>
      <c r="CO6" s="8"/>
      <c r="CP6" s="8"/>
    </row>
    <row r="7" spans="1:108" ht="27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153.20000000000002</v>
      </c>
      <c r="G7" s="13">
        <v>139.27148000000003</v>
      </c>
      <c r="H7" s="13">
        <v>3.7749359999999998</v>
      </c>
      <c r="I7" s="372">
        <v>1.8013646576349431</v>
      </c>
      <c r="J7" s="372">
        <v>1.54</v>
      </c>
      <c r="K7" s="372">
        <v>1.2069143206154118</v>
      </c>
      <c r="L7" s="372">
        <v>0.58724487838899153</v>
      </c>
      <c r="M7" s="372">
        <v>7.2054586305397728E-3</v>
      </c>
      <c r="N7" s="13">
        <v>1.4509698411396363</v>
      </c>
      <c r="O7" s="190">
        <v>0.21256102960092327</v>
      </c>
      <c r="P7" s="190">
        <v>0.13783378689438339</v>
      </c>
      <c r="Q7" s="190">
        <v>1.8868293080939946</v>
      </c>
      <c r="R7" s="190">
        <v>3.9927251958224543</v>
      </c>
      <c r="S7" s="190">
        <v>1.7850620104438644</v>
      </c>
      <c r="T7" s="340">
        <v>2.0178629242819843</v>
      </c>
      <c r="U7" s="272">
        <v>1</v>
      </c>
      <c r="V7" s="272"/>
      <c r="W7" s="272"/>
      <c r="X7" s="272"/>
      <c r="Y7" s="272"/>
      <c r="Z7" s="272"/>
      <c r="AA7" s="272">
        <v>1</v>
      </c>
      <c r="AB7" s="272"/>
      <c r="AC7" s="272"/>
      <c r="AD7" s="272"/>
      <c r="AE7" s="272"/>
      <c r="AF7" s="272">
        <v>1</v>
      </c>
      <c r="AG7" s="272"/>
      <c r="AH7" s="272"/>
      <c r="AI7" s="272">
        <v>0.5</v>
      </c>
      <c r="AJ7" s="272">
        <v>0.5</v>
      </c>
      <c r="AK7" s="272"/>
      <c r="AL7" s="272"/>
      <c r="AM7" s="272"/>
      <c r="AN7" s="272">
        <v>1</v>
      </c>
      <c r="AO7" s="272"/>
      <c r="AP7" s="272"/>
      <c r="AQ7" s="272">
        <v>0.90763707571801566</v>
      </c>
      <c r="AR7" s="272"/>
      <c r="AS7" s="272">
        <v>9.2362924281984338E-2</v>
      </c>
      <c r="AT7" s="272"/>
      <c r="AU7" s="272">
        <v>1</v>
      </c>
      <c r="AV7" s="272"/>
      <c r="AW7" s="272"/>
      <c r="AX7" s="272"/>
      <c r="AY7" s="272"/>
      <c r="AZ7" s="272"/>
      <c r="BA7" s="272">
        <v>1</v>
      </c>
      <c r="BB7" s="272"/>
      <c r="BC7" s="272"/>
      <c r="BD7" s="272" t="s">
        <v>85</v>
      </c>
      <c r="BE7" s="272"/>
      <c r="BF7" s="272"/>
      <c r="BG7" s="272"/>
      <c r="BH7" s="272"/>
      <c r="BI7" s="272" t="s">
        <v>85</v>
      </c>
      <c r="BJ7" s="272"/>
      <c r="BK7" s="272"/>
      <c r="BL7" s="272"/>
      <c r="BM7" s="272"/>
      <c r="BN7" s="272"/>
      <c r="BO7" s="272" t="s">
        <v>87</v>
      </c>
      <c r="BP7" s="272"/>
      <c r="BQ7" s="272"/>
      <c r="BR7" s="272" t="s">
        <v>85</v>
      </c>
      <c r="BS7" s="272"/>
      <c r="BT7" s="272" t="s">
        <v>85</v>
      </c>
      <c r="BU7" s="272"/>
      <c r="BV7" s="272"/>
      <c r="BW7" s="272"/>
      <c r="BX7" s="273" t="s">
        <v>90</v>
      </c>
      <c r="BY7" s="273" t="s">
        <v>85</v>
      </c>
      <c r="BZ7" s="272"/>
      <c r="CA7" s="272"/>
      <c r="CB7" s="272"/>
      <c r="CC7" s="272"/>
      <c r="CD7" s="272" t="s">
        <v>87</v>
      </c>
      <c r="CE7" s="272"/>
      <c r="CF7" s="272"/>
      <c r="CG7" s="159">
        <v>157.80674623243857</v>
      </c>
      <c r="CH7" s="32">
        <v>21.050693919899061</v>
      </c>
      <c r="CI7" s="32">
        <v>23.909565968891261</v>
      </c>
      <c r="CJ7" s="32">
        <v>166.02847771114864</v>
      </c>
      <c r="CK7" s="32">
        <v>7.2182829451333879</v>
      </c>
      <c r="CL7" s="94">
        <v>25.676482893992326</v>
      </c>
      <c r="CM7" s="47">
        <v>25.640924608210291</v>
      </c>
      <c r="CN7" s="47">
        <v>7.946502230320808E-2</v>
      </c>
      <c r="CO7" s="94">
        <v>27.056668992338309</v>
      </c>
      <c r="CP7" s="94">
        <v>2.724855614777005E-2</v>
      </c>
      <c r="CQ7" s="236">
        <f t="shared" ref="CQ7:CQ13" si="0">F15+F23+F31</f>
        <v>153.20000000000002</v>
      </c>
      <c r="CR7" s="238">
        <f t="shared" ref="CR7:CR13" si="1">F15/CQ7</f>
        <v>0.90763707571801566</v>
      </c>
      <c r="CS7" s="238">
        <f t="shared" ref="CS7:CS13" si="2">F23/CQ7</f>
        <v>4.2558746736292438E-2</v>
      </c>
      <c r="CT7" s="238">
        <f t="shared" ref="CT7:CT13" si="3">F31/CQ7</f>
        <v>4.9804177545691899E-2</v>
      </c>
      <c r="CU7" s="238">
        <f>CR7+CS7+CT7</f>
        <v>1</v>
      </c>
      <c r="CV7" s="237"/>
      <c r="CW7" s="240">
        <f>CQ7/[1]EU28!F7</f>
        <v>3.0539815627890366E-2</v>
      </c>
      <c r="CX7" s="240">
        <f>F15/[1]EU28!F15</f>
        <v>4.5171559014756772E-2</v>
      </c>
      <c r="CY7" s="240">
        <f>F23/[1]EU28!F23</f>
        <v>5.2091079629514878E-3</v>
      </c>
      <c r="CZ7" s="240">
        <f>F31/[1]EU28!F31</f>
        <v>1.1114606262563567E-2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144.07000000000002</v>
      </c>
      <c r="G8" s="13">
        <v>130.96865800000003</v>
      </c>
      <c r="H8" s="13">
        <v>3.5585550000000001</v>
      </c>
      <c r="I8" s="372">
        <v>1.6930258308207182</v>
      </c>
      <c r="J8" s="372">
        <v>1.4419999999999999</v>
      </c>
      <c r="K8" s="372">
        <v>1.1343273066498811</v>
      </c>
      <c r="L8" s="372">
        <v>0.55192642084755417</v>
      </c>
      <c r="M8" s="372">
        <v>6.7721033232828734E-3</v>
      </c>
      <c r="N8" s="13">
        <v>1.3495149676465248</v>
      </c>
      <c r="O8" s="190">
        <v>0.19977704803684476</v>
      </c>
      <c r="P8" s="190">
        <v>0.14373381513734881</v>
      </c>
      <c r="Q8" s="190">
        <v>1.6652675782605677</v>
      </c>
      <c r="R8" s="190">
        <v>2.9009543971680434</v>
      </c>
      <c r="S8" s="190">
        <v>1.336740820434511</v>
      </c>
      <c r="T8" s="340">
        <v>2.1448118969945167</v>
      </c>
      <c r="U8" s="272">
        <v>1</v>
      </c>
      <c r="V8" s="272"/>
      <c r="W8" s="272"/>
      <c r="X8" s="272"/>
      <c r="Y8" s="272"/>
      <c r="Z8" s="272"/>
      <c r="AA8" s="272">
        <v>1</v>
      </c>
      <c r="AB8" s="272"/>
      <c r="AC8" s="272"/>
      <c r="AD8" s="272"/>
      <c r="AE8" s="272"/>
      <c r="AF8" s="272">
        <v>1</v>
      </c>
      <c r="AG8" s="272"/>
      <c r="AH8" s="272"/>
      <c r="AI8" s="272">
        <v>0.5</v>
      </c>
      <c r="AJ8" s="272">
        <v>0.5</v>
      </c>
      <c r="AK8" s="272"/>
      <c r="AL8" s="272"/>
      <c r="AM8" s="272"/>
      <c r="AN8" s="272">
        <v>0.95113486499618238</v>
      </c>
      <c r="AO8" s="272">
        <v>4.8865135003817596E-2</v>
      </c>
      <c r="AP8" s="272"/>
      <c r="AQ8" s="272">
        <v>0.90178385507045189</v>
      </c>
      <c r="AR8" s="272"/>
      <c r="AS8" s="272">
        <v>9.8216144929548138E-2</v>
      </c>
      <c r="AT8" s="272"/>
      <c r="AU8" s="272">
        <v>1</v>
      </c>
      <c r="AV8" s="272"/>
      <c r="AW8" s="272"/>
      <c r="AX8" s="272"/>
      <c r="AY8" s="272"/>
      <c r="AZ8" s="272"/>
      <c r="BA8" s="272">
        <v>1</v>
      </c>
      <c r="BB8" s="272"/>
      <c r="BC8" s="272"/>
      <c r="BD8" s="272" t="s">
        <v>85</v>
      </c>
      <c r="BE8" s="272"/>
      <c r="BF8" s="272"/>
      <c r="BG8" s="272"/>
      <c r="BH8" s="272"/>
      <c r="BI8" s="272" t="s">
        <v>85</v>
      </c>
      <c r="BJ8" s="272"/>
      <c r="BK8" s="272"/>
      <c r="BL8" s="272"/>
      <c r="BM8" s="272"/>
      <c r="BN8" s="272"/>
      <c r="BO8" s="272" t="s">
        <v>87</v>
      </c>
      <c r="BP8" s="272"/>
      <c r="BQ8" s="272"/>
      <c r="BR8" s="272" t="s">
        <v>85</v>
      </c>
      <c r="BS8" s="272"/>
      <c r="BT8" s="272" t="s">
        <v>85</v>
      </c>
      <c r="BU8" s="272"/>
      <c r="BV8" s="272"/>
      <c r="BW8" s="272"/>
      <c r="BX8" s="273" t="s">
        <v>90</v>
      </c>
      <c r="BY8" s="273" t="s">
        <v>85</v>
      </c>
      <c r="BZ8" s="272"/>
      <c r="CA8" s="272"/>
      <c r="CB8" s="272"/>
      <c r="CC8" s="272"/>
      <c r="CD8" s="272" t="s">
        <v>87</v>
      </c>
      <c r="CE8" s="272"/>
      <c r="CF8" s="272"/>
      <c r="CG8" s="159">
        <v>161.5437119457232</v>
      </c>
      <c r="CH8" s="32">
        <v>20.016652046416198</v>
      </c>
      <c r="CI8" s="32">
        <v>23.941994903222948</v>
      </c>
      <c r="CJ8" s="32">
        <v>169.96013933809539</v>
      </c>
      <c r="CK8" s="32">
        <v>6.8637099867161142</v>
      </c>
      <c r="CL8" s="94">
        <v>25.711308326571125</v>
      </c>
      <c r="CM8" s="47">
        <v>24.606486367577272</v>
      </c>
      <c r="CN8" s="47">
        <v>7.1230357223034599E-2</v>
      </c>
      <c r="CO8" s="94">
        <v>25.963679553212469</v>
      </c>
      <c r="CP8" s="94">
        <v>2.4424889491778561E-2</v>
      </c>
      <c r="CQ8" s="236">
        <f t="shared" si="0"/>
        <v>144.07000000000002</v>
      </c>
      <c r="CR8" s="238">
        <f t="shared" si="1"/>
        <v>0.90178385507045189</v>
      </c>
      <c r="CS8" s="238">
        <f t="shared" si="2"/>
        <v>4.8865135003817596E-2</v>
      </c>
      <c r="CT8" s="238">
        <f t="shared" si="3"/>
        <v>4.9351009925730542E-2</v>
      </c>
      <c r="CU8" s="238">
        <f t="shared" ref="CU8:CU13" si="4">CR8+CS8+CT8</f>
        <v>1</v>
      </c>
      <c r="CV8" s="237"/>
      <c r="CW8" s="240">
        <f>CQ8/[1]EU28!F8</f>
        <v>3.06729722934088E-2</v>
      </c>
      <c r="CX8" s="240">
        <f>F16/[1]EU28!F16</f>
        <v>5.1014638436891378E-2</v>
      </c>
      <c r="CY8" s="240">
        <f>F23/[1]EU28!F23</f>
        <v>5.2091079629514878E-3</v>
      </c>
      <c r="CZ8" s="240">
        <f>F32/[1]EU28!F32</f>
        <v>8.8314042535095894E-3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90.610000000000014</v>
      </c>
      <c r="G9" s="13">
        <v>82.352134000000021</v>
      </c>
      <c r="H9" s="13">
        <v>2.291553</v>
      </c>
      <c r="I9" s="372">
        <v>1.0421171988514581</v>
      </c>
      <c r="J9" s="372">
        <v>0.84000000000000008</v>
      </c>
      <c r="K9" s="372">
        <v>0.69821852323047695</v>
      </c>
      <c r="L9" s="372">
        <v>0.33973020682557536</v>
      </c>
      <c r="M9" s="372">
        <v>4.168468795405833E-3</v>
      </c>
      <c r="N9" s="13">
        <v>0.83639924688348377</v>
      </c>
      <c r="O9" s="190">
        <v>0.12296982946447207</v>
      </c>
      <c r="P9" s="190">
        <v>8.2748122503502261E-2</v>
      </c>
      <c r="Q9" s="190">
        <v>1.4499999999999997</v>
      </c>
      <c r="R9" s="190">
        <v>2.4444663944376996</v>
      </c>
      <c r="S9" s="190">
        <v>0.8899999999999999</v>
      </c>
      <c r="T9" s="340">
        <v>2.2985332744730163</v>
      </c>
      <c r="U9" s="272">
        <v>0.84383622116764145</v>
      </c>
      <c r="V9" s="272">
        <v>0.12338593974175037</v>
      </c>
      <c r="W9" s="272">
        <v>3.2777839090608094E-2</v>
      </c>
      <c r="X9" s="272"/>
      <c r="Y9" s="272">
        <v>0.12338593974175037</v>
      </c>
      <c r="Z9" s="272"/>
      <c r="AA9" s="272">
        <v>0.84383622116764145</v>
      </c>
      <c r="AB9" s="272"/>
      <c r="AC9" s="272"/>
      <c r="AD9" s="272"/>
      <c r="AE9" s="272">
        <v>3.2777839090608094E-2</v>
      </c>
      <c r="AF9" s="272">
        <v>0.99999999999999989</v>
      </c>
      <c r="AG9" s="272"/>
      <c r="AH9" s="272"/>
      <c r="AI9" s="272">
        <v>0.49999999999999994</v>
      </c>
      <c r="AJ9" s="272">
        <v>0.49999999999999994</v>
      </c>
      <c r="AK9" s="272"/>
      <c r="AL9" s="272"/>
      <c r="AM9" s="272"/>
      <c r="AN9" s="272">
        <v>0.42191811058382073</v>
      </c>
      <c r="AO9" s="272">
        <v>0.57808188941617911</v>
      </c>
      <c r="AP9" s="272"/>
      <c r="AQ9" s="272">
        <v>0.42191811058382073</v>
      </c>
      <c r="AR9" s="272">
        <v>8.4383622116764145E-2</v>
      </c>
      <c r="AS9" s="272">
        <v>0.57808188941617911</v>
      </c>
      <c r="AT9" s="272">
        <v>0.98361108045469592</v>
      </c>
      <c r="AU9" s="272">
        <v>0.99999999999999989</v>
      </c>
      <c r="AV9" s="272"/>
      <c r="AW9" s="272"/>
      <c r="AX9" s="272"/>
      <c r="AY9" s="272"/>
      <c r="AZ9" s="272"/>
      <c r="BA9" s="272">
        <v>0.99999999999999989</v>
      </c>
      <c r="BB9" s="272"/>
      <c r="BC9" s="272"/>
      <c r="BD9" s="272" t="s">
        <v>85</v>
      </c>
      <c r="BE9" s="272"/>
      <c r="BF9" s="272"/>
      <c r="BG9" s="272"/>
      <c r="BH9" s="272"/>
      <c r="BI9" s="272" t="s">
        <v>85</v>
      </c>
      <c r="BJ9" s="272"/>
      <c r="BK9" s="272"/>
      <c r="BL9" s="272"/>
      <c r="BM9" s="272"/>
      <c r="BN9" s="272"/>
      <c r="BO9" s="272" t="s">
        <v>87</v>
      </c>
      <c r="BP9" s="272"/>
      <c r="BQ9" s="272"/>
      <c r="BR9" s="272" t="s">
        <v>85</v>
      </c>
      <c r="BS9" s="272"/>
      <c r="BT9" s="272" t="s">
        <v>85</v>
      </c>
      <c r="BU9" s="272"/>
      <c r="BV9" s="272"/>
      <c r="BW9" s="272"/>
      <c r="BX9" s="273" t="s">
        <v>90</v>
      </c>
      <c r="BY9" s="273" t="s">
        <v>85</v>
      </c>
      <c r="BZ9" s="272"/>
      <c r="CA9" s="272"/>
      <c r="CB9" s="272"/>
      <c r="CC9" s="272"/>
      <c r="CD9" s="272" t="s">
        <v>87</v>
      </c>
      <c r="CE9" s="272"/>
      <c r="CF9" s="272"/>
      <c r="CG9" s="159">
        <v>147.99858736597841</v>
      </c>
      <c r="CH9" s="32">
        <v>20.065656736784799</v>
      </c>
      <c r="CI9" s="32">
        <v>24.26304550555982</v>
      </c>
      <c r="CJ9" s="32">
        <v>155.7093137677459</v>
      </c>
      <c r="CK9" s="32">
        <v>6.8805136950435068</v>
      </c>
      <c r="CL9" s="94">
        <v>26.056084568420694</v>
      </c>
      <c r="CM9" s="47">
        <v>14.386474051832542</v>
      </c>
      <c r="CN9" s="47">
        <v>4.5981515892149417E-2</v>
      </c>
      <c r="CO9" s="94">
        <v>15.183936095194058</v>
      </c>
      <c r="CP9" s="94">
        <v>1.5767061799418031E-2</v>
      </c>
      <c r="CQ9" s="236">
        <f t="shared" si="0"/>
        <v>90.610000000000014</v>
      </c>
      <c r="CR9" s="238">
        <f t="shared" si="1"/>
        <v>0.84383622116764145</v>
      </c>
      <c r="CS9" s="238">
        <f t="shared" si="2"/>
        <v>0.12338593974175037</v>
      </c>
      <c r="CT9" s="238">
        <f t="shared" si="3"/>
        <v>3.2777839090608094E-2</v>
      </c>
      <c r="CU9" s="238">
        <f t="shared" si="4"/>
        <v>0.99999999999999989</v>
      </c>
      <c r="CV9" s="237"/>
      <c r="CW9" s="240">
        <f>CQ9/[1]EU28!F9</f>
        <v>2.5541326153235552E-2</v>
      </c>
      <c r="CX9" s="240">
        <f>F17/[1]EU28!F17</f>
        <v>4.3875202993108271E-2</v>
      </c>
      <c r="CY9" s="240">
        <f>F24/[1]EU28!F24</f>
        <v>5.2335489009686272E-3</v>
      </c>
      <c r="CZ9" s="240">
        <f>F33/[1]EU28!F33</f>
        <v>4.3129773510892878E-3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94.480000000000018</v>
      </c>
      <c r="G10" s="13">
        <v>85.871512000000024</v>
      </c>
      <c r="H10" s="13">
        <v>2.3832719999999998</v>
      </c>
      <c r="I10" s="372">
        <v>1.0877312512722388</v>
      </c>
      <c r="J10" s="372">
        <v>0.94000000000000006</v>
      </c>
      <c r="K10" s="372">
        <v>0.72877993835240007</v>
      </c>
      <c r="L10" s="372">
        <v>0.3546003879147499</v>
      </c>
      <c r="M10" s="372">
        <v>4.3509250050889547E-3</v>
      </c>
      <c r="N10" s="13">
        <v>0.93705874914062903</v>
      </c>
      <c r="O10" s="190">
        <v>0.12835228765012416</v>
      </c>
      <c r="P10" s="190">
        <v>2.2320214481485617E-2</v>
      </c>
      <c r="Q10" s="190">
        <v>0.6399999999999999</v>
      </c>
      <c r="R10" s="190">
        <v>2.161761219305673</v>
      </c>
      <c r="S10" s="190">
        <v>0.6399999999999999</v>
      </c>
      <c r="T10" s="340">
        <v>0.98309695173581713</v>
      </c>
      <c r="U10" s="272"/>
      <c r="V10" s="272">
        <v>0.11621507197290434</v>
      </c>
      <c r="W10" s="272">
        <v>0.88378492802709563</v>
      </c>
      <c r="X10" s="272"/>
      <c r="Y10" s="272">
        <v>0.11621507197290434</v>
      </c>
      <c r="Z10" s="272"/>
      <c r="AA10" s="272"/>
      <c r="AB10" s="272"/>
      <c r="AC10" s="272"/>
      <c r="AD10" s="272"/>
      <c r="AE10" s="272">
        <v>0.88378492802709563</v>
      </c>
      <c r="AF10" s="272">
        <v>1</v>
      </c>
      <c r="AG10" s="272"/>
      <c r="AH10" s="272"/>
      <c r="AI10" s="272">
        <v>0.5</v>
      </c>
      <c r="AJ10" s="272">
        <v>0.5</v>
      </c>
      <c r="AK10" s="272"/>
      <c r="AL10" s="272"/>
      <c r="AM10" s="272"/>
      <c r="AN10" s="272">
        <v>0.42511642675698558</v>
      </c>
      <c r="AO10" s="272">
        <v>0.57488357324301442</v>
      </c>
      <c r="AP10" s="272"/>
      <c r="AQ10" s="272">
        <v>0.42511642675698558</v>
      </c>
      <c r="AR10" s="272">
        <v>0.85023285351397115</v>
      </c>
      <c r="AS10" s="272">
        <v>0.57488357324301442</v>
      </c>
      <c r="AT10" s="272">
        <v>1</v>
      </c>
      <c r="AU10" s="272"/>
      <c r="AV10" s="272">
        <v>1</v>
      </c>
      <c r="AW10" s="272"/>
      <c r="AX10" s="272"/>
      <c r="AY10" s="272">
        <v>1</v>
      </c>
      <c r="AZ10" s="272"/>
      <c r="BA10" s="272"/>
      <c r="BB10" s="272"/>
      <c r="BC10" s="272"/>
      <c r="BD10" s="272" t="s">
        <v>85</v>
      </c>
      <c r="BE10" s="272"/>
      <c r="BF10" s="272"/>
      <c r="BG10" s="272"/>
      <c r="BH10" s="272"/>
      <c r="BI10" s="272" t="s">
        <v>85</v>
      </c>
      <c r="BJ10" s="272"/>
      <c r="BK10" s="272"/>
      <c r="BL10" s="272"/>
      <c r="BM10" s="272"/>
      <c r="BN10" s="272"/>
      <c r="BO10" s="272" t="s">
        <v>87</v>
      </c>
      <c r="BP10" s="272"/>
      <c r="BQ10" s="272"/>
      <c r="BR10" s="272" t="s">
        <v>85</v>
      </c>
      <c r="BS10" s="272"/>
      <c r="BT10" s="272" t="s">
        <v>85</v>
      </c>
      <c r="BU10" s="272"/>
      <c r="BV10" s="272"/>
      <c r="BW10" s="272"/>
      <c r="BX10" s="273" t="s">
        <v>90</v>
      </c>
      <c r="BY10" s="273" t="s">
        <v>85</v>
      </c>
      <c r="BZ10" s="272"/>
      <c r="CA10" s="272"/>
      <c r="CB10" s="272"/>
      <c r="CC10" s="272"/>
      <c r="CD10" s="272" t="s">
        <v>87</v>
      </c>
      <c r="CE10" s="272"/>
      <c r="CF10" s="272"/>
      <c r="CG10" s="159">
        <v>99.170451034215731</v>
      </c>
      <c r="CH10" s="32">
        <v>29.760606110758275</v>
      </c>
      <c r="CI10" s="32">
        <v>24.227605876201338</v>
      </c>
      <c r="CJ10" s="32">
        <v>104.33723153309838</v>
      </c>
      <c r="CK10" s="32">
        <v>10.204911835379011</v>
      </c>
      <c r="CL10" s="94">
        <v>26.018025950452618</v>
      </c>
      <c r="CM10" s="47">
        <v>10.804940779213574</v>
      </c>
      <c r="CN10" s="47">
        <v>7.0927619246799092E-2</v>
      </c>
      <c r="CO10" s="47">
        <v>11.41777892144</v>
      </c>
      <c r="CP10" s="47">
        <v>2.4321080639727405E-2</v>
      </c>
      <c r="CQ10" s="236">
        <f t="shared" si="0"/>
        <v>94.480000000000018</v>
      </c>
      <c r="CR10" s="238">
        <f t="shared" si="1"/>
        <v>0.85023285351397115</v>
      </c>
      <c r="CS10" s="238">
        <f t="shared" si="2"/>
        <v>0.11621507197290434</v>
      </c>
      <c r="CT10" s="238">
        <f t="shared" si="3"/>
        <v>3.3552074513124454E-2</v>
      </c>
      <c r="CU10" s="238">
        <f t="shared" si="4"/>
        <v>1</v>
      </c>
      <c r="CV10" s="237"/>
      <c r="CW10" s="240">
        <f>CQ10/[1]EU28!F10</f>
        <v>2.93229556719963E-2</v>
      </c>
      <c r="CX10" s="240">
        <f>F18/[1]EU28!F18</f>
        <v>5.2070031697056519E-2</v>
      </c>
      <c r="CY10" s="240">
        <f>F25/[1]EU28!F25</f>
        <v>1.0015277587647769E-2</v>
      </c>
      <c r="CZ10" s="240">
        <f>F34/[1]EU28!F34</f>
        <v>5.8589946765518278E-3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85.929999999999993</v>
      </c>
      <c r="G11" s="13">
        <v>78.096142</v>
      </c>
      <c r="H11" s="13">
        <v>2.1806369999999995</v>
      </c>
      <c r="I11" s="372">
        <v>0.98426580526662488</v>
      </c>
      <c r="J11" s="372">
        <v>0.83800000000000008</v>
      </c>
      <c r="K11" s="372">
        <v>0.65945808952863871</v>
      </c>
      <c r="L11" s="372">
        <v>0.32087065251691965</v>
      </c>
      <c r="M11" s="372">
        <v>3.9370632210664995E-3</v>
      </c>
      <c r="N11" s="13">
        <v>0.83484615912450089</v>
      </c>
      <c r="O11" s="190">
        <v>0.11614336502146172</v>
      </c>
      <c r="P11" s="190">
        <v>3.3276281120662173E-2</v>
      </c>
      <c r="Q11" s="190">
        <v>0.36000000000000004</v>
      </c>
      <c r="R11" s="190">
        <v>1.9846200395670897</v>
      </c>
      <c r="S11" s="190">
        <v>0.36000000000000004</v>
      </c>
      <c r="T11" s="340">
        <v>0.35881298731525663</v>
      </c>
      <c r="U11" s="272">
        <v>2.9675317118584895E-2</v>
      </c>
      <c r="V11" s="272"/>
      <c r="W11" s="272">
        <v>0.97032468288141516</v>
      </c>
      <c r="X11" s="272"/>
      <c r="Y11" s="272"/>
      <c r="Z11" s="272"/>
      <c r="AA11" s="272"/>
      <c r="AB11" s="272"/>
      <c r="AC11" s="272">
        <v>2.9675317118584895E-2</v>
      </c>
      <c r="AD11" s="272">
        <v>2.9675317118584895E-2</v>
      </c>
      <c r="AE11" s="272">
        <v>0.97032468288141516</v>
      </c>
      <c r="AF11" s="272">
        <v>1</v>
      </c>
      <c r="AG11" s="272"/>
      <c r="AH11" s="272"/>
      <c r="AI11" s="272"/>
      <c r="AJ11" s="272">
        <v>1</v>
      </c>
      <c r="AK11" s="272">
        <v>0.5</v>
      </c>
      <c r="AL11" s="272"/>
      <c r="AM11" s="272"/>
      <c r="AN11" s="272">
        <v>0.4176655417200047</v>
      </c>
      <c r="AO11" s="272">
        <v>0.58233445827999541</v>
      </c>
      <c r="AP11" s="272"/>
      <c r="AQ11" s="272">
        <v>0.4176655417200047</v>
      </c>
      <c r="AR11" s="272">
        <v>0.83533108344000939</v>
      </c>
      <c r="AS11" s="272">
        <v>0.58233445827999541</v>
      </c>
      <c r="AT11" s="272">
        <v>1</v>
      </c>
      <c r="AU11" s="272"/>
      <c r="AV11" s="272">
        <v>1</v>
      </c>
      <c r="AW11" s="272"/>
      <c r="AX11" s="272"/>
      <c r="AY11" s="272">
        <v>1</v>
      </c>
      <c r="AZ11" s="272">
        <v>1</v>
      </c>
      <c r="BA11" s="272"/>
      <c r="BB11" s="272"/>
      <c r="BC11" s="272"/>
      <c r="BD11" s="272" t="s">
        <v>85</v>
      </c>
      <c r="BE11" s="272"/>
      <c r="BF11" s="272"/>
      <c r="BG11" s="272"/>
      <c r="BH11" s="272"/>
      <c r="BI11" s="272" t="s">
        <v>85</v>
      </c>
      <c r="BJ11" s="272"/>
      <c r="BK11" s="272"/>
      <c r="BL11" s="272"/>
      <c r="BM11" s="272"/>
      <c r="BN11" s="272"/>
      <c r="BO11" s="272" t="s">
        <v>87</v>
      </c>
      <c r="BP11" s="272"/>
      <c r="BQ11" s="272"/>
      <c r="BR11" s="272" t="s">
        <v>85</v>
      </c>
      <c r="BS11" s="272"/>
      <c r="BT11" s="272" t="s">
        <v>85</v>
      </c>
      <c r="BU11" s="272"/>
      <c r="BV11" s="272"/>
      <c r="BW11" s="272"/>
      <c r="BX11" s="273" t="s">
        <v>90</v>
      </c>
      <c r="BY11" s="273" t="s">
        <v>85</v>
      </c>
      <c r="BZ11" s="272"/>
      <c r="CA11" s="272"/>
      <c r="CB11" s="272"/>
      <c r="CC11" s="272"/>
      <c r="CD11" s="272" t="s">
        <v>87</v>
      </c>
      <c r="CE11" s="272"/>
      <c r="CF11" s="272"/>
      <c r="CG11" s="159">
        <v>61.655292682954162</v>
      </c>
      <c r="CH11" s="32">
        <v>29.614363594422084</v>
      </c>
      <c r="CI11" s="32">
        <v>24.310167008311673</v>
      </c>
      <c r="CJ11" s="32">
        <v>64.867533431736078</v>
      </c>
      <c r="CK11" s="32">
        <v>10.154765276527332</v>
      </c>
      <c r="CL11" s="94">
        <v>26.106688350225909</v>
      </c>
      <c r="CM11" s="47">
        <v>6.9040131434437706</v>
      </c>
      <c r="CN11" s="47">
        <v>6.4578176985449778E-2</v>
      </c>
      <c r="CO11" s="47">
        <v>7.3092518320095206</v>
      </c>
      <c r="CP11" s="47">
        <v>2.2143856888310727E-2</v>
      </c>
      <c r="CQ11" s="236">
        <f t="shared" si="0"/>
        <v>85.929999999999993</v>
      </c>
      <c r="CR11" s="238">
        <f t="shared" si="1"/>
        <v>0.83533108344000939</v>
      </c>
      <c r="CS11" s="238">
        <f t="shared" si="2"/>
        <v>0.13499359944140582</v>
      </c>
      <c r="CT11" s="238">
        <f t="shared" si="3"/>
        <v>2.9675317118584895E-2</v>
      </c>
      <c r="CU11" s="238">
        <f t="shared" si="4"/>
        <v>1</v>
      </c>
      <c r="CV11" s="237"/>
      <c r="CW11" s="240">
        <f>CQ11/[1]EU28!F11</f>
        <v>2.9677044134630785E-2</v>
      </c>
      <c r="CX11" s="240">
        <f>F19/[1]EU28!F19</f>
        <v>5.6681696502601929E-2</v>
      </c>
      <c r="CY11" s="240">
        <f>F26/[1]EU28!F26</f>
        <v>9.6462128614782441E-3</v>
      </c>
      <c r="CZ11" s="240">
        <f>F35/[1]EU28!F35</f>
        <v>6.1465269696699262E-3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66.039999999999992</v>
      </c>
      <c r="G12" s="13">
        <v>60.008175999999992</v>
      </c>
      <c r="H12" s="13">
        <v>1.709244</v>
      </c>
      <c r="I12" s="372">
        <v>0.74315442527967035</v>
      </c>
      <c r="J12" s="372">
        <v>0.61399999999999999</v>
      </c>
      <c r="K12" s="372">
        <v>0.49791346493737915</v>
      </c>
      <c r="L12" s="372">
        <v>0.2422683426411725</v>
      </c>
      <c r="M12" s="372">
        <v>2.9726177011186817E-3</v>
      </c>
      <c r="N12" s="13">
        <v>0.62894682570138116</v>
      </c>
      <c r="O12" s="190">
        <v>8.7692222183001087E-2</v>
      </c>
      <c r="P12" s="190">
        <v>2.6515377395287983E-2</v>
      </c>
      <c r="Q12" s="190">
        <v>0.27</v>
      </c>
      <c r="R12" s="190">
        <v>1.9010705632949729</v>
      </c>
      <c r="S12" s="190">
        <v>0.23</v>
      </c>
      <c r="T12" s="340">
        <v>0.31058070866141735</v>
      </c>
      <c r="U12" s="272">
        <v>1</v>
      </c>
      <c r="V12" s="272"/>
      <c r="W12" s="272"/>
      <c r="X12" s="272"/>
      <c r="Y12" s="272"/>
      <c r="Z12" s="272"/>
      <c r="AA12" s="272"/>
      <c r="AB12" s="272"/>
      <c r="AC12" s="272">
        <v>1</v>
      </c>
      <c r="AD12" s="272">
        <v>1</v>
      </c>
      <c r="AE12" s="272"/>
      <c r="AF12" s="272">
        <v>1</v>
      </c>
      <c r="AG12" s="272"/>
      <c r="AH12" s="272"/>
      <c r="AI12" s="272"/>
      <c r="AJ12" s="272">
        <v>1</v>
      </c>
      <c r="AK12" s="272">
        <v>1</v>
      </c>
      <c r="AL12" s="272"/>
      <c r="AM12" s="272"/>
      <c r="AN12" s="272">
        <v>0.3928679588128407</v>
      </c>
      <c r="AO12" s="272">
        <v>0.60713204118715935</v>
      </c>
      <c r="AP12" s="272"/>
      <c r="AQ12" s="272">
        <v>0.3928679588128407</v>
      </c>
      <c r="AR12" s="272">
        <v>0.7857359176256814</v>
      </c>
      <c r="AS12" s="272">
        <v>0.60713204118715935</v>
      </c>
      <c r="AT12" s="272">
        <v>1</v>
      </c>
      <c r="AU12" s="272"/>
      <c r="AV12" s="272">
        <v>1</v>
      </c>
      <c r="AW12" s="272"/>
      <c r="AX12" s="272"/>
      <c r="AY12" s="272">
        <v>1</v>
      </c>
      <c r="AZ12" s="272">
        <v>1</v>
      </c>
      <c r="BA12" s="272"/>
      <c r="BB12" s="272"/>
      <c r="BC12" s="272"/>
      <c r="BD12" s="272" t="s">
        <v>85</v>
      </c>
      <c r="BE12" s="272"/>
      <c r="BF12" s="272"/>
      <c r="BG12" s="272"/>
      <c r="BH12" s="272"/>
      <c r="BI12" s="272" t="s">
        <v>85</v>
      </c>
      <c r="BJ12" s="272"/>
      <c r="BK12" s="272"/>
      <c r="BL12" s="272"/>
      <c r="BM12" s="272"/>
      <c r="BN12" s="272"/>
      <c r="BO12" s="272" t="s">
        <v>87</v>
      </c>
      <c r="BP12" s="272"/>
      <c r="BQ12" s="272"/>
      <c r="BR12" s="272" t="s">
        <v>85</v>
      </c>
      <c r="BS12" s="272"/>
      <c r="BT12" s="272" t="s">
        <v>85</v>
      </c>
      <c r="BU12" s="272"/>
      <c r="BV12" s="272"/>
      <c r="BW12" s="272"/>
      <c r="BX12" s="273" t="s">
        <v>90</v>
      </c>
      <c r="BY12" s="273" t="s">
        <v>85</v>
      </c>
      <c r="BZ12" s="272"/>
      <c r="CA12" s="272"/>
      <c r="CB12" s="272"/>
      <c r="CC12" s="272"/>
      <c r="CD12" s="272" t="s">
        <v>87</v>
      </c>
      <c r="CE12" s="272"/>
      <c r="CF12" s="272"/>
      <c r="CG12" s="159">
        <v>39.712185517158119</v>
      </c>
      <c r="CH12" s="32">
        <v>28.852270820312448</v>
      </c>
      <c r="CI12" s="32">
        <v>24.584941952261801</v>
      </c>
      <c r="CJ12" s="32">
        <v>41.781190382602055</v>
      </c>
      <c r="CK12" s="32">
        <v>9.8934436642851384</v>
      </c>
      <c r="CL12" s="94">
        <v>26.401769162533949</v>
      </c>
      <c r="CM12" s="47">
        <v>4.006645384385644</v>
      </c>
      <c r="CN12" s="47">
        <v>4.9315570785994134E-2</v>
      </c>
      <c r="CO12" s="47">
        <v>4.2507858614624325</v>
      </c>
      <c r="CP12" s="47">
        <v>1.6910309222517388E-2</v>
      </c>
      <c r="CQ12" s="236">
        <f t="shared" si="0"/>
        <v>66.039999999999992</v>
      </c>
      <c r="CR12" s="238">
        <f t="shared" si="1"/>
        <v>0.7857359176256814</v>
      </c>
      <c r="CS12" s="238">
        <f t="shared" si="2"/>
        <v>0.19791035735917628</v>
      </c>
      <c r="CT12" s="238">
        <f t="shared" si="3"/>
        <v>1.6353725015142342E-2</v>
      </c>
      <c r="CU12" s="238">
        <f t="shared" si="4"/>
        <v>1</v>
      </c>
      <c r="CV12" s="237"/>
      <c r="CW12" s="240">
        <f>CQ12/[1]EU28!F12</f>
        <v>1.9942228531370641E-2</v>
      </c>
      <c r="CX12" s="240">
        <f>F20/[1]EU28!F20</f>
        <v>3.2306667413785586E-2</v>
      </c>
      <c r="CY12" s="240">
        <f>F27/[1]EU28!F27</f>
        <v>9.5530996646339475E-3</v>
      </c>
      <c r="CZ12" s="240">
        <f>F36/[1]EU28!F36</f>
        <v>2.2995189352479069E-3</v>
      </c>
      <c r="DA12" s="27"/>
      <c r="DB12" s="27"/>
      <c r="DC12" s="27"/>
      <c r="DD12" s="27"/>
    </row>
    <row r="13" spans="1:108" ht="21.75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39.840000000000003</v>
      </c>
      <c r="G13" s="13">
        <v>36.181896000000002</v>
      </c>
      <c r="H13" s="13">
        <v>1.126698</v>
      </c>
      <c r="I13" s="372">
        <v>0.44981035414204318</v>
      </c>
      <c r="J13" s="372">
        <v>0.32200000000000001</v>
      </c>
      <c r="K13" s="372">
        <v>0.30137293727516895</v>
      </c>
      <c r="L13" s="372">
        <v>0.14663817545030608</v>
      </c>
      <c r="M13" s="372">
        <v>1.7992414165681726E-3</v>
      </c>
      <c r="N13" s="13">
        <v>0.37717141602950927</v>
      </c>
      <c r="O13" s="190">
        <v>5.307762178876109E-2</v>
      </c>
      <c r="P13" s="190">
        <v>1.9561316323772792E-2</v>
      </c>
      <c r="Q13" s="190">
        <v>0.21</v>
      </c>
      <c r="R13" s="190">
        <v>1.8</v>
      </c>
      <c r="S13" s="190">
        <v>0.16</v>
      </c>
      <c r="T13" s="340">
        <v>0.26962349397590357</v>
      </c>
      <c r="U13" s="272">
        <v>0.99999999999999989</v>
      </c>
      <c r="V13" s="272"/>
      <c r="W13" s="272"/>
      <c r="X13" s="272"/>
      <c r="Y13" s="272"/>
      <c r="Z13" s="272"/>
      <c r="AA13" s="272"/>
      <c r="AB13" s="272"/>
      <c r="AC13" s="272">
        <v>0.99999999999999989</v>
      </c>
      <c r="AD13" s="272">
        <v>0.99999999999999989</v>
      </c>
      <c r="AE13" s="272"/>
      <c r="AF13" s="272">
        <v>0.99999999999999989</v>
      </c>
      <c r="AG13" s="272"/>
      <c r="AH13" s="272"/>
      <c r="AI13" s="272"/>
      <c r="AJ13" s="272">
        <v>0.99999999999999989</v>
      </c>
      <c r="AK13" s="272">
        <v>0.99999999999999989</v>
      </c>
      <c r="AL13" s="272"/>
      <c r="AM13" s="272"/>
      <c r="AN13" s="272">
        <v>0.32392068273092367</v>
      </c>
      <c r="AO13" s="272">
        <v>0.67607931726907633</v>
      </c>
      <c r="AP13" s="272"/>
      <c r="AQ13" s="272">
        <v>0.32392068273092367</v>
      </c>
      <c r="AR13" s="272">
        <v>0.64784136546184734</v>
      </c>
      <c r="AS13" s="272">
        <v>0.67607931726907633</v>
      </c>
      <c r="AT13" s="272">
        <v>0.99999999999999989</v>
      </c>
      <c r="AU13" s="272"/>
      <c r="AV13" s="272">
        <v>0.99999999999999989</v>
      </c>
      <c r="AW13" s="272"/>
      <c r="AX13" s="272"/>
      <c r="AY13" s="272">
        <v>0.99999999999999989</v>
      </c>
      <c r="AZ13" s="272">
        <v>0.99999999999999989</v>
      </c>
      <c r="BA13" s="272"/>
      <c r="BB13" s="272"/>
      <c r="BC13" s="272"/>
      <c r="BD13" s="272" t="s">
        <v>85</v>
      </c>
      <c r="BE13" s="272"/>
      <c r="BF13" s="272"/>
      <c r="BG13" s="272"/>
      <c r="BH13" s="272"/>
      <c r="BI13" s="272" t="s">
        <v>85</v>
      </c>
      <c r="BJ13" s="272"/>
      <c r="BK13" s="272"/>
      <c r="BL13" s="272"/>
      <c r="BM13" s="272"/>
      <c r="BN13" s="272"/>
      <c r="BO13" s="272" t="s">
        <v>87</v>
      </c>
      <c r="BP13" s="272"/>
      <c r="BQ13" s="272"/>
      <c r="BR13" s="272" t="s">
        <v>85</v>
      </c>
      <c r="BS13" s="272"/>
      <c r="BT13" s="272" t="s">
        <v>85</v>
      </c>
      <c r="BU13" s="272"/>
      <c r="BV13" s="272"/>
      <c r="BW13" s="272"/>
      <c r="BX13" s="273" t="s">
        <v>90</v>
      </c>
      <c r="BY13" s="273" t="s">
        <v>85</v>
      </c>
      <c r="BZ13" s="272"/>
      <c r="CA13" s="272"/>
      <c r="CB13" s="272"/>
      <c r="CC13" s="272"/>
      <c r="CD13" s="272" t="s">
        <v>87</v>
      </c>
      <c r="CE13" s="272"/>
      <c r="CF13" s="272"/>
      <c r="CG13" s="159">
        <v>12.685982691433182</v>
      </c>
      <c r="CH13" s="32">
        <v>13.4467113513464</v>
      </c>
      <c r="CI13" s="32">
        <v>25.348927054836025</v>
      </c>
      <c r="CJ13" s="32">
        <v>13.346922389656852</v>
      </c>
      <c r="CK13" s="32">
        <v>4.6108773223766804</v>
      </c>
      <c r="CL13" s="94">
        <v>27.222212764188409</v>
      </c>
      <c r="CM13" s="47">
        <v>1.4589041602639026</v>
      </c>
      <c r="CN13" s="47">
        <v>1.5150382786139286E-2</v>
      </c>
      <c r="CO13" s="47">
        <v>1.5574499143479019</v>
      </c>
      <c r="CP13" s="47">
        <v>5.1950662573671614E-3</v>
      </c>
      <c r="CQ13" s="236">
        <f t="shared" si="0"/>
        <v>39.840000000000003</v>
      </c>
      <c r="CR13" s="238">
        <f t="shared" si="1"/>
        <v>0.64784136546184734</v>
      </c>
      <c r="CS13" s="238">
        <f t="shared" si="2"/>
        <v>0.33333333333333331</v>
      </c>
      <c r="CT13" s="238">
        <f t="shared" si="3"/>
        <v>1.8825301204819275E-2</v>
      </c>
      <c r="CU13" s="238">
        <f t="shared" si="4"/>
        <v>0.99999999999999989</v>
      </c>
      <c r="CV13" s="237"/>
      <c r="CW13" s="240">
        <f>CQ13/[1]EU28!F13</f>
        <v>1.6880356941447721E-2</v>
      </c>
      <c r="CX13" s="240">
        <f>F21/[1]EU28!F21</f>
        <v>2.7843403777900039E-2</v>
      </c>
      <c r="CY13" s="240">
        <f>F28/[1]EU28!F28</f>
        <v>1.0576724859970387E-2</v>
      </c>
      <c r="CZ13" s="240">
        <f>F37/[1]EU28!F37</f>
        <v>3.5472931028254942E-3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64"/>
      <c r="G14" s="13"/>
      <c r="H14" s="111"/>
      <c r="I14" s="113">
        <v>6.5839291875677262</v>
      </c>
      <c r="J14" s="113">
        <v>6.2600000000000007</v>
      </c>
      <c r="K14" s="113">
        <v>4.4112325556703764</v>
      </c>
      <c r="L14" s="113">
        <v>2.1463609151470786</v>
      </c>
      <c r="M14" s="113">
        <v>2.6335716750270903E-2</v>
      </c>
      <c r="N14" s="111"/>
      <c r="O14" s="114"/>
      <c r="P14" s="114"/>
      <c r="Q14" s="113"/>
      <c r="R14" s="7"/>
      <c r="S14" s="15"/>
      <c r="T14" s="284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244"/>
      <c r="CH14" s="15"/>
      <c r="CI14" s="15"/>
      <c r="CJ14" s="63"/>
      <c r="CK14" s="63"/>
      <c r="CL14" s="63"/>
      <c r="CM14" s="15"/>
      <c r="CN14" s="15"/>
      <c r="CO14" s="15"/>
      <c r="CP14" s="15"/>
      <c r="CQ14" s="121"/>
      <c r="CR14" s="121"/>
      <c r="CS14" s="121"/>
      <c r="CT14" s="121"/>
      <c r="CU14" s="121"/>
      <c r="CV14" s="121"/>
    </row>
    <row r="15" spans="1:108" ht="24.75" customHeight="1" x14ac:dyDescent="0.2">
      <c r="A15" s="25"/>
      <c r="B15" s="37" t="s">
        <v>82</v>
      </c>
      <c r="C15" s="37" t="s">
        <v>97</v>
      </c>
      <c r="D15" s="37" t="s">
        <v>97</v>
      </c>
      <c r="E15" s="38" t="s">
        <v>84</v>
      </c>
      <c r="F15" s="65">
        <v>139.05000000000001</v>
      </c>
      <c r="G15" s="13">
        <v>126.43587000000001</v>
      </c>
      <c r="H15" s="13">
        <v>3.3675329999999999</v>
      </c>
      <c r="I15" s="13">
        <v>1.6106172972633146</v>
      </c>
      <c r="J15" s="13">
        <v>1.5</v>
      </c>
      <c r="K15" s="13">
        <v>1.0791135891664208</v>
      </c>
      <c r="L15" s="13">
        <v>0.52506123890784062</v>
      </c>
      <c r="M15" s="28">
        <v>6.4424691890532584E-3</v>
      </c>
      <c r="N15" s="13">
        <v>1.3</v>
      </c>
      <c r="O15" s="58">
        <v>0.1900528410770711</v>
      </c>
      <c r="P15" s="58">
        <v>0.12056445618624345</v>
      </c>
      <c r="Q15" s="190">
        <v>1.915</v>
      </c>
      <c r="R15" s="190">
        <v>4.05</v>
      </c>
      <c r="S15" s="190">
        <v>1.81</v>
      </c>
      <c r="T15" s="340">
        <v>2.08</v>
      </c>
      <c r="U15" s="273">
        <v>1</v>
      </c>
      <c r="V15" s="274"/>
      <c r="W15" s="274"/>
      <c r="X15" s="274"/>
      <c r="Y15" s="274"/>
      <c r="Z15" s="274"/>
      <c r="AA15" s="274">
        <v>1</v>
      </c>
      <c r="AB15" s="274"/>
      <c r="AC15" s="274"/>
      <c r="AD15" s="274"/>
      <c r="AE15" s="274"/>
      <c r="AF15" s="273">
        <v>1</v>
      </c>
      <c r="AG15" s="273"/>
      <c r="AH15" s="273"/>
      <c r="AI15" s="273">
        <v>0.5</v>
      </c>
      <c r="AJ15" s="273">
        <v>0.5</v>
      </c>
      <c r="AK15" s="273"/>
      <c r="AL15" s="274"/>
      <c r="AM15" s="274"/>
      <c r="AN15" s="273">
        <v>1</v>
      </c>
      <c r="AO15" s="273"/>
      <c r="AP15" s="273"/>
      <c r="AQ15" s="273">
        <v>1</v>
      </c>
      <c r="AR15" s="273"/>
      <c r="AS15" s="273"/>
      <c r="AT15" s="273"/>
      <c r="AU15" s="274">
        <v>1</v>
      </c>
      <c r="AV15" s="273"/>
      <c r="AW15" s="274"/>
      <c r="AX15" s="274"/>
      <c r="AY15" s="273"/>
      <c r="AZ15" s="273"/>
      <c r="BA15" s="274">
        <v>1</v>
      </c>
      <c r="BB15" s="274"/>
      <c r="BC15" s="274"/>
      <c r="BD15" s="291" t="s">
        <v>85</v>
      </c>
      <c r="BE15" s="273"/>
      <c r="BF15" s="273"/>
      <c r="BG15" s="273"/>
      <c r="BH15" s="273"/>
      <c r="BI15" s="273" t="s">
        <v>85</v>
      </c>
      <c r="BJ15" s="273"/>
      <c r="BK15" s="273"/>
      <c r="BL15" s="273"/>
      <c r="BM15" s="273"/>
      <c r="BN15" s="273"/>
      <c r="BO15" s="291" t="s">
        <v>87</v>
      </c>
      <c r="BP15" s="273"/>
      <c r="BQ15" s="273"/>
      <c r="BR15" s="273" t="s">
        <v>85</v>
      </c>
      <c r="BS15" s="273"/>
      <c r="BT15" s="291" t="s">
        <v>85</v>
      </c>
      <c r="BU15" s="273"/>
      <c r="BV15" s="273"/>
      <c r="BW15" s="273"/>
      <c r="BX15" s="272"/>
      <c r="BY15" s="273" t="s">
        <v>85</v>
      </c>
      <c r="BZ15" s="273"/>
      <c r="CA15" s="273"/>
      <c r="CB15" s="273"/>
      <c r="CC15" s="273"/>
      <c r="CD15" s="291" t="s">
        <v>87</v>
      </c>
      <c r="CE15" s="273"/>
      <c r="CF15" s="273"/>
      <c r="CG15" s="276">
        <v>152.21524528024105</v>
      </c>
      <c r="CH15" s="71">
        <v>22.493920288805199</v>
      </c>
      <c r="CI15" s="39">
        <v>23.3978423578106</v>
      </c>
      <c r="CJ15" s="32">
        <v>160.14565955934162</v>
      </c>
      <c r="CK15" s="32">
        <v>7.7131652670313029</v>
      </c>
      <c r="CL15" s="94">
        <v>25.126942908052804</v>
      </c>
      <c r="CM15" s="47">
        <v>22.498936944124239</v>
      </c>
      <c r="CN15" s="47">
        <v>7.5749018871921037E-2</v>
      </c>
      <c r="CO15" s="94">
        <v>23.74205720447392</v>
      </c>
      <c r="CP15" s="94">
        <v>2.5974338571181727E-2</v>
      </c>
      <c r="CQ15" s="121"/>
      <c r="CR15" s="121"/>
      <c r="CS15" s="121"/>
      <c r="CT15" s="121"/>
      <c r="CU15" s="121"/>
      <c r="CV15" s="121"/>
    </row>
    <row r="16" spans="1:108" ht="21.75" customHeight="1" x14ac:dyDescent="0.2">
      <c r="A16" s="25"/>
      <c r="B16" s="5" t="s">
        <v>82</v>
      </c>
      <c r="C16" s="5" t="s">
        <v>97</v>
      </c>
      <c r="D16" s="5" t="s">
        <v>97</v>
      </c>
      <c r="E16" s="12" t="s">
        <v>89</v>
      </c>
      <c r="F16" s="64">
        <v>129.92000000000002</v>
      </c>
      <c r="G16" s="13">
        <v>118.13304800000002</v>
      </c>
      <c r="H16" s="13">
        <v>3.1511520000000002</v>
      </c>
      <c r="I16" s="13">
        <v>1.5041470737503604</v>
      </c>
      <c r="J16" s="13">
        <v>1.4</v>
      </c>
      <c r="K16" s="13">
        <v>1.0077785394127414</v>
      </c>
      <c r="L16" s="13">
        <v>0.4903519460426175</v>
      </c>
      <c r="M16" s="28">
        <v>6.0165882950014415E-3</v>
      </c>
      <c r="N16" s="13">
        <v>1.2</v>
      </c>
      <c r="O16" s="58">
        <v>0.17748935470254251</v>
      </c>
      <c r="P16" s="58">
        <v>0.12665771904781792</v>
      </c>
      <c r="Q16" s="190">
        <v>1.68</v>
      </c>
      <c r="R16" s="190">
        <v>2.9</v>
      </c>
      <c r="S16" s="190">
        <v>1.35</v>
      </c>
      <c r="T16" s="190">
        <v>2.2000000000000002</v>
      </c>
      <c r="U16" s="273">
        <v>1</v>
      </c>
      <c r="V16" s="274"/>
      <c r="W16" s="274"/>
      <c r="X16" s="274"/>
      <c r="Y16" s="274"/>
      <c r="Z16" s="274"/>
      <c r="AA16" s="274">
        <v>1</v>
      </c>
      <c r="AB16" s="274"/>
      <c r="AC16" s="274"/>
      <c r="AD16" s="274"/>
      <c r="AE16" s="274"/>
      <c r="AF16" s="273">
        <v>1</v>
      </c>
      <c r="AG16" s="273"/>
      <c r="AH16" s="273"/>
      <c r="AI16" s="273">
        <v>0.5</v>
      </c>
      <c r="AJ16" s="273">
        <v>0.5</v>
      </c>
      <c r="AK16" s="273"/>
      <c r="AL16" s="274"/>
      <c r="AM16" s="274"/>
      <c r="AN16" s="273">
        <v>1</v>
      </c>
      <c r="AO16" s="273"/>
      <c r="AP16" s="273"/>
      <c r="AQ16" s="273">
        <v>1</v>
      </c>
      <c r="AR16" s="273"/>
      <c r="AS16" s="273"/>
      <c r="AT16" s="273"/>
      <c r="AU16" s="274">
        <v>1</v>
      </c>
      <c r="AV16" s="273"/>
      <c r="AW16" s="274"/>
      <c r="AX16" s="274"/>
      <c r="AY16" s="273"/>
      <c r="AZ16" s="273"/>
      <c r="BA16" s="274">
        <v>1</v>
      </c>
      <c r="BB16" s="274"/>
      <c r="BC16" s="274"/>
      <c r="BD16" s="291" t="s">
        <v>85</v>
      </c>
      <c r="BE16" s="273"/>
      <c r="BF16" s="273"/>
      <c r="BG16" s="273"/>
      <c r="BH16" s="273"/>
      <c r="BI16" s="273" t="s">
        <v>85</v>
      </c>
      <c r="BJ16" s="273"/>
      <c r="BK16" s="273"/>
      <c r="BL16" s="273"/>
      <c r="BM16" s="273"/>
      <c r="BN16" s="273"/>
      <c r="BO16" s="291" t="s">
        <v>87</v>
      </c>
      <c r="BP16" s="273"/>
      <c r="BQ16" s="273"/>
      <c r="BR16" s="273" t="s">
        <v>85</v>
      </c>
      <c r="BS16" s="273"/>
      <c r="BT16" s="291" t="s">
        <v>85</v>
      </c>
      <c r="BU16" s="273"/>
      <c r="BV16" s="273"/>
      <c r="BW16" s="273"/>
      <c r="BX16" s="272"/>
      <c r="BY16" s="273" t="s">
        <v>85</v>
      </c>
      <c r="BZ16" s="273"/>
      <c r="CA16" s="273"/>
      <c r="CB16" s="273"/>
      <c r="CC16" s="273"/>
      <c r="CD16" s="291" t="s">
        <v>87</v>
      </c>
      <c r="CE16" s="273"/>
      <c r="CF16" s="273"/>
      <c r="CG16" s="30">
        <v>155.70459293519383</v>
      </c>
      <c r="CH16" s="13">
        <v>21.403587810852901</v>
      </c>
      <c r="CI16" s="13">
        <v>23.3978423578106</v>
      </c>
      <c r="CJ16" s="32">
        <v>163.81680222711742</v>
      </c>
      <c r="CK16" s="32">
        <v>7.3392902603414596</v>
      </c>
      <c r="CL16" s="94">
        <v>25.126942908052804</v>
      </c>
      <c r="CM16" s="47">
        <v>21.43370583016047</v>
      </c>
      <c r="CN16" s="47">
        <v>6.7445958537344752E-2</v>
      </c>
      <c r="CO16" s="94">
        <v>22.616670583316793</v>
      </c>
      <c r="CP16" s="94">
        <v>2.3127219182455513E-2</v>
      </c>
    </row>
    <row r="17" spans="1:94" ht="21.75" customHeight="1" x14ac:dyDescent="0.2">
      <c r="A17" s="25"/>
      <c r="B17" s="5" t="s">
        <v>82</v>
      </c>
      <c r="C17" s="5" t="s">
        <v>97</v>
      </c>
      <c r="D17" s="5" t="s">
        <v>97</v>
      </c>
      <c r="E17" s="12" t="s">
        <v>91</v>
      </c>
      <c r="F17" s="7">
        <v>76.460000000000008</v>
      </c>
      <c r="G17" s="13">
        <v>69.516524000000004</v>
      </c>
      <c r="H17" s="13">
        <v>1.88415</v>
      </c>
      <c r="I17" s="13">
        <v>0.87004664687441247</v>
      </c>
      <c r="J17" s="13">
        <v>0.8</v>
      </c>
      <c r="K17" s="13">
        <v>0.58293125340585639</v>
      </c>
      <c r="L17" s="13">
        <v>0.28363520688105848</v>
      </c>
      <c r="M17" s="28">
        <v>3.4801865874976501E-3</v>
      </c>
      <c r="N17" s="13">
        <v>0.7</v>
      </c>
      <c r="O17" s="58">
        <v>0.10266550433118067</v>
      </c>
      <c r="P17" s="58">
        <v>6.7381142543231839E-2</v>
      </c>
      <c r="Q17" s="190">
        <v>1.45</v>
      </c>
      <c r="R17" s="190">
        <v>2.35</v>
      </c>
      <c r="S17" s="190">
        <v>0.89</v>
      </c>
      <c r="T17" s="340">
        <v>2.33</v>
      </c>
      <c r="U17" s="273">
        <v>1</v>
      </c>
      <c r="V17" s="274"/>
      <c r="W17" s="274"/>
      <c r="X17" s="274"/>
      <c r="Y17" s="274"/>
      <c r="Z17" s="274"/>
      <c r="AA17" s="274">
        <v>1</v>
      </c>
      <c r="AB17" s="274"/>
      <c r="AC17" s="274"/>
      <c r="AD17" s="274"/>
      <c r="AE17" s="274"/>
      <c r="AF17" s="273">
        <v>1</v>
      </c>
      <c r="AG17" s="273"/>
      <c r="AH17" s="273"/>
      <c r="AI17" s="273">
        <v>0.5</v>
      </c>
      <c r="AJ17" s="273">
        <v>0.5</v>
      </c>
      <c r="AK17" s="273"/>
      <c r="AL17" s="274"/>
      <c r="AM17" s="274"/>
      <c r="AN17" s="273">
        <v>0.5</v>
      </c>
      <c r="AO17" s="273">
        <v>0.5</v>
      </c>
      <c r="AP17" s="273"/>
      <c r="AQ17" s="273">
        <v>0.5</v>
      </c>
      <c r="AR17" s="273">
        <v>0.1</v>
      </c>
      <c r="AS17" s="273">
        <v>0.5</v>
      </c>
      <c r="AT17" s="273">
        <v>1</v>
      </c>
      <c r="AU17" s="274">
        <v>1</v>
      </c>
      <c r="AV17" s="273"/>
      <c r="AW17" s="274"/>
      <c r="AX17" s="274"/>
      <c r="AY17" s="273"/>
      <c r="AZ17" s="273"/>
      <c r="BA17" s="274">
        <v>1</v>
      </c>
      <c r="BB17" s="274"/>
      <c r="BC17" s="274"/>
      <c r="BD17" s="291" t="s">
        <v>85</v>
      </c>
      <c r="BE17" s="273"/>
      <c r="BF17" s="273"/>
      <c r="BG17" s="273"/>
      <c r="BH17" s="273"/>
      <c r="BI17" s="273" t="s">
        <v>85</v>
      </c>
      <c r="BJ17" s="273"/>
      <c r="BK17" s="273"/>
      <c r="BL17" s="273"/>
      <c r="BM17" s="273"/>
      <c r="BN17" s="273"/>
      <c r="BO17" s="291" t="s">
        <v>87</v>
      </c>
      <c r="BP17" s="273"/>
      <c r="BQ17" s="273"/>
      <c r="BR17" s="273" t="s">
        <v>85</v>
      </c>
      <c r="BS17" s="273"/>
      <c r="BT17" s="291" t="s">
        <v>85</v>
      </c>
      <c r="BU17" s="273"/>
      <c r="BV17" s="273"/>
      <c r="BW17" s="273"/>
      <c r="BX17" s="272"/>
      <c r="BY17" s="273" t="s">
        <v>85</v>
      </c>
      <c r="BZ17" s="273"/>
      <c r="CA17" s="273"/>
      <c r="CB17" s="273"/>
      <c r="CC17" s="273"/>
      <c r="CD17" s="291" t="s">
        <v>87</v>
      </c>
      <c r="CE17" s="273"/>
      <c r="CF17" s="273"/>
      <c r="CG17" s="30">
        <v>139.36865045370212</v>
      </c>
      <c r="CH17" s="13">
        <v>22.06991042513032</v>
      </c>
      <c r="CI17" s="13">
        <v>23.3978423578106</v>
      </c>
      <c r="CJ17" s="32">
        <v>146.62975714234</v>
      </c>
      <c r="CK17" s="32">
        <v>7.5677722847771864</v>
      </c>
      <c r="CL17" s="94">
        <v>25.126942908052804</v>
      </c>
      <c r="CM17" s="47">
        <v>11.477423160790593</v>
      </c>
      <c r="CN17" s="47">
        <v>4.1583021727509294E-2</v>
      </c>
      <c r="CO17" s="94">
        <v>12.114397086249371</v>
      </c>
      <c r="CP17" s="94">
        <v>1.4258818150362937E-2</v>
      </c>
    </row>
    <row r="18" spans="1:94" ht="21.75" customHeight="1" x14ac:dyDescent="0.2">
      <c r="A18" s="25"/>
      <c r="B18" s="5" t="s">
        <v>82</v>
      </c>
      <c r="C18" s="5" t="s">
        <v>97</v>
      </c>
      <c r="D18" s="5" t="s">
        <v>97</v>
      </c>
      <c r="E18" s="12" t="s">
        <v>92</v>
      </c>
      <c r="F18" s="10">
        <v>80.330000000000013</v>
      </c>
      <c r="G18" s="13">
        <v>73.035902000000007</v>
      </c>
      <c r="H18" s="13">
        <v>1.9758690000000001</v>
      </c>
      <c r="I18" s="13">
        <v>0.9148160830858435</v>
      </c>
      <c r="J18" s="13">
        <v>0.9</v>
      </c>
      <c r="K18" s="13">
        <v>0.61292677566751519</v>
      </c>
      <c r="L18" s="13">
        <v>0.298230043085985</v>
      </c>
      <c r="M18" s="28">
        <v>3.6592643323433739E-3</v>
      </c>
      <c r="N18" s="13">
        <v>0.8</v>
      </c>
      <c r="O18" s="58">
        <v>0.10794829780412953</v>
      </c>
      <c r="P18" s="58">
        <v>6.8677852817139312E-3</v>
      </c>
      <c r="Q18" s="190">
        <v>0.64</v>
      </c>
      <c r="R18" s="190">
        <v>2.0699999999999998</v>
      </c>
      <c r="S18" s="190">
        <v>0.64</v>
      </c>
      <c r="T18" s="340">
        <v>0.96</v>
      </c>
      <c r="U18" s="273"/>
      <c r="V18" s="274"/>
      <c r="W18" s="274">
        <v>1</v>
      </c>
      <c r="X18" s="274"/>
      <c r="Y18" s="274"/>
      <c r="Z18" s="274"/>
      <c r="AA18" s="274"/>
      <c r="AB18" s="274"/>
      <c r="AC18" s="274"/>
      <c r="AD18" s="274"/>
      <c r="AE18" s="274">
        <v>1</v>
      </c>
      <c r="AF18" s="273">
        <v>1</v>
      </c>
      <c r="AG18" s="273"/>
      <c r="AH18" s="273"/>
      <c r="AI18" s="273">
        <v>0.5</v>
      </c>
      <c r="AJ18" s="273">
        <v>0.5</v>
      </c>
      <c r="AK18" s="273"/>
      <c r="AL18" s="274"/>
      <c r="AM18" s="274"/>
      <c r="AN18" s="273">
        <v>0.5</v>
      </c>
      <c r="AO18" s="273">
        <v>0.5</v>
      </c>
      <c r="AP18" s="273"/>
      <c r="AQ18" s="273">
        <v>0.5</v>
      </c>
      <c r="AR18" s="273">
        <v>1</v>
      </c>
      <c r="AS18" s="273">
        <v>0.5</v>
      </c>
      <c r="AT18" s="273">
        <v>1</v>
      </c>
      <c r="AU18" s="274"/>
      <c r="AV18" s="273">
        <v>1</v>
      </c>
      <c r="AW18" s="274"/>
      <c r="AX18" s="274"/>
      <c r="AY18" s="273">
        <v>1</v>
      </c>
      <c r="AZ18" s="273"/>
      <c r="BA18" s="274"/>
      <c r="BB18" s="274"/>
      <c r="BC18" s="274"/>
      <c r="BD18" s="291" t="s">
        <v>85</v>
      </c>
      <c r="BE18" s="273"/>
      <c r="BF18" s="273"/>
      <c r="BG18" s="273"/>
      <c r="BH18" s="273"/>
      <c r="BI18" s="273" t="s">
        <v>85</v>
      </c>
      <c r="BJ18" s="273"/>
      <c r="BK18" s="273"/>
      <c r="BL18" s="273"/>
      <c r="BM18" s="273"/>
      <c r="BN18" s="273"/>
      <c r="BO18" s="291" t="s">
        <v>87</v>
      </c>
      <c r="BP18" s="273"/>
      <c r="BQ18" s="273"/>
      <c r="BR18" s="273" t="s">
        <v>85</v>
      </c>
      <c r="BS18" s="273"/>
      <c r="BT18" s="291" t="s">
        <v>85</v>
      </c>
      <c r="BU18" s="273"/>
      <c r="BV18" s="273"/>
      <c r="BW18" s="273"/>
      <c r="BX18" s="272"/>
      <c r="BY18" s="273" t="s">
        <v>85</v>
      </c>
      <c r="BZ18" s="273"/>
      <c r="CA18" s="273"/>
      <c r="CB18" s="273"/>
      <c r="CC18" s="273"/>
      <c r="CD18" s="291" t="s">
        <v>87</v>
      </c>
      <c r="CE18" s="273"/>
      <c r="CF18" s="273"/>
      <c r="CG18" s="30">
        <v>96.796194289814594</v>
      </c>
      <c r="CH18" s="13">
        <v>33.301254932002799</v>
      </c>
      <c r="CI18" s="13">
        <v>23.3978423578106</v>
      </c>
      <c r="CJ18" s="32">
        <v>101.83927601231393</v>
      </c>
      <c r="CK18" s="32">
        <v>11.419000316183759</v>
      </c>
      <c r="CL18" s="94">
        <v>25.126942908052804</v>
      </c>
      <c r="CM18" s="47">
        <v>8.9491460367267841</v>
      </c>
      <c r="CN18" s="47">
        <v>6.5798917281241445E-2</v>
      </c>
      <c r="CO18" s="47">
        <v>9.4563707063901941</v>
      </c>
      <c r="CP18" s="47">
        <v>2.2562448735737688E-2</v>
      </c>
    </row>
    <row r="19" spans="1:94" ht="21.75" customHeight="1" x14ac:dyDescent="0.2">
      <c r="A19" s="25"/>
      <c r="B19" s="5" t="s">
        <v>82</v>
      </c>
      <c r="C19" s="5" t="s">
        <v>97</v>
      </c>
      <c r="D19" s="5" t="s">
        <v>97</v>
      </c>
      <c r="E19" s="12" t="s">
        <v>93</v>
      </c>
      <c r="F19" s="10">
        <v>71.78</v>
      </c>
      <c r="G19" s="13">
        <v>65.260531999999998</v>
      </c>
      <c r="H19" s="13">
        <v>1.7732339999999998</v>
      </c>
      <c r="I19" s="13">
        <v>0.81418080143627514</v>
      </c>
      <c r="J19" s="13">
        <v>0.8</v>
      </c>
      <c r="K19" s="13">
        <v>0.5455011369623044</v>
      </c>
      <c r="L19" s="13">
        <v>0.26542294126822569</v>
      </c>
      <c r="M19" s="28">
        <v>3.2567232057451006E-3</v>
      </c>
      <c r="N19" s="13">
        <v>0.7</v>
      </c>
      <c r="O19" s="58">
        <v>9.6073334569480459E-2</v>
      </c>
      <c r="P19" s="58">
        <v>1.8107466866794722E-2</v>
      </c>
      <c r="Q19" s="190">
        <v>0.36</v>
      </c>
      <c r="R19" s="190">
        <v>1.93</v>
      </c>
      <c r="S19" s="190">
        <v>0.36</v>
      </c>
      <c r="T19" s="340">
        <v>0.36</v>
      </c>
      <c r="U19" s="273"/>
      <c r="V19" s="274"/>
      <c r="W19" s="274">
        <v>1</v>
      </c>
      <c r="X19" s="274"/>
      <c r="Y19" s="274"/>
      <c r="Z19" s="274"/>
      <c r="AA19" s="274"/>
      <c r="AB19" s="274"/>
      <c r="AC19" s="274"/>
      <c r="AD19" s="274"/>
      <c r="AE19" s="274">
        <v>1</v>
      </c>
      <c r="AF19" s="273">
        <v>1</v>
      </c>
      <c r="AG19" s="273"/>
      <c r="AH19" s="273"/>
      <c r="AI19" s="273"/>
      <c r="AJ19" s="273">
        <v>1</v>
      </c>
      <c r="AK19" s="273">
        <v>0.5</v>
      </c>
      <c r="AL19" s="274"/>
      <c r="AM19" s="274"/>
      <c r="AN19" s="273">
        <v>0.5</v>
      </c>
      <c r="AO19" s="273">
        <v>0.5</v>
      </c>
      <c r="AP19" s="273"/>
      <c r="AQ19" s="273">
        <v>0.5</v>
      </c>
      <c r="AR19" s="273">
        <v>1</v>
      </c>
      <c r="AS19" s="273">
        <v>0.5</v>
      </c>
      <c r="AT19" s="273">
        <v>1</v>
      </c>
      <c r="AU19" s="274"/>
      <c r="AV19" s="273">
        <v>1</v>
      </c>
      <c r="AW19" s="274"/>
      <c r="AX19" s="274"/>
      <c r="AY19" s="273">
        <v>1</v>
      </c>
      <c r="AZ19" s="273">
        <v>1</v>
      </c>
      <c r="BA19" s="274"/>
      <c r="BB19" s="274"/>
      <c r="BC19" s="274"/>
      <c r="BD19" s="291" t="s">
        <v>85</v>
      </c>
      <c r="BE19" s="273"/>
      <c r="BF19" s="273"/>
      <c r="BG19" s="273"/>
      <c r="BH19" s="273"/>
      <c r="BI19" s="273" t="s">
        <v>85</v>
      </c>
      <c r="BJ19" s="273"/>
      <c r="BK19" s="273"/>
      <c r="BL19" s="273"/>
      <c r="BM19" s="273"/>
      <c r="BN19" s="273"/>
      <c r="BO19" s="291" t="s">
        <v>87</v>
      </c>
      <c r="BP19" s="273"/>
      <c r="BQ19" s="273"/>
      <c r="BR19" s="273" t="s">
        <v>85</v>
      </c>
      <c r="BS19" s="273"/>
      <c r="BT19" s="291" t="s">
        <v>85</v>
      </c>
      <c r="BU19" s="273"/>
      <c r="BV19" s="273"/>
      <c r="BW19" s="273"/>
      <c r="BX19" s="272"/>
      <c r="BY19" s="273" t="s">
        <v>85</v>
      </c>
      <c r="BZ19" s="273"/>
      <c r="CA19" s="273"/>
      <c r="CB19" s="273"/>
      <c r="CC19" s="273"/>
      <c r="CD19" s="291" t="s">
        <v>87</v>
      </c>
      <c r="CE19" s="273"/>
      <c r="CF19" s="273"/>
      <c r="CG19" s="30">
        <v>59.838086428878768</v>
      </c>
      <c r="CH19" s="13">
        <v>33.428642582364304</v>
      </c>
      <c r="CI19" s="13">
        <v>23.3978423578106</v>
      </c>
      <c r="CJ19" s="32">
        <v>62.955650731823354</v>
      </c>
      <c r="CK19" s="32">
        <v>11.462681541492719</v>
      </c>
      <c r="CL19" s="94">
        <v>25.126942908052804</v>
      </c>
      <c r="CM19" s="47">
        <v>5.5845624786542531</v>
      </c>
      <c r="CN19" s="47">
        <v>5.9276805600896175E-2</v>
      </c>
      <c r="CO19" s="47">
        <v>5.9121312211050121</v>
      </c>
      <c r="CP19" s="47">
        <v>2.0326016640547298E-2</v>
      </c>
    </row>
    <row r="20" spans="1:94" ht="21.75" customHeight="1" x14ac:dyDescent="0.2">
      <c r="A20" s="25"/>
      <c r="B20" s="5" t="s">
        <v>82</v>
      </c>
      <c r="C20" s="5" t="s">
        <v>97</v>
      </c>
      <c r="D20" s="5" t="s">
        <v>97</v>
      </c>
      <c r="E20" s="12" t="s">
        <v>94</v>
      </c>
      <c r="F20" s="10">
        <v>51.889999999999993</v>
      </c>
      <c r="G20" s="13">
        <v>47.172565999999996</v>
      </c>
      <c r="H20" s="13">
        <v>1.301841</v>
      </c>
      <c r="I20" s="13">
        <v>0.58060290098731859</v>
      </c>
      <c r="J20" s="13">
        <v>0.57999999999999996</v>
      </c>
      <c r="K20" s="13">
        <v>0.38900394366150348</v>
      </c>
      <c r="L20" s="13">
        <v>0.18927654572186586</v>
      </c>
      <c r="M20" s="28">
        <v>2.3224116039492746E-3</v>
      </c>
      <c r="N20" s="13">
        <v>0.5</v>
      </c>
      <c r="O20" s="58">
        <v>6.8511142316503584E-2</v>
      </c>
      <c r="P20" s="58">
        <v>1.2091758670815009E-2</v>
      </c>
      <c r="Q20" s="190">
        <v>0.27</v>
      </c>
      <c r="R20" s="190">
        <v>1.86</v>
      </c>
      <c r="S20" s="190">
        <v>0.23</v>
      </c>
      <c r="T20" s="190">
        <v>0.31</v>
      </c>
      <c r="U20" s="273">
        <v>1</v>
      </c>
      <c r="V20" s="274"/>
      <c r="W20" s="274"/>
      <c r="X20" s="274"/>
      <c r="Y20" s="274"/>
      <c r="Z20" s="274"/>
      <c r="AA20" s="274"/>
      <c r="AB20" s="274"/>
      <c r="AC20" s="274">
        <v>1</v>
      </c>
      <c r="AD20" s="274">
        <v>1</v>
      </c>
      <c r="AE20" s="274"/>
      <c r="AF20" s="273">
        <v>1</v>
      </c>
      <c r="AG20" s="273"/>
      <c r="AH20" s="273"/>
      <c r="AI20" s="273"/>
      <c r="AJ20" s="273">
        <v>1</v>
      </c>
      <c r="AK20" s="273">
        <v>1</v>
      </c>
      <c r="AL20" s="274"/>
      <c r="AM20" s="274"/>
      <c r="AN20" s="273">
        <v>0.5</v>
      </c>
      <c r="AO20" s="273">
        <v>0.5</v>
      </c>
      <c r="AP20" s="273"/>
      <c r="AQ20" s="273">
        <v>0.5</v>
      </c>
      <c r="AR20" s="273">
        <v>1</v>
      </c>
      <c r="AS20" s="273">
        <v>0.5</v>
      </c>
      <c r="AT20" s="273">
        <v>1</v>
      </c>
      <c r="AU20" s="274"/>
      <c r="AV20" s="273">
        <v>1</v>
      </c>
      <c r="AW20" s="274"/>
      <c r="AX20" s="274"/>
      <c r="AY20" s="273">
        <v>1</v>
      </c>
      <c r="AZ20" s="273">
        <v>1</v>
      </c>
      <c r="BA20" s="274"/>
      <c r="BB20" s="274"/>
      <c r="BC20" s="274"/>
      <c r="BD20" s="291" t="s">
        <v>85</v>
      </c>
      <c r="BE20" s="273"/>
      <c r="BF20" s="273"/>
      <c r="BG20" s="273"/>
      <c r="BH20" s="273"/>
      <c r="BI20" s="273" t="s">
        <v>85</v>
      </c>
      <c r="BJ20" s="273"/>
      <c r="BK20" s="273"/>
      <c r="BL20" s="273"/>
      <c r="BM20" s="273"/>
      <c r="BN20" s="273"/>
      <c r="BO20" s="291" t="s">
        <v>87</v>
      </c>
      <c r="BP20" s="273"/>
      <c r="BQ20" s="273"/>
      <c r="BR20" s="273" t="s">
        <v>85</v>
      </c>
      <c r="BS20" s="273"/>
      <c r="BT20" s="291" t="s">
        <v>85</v>
      </c>
      <c r="BU20" s="273"/>
      <c r="BV20" s="273"/>
      <c r="BW20" s="273"/>
      <c r="BX20" s="272"/>
      <c r="BY20" s="273" t="s">
        <v>85</v>
      </c>
      <c r="BZ20" s="273"/>
      <c r="CA20" s="273"/>
      <c r="CB20" s="273"/>
      <c r="CC20" s="273"/>
      <c r="CD20" s="291" t="s">
        <v>87</v>
      </c>
      <c r="CE20" s="273"/>
      <c r="CF20" s="273"/>
      <c r="CG20" s="30">
        <v>34.869328814891425</v>
      </c>
      <c r="CH20" s="13">
        <v>33.651570970496934</v>
      </c>
      <c r="CI20" s="13">
        <v>23.3978423578106</v>
      </c>
      <c r="CJ20" s="32">
        <v>36.686020846147272</v>
      </c>
      <c r="CK20" s="32">
        <v>11.539123685783398</v>
      </c>
      <c r="CL20" s="94">
        <v>25.126942908052804</v>
      </c>
      <c r="CM20" s="47">
        <v>2.858989754842959</v>
      </c>
      <c r="CN20" s="47">
        <v>4.3808994803802695E-2</v>
      </c>
      <c r="CO20" s="47">
        <v>3.0344108071411173</v>
      </c>
      <c r="CP20" s="47">
        <v>1.5022104318223945E-2</v>
      </c>
    </row>
    <row r="21" spans="1:94" ht="30" customHeight="1" x14ac:dyDescent="0.2">
      <c r="A21" s="25"/>
      <c r="B21" s="5" t="s">
        <v>82</v>
      </c>
      <c r="C21" s="5" t="s">
        <v>97</v>
      </c>
      <c r="D21" s="5" t="s">
        <v>97</v>
      </c>
      <c r="E21" s="10" t="s">
        <v>95</v>
      </c>
      <c r="F21" s="53">
        <v>25.81</v>
      </c>
      <c r="G21" s="13">
        <v>23.455413999999998</v>
      </c>
      <c r="H21" s="13">
        <v>0.71929500000000002</v>
      </c>
      <c r="I21" s="13">
        <v>0.28951838417020115</v>
      </c>
      <c r="J21" s="13">
        <v>0.28000000000000003</v>
      </c>
      <c r="K21" s="13">
        <v>0.19397731739403479</v>
      </c>
      <c r="L21" s="13">
        <v>9.4382993239485583E-2</v>
      </c>
      <c r="M21" s="28">
        <v>1.1580735366808045E-3</v>
      </c>
      <c r="N21" s="13">
        <v>0.25</v>
      </c>
      <c r="O21" s="58">
        <v>3.4163169332083736E-2</v>
      </c>
      <c r="P21" s="58">
        <v>5.3552148381174128E-3</v>
      </c>
      <c r="Q21" s="190">
        <v>0.21</v>
      </c>
      <c r="R21" s="190">
        <v>1.8</v>
      </c>
      <c r="S21" s="190">
        <v>0.16</v>
      </c>
      <c r="T21" s="340">
        <v>0.27</v>
      </c>
      <c r="U21" s="273">
        <v>1</v>
      </c>
      <c r="V21" s="274"/>
      <c r="W21" s="274"/>
      <c r="X21" s="274"/>
      <c r="Y21" s="274"/>
      <c r="Z21" s="274"/>
      <c r="AA21" s="274"/>
      <c r="AB21" s="274"/>
      <c r="AC21" s="274">
        <v>1</v>
      </c>
      <c r="AD21" s="274">
        <v>1</v>
      </c>
      <c r="AE21" s="274"/>
      <c r="AF21" s="273">
        <v>1</v>
      </c>
      <c r="AG21" s="273"/>
      <c r="AH21" s="273"/>
      <c r="AI21" s="273"/>
      <c r="AJ21" s="273">
        <v>1</v>
      </c>
      <c r="AK21" s="273">
        <v>1</v>
      </c>
      <c r="AL21" s="274"/>
      <c r="AM21" s="274"/>
      <c r="AN21" s="273">
        <v>0.5</v>
      </c>
      <c r="AO21" s="273">
        <v>0.5</v>
      </c>
      <c r="AP21" s="273"/>
      <c r="AQ21" s="273">
        <v>0.5</v>
      </c>
      <c r="AR21" s="273">
        <v>1</v>
      </c>
      <c r="AS21" s="273">
        <v>0.5</v>
      </c>
      <c r="AT21" s="273">
        <v>1</v>
      </c>
      <c r="AU21" s="274"/>
      <c r="AV21" s="273">
        <v>1</v>
      </c>
      <c r="AW21" s="274"/>
      <c r="AX21" s="274"/>
      <c r="AY21" s="273">
        <v>1</v>
      </c>
      <c r="AZ21" s="273">
        <v>1</v>
      </c>
      <c r="BA21" s="274"/>
      <c r="BB21" s="274"/>
      <c r="BC21" s="274"/>
      <c r="BD21" s="291" t="s">
        <v>85</v>
      </c>
      <c r="BE21" s="273"/>
      <c r="BF21" s="273"/>
      <c r="BG21" s="273"/>
      <c r="BH21" s="273"/>
      <c r="BI21" s="273" t="s">
        <v>85</v>
      </c>
      <c r="BJ21" s="273"/>
      <c r="BK21" s="273"/>
      <c r="BL21" s="273"/>
      <c r="BM21" s="273"/>
      <c r="BN21" s="273"/>
      <c r="BO21" s="291" t="s">
        <v>87</v>
      </c>
      <c r="BP21" s="273"/>
      <c r="BQ21" s="273"/>
      <c r="BR21" s="273" t="s">
        <v>85</v>
      </c>
      <c r="BS21" s="273"/>
      <c r="BT21" s="291" t="s">
        <v>85</v>
      </c>
      <c r="BU21" s="273"/>
      <c r="BV21" s="273"/>
      <c r="BW21" s="273"/>
      <c r="BX21" s="272"/>
      <c r="BY21" s="273" t="s">
        <v>85</v>
      </c>
      <c r="BZ21" s="273"/>
      <c r="CA21" s="273"/>
      <c r="CB21" s="273"/>
      <c r="CC21" s="273"/>
      <c r="CD21" s="291" t="s">
        <v>87</v>
      </c>
      <c r="CE21" s="273"/>
      <c r="CF21" s="273"/>
      <c r="CG21" s="245">
        <v>12.001424114266646</v>
      </c>
      <c r="CH21" s="53">
        <v>19.267382117177263</v>
      </c>
      <c r="CI21" s="58">
        <v>23.3978423578106</v>
      </c>
      <c r="CJ21" s="32">
        <v>12.626698310619938</v>
      </c>
      <c r="CK21" s="32">
        <v>6.6067853279800834</v>
      </c>
      <c r="CL21" s="94">
        <v>25.126942908052804</v>
      </c>
      <c r="CM21" s="47">
        <v>0.87539668244479907</v>
      </c>
      <c r="CN21" s="47">
        <v>1.3858931619975019E-2</v>
      </c>
      <c r="CO21" s="47">
        <v>0.934690832785534</v>
      </c>
      <c r="CP21" s="47">
        <v>4.7522276524894344E-3</v>
      </c>
    </row>
    <row r="22" spans="1:94" ht="30" customHeight="1" x14ac:dyDescent="0.2">
      <c r="A22" s="25"/>
      <c r="B22" s="5" t="s">
        <v>82</v>
      </c>
      <c r="C22" s="10" t="s">
        <v>98</v>
      </c>
      <c r="D22" s="10" t="s">
        <v>98</v>
      </c>
      <c r="E22" s="15"/>
      <c r="F22" s="6"/>
      <c r="G22" s="7"/>
      <c r="H22" s="118"/>
      <c r="I22" s="115">
        <v>0.8360708124322741</v>
      </c>
      <c r="J22" s="115">
        <v>0.20200000000000001</v>
      </c>
      <c r="K22" s="115">
        <v>0.56016744432962373</v>
      </c>
      <c r="L22" s="115">
        <v>0.27255908485292135</v>
      </c>
      <c r="M22" s="115">
        <v>3.3442832497290959E-3</v>
      </c>
      <c r="N22" s="113">
        <v>1.7686206896551724</v>
      </c>
      <c r="O22" s="116">
        <v>0.45990978707713071</v>
      </c>
      <c r="P22" s="116"/>
      <c r="Q22" s="115"/>
      <c r="R22" s="7"/>
      <c r="S22" s="7"/>
      <c r="T22" s="36"/>
      <c r="U22" s="273"/>
      <c r="V22" s="274"/>
      <c r="W22" s="274"/>
      <c r="X22" s="274"/>
      <c r="Y22" s="273"/>
      <c r="Z22" s="273"/>
      <c r="AA22" s="274"/>
      <c r="AB22" s="274"/>
      <c r="AC22" s="273"/>
      <c r="AD22" s="273"/>
      <c r="AE22" s="274"/>
      <c r="AF22" s="274"/>
      <c r="AG22" s="274"/>
      <c r="AH22" s="274"/>
      <c r="AI22" s="274"/>
      <c r="AJ22" s="274"/>
      <c r="AK22" s="274"/>
      <c r="AL22" s="274"/>
      <c r="AM22" s="274"/>
      <c r="AN22" s="273"/>
      <c r="AO22" s="273"/>
      <c r="AP22" s="273"/>
      <c r="AQ22" s="273"/>
      <c r="AR22" s="273"/>
      <c r="AS22" s="273"/>
      <c r="AT22" s="273"/>
      <c r="AU22" s="274"/>
      <c r="AV22" s="273"/>
      <c r="AW22" s="274"/>
      <c r="AX22" s="274"/>
      <c r="AY22" s="273"/>
      <c r="AZ22" s="273"/>
      <c r="BA22" s="274"/>
      <c r="BB22" s="274"/>
      <c r="BC22" s="274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30"/>
      <c r="CH22" s="7"/>
      <c r="CI22" s="7"/>
      <c r="CJ22" s="60"/>
      <c r="CK22" s="60"/>
      <c r="CL22" s="60"/>
      <c r="CM22" s="7"/>
      <c r="CN22" s="7"/>
      <c r="CO22" s="7"/>
      <c r="CP22" s="7"/>
    </row>
    <row r="23" spans="1:94" ht="30" customHeight="1" x14ac:dyDescent="0.2">
      <c r="A23" s="25"/>
      <c r="B23" s="37" t="s">
        <v>82</v>
      </c>
      <c r="C23" s="38" t="s">
        <v>98</v>
      </c>
      <c r="D23" s="38" t="s">
        <v>98</v>
      </c>
      <c r="E23" s="38" t="s">
        <v>84</v>
      </c>
      <c r="F23" s="71">
        <v>6.5200000000000022</v>
      </c>
      <c r="G23" s="13">
        <v>5.9130880000000019</v>
      </c>
      <c r="H23" s="13">
        <v>0.15452400000000002</v>
      </c>
      <c r="I23" s="13">
        <v>7.5521213794727177E-2</v>
      </c>
      <c r="J23" s="13">
        <v>0.02</v>
      </c>
      <c r="K23" s="13">
        <v>5.059921324246721E-2</v>
      </c>
      <c r="L23" s="13">
        <v>2.4619915697081062E-2</v>
      </c>
      <c r="M23" s="28">
        <v>3.0208485517890869E-4</v>
      </c>
      <c r="N23" s="13">
        <v>5.9935631403649263E-2</v>
      </c>
      <c r="O23" s="58">
        <v>8.9115032277778065E-3</v>
      </c>
      <c r="P23" s="58">
        <v>6.6740791633001072E-3</v>
      </c>
      <c r="Q23" s="226">
        <v>1.61</v>
      </c>
      <c r="R23" s="190">
        <v>4.05</v>
      </c>
      <c r="S23" s="226">
        <v>1.54</v>
      </c>
      <c r="T23" s="339">
        <v>1.72</v>
      </c>
      <c r="U23" s="273">
        <v>1</v>
      </c>
      <c r="V23" s="273"/>
      <c r="W23" s="274"/>
      <c r="X23" s="274"/>
      <c r="Y23" s="273"/>
      <c r="Z23" s="273"/>
      <c r="AA23" s="274">
        <v>1</v>
      </c>
      <c r="AB23" s="274"/>
      <c r="AC23" s="273"/>
      <c r="AD23" s="273"/>
      <c r="AE23" s="273"/>
      <c r="AF23" s="273">
        <v>1</v>
      </c>
      <c r="AG23" s="273"/>
      <c r="AH23" s="273"/>
      <c r="AI23" s="273">
        <v>0.5</v>
      </c>
      <c r="AJ23" s="273">
        <v>0.5</v>
      </c>
      <c r="AK23" s="273"/>
      <c r="AL23" s="274"/>
      <c r="AM23" s="274"/>
      <c r="AN23" s="273">
        <v>1</v>
      </c>
      <c r="AO23" s="273"/>
      <c r="AP23" s="273"/>
      <c r="AQ23" s="273"/>
      <c r="AR23" s="273"/>
      <c r="AS23" s="273">
        <v>1</v>
      </c>
      <c r="AT23" s="273"/>
      <c r="AU23" s="274">
        <v>1</v>
      </c>
      <c r="AV23" s="273"/>
      <c r="AW23" s="274"/>
      <c r="AX23" s="274"/>
      <c r="AY23" s="273"/>
      <c r="AZ23" s="273"/>
      <c r="BA23" s="274">
        <v>1</v>
      </c>
      <c r="BB23" s="274"/>
      <c r="BC23" s="274"/>
      <c r="BD23" s="291" t="s">
        <v>85</v>
      </c>
      <c r="BE23" s="273"/>
      <c r="BF23" s="273"/>
      <c r="BG23" s="273"/>
      <c r="BH23" s="273"/>
      <c r="BI23" s="273" t="s">
        <v>85</v>
      </c>
      <c r="BJ23" s="273"/>
      <c r="BK23" s="273"/>
      <c r="BL23" s="273"/>
      <c r="BM23" s="273"/>
      <c r="BN23" s="273"/>
      <c r="BO23" s="291" t="s">
        <v>87</v>
      </c>
      <c r="BP23" s="273"/>
      <c r="BQ23" s="273"/>
      <c r="BR23" s="273" t="s">
        <v>85</v>
      </c>
      <c r="BS23" s="273"/>
      <c r="BT23" s="291" t="s">
        <v>85</v>
      </c>
      <c r="BU23" s="273"/>
      <c r="BV23" s="273"/>
      <c r="BW23" s="273"/>
      <c r="BX23" s="272"/>
      <c r="BY23" s="273" t="s">
        <v>85</v>
      </c>
      <c r="BZ23" s="273"/>
      <c r="CA23" s="273"/>
      <c r="CB23" s="273"/>
      <c r="CC23" s="273"/>
      <c r="CD23" s="291" t="s">
        <v>87</v>
      </c>
      <c r="CE23" s="273"/>
      <c r="CF23" s="273"/>
      <c r="CG23" s="276">
        <v>212.753616013574</v>
      </c>
      <c r="CH23" s="71">
        <v>6.8683174819910144</v>
      </c>
      <c r="CI23" s="7">
        <v>28.938199758344673</v>
      </c>
      <c r="CJ23" s="32">
        <v>223.83807940788122</v>
      </c>
      <c r="CK23" s="32">
        <v>2.3551460645747189</v>
      </c>
      <c r="CL23" s="47">
        <v>31.076732720486348</v>
      </c>
      <c r="CM23" s="47">
        <v>1.4467079162308798</v>
      </c>
      <c r="CN23" s="69">
        <v>1.0613198905871798E-3</v>
      </c>
      <c r="CO23" s="94">
        <v>1.5261945586273609</v>
      </c>
      <c r="CP23" s="102">
        <v>3.6392659048234394E-4</v>
      </c>
    </row>
    <row r="24" spans="1:94" ht="24" customHeight="1" x14ac:dyDescent="0.2">
      <c r="A24" s="25"/>
      <c r="B24" s="5" t="s">
        <v>82</v>
      </c>
      <c r="C24" s="10" t="s">
        <v>98</v>
      </c>
      <c r="D24" s="10" t="s">
        <v>98</v>
      </c>
      <c r="E24" s="12" t="s">
        <v>89</v>
      </c>
      <c r="F24" s="65">
        <v>7.0400000000000018</v>
      </c>
      <c r="G24" s="13">
        <v>6.3859760000000012</v>
      </c>
      <c r="H24" s="13">
        <v>0.16684800000000002</v>
      </c>
      <c r="I24" s="13">
        <v>8.1505506459379151E-2</v>
      </c>
      <c r="J24" s="13">
        <v>2.1999999999999999E-2</v>
      </c>
      <c r="K24" s="13">
        <v>5.4608689327784038E-2</v>
      </c>
      <c r="L24" s="13">
        <v>2.6570795105757605E-2</v>
      </c>
      <c r="M24" s="82">
        <v>3.2602202583751662E-4</v>
      </c>
      <c r="N24" s="13">
        <v>6.4684924235926075E-2</v>
      </c>
      <c r="O24" s="58">
        <v>9.6176497622067394E-3</v>
      </c>
      <c r="P24" s="58">
        <v>7.2029324612463367E-3</v>
      </c>
      <c r="Q24" s="190">
        <v>1.53</v>
      </c>
      <c r="R24" s="190">
        <v>3.4750000000000001</v>
      </c>
      <c r="S24" s="190">
        <v>1.2150000000000001</v>
      </c>
      <c r="T24" s="190">
        <v>2.0249999999999999</v>
      </c>
      <c r="U24" s="273">
        <v>1</v>
      </c>
      <c r="V24" s="273"/>
      <c r="W24" s="274"/>
      <c r="X24" s="274"/>
      <c r="Y24" s="273"/>
      <c r="Z24" s="273"/>
      <c r="AA24" s="274">
        <v>1</v>
      </c>
      <c r="AB24" s="274"/>
      <c r="AC24" s="273"/>
      <c r="AD24" s="273"/>
      <c r="AE24" s="273"/>
      <c r="AF24" s="273">
        <v>1</v>
      </c>
      <c r="AG24" s="273"/>
      <c r="AH24" s="273"/>
      <c r="AI24" s="273">
        <v>0.5</v>
      </c>
      <c r="AJ24" s="273">
        <v>0.5</v>
      </c>
      <c r="AK24" s="273"/>
      <c r="AL24" s="274"/>
      <c r="AM24" s="274"/>
      <c r="AN24" s="273"/>
      <c r="AO24" s="273">
        <v>1</v>
      </c>
      <c r="AP24" s="273"/>
      <c r="AQ24" s="273"/>
      <c r="AR24" s="273"/>
      <c r="AS24" s="273">
        <v>1</v>
      </c>
      <c r="AT24" s="273"/>
      <c r="AU24" s="274">
        <v>1</v>
      </c>
      <c r="AV24" s="273"/>
      <c r="AW24" s="274"/>
      <c r="AX24" s="274"/>
      <c r="AY24" s="273"/>
      <c r="AZ24" s="273"/>
      <c r="BA24" s="274">
        <v>1</v>
      </c>
      <c r="BB24" s="274"/>
      <c r="BC24" s="274"/>
      <c r="BD24" s="291" t="s">
        <v>85</v>
      </c>
      <c r="BE24" s="273"/>
      <c r="BF24" s="273"/>
      <c r="BG24" s="273"/>
      <c r="BH24" s="273"/>
      <c r="BI24" s="273" t="s">
        <v>85</v>
      </c>
      <c r="BJ24" s="273"/>
      <c r="BK24" s="273"/>
      <c r="BL24" s="273"/>
      <c r="BM24" s="273"/>
      <c r="BN24" s="273"/>
      <c r="BO24" s="291" t="s">
        <v>87</v>
      </c>
      <c r="BP24" s="273"/>
      <c r="BQ24" s="273"/>
      <c r="BR24" s="273" t="s">
        <v>85</v>
      </c>
      <c r="BS24" s="273"/>
      <c r="BT24" s="291" t="s">
        <v>85</v>
      </c>
      <c r="BU24" s="273"/>
      <c r="BV24" s="273"/>
      <c r="BW24" s="273"/>
      <c r="BX24" s="272"/>
      <c r="BY24" s="273" t="s">
        <v>85</v>
      </c>
      <c r="BZ24" s="273"/>
      <c r="CA24" s="273"/>
      <c r="CB24" s="273"/>
      <c r="CC24" s="273"/>
      <c r="CD24" s="291" t="s">
        <v>87</v>
      </c>
      <c r="CE24" s="273"/>
      <c r="CF24" s="273"/>
      <c r="CG24" s="30">
        <v>215.15631560989095</v>
      </c>
      <c r="CH24" s="7">
        <v>7.2823273456658981</v>
      </c>
      <c r="CI24" s="7">
        <v>28.938199758344673</v>
      </c>
      <c r="CJ24" s="32">
        <v>226.36595965316627</v>
      </c>
      <c r="CK24" s="32">
        <v>2.4971100468288365</v>
      </c>
      <c r="CL24" s="47">
        <v>31.076732720486348</v>
      </c>
      <c r="CM24" s="47">
        <v>1.5777079940319358</v>
      </c>
      <c r="CN24" s="69">
        <v>1.2150417529696641E-3</v>
      </c>
      <c r="CO24" s="94">
        <v>1.6643477839143124</v>
      </c>
      <c r="CP24" s="102">
        <v>4.1663781709329778E-4</v>
      </c>
    </row>
    <row r="25" spans="1:94" ht="21.75" customHeight="1" x14ac:dyDescent="0.2">
      <c r="A25" s="25"/>
      <c r="B25" s="5" t="s">
        <v>82</v>
      </c>
      <c r="C25" s="10" t="s">
        <v>98</v>
      </c>
      <c r="D25" s="10" t="s">
        <v>98</v>
      </c>
      <c r="E25" s="12" t="s">
        <v>91</v>
      </c>
      <c r="F25" s="65">
        <v>11.180000000000003</v>
      </c>
      <c r="G25" s="13">
        <v>10.150892000000002</v>
      </c>
      <c r="H25" s="13">
        <v>0.26496600000000003</v>
      </c>
      <c r="I25" s="13">
        <v>0.12721843463321911</v>
      </c>
      <c r="J25" s="13">
        <v>0.03</v>
      </c>
      <c r="K25" s="13">
        <v>8.5236351204256808E-2</v>
      </c>
      <c r="L25" s="13">
        <v>4.1473209690429433E-2</v>
      </c>
      <c r="M25" s="82">
        <v>5.0887373853287642E-4</v>
      </c>
      <c r="N25" s="13">
        <v>0.10096391229424644</v>
      </c>
      <c r="O25" s="58">
        <v>1.5011775286719854E-2</v>
      </c>
      <c r="P25" s="58">
        <v>1.1242747052252818E-2</v>
      </c>
      <c r="Q25" s="190">
        <v>1.45</v>
      </c>
      <c r="R25" s="190">
        <v>3.19</v>
      </c>
      <c r="S25" s="190">
        <v>0.89</v>
      </c>
      <c r="T25" s="340">
        <v>2.33</v>
      </c>
      <c r="U25" s="273"/>
      <c r="V25" s="273">
        <v>1</v>
      </c>
      <c r="W25" s="274"/>
      <c r="X25" s="274"/>
      <c r="Y25" s="273">
        <v>1</v>
      </c>
      <c r="Z25" s="273"/>
      <c r="AA25" s="274"/>
      <c r="AB25" s="274"/>
      <c r="AC25" s="273"/>
      <c r="AD25" s="273"/>
      <c r="AE25" s="273"/>
      <c r="AF25" s="273">
        <v>1</v>
      </c>
      <c r="AG25" s="273"/>
      <c r="AH25" s="273"/>
      <c r="AI25" s="273">
        <v>0.5</v>
      </c>
      <c r="AJ25" s="273">
        <v>0.5</v>
      </c>
      <c r="AK25" s="273"/>
      <c r="AL25" s="274"/>
      <c r="AM25" s="274"/>
      <c r="AN25" s="273"/>
      <c r="AO25" s="273">
        <v>1</v>
      </c>
      <c r="AP25" s="273"/>
      <c r="AQ25" s="273"/>
      <c r="AR25" s="273"/>
      <c r="AS25" s="273">
        <v>1</v>
      </c>
      <c r="AT25" s="273">
        <v>1</v>
      </c>
      <c r="AU25" s="274">
        <v>1</v>
      </c>
      <c r="AV25" s="273"/>
      <c r="AW25" s="274"/>
      <c r="AX25" s="274"/>
      <c r="AY25" s="273"/>
      <c r="AZ25" s="273"/>
      <c r="BA25" s="274">
        <v>1</v>
      </c>
      <c r="BB25" s="274"/>
      <c r="BC25" s="274"/>
      <c r="BD25" s="291" t="s">
        <v>85</v>
      </c>
      <c r="BE25" s="273"/>
      <c r="BF25" s="273"/>
      <c r="BG25" s="273"/>
      <c r="BH25" s="273"/>
      <c r="BI25" s="273" t="s">
        <v>85</v>
      </c>
      <c r="BJ25" s="273"/>
      <c r="BK25" s="273"/>
      <c r="BL25" s="273"/>
      <c r="BM25" s="273"/>
      <c r="BN25" s="273"/>
      <c r="BO25" s="291" t="s">
        <v>87</v>
      </c>
      <c r="BP25" s="273"/>
      <c r="BQ25" s="273"/>
      <c r="BR25" s="273" t="s">
        <v>85</v>
      </c>
      <c r="BS25" s="273"/>
      <c r="BT25" s="291" t="s">
        <v>85</v>
      </c>
      <c r="BU25" s="273"/>
      <c r="BV25" s="273"/>
      <c r="BW25" s="273"/>
      <c r="BX25" s="272"/>
      <c r="BY25" s="273" t="s">
        <v>85</v>
      </c>
      <c r="BZ25" s="273"/>
      <c r="CA25" s="273"/>
      <c r="CB25" s="273"/>
      <c r="CC25" s="273"/>
      <c r="CD25" s="291" t="s">
        <v>87</v>
      </c>
      <c r="CE25" s="273"/>
      <c r="CF25" s="273"/>
      <c r="CG25" s="30">
        <v>194.63074116899227</v>
      </c>
      <c r="CH25" s="7">
        <v>9.235604651208936</v>
      </c>
      <c r="CI25" s="7">
        <v>28.938199758344673</v>
      </c>
      <c r="CJ25" s="32">
        <v>204.77100278389679</v>
      </c>
      <c r="CK25" s="32">
        <v>3.1668888348995439</v>
      </c>
      <c r="CL25" s="47">
        <v>31.076732720486348</v>
      </c>
      <c r="CM25" s="47">
        <v>2.2992047067846886</v>
      </c>
      <c r="CN25" s="69">
        <v>2.4471212220122272E-3</v>
      </c>
      <c r="CO25" s="94">
        <v>2.4260462058060734</v>
      </c>
      <c r="CP25" s="101">
        <v>8.391178670279926E-4</v>
      </c>
    </row>
    <row r="26" spans="1:94" ht="23.25" customHeight="1" x14ac:dyDescent="0.2">
      <c r="A26" s="25"/>
      <c r="B26" s="5" t="s">
        <v>82</v>
      </c>
      <c r="C26" s="10" t="s">
        <v>98</v>
      </c>
      <c r="D26" s="10" t="s">
        <v>98</v>
      </c>
      <c r="E26" s="12" t="s">
        <v>92</v>
      </c>
      <c r="F26" s="65">
        <v>10.980000000000004</v>
      </c>
      <c r="G26" s="13">
        <v>9.9690120000000046</v>
      </c>
      <c r="H26" s="13">
        <v>0.26022600000000001</v>
      </c>
      <c r="I26" s="13">
        <v>0.12504270624029085</v>
      </c>
      <c r="J26" s="13">
        <v>0.03</v>
      </c>
      <c r="K26" s="13">
        <v>8.3778613180994874E-2</v>
      </c>
      <c r="L26" s="13">
        <v>4.0763922234334816E-2</v>
      </c>
      <c r="M26" s="82">
        <v>5.0017082496116338E-4</v>
      </c>
      <c r="N26" s="13">
        <v>9.9237196733934468E-2</v>
      </c>
      <c r="O26" s="58">
        <v>1.4755039336354319E-2</v>
      </c>
      <c r="P26" s="58">
        <v>1.1050470170002059E-2</v>
      </c>
      <c r="Q26" s="190">
        <v>0.64</v>
      </c>
      <c r="R26" s="190">
        <v>2.9</v>
      </c>
      <c r="S26" s="190">
        <v>0.64</v>
      </c>
      <c r="T26" s="339">
        <v>1.28</v>
      </c>
      <c r="U26" s="273"/>
      <c r="V26" s="273">
        <v>1</v>
      </c>
      <c r="W26" s="274"/>
      <c r="X26" s="274"/>
      <c r="Y26" s="273">
        <v>1</v>
      </c>
      <c r="Z26" s="273"/>
      <c r="AA26" s="274"/>
      <c r="AB26" s="274"/>
      <c r="AC26" s="273"/>
      <c r="AD26" s="273"/>
      <c r="AE26" s="273"/>
      <c r="AF26" s="273">
        <v>1</v>
      </c>
      <c r="AG26" s="273"/>
      <c r="AH26" s="273"/>
      <c r="AI26" s="273">
        <v>0.5</v>
      </c>
      <c r="AJ26" s="273">
        <v>0.5</v>
      </c>
      <c r="AK26" s="273"/>
      <c r="AL26" s="274"/>
      <c r="AM26" s="274"/>
      <c r="AN26" s="273"/>
      <c r="AO26" s="273">
        <v>1</v>
      </c>
      <c r="AP26" s="273"/>
      <c r="AQ26" s="273"/>
      <c r="AR26" s="273"/>
      <c r="AS26" s="273">
        <v>1</v>
      </c>
      <c r="AT26" s="273">
        <v>1</v>
      </c>
      <c r="AU26" s="274"/>
      <c r="AV26" s="273">
        <v>1</v>
      </c>
      <c r="AW26" s="274"/>
      <c r="AX26" s="274"/>
      <c r="AY26" s="273">
        <v>1</v>
      </c>
      <c r="AZ26" s="273"/>
      <c r="BA26" s="274"/>
      <c r="BB26" s="274"/>
      <c r="BC26" s="274"/>
      <c r="BD26" s="291" t="s">
        <v>85</v>
      </c>
      <c r="BE26" s="273"/>
      <c r="BF26" s="273"/>
      <c r="BG26" s="273"/>
      <c r="BH26" s="273"/>
      <c r="BI26" s="273" t="s">
        <v>85</v>
      </c>
      <c r="BJ26" s="273"/>
      <c r="BK26" s="273"/>
      <c r="BL26" s="273"/>
      <c r="BM26" s="273"/>
      <c r="BN26" s="273"/>
      <c r="BO26" s="291" t="s">
        <v>87</v>
      </c>
      <c r="BP26" s="273"/>
      <c r="BQ26" s="273"/>
      <c r="BR26" s="273" t="s">
        <v>85</v>
      </c>
      <c r="BS26" s="273"/>
      <c r="BT26" s="291" t="s">
        <v>85</v>
      </c>
      <c r="BU26" s="273"/>
      <c r="BV26" s="273"/>
      <c r="BW26" s="273"/>
      <c r="BX26" s="272"/>
      <c r="BY26" s="273" t="s">
        <v>85</v>
      </c>
      <c r="BZ26" s="273"/>
      <c r="CA26" s="273"/>
      <c r="CB26" s="273"/>
      <c r="CC26" s="273"/>
      <c r="CD26" s="291" t="s">
        <v>87</v>
      </c>
      <c r="CE26" s="273"/>
      <c r="CF26" s="273"/>
      <c r="CG26" s="30">
        <v>112.64918207857929</v>
      </c>
      <c r="CH26" s="7">
        <v>9.6602301524139449</v>
      </c>
      <c r="CI26" s="7">
        <v>28.938199758344673</v>
      </c>
      <c r="CJ26" s="13">
        <v>118.51820446487328</v>
      </c>
      <c r="CK26" s="13">
        <v>3.3124929192627417</v>
      </c>
      <c r="CL26" s="47">
        <v>31.076732720486348</v>
      </c>
      <c r="CM26" s="47">
        <v>1.4407424812781668</v>
      </c>
      <c r="CN26" s="69">
        <v>2.5138430516420717E-3</v>
      </c>
      <c r="CO26" s="47">
        <v>1.522731927799716</v>
      </c>
      <c r="CP26" s="69">
        <v>8.6199678240806625E-4</v>
      </c>
    </row>
    <row r="27" spans="1:94" ht="24" customHeight="1" x14ac:dyDescent="0.2">
      <c r="A27" s="25"/>
      <c r="B27" s="5" t="s">
        <v>82</v>
      </c>
      <c r="C27" s="10" t="s">
        <v>98</v>
      </c>
      <c r="D27" s="10" t="s">
        <v>98</v>
      </c>
      <c r="E27" s="12" t="s">
        <v>93</v>
      </c>
      <c r="F27" s="65">
        <v>11.600000000000001</v>
      </c>
      <c r="G27" s="13">
        <v>10.532840000000002</v>
      </c>
      <c r="H27" s="13">
        <v>0.27492</v>
      </c>
      <c r="I27" s="13">
        <v>0.13157561015130667</v>
      </c>
      <c r="J27" s="13">
        <v>0.03</v>
      </c>
      <c r="K27" s="13">
        <v>8.8155658801375478E-2</v>
      </c>
      <c r="L27" s="13">
        <v>4.2893648909325975E-2</v>
      </c>
      <c r="M27" s="82">
        <v>5.2630244060522665E-4</v>
      </c>
      <c r="N27" s="13">
        <v>0.10442188195192338</v>
      </c>
      <c r="O27" s="58">
        <v>1.5525921997854186E-2</v>
      </c>
      <c r="P27" s="58">
        <v>1.1627806201529103E-2</v>
      </c>
      <c r="Q27" s="190">
        <v>0.36</v>
      </c>
      <c r="R27" s="190">
        <v>2.35</v>
      </c>
      <c r="S27" s="190">
        <v>0.36</v>
      </c>
      <c r="T27" s="340">
        <v>0.36</v>
      </c>
      <c r="U27" s="273"/>
      <c r="V27" s="273"/>
      <c r="W27" s="274">
        <v>1</v>
      </c>
      <c r="X27" s="274"/>
      <c r="Y27" s="274"/>
      <c r="Z27" s="274"/>
      <c r="AA27" s="274"/>
      <c r="AB27" s="274"/>
      <c r="AC27" s="274"/>
      <c r="AD27" s="274"/>
      <c r="AE27" s="274">
        <v>1</v>
      </c>
      <c r="AF27" s="273">
        <v>1</v>
      </c>
      <c r="AG27" s="273"/>
      <c r="AH27" s="273"/>
      <c r="AI27" s="273"/>
      <c r="AJ27" s="273">
        <v>1</v>
      </c>
      <c r="AK27" s="273">
        <v>0.5</v>
      </c>
      <c r="AL27" s="274"/>
      <c r="AM27" s="274"/>
      <c r="AN27" s="273"/>
      <c r="AO27" s="273">
        <v>1</v>
      </c>
      <c r="AP27" s="273"/>
      <c r="AQ27" s="273"/>
      <c r="AR27" s="273"/>
      <c r="AS27" s="273">
        <v>1</v>
      </c>
      <c r="AT27" s="273">
        <v>1</v>
      </c>
      <c r="AU27" s="274"/>
      <c r="AV27" s="273">
        <v>1</v>
      </c>
      <c r="AW27" s="274"/>
      <c r="AX27" s="274"/>
      <c r="AY27" s="273">
        <v>1</v>
      </c>
      <c r="AZ27" s="273">
        <v>1</v>
      </c>
      <c r="BA27" s="274"/>
      <c r="BB27" s="274"/>
      <c r="BC27" s="274"/>
      <c r="BD27" s="291" t="s">
        <v>85</v>
      </c>
      <c r="BE27" s="273"/>
      <c r="BF27" s="273"/>
      <c r="BG27" s="273"/>
      <c r="BH27" s="273"/>
      <c r="BI27" s="273" t="s">
        <v>85</v>
      </c>
      <c r="BJ27" s="273"/>
      <c r="BK27" s="273"/>
      <c r="BL27" s="273"/>
      <c r="BM27" s="273"/>
      <c r="BN27" s="273"/>
      <c r="BO27" s="291" t="s">
        <v>87</v>
      </c>
      <c r="BP27" s="273"/>
      <c r="BQ27" s="273"/>
      <c r="BR27" s="273" t="s">
        <v>85</v>
      </c>
      <c r="BS27" s="273"/>
      <c r="BT27" s="291" t="s">
        <v>85</v>
      </c>
      <c r="BU27" s="273"/>
      <c r="BV27" s="273"/>
      <c r="BW27" s="273"/>
      <c r="BX27" s="272"/>
      <c r="BY27" s="273" t="s">
        <v>85</v>
      </c>
      <c r="BZ27" s="273"/>
      <c r="CA27" s="273"/>
      <c r="CB27" s="273"/>
      <c r="CC27" s="273"/>
      <c r="CD27" s="291" t="s">
        <v>87</v>
      </c>
      <c r="CE27" s="273"/>
      <c r="CF27" s="273"/>
      <c r="CG27" s="30">
        <v>70.873601157691368</v>
      </c>
      <c r="CH27" s="7">
        <v>10.265321491631083</v>
      </c>
      <c r="CI27" s="7">
        <v>28.938199758344673</v>
      </c>
      <c r="CJ27" s="32">
        <v>74.566115778007088</v>
      </c>
      <c r="CK27" s="32">
        <v>3.5199787394802979</v>
      </c>
      <c r="CL27" s="94">
        <v>31.076732720486348</v>
      </c>
      <c r="CM27" s="47">
        <v>1.0821834184145764</v>
      </c>
      <c r="CN27" s="69">
        <v>2.8221421844792172E-3</v>
      </c>
      <c r="CO27" s="47">
        <v>1.145883066468866</v>
      </c>
      <c r="CP27" s="69">
        <v>9.6771255505792358E-4</v>
      </c>
    </row>
    <row r="28" spans="1:94" ht="22.5" customHeight="1" x14ac:dyDescent="0.2">
      <c r="A28" s="25"/>
      <c r="B28" s="5" t="s">
        <v>82</v>
      </c>
      <c r="C28" s="10" t="s">
        <v>98</v>
      </c>
      <c r="D28" s="10" t="s">
        <v>98</v>
      </c>
      <c r="E28" s="12" t="s">
        <v>94</v>
      </c>
      <c r="F28" s="65">
        <v>13.07</v>
      </c>
      <c r="G28" s="13">
        <v>11.869658000000001</v>
      </c>
      <c r="H28" s="13">
        <v>0.30975900000000001</v>
      </c>
      <c r="I28" s="13">
        <v>0.14624166344005116</v>
      </c>
      <c r="J28" s="13">
        <v>0.03</v>
      </c>
      <c r="K28" s="13">
        <v>9.7981914504834275E-2</v>
      </c>
      <c r="L28" s="13">
        <v>4.7674782281456676E-2</v>
      </c>
      <c r="M28" s="82">
        <v>5.8496665376020463E-4</v>
      </c>
      <c r="N28" s="13">
        <v>0.11606124948711309</v>
      </c>
      <c r="O28" s="58">
        <v>1.7256516285926036E-2</v>
      </c>
      <c r="P28" s="58">
        <v>1.2923897667012029E-2</v>
      </c>
      <c r="Q28" s="190">
        <v>0.27</v>
      </c>
      <c r="R28" s="190">
        <v>2.0699999999999998</v>
      </c>
      <c r="S28" s="190">
        <v>0.23</v>
      </c>
      <c r="T28" s="190">
        <v>0.315</v>
      </c>
      <c r="U28" s="273">
        <v>1</v>
      </c>
      <c r="V28" s="273"/>
      <c r="W28" s="274"/>
      <c r="X28" s="274"/>
      <c r="Y28" s="273"/>
      <c r="Z28" s="273"/>
      <c r="AA28" s="274"/>
      <c r="AB28" s="274"/>
      <c r="AC28" s="273">
        <v>1</v>
      </c>
      <c r="AD28" s="273">
        <v>1</v>
      </c>
      <c r="AE28" s="273"/>
      <c r="AF28" s="273">
        <v>1</v>
      </c>
      <c r="AG28" s="273"/>
      <c r="AH28" s="273"/>
      <c r="AI28" s="273"/>
      <c r="AJ28" s="273">
        <v>1</v>
      </c>
      <c r="AK28" s="273">
        <v>1</v>
      </c>
      <c r="AL28" s="274"/>
      <c r="AM28" s="274"/>
      <c r="AN28" s="273"/>
      <c r="AO28" s="273">
        <v>1</v>
      </c>
      <c r="AP28" s="273"/>
      <c r="AQ28" s="273"/>
      <c r="AR28" s="273"/>
      <c r="AS28" s="273">
        <v>1</v>
      </c>
      <c r="AT28" s="273">
        <v>1</v>
      </c>
      <c r="AU28" s="274"/>
      <c r="AV28" s="273">
        <v>1</v>
      </c>
      <c r="AW28" s="274"/>
      <c r="AX28" s="274"/>
      <c r="AY28" s="273">
        <v>1</v>
      </c>
      <c r="AZ28" s="273">
        <v>1</v>
      </c>
      <c r="BA28" s="274"/>
      <c r="BB28" s="274"/>
      <c r="BC28" s="274"/>
      <c r="BD28" s="291" t="s">
        <v>85</v>
      </c>
      <c r="BE28" s="273"/>
      <c r="BF28" s="273"/>
      <c r="BG28" s="273"/>
      <c r="BH28" s="273"/>
      <c r="BI28" s="273" t="s">
        <v>85</v>
      </c>
      <c r="BJ28" s="273"/>
      <c r="BK28" s="273"/>
      <c r="BL28" s="273"/>
      <c r="BM28" s="273"/>
      <c r="BN28" s="273"/>
      <c r="BO28" s="291" t="s">
        <v>87</v>
      </c>
      <c r="BP28" s="273"/>
      <c r="BQ28" s="273"/>
      <c r="BR28" s="273" t="s">
        <v>85</v>
      </c>
      <c r="BS28" s="273"/>
      <c r="BT28" s="291" t="s">
        <v>85</v>
      </c>
      <c r="BU28" s="273"/>
      <c r="BV28" s="273"/>
      <c r="BW28" s="273"/>
      <c r="BX28" s="272"/>
      <c r="BY28" s="273" t="s">
        <v>85</v>
      </c>
      <c r="BZ28" s="273"/>
      <c r="CA28" s="273"/>
      <c r="CB28" s="273"/>
      <c r="CC28" s="273"/>
      <c r="CD28" s="291" t="s">
        <v>87</v>
      </c>
      <c r="CE28" s="273"/>
      <c r="CF28" s="273"/>
      <c r="CG28" s="30">
        <v>57.471608434516334</v>
      </c>
      <c r="CH28" s="7">
        <v>11.252575781932729</v>
      </c>
      <c r="CI28" s="7">
        <v>28.938199758344673</v>
      </c>
      <c r="CJ28" s="32">
        <v>60.465879233954638</v>
      </c>
      <c r="CK28" s="32">
        <v>3.8585082356247322</v>
      </c>
      <c r="CL28" s="94">
        <v>31.076732720486348</v>
      </c>
      <c r="CM28" s="47">
        <v>1.0603906076691891</v>
      </c>
      <c r="CN28" s="69">
        <v>3.4855866216357005E-3</v>
      </c>
      <c r="CO28" s="47">
        <v>1.1238822038331002</v>
      </c>
      <c r="CP28" s="69">
        <v>1.1952076525588815E-3</v>
      </c>
    </row>
    <row r="29" spans="1:94" ht="25.5" customHeight="1" x14ac:dyDescent="0.2">
      <c r="A29" s="219"/>
      <c r="B29" s="5" t="s">
        <v>82</v>
      </c>
      <c r="C29" s="10" t="s">
        <v>98</v>
      </c>
      <c r="D29" s="10" t="s">
        <v>98</v>
      </c>
      <c r="E29" s="10" t="s">
        <v>95</v>
      </c>
      <c r="F29" s="71">
        <v>13.280000000000001</v>
      </c>
      <c r="G29" s="13">
        <v>12.060632000000002</v>
      </c>
      <c r="H29" s="13">
        <v>0.35313000000000005</v>
      </c>
      <c r="I29" s="13">
        <v>0.14896567771329997</v>
      </c>
      <c r="J29" s="13">
        <v>0.04</v>
      </c>
      <c r="K29" s="13">
        <v>9.9807004067910987E-2</v>
      </c>
      <c r="L29" s="13">
        <v>4.8562810934535794E-2</v>
      </c>
      <c r="M29" s="82">
        <v>5.9586271085319983E-4</v>
      </c>
      <c r="N29" s="13">
        <v>0.11822309921404529</v>
      </c>
      <c r="O29" s="149">
        <v>1.7577949970169395E-2</v>
      </c>
      <c r="P29" s="58">
        <v>1.3164628529085277E-2</v>
      </c>
      <c r="Q29" s="190">
        <v>0.21</v>
      </c>
      <c r="R29" s="190">
        <v>1.8</v>
      </c>
      <c r="S29" s="190">
        <v>0.16</v>
      </c>
      <c r="T29" s="340">
        <v>0.27</v>
      </c>
      <c r="U29" s="273">
        <v>1</v>
      </c>
      <c r="V29" s="273"/>
      <c r="W29" s="274"/>
      <c r="X29" s="274"/>
      <c r="Y29" s="273"/>
      <c r="Z29" s="273"/>
      <c r="AA29" s="274"/>
      <c r="AB29" s="274"/>
      <c r="AC29" s="273">
        <v>1</v>
      </c>
      <c r="AD29" s="273">
        <v>1</v>
      </c>
      <c r="AE29" s="273"/>
      <c r="AF29" s="273">
        <v>1</v>
      </c>
      <c r="AG29" s="273"/>
      <c r="AH29" s="273"/>
      <c r="AI29" s="273"/>
      <c r="AJ29" s="273">
        <v>1</v>
      </c>
      <c r="AK29" s="273">
        <v>1</v>
      </c>
      <c r="AL29" s="274"/>
      <c r="AM29" s="274"/>
      <c r="AN29" s="273"/>
      <c r="AO29" s="273">
        <v>1</v>
      </c>
      <c r="AP29" s="273"/>
      <c r="AQ29" s="273"/>
      <c r="AR29" s="273"/>
      <c r="AS29" s="273">
        <v>1</v>
      </c>
      <c r="AT29" s="273">
        <v>1</v>
      </c>
      <c r="AU29" s="274"/>
      <c r="AV29" s="273">
        <v>1</v>
      </c>
      <c r="AW29" s="274"/>
      <c r="AX29" s="274"/>
      <c r="AY29" s="273">
        <v>1</v>
      </c>
      <c r="AZ29" s="273">
        <v>1</v>
      </c>
      <c r="BA29" s="274"/>
      <c r="BB29" s="274"/>
      <c r="BC29" s="274"/>
      <c r="BD29" s="291" t="s">
        <v>85</v>
      </c>
      <c r="BE29" s="273"/>
      <c r="BF29" s="273"/>
      <c r="BG29" s="273"/>
      <c r="BH29" s="273"/>
      <c r="BI29" s="273" t="s">
        <v>85</v>
      </c>
      <c r="BJ29" s="273"/>
      <c r="BK29" s="273"/>
      <c r="BL29" s="273"/>
      <c r="BM29" s="273"/>
      <c r="BN29" s="273"/>
      <c r="BO29" s="291" t="s">
        <v>87</v>
      </c>
      <c r="BP29" s="273"/>
      <c r="BQ29" s="273"/>
      <c r="BR29" s="273" t="s">
        <v>85</v>
      </c>
      <c r="BS29" s="273"/>
      <c r="BT29" s="291" t="s">
        <v>85</v>
      </c>
      <c r="BU29" s="273"/>
      <c r="BV29" s="273"/>
      <c r="BW29" s="273"/>
      <c r="BX29" s="272"/>
      <c r="BY29" s="273" t="s">
        <v>85</v>
      </c>
      <c r="BZ29" s="273"/>
      <c r="CA29" s="273"/>
      <c r="CB29" s="273"/>
      <c r="CC29" s="273"/>
      <c r="CD29" s="291" t="s">
        <v>87</v>
      </c>
      <c r="CE29" s="273"/>
      <c r="CF29" s="273"/>
      <c r="CG29" s="245">
        <v>13.945316752492934</v>
      </c>
      <c r="CH29" s="53">
        <v>2.7388344827723055</v>
      </c>
      <c r="CI29" s="53">
        <v>28.938199758344673</v>
      </c>
      <c r="CJ29" s="32">
        <v>14.671867755297816</v>
      </c>
      <c r="CK29" s="32">
        <v>0.93914634414262355</v>
      </c>
      <c r="CL29" s="94">
        <v>31.076732720486348</v>
      </c>
      <c r="CM29" s="47">
        <v>0.55248862626606965</v>
      </c>
      <c r="CN29" s="69">
        <v>9.671646209013843E-4</v>
      </c>
      <c r="CO29" s="47">
        <v>0.58965100827737182</v>
      </c>
      <c r="CP29" s="69">
        <v>3.3164074850708467E-4</v>
      </c>
    </row>
    <row r="30" spans="1:94" ht="25.5" customHeight="1" x14ac:dyDescent="0.2">
      <c r="A30" s="25"/>
      <c r="B30" s="5" t="s">
        <v>82</v>
      </c>
      <c r="C30" s="10" t="s">
        <v>99</v>
      </c>
      <c r="D30" s="10" t="s">
        <v>99</v>
      </c>
      <c r="E30" s="15"/>
      <c r="F30" s="115">
        <v>23.759999999999998</v>
      </c>
      <c r="G30" s="115"/>
      <c r="H30" s="118"/>
      <c r="I30" s="115">
        <v>0.38146952326769684</v>
      </c>
      <c r="J30" s="115">
        <v>7.400000000000001E-2</v>
      </c>
      <c r="K30" s="115">
        <v>0.25558458058935685</v>
      </c>
      <c r="L30" s="115">
        <v>0.12435906458526917</v>
      </c>
      <c r="M30" s="115">
        <v>1.525878093070787E-3</v>
      </c>
      <c r="N30" s="113">
        <v>0.30137931034482757</v>
      </c>
      <c r="O30" s="113">
        <v>8.0090212922869219E-2</v>
      </c>
      <c r="P30" s="113"/>
      <c r="Q30" s="7"/>
      <c r="R30" s="7"/>
      <c r="S30" s="7"/>
      <c r="T30" s="36"/>
      <c r="U30" s="273"/>
      <c r="V30" s="273"/>
      <c r="W30" s="274"/>
      <c r="X30" s="274"/>
      <c r="Y30" s="273"/>
      <c r="Z30" s="273"/>
      <c r="AA30" s="274"/>
      <c r="AB30" s="274"/>
      <c r="AC30" s="273"/>
      <c r="AD30" s="273"/>
      <c r="AE30" s="273"/>
      <c r="AF30" s="274"/>
      <c r="AG30" s="274"/>
      <c r="AH30" s="274"/>
      <c r="AI30" s="274"/>
      <c r="AJ30" s="274"/>
      <c r="AK30" s="274"/>
      <c r="AL30" s="274"/>
      <c r="AM30" s="274"/>
      <c r="AN30" s="273"/>
      <c r="AO30" s="273"/>
      <c r="AP30" s="273"/>
      <c r="AQ30" s="273"/>
      <c r="AR30" s="273"/>
      <c r="AS30" s="273"/>
      <c r="AT30" s="273"/>
      <c r="AU30" s="274"/>
      <c r="AV30" s="273"/>
      <c r="AW30" s="274"/>
      <c r="AX30" s="274"/>
      <c r="AY30" s="273"/>
      <c r="AZ30" s="273"/>
      <c r="BA30" s="274"/>
      <c r="BB30" s="274"/>
      <c r="BC30" s="274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3"/>
      <c r="CA30" s="273"/>
      <c r="CB30" s="273"/>
      <c r="CC30" s="273"/>
      <c r="CD30" s="273"/>
      <c r="CE30" s="273"/>
      <c r="CF30" s="273"/>
      <c r="CG30" s="30"/>
      <c r="CH30" s="7"/>
      <c r="CI30" s="7"/>
      <c r="CJ30" s="7"/>
      <c r="CK30" s="7"/>
      <c r="CL30" s="7"/>
      <c r="CM30" s="7"/>
      <c r="CN30" s="47"/>
      <c r="CO30" s="7"/>
      <c r="CP30" s="7"/>
    </row>
    <row r="31" spans="1:94" ht="25.5" customHeight="1" x14ac:dyDescent="0.2">
      <c r="A31" s="25"/>
      <c r="B31" s="37" t="s">
        <v>82</v>
      </c>
      <c r="C31" s="10" t="s">
        <v>99</v>
      </c>
      <c r="D31" s="10" t="s">
        <v>99</v>
      </c>
      <c r="E31" s="38" t="s">
        <v>84</v>
      </c>
      <c r="F31" s="39">
        <v>7.63</v>
      </c>
      <c r="G31" s="13">
        <v>6.922521999999999</v>
      </c>
      <c r="H31" s="13">
        <v>0.25287899999999996</v>
      </c>
      <c r="I31" s="13">
        <v>0.11522614657690129</v>
      </c>
      <c r="J31" s="13">
        <v>0.02</v>
      </c>
      <c r="K31" s="13">
        <v>7.7201518206523864E-2</v>
      </c>
      <c r="L31" s="13">
        <v>3.7563723784069823E-2</v>
      </c>
      <c r="M31" s="82">
        <v>4.6090458630760516E-4</v>
      </c>
      <c r="N31" s="13">
        <v>9.1034209735987109E-2</v>
      </c>
      <c r="O31" s="58">
        <v>1.3596685296074352E-2</v>
      </c>
      <c r="P31" s="58">
        <v>1.0595251544839831E-2</v>
      </c>
      <c r="Q31" s="226">
        <v>1.61</v>
      </c>
      <c r="R31" s="226">
        <v>2.9</v>
      </c>
      <c r="S31" s="226">
        <v>1.54</v>
      </c>
      <c r="T31" s="339">
        <v>1.1399999999999999</v>
      </c>
      <c r="U31" s="273">
        <v>1</v>
      </c>
      <c r="V31" s="273"/>
      <c r="W31" s="274"/>
      <c r="X31" s="274"/>
      <c r="Y31" s="273"/>
      <c r="Z31" s="273"/>
      <c r="AA31" s="274">
        <v>1</v>
      </c>
      <c r="AB31" s="274"/>
      <c r="AC31" s="273"/>
      <c r="AD31" s="273"/>
      <c r="AE31" s="273"/>
      <c r="AF31" s="273">
        <v>1</v>
      </c>
      <c r="AG31" s="273"/>
      <c r="AH31" s="273"/>
      <c r="AI31" s="273">
        <v>0.5</v>
      </c>
      <c r="AJ31" s="273">
        <v>0.5</v>
      </c>
      <c r="AK31" s="273"/>
      <c r="AL31" s="274"/>
      <c r="AM31" s="274"/>
      <c r="AN31" s="273">
        <v>1</v>
      </c>
      <c r="AO31" s="273"/>
      <c r="AP31" s="273"/>
      <c r="AQ31" s="273"/>
      <c r="AR31" s="273"/>
      <c r="AS31" s="273">
        <v>1</v>
      </c>
      <c r="AT31" s="273"/>
      <c r="AU31" s="274">
        <v>1</v>
      </c>
      <c r="AV31" s="273"/>
      <c r="AW31" s="274"/>
      <c r="AX31" s="274"/>
      <c r="AY31" s="273"/>
      <c r="AZ31" s="273"/>
      <c r="BA31" s="274">
        <v>1</v>
      </c>
      <c r="BB31" s="274"/>
      <c r="BC31" s="274"/>
      <c r="BD31" s="273" t="s">
        <v>85</v>
      </c>
      <c r="BE31" s="273"/>
      <c r="BF31" s="273"/>
      <c r="BG31" s="273"/>
      <c r="BH31" s="273"/>
      <c r="BI31" s="291" t="s">
        <v>85</v>
      </c>
      <c r="BJ31" s="273"/>
      <c r="BK31" s="273"/>
      <c r="BL31" s="273"/>
      <c r="BM31" s="273"/>
      <c r="BN31" s="273"/>
      <c r="BO31" s="273" t="s">
        <v>87</v>
      </c>
      <c r="BP31" s="273"/>
      <c r="BQ31" s="273"/>
      <c r="BR31" s="273" t="s">
        <v>85</v>
      </c>
      <c r="BS31" s="273"/>
      <c r="BT31" s="273" t="s">
        <v>85</v>
      </c>
      <c r="BU31" s="273"/>
      <c r="BV31" s="273"/>
      <c r="BW31" s="273"/>
      <c r="BX31" s="273" t="s">
        <v>85</v>
      </c>
      <c r="BY31" s="273"/>
      <c r="BZ31" s="273"/>
      <c r="CA31" s="273"/>
      <c r="CB31" s="273"/>
      <c r="CC31" s="273"/>
      <c r="CD31" s="273" t="s">
        <v>87</v>
      </c>
      <c r="CE31" s="273"/>
      <c r="CF31" s="273"/>
      <c r="CG31" s="276">
        <v>212.753616013574</v>
      </c>
      <c r="CH31" s="71">
        <v>6.8683174819910144</v>
      </c>
      <c r="CI31" s="73">
        <v>28.938199758344673</v>
      </c>
      <c r="CJ31" s="13">
        <v>223.83807940788122</v>
      </c>
      <c r="CK31" s="13">
        <v>2.3551460645747189</v>
      </c>
      <c r="CL31" s="47">
        <v>31.076732720486348</v>
      </c>
      <c r="CM31" s="47">
        <v>1.6935900515896878</v>
      </c>
      <c r="CN31" s="69">
        <v>1.7368532565284055E-3</v>
      </c>
      <c r="CO31" s="94">
        <v>1.7866394997961155</v>
      </c>
      <c r="CP31" s="101">
        <v>5.9556698166359022E-4</v>
      </c>
    </row>
    <row r="32" spans="1:94" ht="28.5" customHeight="1" x14ac:dyDescent="0.2">
      <c r="A32" s="25"/>
      <c r="B32" s="5" t="s">
        <v>82</v>
      </c>
      <c r="C32" s="10" t="s">
        <v>99</v>
      </c>
      <c r="D32" s="10" t="s">
        <v>99</v>
      </c>
      <c r="E32" s="12" t="s">
        <v>89</v>
      </c>
      <c r="F32" s="39">
        <v>7.11</v>
      </c>
      <c r="G32" s="13">
        <v>6.4496339999999996</v>
      </c>
      <c r="H32" s="13">
        <v>0.24055499999999999</v>
      </c>
      <c r="I32" s="13">
        <v>0.1073732506109788</v>
      </c>
      <c r="J32" s="13">
        <v>0.02</v>
      </c>
      <c r="K32" s="13">
        <v>7.1940077909355804E-2</v>
      </c>
      <c r="L32" s="13">
        <v>3.5003679699179092E-2</v>
      </c>
      <c r="M32" s="82">
        <v>4.2949300244391522E-4</v>
      </c>
      <c r="N32" s="13">
        <v>8.4830043410598743E-2</v>
      </c>
      <c r="O32" s="58">
        <v>1.2670043572095498E-2</v>
      </c>
      <c r="P32" s="58">
        <v>9.8731636282845571E-3</v>
      </c>
      <c r="Q32" s="190">
        <v>1.53</v>
      </c>
      <c r="R32" s="190">
        <v>2.35</v>
      </c>
      <c r="S32" s="190">
        <v>1.2150000000000001</v>
      </c>
      <c r="T32" s="190">
        <v>1.2549999999999999</v>
      </c>
      <c r="U32" s="273">
        <v>1</v>
      </c>
      <c r="V32" s="273"/>
      <c r="W32" s="274"/>
      <c r="X32" s="274"/>
      <c r="Y32" s="273"/>
      <c r="Z32" s="273"/>
      <c r="AA32" s="274">
        <v>1</v>
      </c>
      <c r="AB32" s="274"/>
      <c r="AC32" s="273"/>
      <c r="AD32" s="273"/>
      <c r="AE32" s="273"/>
      <c r="AF32" s="273">
        <v>1</v>
      </c>
      <c r="AG32" s="273"/>
      <c r="AH32" s="273"/>
      <c r="AI32" s="273">
        <v>0.5</v>
      </c>
      <c r="AJ32" s="273">
        <v>0.5</v>
      </c>
      <c r="AK32" s="273"/>
      <c r="AL32" s="274"/>
      <c r="AM32" s="274"/>
      <c r="AN32" s="273">
        <v>1</v>
      </c>
      <c r="AO32" s="273"/>
      <c r="AP32" s="273"/>
      <c r="AQ32" s="273"/>
      <c r="AR32" s="273"/>
      <c r="AS32" s="273">
        <v>1</v>
      </c>
      <c r="AT32" s="273"/>
      <c r="AU32" s="274">
        <v>1</v>
      </c>
      <c r="AV32" s="273"/>
      <c r="AW32" s="274"/>
      <c r="AX32" s="274"/>
      <c r="AY32" s="273"/>
      <c r="AZ32" s="273"/>
      <c r="BA32" s="274">
        <v>1</v>
      </c>
      <c r="BB32" s="274"/>
      <c r="BC32" s="274"/>
      <c r="BD32" s="273" t="s">
        <v>85</v>
      </c>
      <c r="BE32" s="273"/>
      <c r="BF32" s="273"/>
      <c r="BG32" s="273"/>
      <c r="BH32" s="273"/>
      <c r="BI32" s="291" t="s">
        <v>85</v>
      </c>
      <c r="BJ32" s="273"/>
      <c r="BK32" s="273"/>
      <c r="BL32" s="273"/>
      <c r="BM32" s="273"/>
      <c r="BN32" s="273"/>
      <c r="BO32" s="273" t="s">
        <v>87</v>
      </c>
      <c r="BP32" s="273"/>
      <c r="BQ32" s="273"/>
      <c r="BR32" s="273" t="s">
        <v>85</v>
      </c>
      <c r="BS32" s="273"/>
      <c r="BT32" s="273" t="s">
        <v>85</v>
      </c>
      <c r="BU32" s="273"/>
      <c r="BV32" s="273"/>
      <c r="BW32" s="273"/>
      <c r="BX32" s="273" t="s">
        <v>85</v>
      </c>
      <c r="BY32" s="273"/>
      <c r="BZ32" s="273"/>
      <c r="CA32" s="273"/>
      <c r="CB32" s="273"/>
      <c r="CC32" s="273"/>
      <c r="CD32" s="273" t="s">
        <v>87</v>
      </c>
      <c r="CE32" s="273"/>
      <c r="CF32" s="273"/>
      <c r="CG32" s="276">
        <v>215.15631560989095</v>
      </c>
      <c r="CH32" s="71">
        <v>7.2823273456658981</v>
      </c>
      <c r="CI32" s="73">
        <v>28.938199758344673</v>
      </c>
      <c r="CJ32" s="13">
        <v>226.36595965316627</v>
      </c>
      <c r="CK32" s="13">
        <v>2.4971100468288365</v>
      </c>
      <c r="CL32" s="47">
        <v>31.076732720486348</v>
      </c>
      <c r="CM32" s="47">
        <v>1.593430088754114</v>
      </c>
      <c r="CN32" s="69">
        <v>1.75180025463666E-3</v>
      </c>
      <c r="CO32" s="94">
        <v>1.6809331594643473</v>
      </c>
      <c r="CP32" s="101">
        <v>6.0069230731491072E-4</v>
      </c>
    </row>
    <row r="33" spans="1:111" ht="25.5" customHeight="1" x14ac:dyDescent="0.2">
      <c r="A33" s="25"/>
      <c r="B33" s="5" t="s">
        <v>82</v>
      </c>
      <c r="C33" s="10" t="s">
        <v>99</v>
      </c>
      <c r="D33" s="10" t="s">
        <v>99</v>
      </c>
      <c r="E33" s="12" t="s">
        <v>91</v>
      </c>
      <c r="F33" s="39">
        <v>2.9699999999999998</v>
      </c>
      <c r="G33" s="13">
        <v>2.6847179999999997</v>
      </c>
      <c r="H33" s="13">
        <v>0.14243699999999998</v>
      </c>
      <c r="I33" s="13">
        <v>4.4852117343826582E-2</v>
      </c>
      <c r="J33" s="13">
        <v>0.01</v>
      </c>
      <c r="K33" s="13">
        <v>3.0050918620363812E-2</v>
      </c>
      <c r="L33" s="13">
        <v>1.4621790254087467E-2</v>
      </c>
      <c r="M33" s="82">
        <v>1.7940846937530632E-4</v>
      </c>
      <c r="N33" s="13">
        <v>3.5435334589237449E-2</v>
      </c>
      <c r="O33" s="58">
        <v>5.2925498465715365E-3</v>
      </c>
      <c r="P33" s="58">
        <v>4.1242329080175963E-3</v>
      </c>
      <c r="Q33" s="190">
        <v>1.45</v>
      </c>
      <c r="R33" s="190">
        <v>2.0699999999999998</v>
      </c>
      <c r="S33" s="190">
        <v>0.89</v>
      </c>
      <c r="T33" s="339">
        <v>1.37</v>
      </c>
      <c r="U33" s="273"/>
      <c r="V33" s="273"/>
      <c r="W33" s="274">
        <v>1</v>
      </c>
      <c r="X33" s="274"/>
      <c r="Y33" s="273"/>
      <c r="Z33" s="273"/>
      <c r="AA33" s="274"/>
      <c r="AB33" s="274"/>
      <c r="AC33" s="273"/>
      <c r="AD33" s="273"/>
      <c r="AE33" s="273">
        <v>1</v>
      </c>
      <c r="AF33" s="273">
        <v>1</v>
      </c>
      <c r="AG33" s="273"/>
      <c r="AH33" s="273"/>
      <c r="AI33" s="273">
        <v>0.5</v>
      </c>
      <c r="AJ33" s="273">
        <v>0.5</v>
      </c>
      <c r="AK33" s="273"/>
      <c r="AL33" s="274"/>
      <c r="AM33" s="274"/>
      <c r="AN33" s="273"/>
      <c r="AO33" s="273">
        <v>1</v>
      </c>
      <c r="AP33" s="273"/>
      <c r="AQ33" s="273"/>
      <c r="AR33" s="273"/>
      <c r="AS33" s="273">
        <v>1</v>
      </c>
      <c r="AT33" s="273">
        <v>0.5</v>
      </c>
      <c r="AU33" s="274">
        <v>1</v>
      </c>
      <c r="AV33" s="273"/>
      <c r="AW33" s="274"/>
      <c r="AX33" s="274"/>
      <c r="AY33" s="273"/>
      <c r="AZ33" s="273"/>
      <c r="BA33" s="274">
        <v>1</v>
      </c>
      <c r="BB33" s="274"/>
      <c r="BC33" s="274"/>
      <c r="BD33" s="273" t="s">
        <v>85</v>
      </c>
      <c r="BE33" s="273"/>
      <c r="BF33" s="273"/>
      <c r="BG33" s="273"/>
      <c r="BH33" s="273"/>
      <c r="BI33" s="291" t="s">
        <v>85</v>
      </c>
      <c r="BJ33" s="273"/>
      <c r="BK33" s="273"/>
      <c r="BL33" s="273"/>
      <c r="BM33" s="273"/>
      <c r="BN33" s="273"/>
      <c r="BO33" s="273" t="s">
        <v>87</v>
      </c>
      <c r="BP33" s="273"/>
      <c r="BQ33" s="273"/>
      <c r="BR33" s="273" t="s">
        <v>85</v>
      </c>
      <c r="BS33" s="273"/>
      <c r="BT33" s="273" t="s">
        <v>85</v>
      </c>
      <c r="BU33" s="273"/>
      <c r="BV33" s="273"/>
      <c r="BW33" s="273"/>
      <c r="BX33" s="273" t="s">
        <v>85</v>
      </c>
      <c r="BY33" s="273"/>
      <c r="BZ33" s="273"/>
      <c r="CA33" s="273"/>
      <c r="CB33" s="273"/>
      <c r="CC33" s="273"/>
      <c r="CD33" s="273" t="s">
        <v>87</v>
      </c>
      <c r="CE33" s="273"/>
      <c r="CF33" s="273"/>
      <c r="CG33" s="276">
        <v>194.63074116899227</v>
      </c>
      <c r="CH33" s="71">
        <v>9.235604651208936</v>
      </c>
      <c r="CI33" s="73">
        <v>28.938199758344673</v>
      </c>
      <c r="CJ33" s="13">
        <v>204.77100278389679</v>
      </c>
      <c r="CK33" s="13">
        <v>3.1668888348995439</v>
      </c>
      <c r="CL33" s="47">
        <v>31.076732720486348</v>
      </c>
      <c r="CM33" s="47">
        <v>0.60847510745201816</v>
      </c>
      <c r="CN33" s="69">
        <v>1.3154918197042472E-3</v>
      </c>
      <c r="CO33" s="94">
        <v>0.64205029323182217</v>
      </c>
      <c r="CP33" s="102">
        <v>4.5108214497658629E-4</v>
      </c>
    </row>
    <row r="34" spans="1:111" ht="25.5" customHeight="1" x14ac:dyDescent="0.2">
      <c r="A34" s="25"/>
      <c r="B34" s="5" t="s">
        <v>82</v>
      </c>
      <c r="C34" s="10" t="s">
        <v>99</v>
      </c>
      <c r="D34" s="10" t="s">
        <v>99</v>
      </c>
      <c r="E34" s="12" t="s">
        <v>92</v>
      </c>
      <c r="F34" s="39">
        <v>3.169999999999999</v>
      </c>
      <c r="G34" s="13">
        <v>2.8665979999999993</v>
      </c>
      <c r="H34" s="13">
        <v>0.147177</v>
      </c>
      <c r="I34" s="13">
        <v>4.7872461946104457E-2</v>
      </c>
      <c r="J34" s="13">
        <v>0.01</v>
      </c>
      <c r="K34" s="13">
        <v>3.2074549503889986E-2</v>
      </c>
      <c r="L34" s="13">
        <v>1.5606422594430054E-2</v>
      </c>
      <c r="M34" s="82">
        <v>1.9148984778441782E-4</v>
      </c>
      <c r="N34" s="13">
        <v>3.7821552406694506E-2</v>
      </c>
      <c r="O34" s="58">
        <v>5.6489505096403254E-3</v>
      </c>
      <c r="P34" s="149">
        <v>4.4019590297696256E-3</v>
      </c>
      <c r="Q34" s="190">
        <v>0.64</v>
      </c>
      <c r="R34" s="190">
        <v>1.93</v>
      </c>
      <c r="S34" s="190">
        <v>0.64</v>
      </c>
      <c r="T34" s="339">
        <v>0.54</v>
      </c>
      <c r="U34" s="273"/>
      <c r="V34" s="273"/>
      <c r="W34" s="274">
        <v>1</v>
      </c>
      <c r="X34" s="274"/>
      <c r="Y34" s="273"/>
      <c r="Z34" s="273"/>
      <c r="AA34" s="274"/>
      <c r="AB34" s="274"/>
      <c r="AC34" s="273"/>
      <c r="AD34" s="273"/>
      <c r="AE34" s="273">
        <v>1</v>
      </c>
      <c r="AF34" s="273">
        <v>1</v>
      </c>
      <c r="AG34" s="273"/>
      <c r="AH34" s="273"/>
      <c r="AI34" s="273">
        <v>0.5</v>
      </c>
      <c r="AJ34" s="273">
        <v>0.5</v>
      </c>
      <c r="AK34" s="273"/>
      <c r="AL34" s="274"/>
      <c r="AM34" s="274"/>
      <c r="AN34" s="273"/>
      <c r="AO34" s="273">
        <v>1</v>
      </c>
      <c r="AP34" s="273"/>
      <c r="AQ34" s="273"/>
      <c r="AR34" s="273"/>
      <c r="AS34" s="273">
        <v>1</v>
      </c>
      <c r="AT34" s="273">
        <v>1</v>
      </c>
      <c r="AU34" s="274"/>
      <c r="AV34" s="273">
        <v>1</v>
      </c>
      <c r="AW34" s="274"/>
      <c r="AX34" s="274"/>
      <c r="AY34" s="273">
        <v>1</v>
      </c>
      <c r="AZ34" s="273"/>
      <c r="BA34" s="274"/>
      <c r="BB34" s="274"/>
      <c r="BC34" s="274"/>
      <c r="BD34" s="273" t="s">
        <v>85</v>
      </c>
      <c r="BE34" s="273"/>
      <c r="BF34" s="273"/>
      <c r="BG34" s="273"/>
      <c r="BH34" s="273"/>
      <c r="BI34" s="291" t="s">
        <v>85</v>
      </c>
      <c r="BJ34" s="273"/>
      <c r="BK34" s="273"/>
      <c r="BL34" s="273"/>
      <c r="BM34" s="273"/>
      <c r="BN34" s="273"/>
      <c r="BO34" s="273" t="s">
        <v>87</v>
      </c>
      <c r="BP34" s="273"/>
      <c r="BQ34" s="273"/>
      <c r="BR34" s="273" t="s">
        <v>85</v>
      </c>
      <c r="BS34" s="273"/>
      <c r="BT34" s="273" t="s">
        <v>85</v>
      </c>
      <c r="BU34" s="273"/>
      <c r="BV34" s="273"/>
      <c r="BW34" s="273"/>
      <c r="BX34" s="273" t="s">
        <v>85</v>
      </c>
      <c r="BY34" s="273"/>
      <c r="BZ34" s="273"/>
      <c r="CA34" s="273"/>
      <c r="CB34" s="273"/>
      <c r="CC34" s="273"/>
      <c r="CD34" s="273" t="s">
        <v>87</v>
      </c>
      <c r="CE34" s="273"/>
      <c r="CF34" s="273"/>
      <c r="CG34" s="276">
        <v>112.64918207857929</v>
      </c>
      <c r="CH34" s="71">
        <v>9.6602301524139449</v>
      </c>
      <c r="CI34" s="73">
        <v>28.938199758344673</v>
      </c>
      <c r="CJ34" s="13">
        <v>118.51820446487328</v>
      </c>
      <c r="CK34" s="13">
        <v>3.3124929192627417</v>
      </c>
      <c r="CL34" s="47">
        <v>31.076732720486348</v>
      </c>
      <c r="CM34" s="47">
        <v>0.41465401328204377</v>
      </c>
      <c r="CN34" s="69">
        <v>1.4217636931418271E-3</v>
      </c>
      <c r="CO34" s="47">
        <v>0.4382572906065384</v>
      </c>
      <c r="CP34" s="77">
        <v>4.8752277037833252E-4</v>
      </c>
    </row>
    <row r="35" spans="1:111" ht="25.5" customHeight="1" x14ac:dyDescent="0.2">
      <c r="A35" s="25"/>
      <c r="B35" s="5" t="s">
        <v>82</v>
      </c>
      <c r="C35" s="10" t="s">
        <v>99</v>
      </c>
      <c r="D35" s="10" t="s">
        <v>99</v>
      </c>
      <c r="E35" s="12" t="s">
        <v>93</v>
      </c>
      <c r="F35" s="39">
        <v>2.5499999999999998</v>
      </c>
      <c r="G35" s="13">
        <v>2.3027699999999998</v>
      </c>
      <c r="H35" s="13">
        <v>0.13248299999999999</v>
      </c>
      <c r="I35" s="13">
        <v>3.8509393679043026E-2</v>
      </c>
      <c r="J35" s="13">
        <v>8.0000000000000002E-3</v>
      </c>
      <c r="K35" s="13">
        <v>2.5801293764958828E-2</v>
      </c>
      <c r="L35" s="13">
        <v>1.2554062339368026E-2</v>
      </c>
      <c r="M35" s="82">
        <v>1.540375747161721E-4</v>
      </c>
      <c r="N35" s="13">
        <v>3.0424277172577605E-2</v>
      </c>
      <c r="O35" s="58">
        <v>4.5441084541270769E-3</v>
      </c>
      <c r="P35" s="149">
        <v>3.5410080523383446E-3</v>
      </c>
      <c r="Q35" s="190">
        <v>0.36</v>
      </c>
      <c r="R35" s="190">
        <v>1.86</v>
      </c>
      <c r="S35" s="190">
        <v>0.36</v>
      </c>
      <c r="T35" s="339">
        <v>0.32</v>
      </c>
      <c r="U35" s="273">
        <v>1</v>
      </c>
      <c r="V35" s="273"/>
      <c r="W35" s="274"/>
      <c r="X35" s="274"/>
      <c r="Y35" s="273"/>
      <c r="Z35" s="273"/>
      <c r="AA35" s="274"/>
      <c r="AB35" s="274"/>
      <c r="AC35" s="273">
        <v>1</v>
      </c>
      <c r="AD35" s="273">
        <v>1</v>
      </c>
      <c r="AE35" s="273"/>
      <c r="AF35" s="273">
        <v>1</v>
      </c>
      <c r="AG35" s="273"/>
      <c r="AH35" s="273"/>
      <c r="AI35" s="273"/>
      <c r="AJ35" s="273">
        <v>1</v>
      </c>
      <c r="AK35" s="273">
        <v>0.5</v>
      </c>
      <c r="AL35" s="274"/>
      <c r="AM35" s="274"/>
      <c r="AN35" s="273"/>
      <c r="AO35" s="273">
        <v>1</v>
      </c>
      <c r="AP35" s="273"/>
      <c r="AQ35" s="273"/>
      <c r="AR35" s="273"/>
      <c r="AS35" s="273">
        <v>1</v>
      </c>
      <c r="AT35" s="273">
        <v>1</v>
      </c>
      <c r="AU35" s="274"/>
      <c r="AV35" s="273">
        <v>1</v>
      </c>
      <c r="AW35" s="274"/>
      <c r="AX35" s="274"/>
      <c r="AY35" s="273">
        <v>1</v>
      </c>
      <c r="AZ35" s="273">
        <v>1</v>
      </c>
      <c r="BA35" s="274"/>
      <c r="BB35" s="274"/>
      <c r="BC35" s="274"/>
      <c r="BD35" s="273" t="s">
        <v>85</v>
      </c>
      <c r="BE35" s="273"/>
      <c r="BF35" s="273"/>
      <c r="BG35" s="273"/>
      <c r="BH35" s="273"/>
      <c r="BI35" s="291" t="s">
        <v>85</v>
      </c>
      <c r="BJ35" s="273"/>
      <c r="BK35" s="273"/>
      <c r="BL35" s="273"/>
      <c r="BM35" s="273"/>
      <c r="BN35" s="273"/>
      <c r="BO35" s="273" t="s">
        <v>87</v>
      </c>
      <c r="BP35" s="273"/>
      <c r="BQ35" s="273"/>
      <c r="BR35" s="273" t="s">
        <v>85</v>
      </c>
      <c r="BS35" s="273"/>
      <c r="BT35" s="273" t="s">
        <v>85</v>
      </c>
      <c r="BU35" s="273"/>
      <c r="BV35" s="273"/>
      <c r="BW35" s="273"/>
      <c r="BX35" s="273" t="s">
        <v>85</v>
      </c>
      <c r="BY35" s="273"/>
      <c r="BZ35" s="273"/>
      <c r="CA35" s="273"/>
      <c r="CB35" s="273"/>
      <c r="CC35" s="273"/>
      <c r="CD35" s="273" t="s">
        <v>87</v>
      </c>
      <c r="CE35" s="273"/>
      <c r="CF35" s="273"/>
      <c r="CG35" s="276">
        <v>70.873601157691368</v>
      </c>
      <c r="CH35" s="71">
        <v>10.265321491631083</v>
      </c>
      <c r="CI35" s="73">
        <v>28.938199758344673</v>
      </c>
      <c r="CJ35" s="13">
        <v>74.566115778007088</v>
      </c>
      <c r="CK35" s="13">
        <v>3.5199787394802979</v>
      </c>
      <c r="CL35" s="47">
        <v>31.076732720486348</v>
      </c>
      <c r="CM35" s="47">
        <v>0.23699801192167586</v>
      </c>
      <c r="CN35" s="69">
        <v>1.3599805871757607E-3</v>
      </c>
      <c r="CO35" s="47">
        <v>0.25095428286736154</v>
      </c>
      <c r="CP35" s="77">
        <v>4.6633734334256829E-4</v>
      </c>
    </row>
    <row r="36" spans="1:111" ht="25.5" customHeight="1" x14ac:dyDescent="0.2">
      <c r="A36" s="25"/>
      <c r="B36" s="5" t="s">
        <v>82</v>
      </c>
      <c r="C36" s="10" t="s">
        <v>99</v>
      </c>
      <c r="D36" s="10" t="s">
        <v>99</v>
      </c>
      <c r="E36" s="12" t="s">
        <v>94</v>
      </c>
      <c r="F36" s="39">
        <v>1.08</v>
      </c>
      <c r="G36" s="13">
        <v>0.96595200000000003</v>
      </c>
      <c r="H36" s="13">
        <v>9.7643999999999995E-2</v>
      </c>
      <c r="I36" s="13">
        <v>1.6309860852300576E-2</v>
      </c>
      <c r="J36" s="13">
        <v>4.0000000000000001E-3</v>
      </c>
      <c r="K36" s="13">
        <v>1.0927606771041386E-2</v>
      </c>
      <c r="L36" s="13">
        <v>5.3170146378499882E-3</v>
      </c>
      <c r="M36" s="82">
        <v>6.5239443409202303E-5</v>
      </c>
      <c r="N36" s="13">
        <v>1.2885576214268163E-2</v>
      </c>
      <c r="O36" s="149">
        <v>1.9245635805714679E-3</v>
      </c>
      <c r="P36" s="149">
        <v>1.4997210574609452E-3</v>
      </c>
      <c r="Q36" s="190">
        <v>0.27</v>
      </c>
      <c r="R36" s="190">
        <v>1.83</v>
      </c>
      <c r="S36" s="190">
        <v>0.23</v>
      </c>
      <c r="T36" s="190">
        <v>0.28499999999999998</v>
      </c>
      <c r="U36" s="273">
        <v>1</v>
      </c>
      <c r="V36" s="273"/>
      <c r="W36" s="274"/>
      <c r="X36" s="274"/>
      <c r="Y36" s="273"/>
      <c r="Z36" s="273"/>
      <c r="AA36" s="274"/>
      <c r="AB36" s="274"/>
      <c r="AC36" s="273">
        <v>1</v>
      </c>
      <c r="AD36" s="273">
        <v>1</v>
      </c>
      <c r="AE36" s="273"/>
      <c r="AF36" s="273">
        <v>1</v>
      </c>
      <c r="AG36" s="273"/>
      <c r="AH36" s="273"/>
      <c r="AI36" s="273"/>
      <c r="AJ36" s="273">
        <v>1</v>
      </c>
      <c r="AK36" s="273">
        <v>1</v>
      </c>
      <c r="AL36" s="274"/>
      <c r="AM36" s="274"/>
      <c r="AN36" s="273"/>
      <c r="AO36" s="273">
        <v>1</v>
      </c>
      <c r="AP36" s="273"/>
      <c r="AQ36" s="273"/>
      <c r="AR36" s="273"/>
      <c r="AS36" s="273">
        <v>1</v>
      </c>
      <c r="AT36" s="273">
        <v>1</v>
      </c>
      <c r="AU36" s="274"/>
      <c r="AV36" s="273">
        <v>1</v>
      </c>
      <c r="AW36" s="274"/>
      <c r="AX36" s="274"/>
      <c r="AY36" s="273">
        <v>1</v>
      </c>
      <c r="AZ36" s="273">
        <v>1</v>
      </c>
      <c r="BA36" s="274"/>
      <c r="BB36" s="274"/>
      <c r="BC36" s="274"/>
      <c r="BD36" s="273" t="s">
        <v>85</v>
      </c>
      <c r="BE36" s="273"/>
      <c r="BF36" s="273"/>
      <c r="BG36" s="273"/>
      <c r="BH36" s="273"/>
      <c r="BI36" s="291" t="s">
        <v>85</v>
      </c>
      <c r="BJ36" s="273"/>
      <c r="BK36" s="273"/>
      <c r="BL36" s="273"/>
      <c r="BM36" s="273"/>
      <c r="BN36" s="273"/>
      <c r="BO36" s="273" t="s">
        <v>87</v>
      </c>
      <c r="BP36" s="273"/>
      <c r="BQ36" s="273"/>
      <c r="BR36" s="273" t="s">
        <v>85</v>
      </c>
      <c r="BS36" s="273"/>
      <c r="BT36" s="273" t="s">
        <v>85</v>
      </c>
      <c r="BU36" s="273"/>
      <c r="BV36" s="273"/>
      <c r="BW36" s="273"/>
      <c r="BX36" s="273" t="s">
        <v>85</v>
      </c>
      <c r="BY36" s="273"/>
      <c r="BZ36" s="273"/>
      <c r="CA36" s="273"/>
      <c r="CB36" s="273"/>
      <c r="CC36" s="273"/>
      <c r="CD36" s="273" t="s">
        <v>87</v>
      </c>
      <c r="CE36" s="273"/>
      <c r="CF36" s="273"/>
      <c r="CG36" s="276">
        <v>57.471608434516334</v>
      </c>
      <c r="CH36" s="71">
        <v>11.252575781932729</v>
      </c>
      <c r="CI36" s="73">
        <v>28.938199758344673</v>
      </c>
      <c r="CJ36" s="13">
        <v>60.465879233954638</v>
      </c>
      <c r="CK36" s="13">
        <v>3.8585082356247322</v>
      </c>
      <c r="CL36" s="47">
        <v>31.076732720486348</v>
      </c>
      <c r="CM36" s="47">
        <v>8.6768070849550169E-2</v>
      </c>
      <c r="CN36" s="69">
        <v>1.0987465096510393E-3</v>
      </c>
      <c r="CO36" s="47">
        <v>9.1970008315922197E-2</v>
      </c>
      <c r="CP36" s="77">
        <v>3.767601781593413E-4</v>
      </c>
    </row>
    <row r="37" spans="1:111" ht="25.5" customHeight="1" x14ac:dyDescent="0.2">
      <c r="A37" s="25"/>
      <c r="B37" s="5" t="s">
        <v>82</v>
      </c>
      <c r="C37" s="10" t="s">
        <v>99</v>
      </c>
      <c r="D37" s="10" t="s">
        <v>99</v>
      </c>
      <c r="E37" s="10" t="s">
        <v>95</v>
      </c>
      <c r="F37" s="39">
        <v>0.75</v>
      </c>
      <c r="G37" s="13">
        <v>0.66585000000000005</v>
      </c>
      <c r="H37" s="13">
        <v>5.4272999999999995E-2</v>
      </c>
      <c r="I37" s="13">
        <v>1.1326292258542066E-2</v>
      </c>
      <c r="J37" s="28">
        <v>2E-3</v>
      </c>
      <c r="K37" s="13">
        <v>7.5886158132231849E-3</v>
      </c>
      <c r="L37" s="13">
        <v>3.6923712762847137E-3</v>
      </c>
      <c r="M37" s="82">
        <v>4.5305169034168269E-5</v>
      </c>
      <c r="N37" s="13">
        <v>8.9483168154640014E-3</v>
      </c>
      <c r="O37" s="149">
        <v>1.3365024865079637E-3</v>
      </c>
      <c r="P37" s="149">
        <v>1.041472956570101E-3</v>
      </c>
      <c r="Q37" s="190">
        <v>0.21</v>
      </c>
      <c r="R37" s="190">
        <v>1.8</v>
      </c>
      <c r="S37" s="190">
        <v>0.16</v>
      </c>
      <c r="T37" s="339">
        <v>0.25</v>
      </c>
      <c r="U37" s="273">
        <v>1</v>
      </c>
      <c r="V37" s="273"/>
      <c r="W37" s="274"/>
      <c r="X37" s="274"/>
      <c r="Y37" s="273"/>
      <c r="Z37" s="273"/>
      <c r="AA37" s="274"/>
      <c r="AB37" s="274"/>
      <c r="AC37" s="273">
        <v>1</v>
      </c>
      <c r="AD37" s="273">
        <v>1</v>
      </c>
      <c r="AE37" s="273"/>
      <c r="AF37" s="273">
        <v>1</v>
      </c>
      <c r="AG37" s="273"/>
      <c r="AH37" s="273"/>
      <c r="AI37" s="273"/>
      <c r="AJ37" s="273">
        <v>1</v>
      </c>
      <c r="AK37" s="273">
        <v>1</v>
      </c>
      <c r="AL37" s="274"/>
      <c r="AM37" s="274"/>
      <c r="AN37" s="273"/>
      <c r="AO37" s="273">
        <v>1</v>
      </c>
      <c r="AP37" s="273"/>
      <c r="AQ37" s="273"/>
      <c r="AR37" s="273"/>
      <c r="AS37" s="273">
        <v>1</v>
      </c>
      <c r="AT37" s="273">
        <v>1</v>
      </c>
      <c r="AU37" s="274"/>
      <c r="AV37" s="273">
        <v>1</v>
      </c>
      <c r="AW37" s="274"/>
      <c r="AX37" s="274"/>
      <c r="AY37" s="273">
        <v>1</v>
      </c>
      <c r="AZ37" s="273">
        <v>1</v>
      </c>
      <c r="BA37" s="274"/>
      <c r="BB37" s="274"/>
      <c r="BC37" s="274"/>
      <c r="BD37" s="273" t="s">
        <v>85</v>
      </c>
      <c r="BE37" s="273"/>
      <c r="BF37" s="273"/>
      <c r="BG37" s="273"/>
      <c r="BH37" s="273"/>
      <c r="BI37" s="291" t="s">
        <v>85</v>
      </c>
      <c r="BJ37" s="273"/>
      <c r="BK37" s="273"/>
      <c r="BL37" s="273"/>
      <c r="BM37" s="273"/>
      <c r="BN37" s="273"/>
      <c r="BO37" s="273" t="s">
        <v>87</v>
      </c>
      <c r="BP37" s="273"/>
      <c r="BQ37" s="273"/>
      <c r="BR37" s="273" t="s">
        <v>85</v>
      </c>
      <c r="BS37" s="273"/>
      <c r="BT37" s="273" t="s">
        <v>85</v>
      </c>
      <c r="BU37" s="273"/>
      <c r="BV37" s="273"/>
      <c r="BW37" s="273"/>
      <c r="BX37" s="273" t="s">
        <v>85</v>
      </c>
      <c r="BY37" s="273"/>
      <c r="BZ37" s="273"/>
      <c r="CA37" s="273"/>
      <c r="CB37" s="273"/>
      <c r="CC37" s="273"/>
      <c r="CD37" s="273" t="s">
        <v>87</v>
      </c>
      <c r="CE37" s="273"/>
      <c r="CF37" s="273"/>
      <c r="CG37" s="245">
        <v>13.945316752492934</v>
      </c>
      <c r="CH37" s="53">
        <v>2.7388344827723055</v>
      </c>
      <c r="CI37" s="73">
        <v>28.938199758344673</v>
      </c>
      <c r="CJ37" s="13">
        <v>14.671867755297816</v>
      </c>
      <c r="CK37" s="13">
        <v>0.93914634414262355</v>
      </c>
      <c r="CL37" s="47">
        <v>31.076732720486348</v>
      </c>
      <c r="CM37" s="47">
        <v>3.0989138978405925E-2</v>
      </c>
      <c r="CN37" s="69">
        <v>1.4864476388350132E-4</v>
      </c>
      <c r="CO37" s="47">
        <v>3.3076812685229814E-2</v>
      </c>
      <c r="CP37" s="77">
        <v>5.0970289535652603E-5</v>
      </c>
      <c r="CQ37" s="121"/>
      <c r="CR37" s="121"/>
      <c r="CS37" s="121"/>
      <c r="CT37" s="121"/>
      <c r="CU37" s="121"/>
      <c r="CV37" s="121"/>
      <c r="CW37" s="121"/>
      <c r="CX37" s="121"/>
    </row>
    <row r="38" spans="1:111" ht="25.5" customHeight="1" x14ac:dyDescent="0.2"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0">
        <v>1.2996982653792455</v>
      </c>
      <c r="J38" s="500">
        <v>0.19400000000000001</v>
      </c>
      <c r="K38" s="500">
        <v>0.25993965307584915</v>
      </c>
      <c r="L38" s="500">
        <v>1.0397586123033964</v>
      </c>
      <c r="M38" s="500">
        <v>0</v>
      </c>
      <c r="N38" s="14"/>
      <c r="O38" s="14"/>
      <c r="P38" s="14"/>
      <c r="Q38" s="7"/>
      <c r="R38" s="7"/>
      <c r="S38" s="7"/>
      <c r="T38" s="7"/>
      <c r="U38" s="249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69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0"/>
      <c r="CG38" s="13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121"/>
      <c r="CW38" s="121"/>
      <c r="CX38" s="237"/>
      <c r="CY38" s="237"/>
      <c r="CZ38" s="237"/>
      <c r="DA38" s="237"/>
      <c r="DB38" s="237"/>
      <c r="DC38" s="237"/>
      <c r="DD38" s="237"/>
      <c r="DE38" s="237"/>
      <c r="DF38" s="237"/>
    </row>
    <row r="39" spans="1:111" ht="29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60">
        <v>91.119439465536914</v>
      </c>
      <c r="G39" s="7">
        <v>91.119439465536914</v>
      </c>
      <c r="H39" s="191">
        <v>18.82368</v>
      </c>
      <c r="I39" s="60">
        <v>0.47124228651544747</v>
      </c>
      <c r="J39" s="60">
        <v>5.686619901767373E-2</v>
      </c>
      <c r="K39" s="60">
        <v>9.4248457303089478E-2</v>
      </c>
      <c r="L39" s="60">
        <v>0.37699382921235797</v>
      </c>
      <c r="M39" s="60">
        <v>0</v>
      </c>
      <c r="N39" s="13">
        <v>0.43126455190316371</v>
      </c>
      <c r="O39" s="13">
        <v>3.9977734612283718E-2</v>
      </c>
      <c r="P39" s="225">
        <v>0</v>
      </c>
      <c r="Q39" s="226">
        <v>1.7999999999999998</v>
      </c>
      <c r="R39" s="226">
        <v>3.7999999999999989</v>
      </c>
      <c r="S39" s="226">
        <v>2.0999999999999996</v>
      </c>
      <c r="T39" s="226">
        <v>1.9999999999999996</v>
      </c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0"/>
      <c r="CG39" s="13">
        <v>193.71738873750678</v>
      </c>
      <c r="CH39" s="13">
        <v>52.214176507104838</v>
      </c>
      <c r="CI39" s="13">
        <v>6.0715670418295211</v>
      </c>
      <c r="CJ39" s="32">
        <v>222.77499704813278</v>
      </c>
      <c r="CK39" s="32">
        <v>19.31924530762879</v>
      </c>
      <c r="CL39" s="94">
        <v>6.0715670418295211</v>
      </c>
      <c r="CM39" s="47">
        <v>18.204657662018064</v>
      </c>
      <c r="CN39" s="47">
        <v>0.98286295003325919</v>
      </c>
      <c r="CO39" s="94">
        <v>20.732370643491432</v>
      </c>
      <c r="CP39" s="94">
        <v>0.36365929151230592</v>
      </c>
      <c r="CQ39" s="236">
        <f t="shared" ref="CQ39:CQ45" si="5">F47+F55+F63+F71+F79+F87</f>
        <v>91.119439465536914</v>
      </c>
      <c r="CR39" s="238">
        <f t="shared" ref="CR39:CR45" si="6">F47/CQ39</f>
        <v>7.2424892703862653E-2</v>
      </c>
      <c r="CS39" s="238">
        <f t="shared" ref="CS39:CS45" si="7">F55/CQ39</f>
        <v>0.36936695278969955</v>
      </c>
      <c r="CT39" s="238">
        <f t="shared" ref="CT39:CT45" si="8">F63/CQ39</f>
        <v>5.8834048640915584E-2</v>
      </c>
      <c r="CU39" s="238">
        <f t="shared" ref="CU39:CU45" si="9">F71/CQ39</f>
        <v>1.65414878397711E-2</v>
      </c>
      <c r="CV39" s="238">
        <f t="shared" ref="CV39:CV45" si="10">F79/CQ39</f>
        <v>4.3633762517882688E-2</v>
      </c>
      <c r="CW39" s="238">
        <f t="shared" ref="CW39:CW45" si="11">F87/CQ39</f>
        <v>0.4391988555078683</v>
      </c>
      <c r="CX39" s="238">
        <f t="shared" ref="CX39:CX45" si="12">SUM(CR39:CW39)</f>
        <v>0.99999999999999978</v>
      </c>
      <c r="CY39" s="237"/>
      <c r="CZ39" s="240">
        <f>F47/[1]EU28!F47</f>
        <v>1.5687148949445392E-2</v>
      </c>
      <c r="DA39" s="240">
        <f>F55/[1]EU28!F55</f>
        <v>8.3406128451747025E-2</v>
      </c>
      <c r="DB39" s="240">
        <f>H63/[1]EU28!F63</f>
        <v>3.2767596050841063E-3</v>
      </c>
      <c r="DC39" s="240">
        <f>F71/[1]EU28!F71</f>
        <v>1.3481572879765686E-2</v>
      </c>
      <c r="DD39" s="240">
        <f>F79/[1]EU28!F79</f>
        <v>2.5922786066238209E-2</v>
      </c>
      <c r="DE39" s="240">
        <f>F87/[1]EU28!F87</f>
        <v>0.15627754423532605</v>
      </c>
      <c r="DF39" s="237"/>
      <c r="DG39" s="27"/>
    </row>
    <row r="40" spans="1:111" ht="23.25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13.376019227635656</v>
      </c>
      <c r="G40" s="7">
        <v>13.376019227635656</v>
      </c>
      <c r="H40" s="17">
        <v>3.3080759999999998</v>
      </c>
      <c r="I40" s="60">
        <v>7.0532430504119864E-2</v>
      </c>
      <c r="J40" s="60">
        <v>1.0572749867649427E-2</v>
      </c>
      <c r="K40" s="60">
        <v>1.4106486100823974E-2</v>
      </c>
      <c r="L40" s="60">
        <v>5.6425944403295902E-2</v>
      </c>
      <c r="M40" s="60">
        <v>0</v>
      </c>
      <c r="N40" s="13">
        <v>6.4201014644623119E-2</v>
      </c>
      <c r="O40" s="13">
        <v>6.3314158594967567E-3</v>
      </c>
      <c r="P40" s="225">
        <v>-1.214306433183765E-17</v>
      </c>
      <c r="Q40" s="226">
        <v>1.6999999999999997</v>
      </c>
      <c r="R40" s="226">
        <v>3.7</v>
      </c>
      <c r="S40" s="226">
        <v>1.6999999999999997</v>
      </c>
      <c r="T40" s="226">
        <v>1.6999999999999997</v>
      </c>
      <c r="U40" s="249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0"/>
      <c r="CG40" s="13">
        <v>192.69838599423394</v>
      </c>
      <c r="CH40" s="13">
        <v>56.664474709945608</v>
      </c>
      <c r="CI40" s="13">
        <v>6.0727953111328823</v>
      </c>
      <c r="CJ40" s="32">
        <v>221.60314389336901</v>
      </c>
      <c r="CK40" s="32">
        <v>20.965855642679873</v>
      </c>
      <c r="CL40" s="94">
        <v>6.0727953111328823</v>
      </c>
      <c r="CM40" s="47">
        <v>2.6587671430404396</v>
      </c>
      <c r="CN40" s="47">
        <v>0.18745038884057802</v>
      </c>
      <c r="CO40" s="94">
        <v>3.0453977404694239</v>
      </c>
      <c r="CP40" s="94">
        <v>6.9356643871013854E-2</v>
      </c>
      <c r="CQ40" s="236">
        <f t="shared" si="5"/>
        <v>13.376019227635656</v>
      </c>
      <c r="CR40" s="238">
        <f t="shared" si="6"/>
        <v>0.13386299661719298</v>
      </c>
      <c r="CS40" s="238">
        <f t="shared" si="7"/>
        <v>0.30942165802986354</v>
      </c>
      <c r="CT40" s="238">
        <f t="shared" si="8"/>
        <v>6.9437143731111095E-2</v>
      </c>
      <c r="CU40" s="238">
        <f t="shared" si="9"/>
        <v>1.9491128064873294E-2</v>
      </c>
      <c r="CV40" s="238">
        <f t="shared" si="10"/>
        <v>7.6746316755438596E-2</v>
      </c>
      <c r="CW40" s="238">
        <f t="shared" si="11"/>
        <v>0.39104075680152039</v>
      </c>
      <c r="CX40" s="238">
        <f t="shared" si="12"/>
        <v>0.99999999999999989</v>
      </c>
      <c r="CY40" s="237"/>
      <c r="CZ40" s="240">
        <f>F48/[1]EU28!F48</f>
        <v>4.2585597122687053E-3</v>
      </c>
      <c r="DA40" s="240">
        <f>F56/[1]EU28!F56</f>
        <v>1.9145295805598855E-2</v>
      </c>
      <c r="DB40" s="240">
        <f>H64/[1]EU28!F64</f>
        <v>7.2750958486210156E-4</v>
      </c>
      <c r="DC40" s="240">
        <f>F72/[1]EU28!F72</f>
        <v>3.7621025074178077E-3</v>
      </c>
      <c r="DD40" s="240">
        <f>F80/[1]EU28!F80</f>
        <v>8.5503932081539488E-3</v>
      </c>
      <c r="DE40" s="240">
        <f>F88/[1]EU28!F88</f>
        <v>3.0607810180621073E-2</v>
      </c>
      <c r="DF40" s="237"/>
      <c r="DG40" s="27"/>
    </row>
    <row r="41" spans="1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20.547498777904515</v>
      </c>
      <c r="G41" s="7">
        <v>20.547498777904515</v>
      </c>
      <c r="H41" s="17">
        <v>5.0511240000000006</v>
      </c>
      <c r="I41" s="60">
        <v>0.1331018118850113</v>
      </c>
      <c r="J41" s="60">
        <v>2.3280782258186947E-2</v>
      </c>
      <c r="K41" s="60">
        <v>2.6620362377002257E-2</v>
      </c>
      <c r="L41" s="60">
        <v>0.10648144950800903</v>
      </c>
      <c r="M41" s="60">
        <v>0</v>
      </c>
      <c r="N41" s="13">
        <v>0.11988574507134517</v>
      </c>
      <c r="O41" s="13">
        <v>1.3216066813666123E-2</v>
      </c>
      <c r="P41" s="225">
        <v>0</v>
      </c>
      <c r="Q41" s="226">
        <v>1.5999999999999999</v>
      </c>
      <c r="R41" s="226">
        <v>3.55</v>
      </c>
      <c r="S41" s="226">
        <v>1.1999999999999997</v>
      </c>
      <c r="T41" s="226">
        <v>1.5</v>
      </c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0"/>
      <c r="CG41" s="13">
        <v>164.40702261525206</v>
      </c>
      <c r="CH41" s="13">
        <v>54.368677940078236</v>
      </c>
      <c r="CI41" s="13">
        <v>5.8728535193138818</v>
      </c>
      <c r="CJ41" s="32">
        <v>189.06807600753984</v>
      </c>
      <c r="CK41" s="32">
        <v>20.116410837828948</v>
      </c>
      <c r="CL41" s="94">
        <v>5.8728535193138818</v>
      </c>
      <c r="CM41" s="47">
        <v>3.4988255467767257</v>
      </c>
      <c r="CN41" s="47">
        <v>0.27462293399139975</v>
      </c>
      <c r="CO41" s="94">
        <v>4.0055485112165972</v>
      </c>
      <c r="CP41" s="94">
        <v>0.10161048557681793</v>
      </c>
      <c r="CQ41" s="236">
        <f t="shared" si="5"/>
        <v>20.547498777904515</v>
      </c>
      <c r="CR41" s="238">
        <f t="shared" si="6"/>
        <v>0.41514670896114197</v>
      </c>
      <c r="CS41" s="238">
        <f t="shared" si="7"/>
        <v>0.14631245043616176</v>
      </c>
      <c r="CT41" s="238">
        <f t="shared" si="8"/>
        <v>5.392545598731166E-2</v>
      </c>
      <c r="CU41" s="238">
        <f t="shared" si="9"/>
        <v>1.8636003172085643E-2</v>
      </c>
      <c r="CV41" s="238">
        <f t="shared" si="10"/>
        <v>3.8858049167327512E-2</v>
      </c>
      <c r="CW41" s="238">
        <f t="shared" si="11"/>
        <v>0.3271213322759714</v>
      </c>
      <c r="CX41" s="238">
        <f t="shared" si="12"/>
        <v>1</v>
      </c>
      <c r="CY41" s="237"/>
      <c r="CZ41" s="240">
        <f>F49/[1]EU28!F49</f>
        <v>4.2988592929648448E-2</v>
      </c>
      <c r="DA41" s="240">
        <f>F57/[1]EU28!F57</f>
        <v>2.3960746764399844E-2</v>
      </c>
      <c r="DB41" s="240">
        <f>H65/[1]EU28!F65</f>
        <v>1.7757833916747501E-3</v>
      </c>
      <c r="DC41" s="240">
        <f>F73/[1]EU28!F73</f>
        <v>1.0567772937862688E-2</v>
      </c>
      <c r="DD41" s="240">
        <f>F81/[1]EU28!F81</f>
        <v>1.2692722641720305E-2</v>
      </c>
      <c r="DE41" s="240">
        <f>F89/[1]EU28!F89</f>
        <v>6.5265129676923717E-2</v>
      </c>
      <c r="DF41" s="237"/>
      <c r="DG41" s="27"/>
    </row>
    <row r="42" spans="1:111" ht="23.25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35.628157080006517</v>
      </c>
      <c r="G42" s="7">
        <v>35.628157080006517</v>
      </c>
      <c r="H42" s="17">
        <v>7.9164719999999997</v>
      </c>
      <c r="I42" s="60">
        <v>0.22348639524865069</v>
      </c>
      <c r="J42" s="60">
        <v>3.8248243146417532E-2</v>
      </c>
      <c r="K42" s="60">
        <v>4.4697279049730129E-2</v>
      </c>
      <c r="L42" s="60">
        <v>0.17878911619892057</v>
      </c>
      <c r="M42" s="60">
        <v>0</v>
      </c>
      <c r="N42" s="13">
        <v>0.20146853019347277</v>
      </c>
      <c r="O42" s="13">
        <v>2.2017865055177898E-2</v>
      </c>
      <c r="P42" s="225">
        <v>0</v>
      </c>
      <c r="Q42" s="226">
        <v>0.6</v>
      </c>
      <c r="R42" s="226">
        <v>3.3999999999999995</v>
      </c>
      <c r="S42" s="226">
        <v>0.7</v>
      </c>
      <c r="T42" s="226">
        <v>0.99999999999999989</v>
      </c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0"/>
      <c r="CG42" s="13">
        <v>152.37434656674583</v>
      </c>
      <c r="CH42" s="13">
        <v>54.77618403094376</v>
      </c>
      <c r="CI42" s="13">
        <v>5.8786532406441374</v>
      </c>
      <c r="CJ42" s="32">
        <v>175.23049855175768</v>
      </c>
      <c r="CK42" s="32">
        <v>20.267188091449192</v>
      </c>
      <c r="CL42" s="94">
        <v>5.8786532406441374</v>
      </c>
      <c r="CM42" s="47">
        <v>5.6382627355199304</v>
      </c>
      <c r="CN42" s="47">
        <v>0.43363412714781341</v>
      </c>
      <c r="CO42" s="47">
        <v>6.4525853086864355</v>
      </c>
      <c r="CP42" s="47">
        <v>9.0444627044690973E-2</v>
      </c>
      <c r="CQ42" s="236">
        <f t="shared" si="5"/>
        <v>35.628157080006517</v>
      </c>
      <c r="CR42" s="238">
        <f t="shared" si="6"/>
        <v>0.3876057626343471</v>
      </c>
      <c r="CS42" s="238">
        <f t="shared" si="7"/>
        <v>0.15641436085067459</v>
      </c>
      <c r="CT42" s="238">
        <f t="shared" si="8"/>
        <v>5.1909444317402242E-2</v>
      </c>
      <c r="CU42" s="238">
        <f t="shared" si="9"/>
        <v>1.8751429224788473E-2</v>
      </c>
      <c r="CV42" s="238">
        <f t="shared" si="10"/>
        <v>3.2929339126457804E-2</v>
      </c>
      <c r="CW42" s="238">
        <f t="shared" si="11"/>
        <v>0.35238966384632975</v>
      </c>
      <c r="CX42" s="238">
        <f t="shared" si="12"/>
        <v>0.99999999999999989</v>
      </c>
      <c r="CY42" s="237"/>
      <c r="CZ42" s="240">
        <f>F50/[1]EU28!F50</f>
        <v>5.3719527740507422E-2</v>
      </c>
      <c r="DA42" s="240">
        <f>F58/[1]EU28!F58</f>
        <v>2.3112917000359404E-2</v>
      </c>
      <c r="DB42" s="240">
        <f>H66/[1]EU28!F66</f>
        <v>2.2167297501892503E-3</v>
      </c>
      <c r="DC42" s="240">
        <f>F74/[1]EU28!F74</f>
        <v>1.1263236380264495E-2</v>
      </c>
      <c r="DD42" s="240">
        <f>F82/[1]EU28!F82</f>
        <v>1.1980716537536311E-2</v>
      </c>
      <c r="DE42" s="240">
        <f>F90/[1]EU28!F90</f>
        <v>8.5612195988858678E-2</v>
      </c>
      <c r="DF42" s="237"/>
      <c r="DG42" s="27"/>
    </row>
    <row r="43" spans="1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40.549128238553038</v>
      </c>
      <c r="G43" s="7">
        <v>40.549128238553038</v>
      </c>
      <c r="H43" s="17">
        <v>8.8514639999999982</v>
      </c>
      <c r="I43" s="60">
        <v>0.24643439427619621</v>
      </c>
      <c r="J43" s="60">
        <v>3.7926868543092691E-2</v>
      </c>
      <c r="K43" s="60">
        <v>4.928687885523924E-2</v>
      </c>
      <c r="L43" s="60">
        <v>0.19714751542095699</v>
      </c>
      <c r="M43" s="60">
        <v>0</v>
      </c>
      <c r="N43" s="13">
        <v>0.22275041477836377</v>
      </c>
      <c r="O43" s="13">
        <v>2.3683979497832467E-2</v>
      </c>
      <c r="P43" s="225">
        <v>-3.1225022567582528E-17</v>
      </c>
      <c r="Q43" s="226">
        <v>0.5</v>
      </c>
      <c r="R43" s="226">
        <v>2.9</v>
      </c>
      <c r="S43" s="226">
        <v>0.5</v>
      </c>
      <c r="T43" s="226">
        <v>0.90000000000000013</v>
      </c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0"/>
      <c r="CG43" s="13">
        <v>137.32755729599859</v>
      </c>
      <c r="CH43" s="13">
        <v>56.077037916027678</v>
      </c>
      <c r="CI43" s="13">
        <v>5.9699850855180268</v>
      </c>
      <c r="CJ43" s="32">
        <v>157.92669089039836</v>
      </c>
      <c r="CK43" s="32">
        <v>20.748504028930242</v>
      </c>
      <c r="CL43" s="94">
        <v>5.9699850855180268</v>
      </c>
      <c r="CM43" s="47">
        <v>5.8105904222976061</v>
      </c>
      <c r="CN43" s="47">
        <v>0.49636388234035395</v>
      </c>
      <c r="CO43" s="47">
        <v>6.6458673320200088</v>
      </c>
      <c r="CP43" s="47">
        <v>0.18365463646593097</v>
      </c>
      <c r="CQ43" s="236">
        <f t="shared" si="5"/>
        <v>40.549128238553038</v>
      </c>
      <c r="CR43" s="238">
        <f t="shared" si="6"/>
        <v>0.35041189471569223</v>
      </c>
      <c r="CS43" s="238">
        <f t="shared" si="7"/>
        <v>0.18344384167168978</v>
      </c>
      <c r="CT43" s="238">
        <f t="shared" si="8"/>
        <v>2.3909985935302389E-2</v>
      </c>
      <c r="CU43" s="238">
        <f t="shared" si="9"/>
        <v>1.7882258388587501E-2</v>
      </c>
      <c r="CV43" s="238">
        <f t="shared" si="10"/>
        <v>2.4512758689973879E-2</v>
      </c>
      <c r="CW43" s="238">
        <f t="shared" si="11"/>
        <v>0.39983926059875424</v>
      </c>
      <c r="CX43" s="238">
        <f t="shared" si="12"/>
        <v>1</v>
      </c>
      <c r="CY43" s="237"/>
      <c r="CZ43" s="240">
        <f>F51/[1]EU28!F51</f>
        <v>5.564043096346849E-2</v>
      </c>
      <c r="DA43" s="240">
        <f>F59/[1]EU28!F59</f>
        <v>3.1338422061502232E-2</v>
      </c>
      <c r="DB43" s="240">
        <f>H67/[1]EU28!F67</f>
        <v>1.246874555804493E-3</v>
      </c>
      <c r="DC43" s="240">
        <f>F75/[1]EU28!F75</f>
        <v>1.1401100449587661E-2</v>
      </c>
      <c r="DD43" s="240">
        <f>F83/[1]EU28!F83</f>
        <v>9.7822162739932689E-3</v>
      </c>
      <c r="DE43" s="240">
        <f>F91/[1]EU28!F91</f>
        <v>0.10886996852598751</v>
      </c>
      <c r="DF43" s="237"/>
      <c r="DG43" s="27"/>
    </row>
    <row r="44" spans="1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33.265439139644776</v>
      </c>
      <c r="G44" s="7">
        <v>33.265439139644776</v>
      </c>
      <c r="H44" s="17">
        <v>7.4675520000000004</v>
      </c>
      <c r="I44" s="60">
        <v>0.14775958706551059</v>
      </c>
      <c r="J44" s="60">
        <v>2.5080330987171748E-2</v>
      </c>
      <c r="K44" s="60">
        <v>2.9551917413102126E-2</v>
      </c>
      <c r="L44" s="60">
        <v>0.11820766965240848</v>
      </c>
      <c r="M44" s="60">
        <v>0</v>
      </c>
      <c r="N44" s="13">
        <v>0.13350748168207544</v>
      </c>
      <c r="O44" s="13">
        <v>1.4252105383435172E-2</v>
      </c>
      <c r="P44" s="225">
        <v>0</v>
      </c>
      <c r="Q44" s="226">
        <v>0.45</v>
      </c>
      <c r="R44" s="226">
        <v>1.8</v>
      </c>
      <c r="S44" s="226">
        <v>0.45</v>
      </c>
      <c r="T44" s="226">
        <v>0.5</v>
      </c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0"/>
      <c r="CG44" s="13">
        <v>156.3756382572754</v>
      </c>
      <c r="CH44" s="13">
        <v>54.774398648491172</v>
      </c>
      <c r="CI44" s="13">
        <v>6.0269445378117812</v>
      </c>
      <c r="CJ44" s="32">
        <v>179.83198399586669</v>
      </c>
      <c r="CK44" s="32">
        <v>20.266527499941734</v>
      </c>
      <c r="CL44" s="94">
        <v>6.0269445378117812</v>
      </c>
      <c r="CM44" s="47">
        <v>5.4023932340910941</v>
      </c>
      <c r="CN44" s="47">
        <v>0.4090306701763376</v>
      </c>
      <c r="CO44" s="47">
        <v>6.1826788756966691</v>
      </c>
      <c r="CP44" s="47">
        <v>0.1513413479652449</v>
      </c>
      <c r="CQ44" s="236">
        <f t="shared" si="5"/>
        <v>33.265439139644776</v>
      </c>
      <c r="CR44" s="238">
        <f t="shared" si="6"/>
        <v>0.22263041880969875</v>
      </c>
      <c r="CS44" s="238">
        <f t="shared" si="7"/>
        <v>0.15552289982855741</v>
      </c>
      <c r="CT44" s="238">
        <f t="shared" si="8"/>
        <v>3.3063923585598828E-2</v>
      </c>
      <c r="CU44" s="238">
        <f t="shared" si="9"/>
        <v>2.5961302963507227E-2</v>
      </c>
      <c r="CV44" s="238">
        <f t="shared" si="10"/>
        <v>4.2125887827577757E-2</v>
      </c>
      <c r="CW44" s="238">
        <f t="shared" si="11"/>
        <v>0.52069556698506003</v>
      </c>
      <c r="CX44" s="238">
        <f t="shared" si="12"/>
        <v>1</v>
      </c>
      <c r="CY44" s="237"/>
      <c r="CZ44" s="240">
        <f>F52/[1]EU28!F52</f>
        <v>3.1190610880844259E-2</v>
      </c>
      <c r="DA44" s="240">
        <f>F60/[1]EU28!F60</f>
        <v>1.9179008560029465E-2</v>
      </c>
      <c r="DB44" s="240">
        <f>H68/[1]EU28!F68</f>
        <v>1.5634608910335538E-3</v>
      </c>
      <c r="DC44" s="240">
        <f>F76/[1]EU28!F76</f>
        <v>1.3910189960834807E-2</v>
      </c>
      <c r="DD44" s="240">
        <f>F84/[1]EU28!F84</f>
        <v>1.3622398733661813E-2</v>
      </c>
      <c r="DE44" s="240">
        <f>F92/[1]EU28!F92</f>
        <v>0.11392431445349838</v>
      </c>
      <c r="DF44" s="237"/>
      <c r="DG44" s="27"/>
    </row>
    <row r="45" spans="1:111" ht="23.25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4.4239856607462933</v>
      </c>
      <c r="G45" s="7">
        <v>4.4239856607462933</v>
      </c>
      <c r="H45" s="17">
        <v>1.6052759999999997</v>
      </c>
      <c r="I45" s="60">
        <v>7.1413598843094025E-3</v>
      </c>
      <c r="J45" s="60">
        <v>2.0248261798079471E-3</v>
      </c>
      <c r="K45" s="60">
        <v>1.4282719768618801E-3</v>
      </c>
      <c r="L45" s="60">
        <v>5.7130879074475211E-3</v>
      </c>
      <c r="M45" s="60">
        <v>0</v>
      </c>
      <c r="N45" s="13">
        <v>6.3933056057774093E-3</v>
      </c>
      <c r="O45" s="28">
        <v>7.4805427853199278E-4</v>
      </c>
      <c r="P45" s="225">
        <v>0</v>
      </c>
      <c r="Q45" s="226">
        <v>0.39999999999999997</v>
      </c>
      <c r="R45" s="226">
        <v>2.2000000000000002</v>
      </c>
      <c r="S45" s="226">
        <v>0.39999999999999997</v>
      </c>
      <c r="T45" s="226">
        <v>0.39999999999999997</v>
      </c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0"/>
      <c r="CG45" s="13">
        <v>88.202618566265215</v>
      </c>
      <c r="CH45" s="13">
        <v>49.902103960045203</v>
      </c>
      <c r="CI45" s="13">
        <v>5.9461571664770956</v>
      </c>
      <c r="CJ45" s="32">
        <v>101.433011351205</v>
      </c>
      <c r="CK45" s="32">
        <v>18.463778465216723</v>
      </c>
      <c r="CL45" s="94">
        <v>5.9461571664770956</v>
      </c>
      <c r="CM45" s="47">
        <v>0.41651283381847054</v>
      </c>
      <c r="CN45" s="47">
        <v>8.0106649836565513E-2</v>
      </c>
      <c r="CO45" s="47">
        <v>0.47504390178508538</v>
      </c>
      <c r="CP45" s="47">
        <v>2.9639460439529235E-2</v>
      </c>
      <c r="CQ45" s="236">
        <f t="shared" si="5"/>
        <v>4.4239856607462933</v>
      </c>
      <c r="CR45" s="238">
        <f t="shared" si="6"/>
        <v>5.5248618784530378E-2</v>
      </c>
      <c r="CS45" s="238">
        <f t="shared" si="7"/>
        <v>6.0773480662983423E-2</v>
      </c>
      <c r="CT45" s="238">
        <f t="shared" si="8"/>
        <v>4.9723756906077346E-2</v>
      </c>
      <c r="CU45" s="238">
        <f t="shared" si="9"/>
        <v>2.9465930018416207E-2</v>
      </c>
      <c r="CV45" s="238">
        <f t="shared" si="10"/>
        <v>5.8931860036832415E-2</v>
      </c>
      <c r="CW45" s="238">
        <f t="shared" si="11"/>
        <v>0.74585635359116009</v>
      </c>
      <c r="CX45" s="238">
        <f t="shared" si="12"/>
        <v>0.99999999999999978</v>
      </c>
      <c r="CY45" s="237"/>
      <c r="CZ45" s="240">
        <f>F53/[1]EU28!F53</f>
        <v>1.7637400582970178E-3</v>
      </c>
      <c r="DA45" s="240">
        <f>F61/[1]EU28!F61</f>
        <v>1.9488330458588053E-3</v>
      </c>
      <c r="DB45" s="240">
        <f>H69/[1]EU28!F69</f>
        <v>6.5592190957455148E-4</v>
      </c>
      <c r="DC45" s="240">
        <f>F77/[1]EU28!F77</f>
        <v>5.9177797295272864E-3</v>
      </c>
      <c r="DD45" s="240">
        <f>F85/[1]EU28!F85</f>
        <v>6.4142524175577944E-3</v>
      </c>
      <c r="DE45" s="240">
        <f>F93/[1]EU28!F93</f>
        <v>4.4161484692628407E-2</v>
      </c>
      <c r="DF45" s="237"/>
      <c r="DG45" s="27"/>
    </row>
    <row r="46" spans="1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4"/>
      <c r="I46" s="236">
        <v>0.57880104992692127</v>
      </c>
      <c r="J46" s="236">
        <v>9.5091800000000018E-2</v>
      </c>
      <c r="K46" s="236">
        <v>0.11576020998538424</v>
      </c>
      <c r="L46" s="236">
        <v>0.46304083994153705</v>
      </c>
      <c r="M46" s="236">
        <v>0</v>
      </c>
      <c r="N46" s="14"/>
      <c r="O46" s="14"/>
      <c r="P46" s="317"/>
      <c r="Q46" s="7"/>
      <c r="R46" s="7"/>
      <c r="S46" s="7"/>
      <c r="T46" s="7"/>
      <c r="U46" s="249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0"/>
      <c r="CG46" s="13"/>
      <c r="CH46" s="7"/>
      <c r="CI46" s="7"/>
      <c r="CJ46" s="60"/>
      <c r="CK46" s="60"/>
      <c r="CL46" s="60"/>
      <c r="CM46" s="7"/>
      <c r="CN46" s="47"/>
      <c r="CO46" s="7"/>
      <c r="CP46" s="7"/>
      <c r="CQ46" s="121"/>
      <c r="CR46" s="121"/>
      <c r="CS46" s="121"/>
      <c r="CT46" s="121"/>
      <c r="CU46" s="121"/>
      <c r="CV46" s="121"/>
      <c r="CW46" s="121"/>
      <c r="CX46" s="237"/>
      <c r="CY46" s="237"/>
      <c r="CZ46" s="237"/>
      <c r="DA46" s="237"/>
      <c r="DB46" s="237"/>
      <c r="DC46" s="237"/>
      <c r="DD46" s="237"/>
      <c r="DE46" s="237"/>
      <c r="DF46" s="237"/>
    </row>
    <row r="47" spans="1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71">
        <v>6.5993156265276189</v>
      </c>
      <c r="G47" s="7">
        <v>6.5993156265276189</v>
      </c>
      <c r="H47" s="7">
        <v>1.6176599999999999</v>
      </c>
      <c r="I47" s="75">
        <v>7.2632899637828624E-2</v>
      </c>
      <c r="J47" s="60">
        <v>1.0676881221229733E-2</v>
      </c>
      <c r="K47" s="32">
        <v>1.4526579927565723E-2</v>
      </c>
      <c r="L47" s="185">
        <v>5.8106319710262901E-2</v>
      </c>
      <c r="M47" s="318">
        <v>0</v>
      </c>
      <c r="N47" s="17">
        <v>6.5115394525313355E-2</v>
      </c>
      <c r="O47" s="103">
        <v>7.5175051125152626E-3</v>
      </c>
      <c r="P47" s="225">
        <v>0</v>
      </c>
      <c r="Q47" s="71">
        <v>1.8</v>
      </c>
      <c r="R47" s="71">
        <v>3.8</v>
      </c>
      <c r="S47" s="71">
        <v>2.1</v>
      </c>
      <c r="T47" s="71">
        <v>2</v>
      </c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0"/>
      <c r="CG47" s="58">
        <v>156.4710711847693</v>
      </c>
      <c r="CH47" s="33">
        <v>52.214176507104838</v>
      </c>
      <c r="CI47" s="7">
        <v>5.6371894169017134</v>
      </c>
      <c r="CJ47" s="32">
        <v>179.94173186248469</v>
      </c>
      <c r="CK47" s="32">
        <v>19.31924530762879</v>
      </c>
      <c r="CL47" s="94">
        <v>5.6371894169017134</v>
      </c>
      <c r="CM47" s="47">
        <v>1.0698035773778189</v>
      </c>
      <c r="CN47" s="47">
        <v>7.4464784768483214E-2</v>
      </c>
      <c r="CO47" s="94">
        <v>1.1046938751531936</v>
      </c>
      <c r="CP47" s="94">
        <v>3.1251970364338785E-2</v>
      </c>
      <c r="CX47" s="237"/>
      <c r="CY47" s="237"/>
      <c r="CZ47" s="237"/>
      <c r="DA47" s="237"/>
      <c r="DB47" s="237"/>
      <c r="DC47" s="237"/>
      <c r="DD47" s="237"/>
      <c r="DE47" s="237"/>
      <c r="DF47" s="237"/>
    </row>
    <row r="48" spans="1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191">
        <v>1.7905540166205001</v>
      </c>
      <c r="G48" s="7">
        <v>1.7905540166205001</v>
      </c>
      <c r="H48" s="7">
        <v>0.34210799999999997</v>
      </c>
      <c r="I48" s="75">
        <v>1.9707063208573666E-2</v>
      </c>
      <c r="J48" s="106">
        <v>3.1300086184612068E-3</v>
      </c>
      <c r="K48" s="83">
        <v>3.9414126417147317E-3</v>
      </c>
      <c r="L48" s="185">
        <v>1.5765650566858934E-2</v>
      </c>
      <c r="M48" s="318">
        <v>0</v>
      </c>
      <c r="N48" s="17">
        <v>1.7667382166486292E-2</v>
      </c>
      <c r="O48" s="162">
        <v>2.0396810420873742E-3</v>
      </c>
      <c r="P48" s="225">
        <v>0</v>
      </c>
      <c r="Q48" s="53">
        <v>1.7</v>
      </c>
      <c r="R48" s="53">
        <v>3.7</v>
      </c>
      <c r="S48" s="53">
        <v>1.7</v>
      </c>
      <c r="T48" s="53">
        <v>1.7</v>
      </c>
      <c r="U48" s="249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0"/>
      <c r="CG48" s="226">
        <v>157.30333114144742</v>
      </c>
      <c r="CH48" s="7">
        <v>48.559184151607504</v>
      </c>
      <c r="CI48" s="7">
        <v>5.6371894169017134</v>
      </c>
      <c r="CJ48" s="13">
        <v>180.89883081266453</v>
      </c>
      <c r="CK48" s="13">
        <v>17.966898136094777</v>
      </c>
      <c r="CL48" s="47">
        <v>5.6371894169017134</v>
      </c>
      <c r="CM48" s="47">
        <v>0.29175380355598718</v>
      </c>
      <c r="CN48" s="47">
        <v>1.661248537173814E-2</v>
      </c>
      <c r="CO48" s="94">
        <v>0.33400282026645267</v>
      </c>
      <c r="CP48" s="94">
        <v>6.1466195875431113E-3</v>
      </c>
      <c r="CX48" s="237"/>
      <c r="CY48" s="237"/>
      <c r="CZ48" s="237"/>
      <c r="DA48" s="237"/>
      <c r="DB48" s="237"/>
      <c r="DC48" s="237"/>
      <c r="DD48" s="237"/>
      <c r="DE48" s="237"/>
      <c r="DF48" s="237"/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60">
        <v>8.5302264950301456</v>
      </c>
      <c r="G49" s="7">
        <v>8.5302264950301456</v>
      </c>
      <c r="H49" s="7">
        <v>2.0031119999999998</v>
      </c>
      <c r="I49" s="75">
        <v>9.3884748050378497E-2</v>
      </c>
      <c r="J49" s="60">
        <v>1.5798424697108657E-2</v>
      </c>
      <c r="K49" s="32">
        <v>1.8776949610075699E-2</v>
      </c>
      <c r="L49" s="185">
        <v>7.5107798440302798E-2</v>
      </c>
      <c r="M49" s="225">
        <v>0</v>
      </c>
      <c r="N49" s="17">
        <v>8.4167676627164317E-2</v>
      </c>
      <c r="O49" s="103">
        <v>9.7170714232141745E-3</v>
      </c>
      <c r="P49" s="225">
        <v>0</v>
      </c>
      <c r="Q49" s="53">
        <v>1.6</v>
      </c>
      <c r="R49" s="53">
        <v>3.55</v>
      </c>
      <c r="S49" s="53">
        <v>1.2</v>
      </c>
      <c r="T49" s="53">
        <v>1.5</v>
      </c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0"/>
      <c r="CG49" s="226">
        <v>158.1355910981255</v>
      </c>
      <c r="CH49" s="7">
        <v>49.044775993123579</v>
      </c>
      <c r="CI49" s="7">
        <v>5.6371894169017134</v>
      </c>
      <c r="CJ49" s="13">
        <v>181.85592976284431</v>
      </c>
      <c r="CK49" s="13">
        <v>18.146567117455724</v>
      </c>
      <c r="CL49" s="47">
        <v>5.6371894169017134</v>
      </c>
      <c r="CM49" s="47">
        <v>1.3970189115140419</v>
      </c>
      <c r="CN49" s="47">
        <v>9.8242179329137758E-2</v>
      </c>
      <c r="CO49" s="94">
        <v>1.5993587728629144</v>
      </c>
      <c r="CP49" s="94">
        <v>3.6349606351780972E-2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7">
        <v>13.80967899625224</v>
      </c>
      <c r="G50" s="7">
        <v>13.80967899625224</v>
      </c>
      <c r="H50" s="7">
        <v>3.0062160000000002</v>
      </c>
      <c r="I50" s="75">
        <v>0.15199106776064139</v>
      </c>
      <c r="J50" s="60">
        <v>2.552768847017587E-2</v>
      </c>
      <c r="K50" s="32">
        <v>3.0398213552128267E-2</v>
      </c>
      <c r="L50" s="185">
        <v>0.12159285420851312</v>
      </c>
      <c r="M50" s="225">
        <v>0</v>
      </c>
      <c r="N50" s="17">
        <v>0.136259992247415</v>
      </c>
      <c r="O50" s="103">
        <v>1.5731075513226382E-2</v>
      </c>
      <c r="P50" s="225">
        <v>0</v>
      </c>
      <c r="Q50" s="55">
        <v>0.6</v>
      </c>
      <c r="R50" s="55">
        <v>3.4</v>
      </c>
      <c r="S50" s="55">
        <v>0.7</v>
      </c>
      <c r="T50" s="55">
        <v>1</v>
      </c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0"/>
      <c r="CG50" s="226">
        <v>159.8001110114817</v>
      </c>
      <c r="CH50" s="226">
        <v>45.121193913673693</v>
      </c>
      <c r="CI50" s="7">
        <v>5.6371894169017134</v>
      </c>
      <c r="CJ50" s="13">
        <v>183.77012766320394</v>
      </c>
      <c r="CK50" s="13">
        <v>16.694841748059265</v>
      </c>
      <c r="CL50" s="47">
        <v>5.6371894169017134</v>
      </c>
      <c r="CM50" s="47">
        <v>2.2846360129225181</v>
      </c>
      <c r="CN50" s="47">
        <v>0.1356440550823885</v>
      </c>
      <c r="CO50" s="47">
        <v>2.6156542484176235</v>
      </c>
      <c r="CP50" s="47">
        <v>1.518830038048373E-2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7">
        <v>14.208896855140949</v>
      </c>
      <c r="G51" s="7">
        <v>14.208896855140949</v>
      </c>
      <c r="H51" s="7">
        <v>3.082068</v>
      </c>
      <c r="I51" s="75">
        <v>0.15638490983749773</v>
      </c>
      <c r="J51" s="60">
        <v>2.6185719433814737E-2</v>
      </c>
      <c r="K51" s="32">
        <v>3.1276981967499534E-2</v>
      </c>
      <c r="L51" s="185">
        <v>0.12510792786999819</v>
      </c>
      <c r="M51" s="225">
        <v>0</v>
      </c>
      <c r="N51" s="17">
        <v>0.14019907166931672</v>
      </c>
      <c r="O51" s="103">
        <v>1.6185838168181015E-2</v>
      </c>
      <c r="P51" s="225">
        <v>0</v>
      </c>
      <c r="Q51" s="55">
        <v>0.5</v>
      </c>
      <c r="R51" s="55">
        <v>2.9</v>
      </c>
      <c r="S51" s="55">
        <v>0.5</v>
      </c>
      <c r="T51" s="55">
        <v>0.9</v>
      </c>
      <c r="U51" s="249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0"/>
      <c r="CG51" s="226">
        <v>163.12915083819411</v>
      </c>
      <c r="CH51" s="60">
        <v>41.1976118342238</v>
      </c>
      <c r="CI51" s="60">
        <v>5.6371894169017134</v>
      </c>
      <c r="CJ51" s="13">
        <v>187.59852346392321</v>
      </c>
      <c r="CK51" s="13">
        <v>15.243116378662805</v>
      </c>
      <c r="CL51" s="47">
        <v>5.6371894169017134</v>
      </c>
      <c r="CM51" s="47">
        <v>2.3979835213042784</v>
      </c>
      <c r="CN51" s="47">
        <v>0.12697384111068249</v>
      </c>
      <c r="CO51" s="47">
        <v>2.745666313053273</v>
      </c>
      <c r="CP51" s="47">
        <v>4.6980321210952511E-2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7">
        <v>7.4058986475476614</v>
      </c>
      <c r="G52" s="60">
        <v>7.4058986475476614</v>
      </c>
      <c r="H52" s="60">
        <v>1.789488</v>
      </c>
      <c r="I52" s="75">
        <v>8.1510254038007685E-2</v>
      </c>
      <c r="J52" s="60">
        <v>1.3399192281079161E-2</v>
      </c>
      <c r="K52" s="32">
        <v>1.630205080760154E-2</v>
      </c>
      <c r="L52" s="185">
        <v>6.5208203230406145E-2</v>
      </c>
      <c r="M52" s="225">
        <v>0</v>
      </c>
      <c r="N52" s="17">
        <v>7.3073942745073894E-2</v>
      </c>
      <c r="O52" s="103">
        <v>8.4363112929337954E-3</v>
      </c>
      <c r="P52" s="225">
        <v>0</v>
      </c>
      <c r="Q52" s="55">
        <v>0.45</v>
      </c>
      <c r="R52" s="55">
        <v>1.8</v>
      </c>
      <c r="S52" s="55">
        <v>0.45</v>
      </c>
      <c r="T52" s="55">
        <v>0.5</v>
      </c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0"/>
      <c r="CG52" s="32">
        <v>169.78723049161891</v>
      </c>
      <c r="CH52" s="60">
        <v>37.489826769143662</v>
      </c>
      <c r="CI52" s="60">
        <v>5.6371894169017134</v>
      </c>
      <c r="CJ52" s="13">
        <v>195.25531506536174</v>
      </c>
      <c r="CK52" s="32">
        <v>13.871235904583155</v>
      </c>
      <c r="CL52" s="94">
        <v>5.6371894169017134</v>
      </c>
      <c r="CM52" s="47">
        <v>1.299175474147346</v>
      </c>
      <c r="CN52" s="47">
        <v>6.708759512546135E-2</v>
      </c>
      <c r="CO52" s="47">
        <v>1.4877895272476573</v>
      </c>
      <c r="CP52" s="47">
        <v>2.4822410196420702E-2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52">
        <v>0.24441909727880071</v>
      </c>
      <c r="G53" s="32">
        <v>0.24441909727880071</v>
      </c>
      <c r="H53" s="32">
        <v>0.42879600000000001</v>
      </c>
      <c r="I53" s="75">
        <v>2.690107393993653E-3</v>
      </c>
      <c r="J53" s="106">
        <v>3.7388527813064478E-4</v>
      </c>
      <c r="K53" s="32">
        <v>5.3802147879873034E-4</v>
      </c>
      <c r="L53" s="185">
        <v>2.1520859151949226E-3</v>
      </c>
      <c r="M53" s="225">
        <v>0</v>
      </c>
      <c r="N53" s="17">
        <v>2.4116812787153101E-3</v>
      </c>
      <c r="O53" s="162">
        <v>2.7842611527834304E-4</v>
      </c>
      <c r="P53" s="225">
        <v>0</v>
      </c>
      <c r="Q53" s="58">
        <v>0.4</v>
      </c>
      <c r="R53" s="55">
        <v>2.2000000000000002</v>
      </c>
      <c r="S53" s="53">
        <v>0.4</v>
      </c>
      <c r="T53" s="53">
        <v>0.4</v>
      </c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0"/>
      <c r="CG53" s="58">
        <v>166.37759938418534</v>
      </c>
      <c r="CH53" s="228">
        <v>37.08191705146087</v>
      </c>
      <c r="CI53" s="60">
        <v>5.6371894169017134</v>
      </c>
      <c r="CJ53" s="32">
        <v>191.33423929181313</v>
      </c>
      <c r="CK53" s="32">
        <v>13.720309309040521</v>
      </c>
      <c r="CL53" s="94">
        <v>5.6371894169017134</v>
      </c>
      <c r="CM53" s="47">
        <v>4.2043699397365249E-2</v>
      </c>
      <c r="CN53" s="47">
        <v>1.5900577703998216E-2</v>
      </c>
      <c r="CO53" s="47">
        <v>4.8143578794699729E-2</v>
      </c>
      <c r="CP53" s="47">
        <v>5.8832137504793392E-3</v>
      </c>
    </row>
    <row r="54" spans="2:94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66"/>
      <c r="I54" s="231">
        <v>0.65217170255052792</v>
      </c>
      <c r="J54" s="231">
        <v>3.018268709820373E-2</v>
      </c>
      <c r="K54" s="231">
        <v>0.13043434051010563</v>
      </c>
      <c r="L54" s="231">
        <v>0.52173736204042231</v>
      </c>
      <c r="M54" s="231">
        <v>0</v>
      </c>
      <c r="N54" s="14"/>
      <c r="O54" s="14"/>
      <c r="P54" s="317"/>
      <c r="Q54" s="7"/>
      <c r="R54" s="7"/>
      <c r="S54" s="7"/>
      <c r="T54" s="7"/>
      <c r="U54" s="249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0"/>
      <c r="CG54" s="13"/>
      <c r="CH54" s="60"/>
      <c r="CI54" s="60"/>
      <c r="CJ54" s="7"/>
      <c r="CK54" s="60"/>
      <c r="CL54" s="60"/>
      <c r="CM54" s="7"/>
      <c r="CN54" s="47"/>
      <c r="CO54" s="7"/>
      <c r="CP54" s="7"/>
    </row>
    <row r="55" spans="2:94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71">
        <v>33.656509695290858</v>
      </c>
      <c r="G55" s="60">
        <v>33.656509695290858</v>
      </c>
      <c r="H55" s="60">
        <v>6.7771439999999998</v>
      </c>
      <c r="I55" s="75">
        <v>0.37042778815292604</v>
      </c>
      <c r="J55" s="32">
        <v>1.8007719071751228E-2</v>
      </c>
      <c r="K55" s="58">
        <v>7.4085557630585205E-2</v>
      </c>
      <c r="L55" s="73">
        <v>0.29634223052234082</v>
      </c>
      <c r="M55" s="318">
        <v>0</v>
      </c>
      <c r="N55" s="73">
        <v>0.34264570404145661</v>
      </c>
      <c r="O55" s="73">
        <v>2.7782084111469454E-2</v>
      </c>
      <c r="P55" s="225">
        <v>0</v>
      </c>
      <c r="Q55" s="71">
        <v>1.8</v>
      </c>
      <c r="R55" s="71">
        <v>3.8</v>
      </c>
      <c r="S55" s="71">
        <v>2.1</v>
      </c>
      <c r="T55" s="71">
        <v>2</v>
      </c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0"/>
      <c r="CG55" s="58">
        <v>232.22687506265683</v>
      </c>
      <c r="CH55" s="175">
        <v>52.214176507104838</v>
      </c>
      <c r="CI55" s="60">
        <v>6.6468352826154531</v>
      </c>
      <c r="CJ55" s="32">
        <v>267.06090632205536</v>
      </c>
      <c r="CK55" s="32">
        <v>19.31924530762879</v>
      </c>
      <c r="CL55" s="94">
        <v>6.6468352826154531</v>
      </c>
      <c r="CM55" s="47">
        <v>8.0396553481857556</v>
      </c>
      <c r="CN55" s="47">
        <v>0.35386299303006646</v>
      </c>
      <c r="CO55" s="94">
        <v>9.212047258993767</v>
      </c>
      <c r="CP55" s="94">
        <v>0.1309293074211246</v>
      </c>
    </row>
    <row r="56" spans="2:94" ht="21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4.1388300472543591</v>
      </c>
      <c r="G56" s="60">
        <v>4.1388300472543591</v>
      </c>
      <c r="H56" s="60">
        <v>1.1687399999999999</v>
      </c>
      <c r="I56" s="75">
        <v>4.5552485204959199E-2</v>
      </c>
      <c r="J56" s="83">
        <v>2.1698591586012165E-3</v>
      </c>
      <c r="K56" s="58">
        <v>9.1104970409918405E-3</v>
      </c>
      <c r="L56" s="73">
        <v>3.6441988163967362E-2</v>
      </c>
      <c r="M56" s="318">
        <v>0</v>
      </c>
      <c r="N56" s="73">
        <v>4.2136048814587261E-2</v>
      </c>
      <c r="O56" s="73">
        <v>3.4164363903719398E-3</v>
      </c>
      <c r="P56" s="225">
        <v>0</v>
      </c>
      <c r="Q56" s="53">
        <v>1.7</v>
      </c>
      <c r="R56" s="53">
        <v>3.7</v>
      </c>
      <c r="S56" s="53">
        <v>1.7</v>
      </c>
      <c r="T56" s="53">
        <v>1.7</v>
      </c>
      <c r="U56" s="249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0"/>
      <c r="CG56" s="13">
        <v>232.22687506265683</v>
      </c>
      <c r="CH56" s="60">
        <v>65.267720633881055</v>
      </c>
      <c r="CI56" s="60">
        <v>6.6468352826154531</v>
      </c>
      <c r="CJ56" s="13">
        <v>267.06090632205536</v>
      </c>
      <c r="CK56" s="32">
        <v>24.149056634535992</v>
      </c>
      <c r="CL56" s="94">
        <v>6.6468352826154531</v>
      </c>
      <c r="CM56" s="47">
        <v>0.98865768987614733</v>
      </c>
      <c r="CN56" s="47">
        <v>7.628099581364213E-2</v>
      </c>
      <c r="CO56" s="94">
        <v>1.1328298251195437</v>
      </c>
      <c r="CP56" s="94">
        <v>2.8223968451047594E-2</v>
      </c>
    </row>
    <row r="57" spans="2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3.0063548965292486</v>
      </c>
      <c r="G57" s="60">
        <v>3.0063548965292486</v>
      </c>
      <c r="H57" s="60">
        <v>0.95356799999999997</v>
      </c>
      <c r="I57" s="75">
        <v>3.3088320946121928E-2</v>
      </c>
      <c r="J57" s="83">
        <v>1.3536146725674294E-3</v>
      </c>
      <c r="K57" s="58">
        <v>6.6176641892243858E-3</v>
      </c>
      <c r="L57" s="73">
        <v>2.6470656756897543E-2</v>
      </c>
      <c r="M57" s="225">
        <v>0</v>
      </c>
      <c r="N57" s="73">
        <v>3.0606696875162785E-2</v>
      </c>
      <c r="O57" s="151">
        <v>2.4816240709591444E-3</v>
      </c>
      <c r="P57" s="225">
        <v>0</v>
      </c>
      <c r="Q57" s="53">
        <v>1.6</v>
      </c>
      <c r="R57" s="53">
        <v>3.55</v>
      </c>
      <c r="S57" s="53">
        <v>1.2</v>
      </c>
      <c r="T57" s="53">
        <v>1.5</v>
      </c>
      <c r="U57" s="249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0"/>
      <c r="CG57" s="13">
        <v>237.24833178451351</v>
      </c>
      <c r="CH57" s="60">
        <v>65.920397840219863</v>
      </c>
      <c r="CI57" s="60">
        <v>6.6468352826154531</v>
      </c>
      <c r="CJ57" s="13">
        <v>272.83558155219049</v>
      </c>
      <c r="CK57" s="32">
        <v>24.39054720088135</v>
      </c>
      <c r="CL57" s="94">
        <v>6.6468352826154531</v>
      </c>
      <c r="CM57" s="47">
        <v>0.73323542975208222</v>
      </c>
      <c r="CN57" s="47">
        <v>6.2859581927702773E-2</v>
      </c>
      <c r="CO57" s="94">
        <v>0.84022333234514734</v>
      </c>
      <c r="CP57" s="94">
        <v>2.3258045313250025E-2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5.5727554179566559</v>
      </c>
      <c r="G58" s="60">
        <v>5.5727554179566559</v>
      </c>
      <c r="H58" s="60">
        <v>1.4411879999999999</v>
      </c>
      <c r="I58" s="75">
        <v>6.1334448583055284E-2</v>
      </c>
      <c r="J58" s="83">
        <v>2.5596757712876357E-3</v>
      </c>
      <c r="K58" s="58">
        <v>1.2266889716611058E-2</v>
      </c>
      <c r="L58" s="73">
        <v>4.9067558866444226E-2</v>
      </c>
      <c r="M58" s="225">
        <v>0</v>
      </c>
      <c r="N58" s="73">
        <v>5.673436493932614E-2</v>
      </c>
      <c r="O58" s="151">
        <v>4.600083643729146E-3</v>
      </c>
      <c r="P58" s="225">
        <v>0</v>
      </c>
      <c r="Q58" s="55">
        <v>0.6</v>
      </c>
      <c r="R58" s="55">
        <v>3.4</v>
      </c>
      <c r="S58" s="55">
        <v>0.7</v>
      </c>
      <c r="T58" s="55">
        <v>1</v>
      </c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0"/>
      <c r="CG58" s="13">
        <v>242.26978850637025</v>
      </c>
      <c r="CH58" s="226">
        <v>71.194029667437434</v>
      </c>
      <c r="CI58" s="60">
        <v>6.6468352826154531</v>
      </c>
      <c r="CJ58" s="13">
        <v>278.61025678232573</v>
      </c>
      <c r="CK58" s="32">
        <v>26.341790976951849</v>
      </c>
      <c r="CL58" s="94">
        <v>6.6468352826154531</v>
      </c>
      <c r="CM58" s="47">
        <v>1.3871514638395488</v>
      </c>
      <c r="CN58" s="47">
        <v>0.10260398122835482</v>
      </c>
      <c r="CO58" s="47">
        <v>1.5896680053154617</v>
      </c>
      <c r="CP58" s="47">
        <v>2.9634730544912807E-3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7.438487860518169</v>
      </c>
      <c r="G59" s="60">
        <v>7.438487860518169</v>
      </c>
      <c r="H59" s="60">
        <v>1.7956799999999999</v>
      </c>
      <c r="I59" s="75">
        <v>8.1868935023873518E-2</v>
      </c>
      <c r="J59" s="83">
        <v>3.5605996944529919E-3</v>
      </c>
      <c r="K59" s="58">
        <v>1.6373787004774706E-2</v>
      </c>
      <c r="L59" s="73">
        <v>6.5495148019098809E-2</v>
      </c>
      <c r="M59" s="225">
        <v>0</v>
      </c>
      <c r="N59" s="73">
        <v>7.5728764897083009E-2</v>
      </c>
      <c r="O59" s="151">
        <v>6.1401701267905133E-3</v>
      </c>
      <c r="P59" s="225">
        <v>0</v>
      </c>
      <c r="Q59" s="55">
        <v>0.5</v>
      </c>
      <c r="R59" s="55">
        <v>2.9</v>
      </c>
      <c r="S59" s="55">
        <v>0.5</v>
      </c>
      <c r="T59" s="55">
        <v>0.9</v>
      </c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0"/>
      <c r="CG59" s="13">
        <v>232.22687506265683</v>
      </c>
      <c r="CH59" s="60">
        <v>76.467661494655019</v>
      </c>
      <c r="CI59" s="60">
        <v>6.6468352826154531</v>
      </c>
      <c r="CJ59" s="13">
        <v>267.06090632205536</v>
      </c>
      <c r="CK59" s="32">
        <v>28.293034753022358</v>
      </c>
      <c r="CL59" s="94">
        <v>6.6468352826154531</v>
      </c>
      <c r="CM59" s="47">
        <v>1.7768591946002412</v>
      </c>
      <c r="CN59" s="47">
        <v>0.13731145039272213</v>
      </c>
      <c r="CO59" s="47">
        <v>2.0359717132561879</v>
      </c>
      <c r="CP59" s="47">
        <v>5.0805236645307179E-2</v>
      </c>
    </row>
    <row r="60" spans="2:94" ht="14.2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5.173537559067948</v>
      </c>
      <c r="G60" s="60">
        <v>5.173537559067948</v>
      </c>
      <c r="H60" s="60">
        <v>1.3653359999999999</v>
      </c>
      <c r="I60" s="75">
        <v>5.6940606506198983E-2</v>
      </c>
      <c r="J60" s="83">
        <v>2.3724121847886566E-3</v>
      </c>
      <c r="K60" s="58">
        <v>1.1388121301239798E-2</v>
      </c>
      <c r="L60" s="73">
        <v>4.5552485204959185E-2</v>
      </c>
      <c r="M60" s="225">
        <v>0</v>
      </c>
      <c r="N60" s="73">
        <v>5.2670061018234057E-2</v>
      </c>
      <c r="O60" s="151">
        <v>4.2705454879649234E-3</v>
      </c>
      <c r="P60" s="225">
        <v>0</v>
      </c>
      <c r="Q60" s="55">
        <v>0.45</v>
      </c>
      <c r="R60" s="55">
        <v>1.8</v>
      </c>
      <c r="S60" s="55">
        <v>0.45</v>
      </c>
      <c r="T60" s="55">
        <v>0.5</v>
      </c>
      <c r="U60" s="249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0"/>
      <c r="CG60" s="32">
        <v>346.08375673379282</v>
      </c>
      <c r="CH60" s="60">
        <v>77.232338109601571</v>
      </c>
      <c r="CI60" s="60">
        <v>6.6468352826154531</v>
      </c>
      <c r="CJ60" s="32">
        <v>397.9963202438617</v>
      </c>
      <c r="CK60" s="32">
        <v>28.57596510055258</v>
      </c>
      <c r="CL60" s="94">
        <v>6.6468352826154531</v>
      </c>
      <c r="CM60" s="47">
        <v>1.8248649660291612</v>
      </c>
      <c r="CN60" s="47">
        <v>0.10544809158521096</v>
      </c>
      <c r="CO60" s="47">
        <v>2.0934365631360023</v>
      </c>
      <c r="CP60" s="47">
        <v>3.9015793886528052E-2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2">
        <v>0.26886100700668081</v>
      </c>
      <c r="G61" s="32">
        <v>0.26886100700668081</v>
      </c>
      <c r="H61" s="32">
        <v>5.1083999999999997E-2</v>
      </c>
      <c r="I61" s="144">
        <v>2.9591181333930186E-3</v>
      </c>
      <c r="J61" s="83">
        <v>1.5880654475457172E-4</v>
      </c>
      <c r="K61" s="149">
        <v>5.9182362667860376E-4</v>
      </c>
      <c r="L61" s="151">
        <v>2.367294506714415E-3</v>
      </c>
      <c r="M61" s="225">
        <v>0</v>
      </c>
      <c r="N61" s="151">
        <v>2.737184273388542E-3</v>
      </c>
      <c r="O61" s="152">
        <v>2.2193386000447638E-4</v>
      </c>
      <c r="P61" s="225">
        <v>2.1684043449710089E-19</v>
      </c>
      <c r="Q61" s="58">
        <v>0.4</v>
      </c>
      <c r="R61" s="55">
        <v>2.2000000000000002</v>
      </c>
      <c r="S61" s="53">
        <v>0.4</v>
      </c>
      <c r="T61" s="53">
        <v>0.4</v>
      </c>
      <c r="U61" s="249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58">
        <v>318.47194409286726</v>
      </c>
      <c r="CH61" s="175">
        <v>52.214176507104838</v>
      </c>
      <c r="CI61" s="60">
        <v>6.6468352826154531</v>
      </c>
      <c r="CJ61" s="32">
        <v>366.2427357067973</v>
      </c>
      <c r="CK61" s="32">
        <v>19.31924530762879</v>
      </c>
      <c r="CL61" s="94">
        <v>6.6468352826154531</v>
      </c>
      <c r="CM61" s="69">
        <v>8.7411762419675174E-2</v>
      </c>
      <c r="CN61" s="69">
        <v>2.6673089926889434E-3</v>
      </c>
      <c r="CO61" s="69">
        <v>0.1002554655585027</v>
      </c>
      <c r="CP61" s="69">
        <v>9.8690432729490909E-4</v>
      </c>
    </row>
    <row r="62" spans="2:94" ht="24.75" customHeight="1" x14ac:dyDescent="0.2">
      <c r="B62" s="5" t="s">
        <v>100</v>
      </c>
      <c r="C62" s="5" t="s">
        <v>103</v>
      </c>
      <c r="D62" s="5" t="s">
        <v>103</v>
      </c>
      <c r="E62" s="5"/>
      <c r="F62" s="7"/>
      <c r="G62" s="60"/>
      <c r="H62" s="66"/>
      <c r="I62" s="231">
        <v>2.3000912901796275E-2</v>
      </c>
      <c r="J62" s="231">
        <v>2.3000912901796275E-2</v>
      </c>
      <c r="K62" s="231">
        <v>4.600182580359255E-3</v>
      </c>
      <c r="L62" s="231">
        <v>1.840073032143702E-2</v>
      </c>
      <c r="M62" s="231">
        <v>0</v>
      </c>
      <c r="N62" s="14"/>
      <c r="O62" s="14"/>
      <c r="P62" s="317"/>
      <c r="Q62" s="7"/>
      <c r="R62" s="7"/>
      <c r="S62" s="7"/>
      <c r="T62" s="7"/>
      <c r="U62" s="249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0"/>
      <c r="CG62" s="13"/>
      <c r="CH62" s="60"/>
      <c r="CI62" s="60"/>
      <c r="CJ62" s="7"/>
      <c r="CK62" s="60"/>
      <c r="CL62" s="60"/>
      <c r="CM62" s="7"/>
      <c r="CN62" s="7"/>
      <c r="CO62" s="7"/>
      <c r="CP62" s="7"/>
    </row>
    <row r="63" spans="2:94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71">
        <v>5.3609255336483619</v>
      </c>
      <c r="G63" s="60">
        <v>5.3609255336483619</v>
      </c>
      <c r="H63" s="60">
        <v>1.0185839999999999</v>
      </c>
      <c r="I63" s="133">
        <v>1.1139326495229911E-2</v>
      </c>
      <c r="J63" s="32">
        <v>1.1139326495229911E-2</v>
      </c>
      <c r="K63" s="149">
        <v>2.2278652990459823E-3</v>
      </c>
      <c r="L63" s="151">
        <v>8.9114611961839292E-3</v>
      </c>
      <c r="M63" s="318">
        <v>0</v>
      </c>
      <c r="N63" s="53">
        <v>9.2901982970217453E-3</v>
      </c>
      <c r="O63" s="133">
        <v>1.8491281982081652E-3</v>
      </c>
      <c r="P63" s="225">
        <v>0</v>
      </c>
      <c r="Q63" s="71">
        <v>1.8</v>
      </c>
      <c r="R63" s="71">
        <v>3.8</v>
      </c>
      <c r="S63" s="71">
        <v>2.1</v>
      </c>
      <c r="T63" s="71">
        <v>2</v>
      </c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0"/>
      <c r="CG63" s="58">
        <v>104.14873200887972</v>
      </c>
      <c r="CH63" s="175">
        <v>52.214176507104838</v>
      </c>
      <c r="CI63" s="60">
        <v>2.4399775088082043</v>
      </c>
      <c r="CJ63" s="32">
        <v>119.77104181021167</v>
      </c>
      <c r="CK63" s="13">
        <v>19.31924530762879</v>
      </c>
      <c r="CL63" s="47">
        <v>2.4399775088082043</v>
      </c>
      <c r="CM63" s="47">
        <v>0.5714141344520014</v>
      </c>
      <c r="CN63" s="47">
        <v>5.3184524763312875E-2</v>
      </c>
      <c r="CO63" s="94">
        <v>0.65516417396052684</v>
      </c>
      <c r="CP63" s="94">
        <v>1.9678274162425763E-2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10">
        <v>0.92879256965944257</v>
      </c>
      <c r="G64" s="60">
        <v>0.92879256965944257</v>
      </c>
      <c r="H64" s="60">
        <v>0.17647199999999999</v>
      </c>
      <c r="I64" s="133">
        <v>1.9794381214240085E-3</v>
      </c>
      <c r="J64" s="83">
        <v>1.9794381214240085E-3</v>
      </c>
      <c r="K64" s="150">
        <v>3.9588762428480174E-4</v>
      </c>
      <c r="L64" s="151">
        <v>1.5835504971392067E-3</v>
      </c>
      <c r="M64" s="318">
        <v>0</v>
      </c>
      <c r="N64" s="133">
        <v>1.6508513932676229E-3</v>
      </c>
      <c r="O64" s="134">
        <v>3.2858672815638541E-4</v>
      </c>
      <c r="P64" s="225">
        <v>0</v>
      </c>
      <c r="Q64" s="53">
        <v>1.7</v>
      </c>
      <c r="R64" s="53">
        <v>3.7</v>
      </c>
      <c r="S64" s="53">
        <v>1.7</v>
      </c>
      <c r="T64" s="53">
        <v>1.7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0"/>
      <c r="CG64" s="13">
        <v>104.14873200887972</v>
      </c>
      <c r="CH64" s="60">
        <v>56.913452392744283</v>
      </c>
      <c r="CI64" s="60">
        <v>2.4399775088082043</v>
      </c>
      <c r="CJ64" s="13">
        <v>119.77104181021167</v>
      </c>
      <c r="CK64" s="32">
        <v>21.057977385315386</v>
      </c>
      <c r="CL64" s="94">
        <v>2.4399775088082043</v>
      </c>
      <c r="CM64" s="47">
        <v>9.899880140961724E-2</v>
      </c>
      <c r="CN64" s="47">
        <v>1.004363077065237E-2</v>
      </c>
      <c r="CO64" s="94">
        <v>0.11350868667401223</v>
      </c>
      <c r="CP64" s="101">
        <v>3.7161433851413766E-3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10">
        <v>1.10803324099723</v>
      </c>
      <c r="G65" s="60">
        <v>1.10803324099723</v>
      </c>
      <c r="H65" s="60">
        <v>0.21052799999999999</v>
      </c>
      <c r="I65" s="133">
        <v>2.2671342997622012E-3</v>
      </c>
      <c r="J65" s="83">
        <v>2.2671342997622012E-3</v>
      </c>
      <c r="K65" s="150">
        <v>4.5342685995244025E-4</v>
      </c>
      <c r="L65" s="151">
        <v>1.813707439809761E-3</v>
      </c>
      <c r="M65" s="225">
        <v>0</v>
      </c>
      <c r="N65" s="133">
        <v>1.8907900060016758E-3</v>
      </c>
      <c r="O65" s="134">
        <v>3.7634429376052543E-4</v>
      </c>
      <c r="P65" s="225">
        <v>0</v>
      </c>
      <c r="Q65" s="53">
        <v>1.6</v>
      </c>
      <c r="R65" s="53">
        <v>3.55</v>
      </c>
      <c r="S65" s="53">
        <v>1.2</v>
      </c>
      <c r="T65" s="53">
        <v>1.5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0"/>
      <c r="CG65" s="13">
        <v>108.24028933779999</v>
      </c>
      <c r="CH65" s="60">
        <v>57.482586916671721</v>
      </c>
      <c r="CI65" s="60">
        <v>2.4399775088082043</v>
      </c>
      <c r="CJ65" s="13">
        <v>124.47633273846998</v>
      </c>
      <c r="CK65" s="32">
        <v>21.268557159168537</v>
      </c>
      <c r="CL65" s="94">
        <v>2.4399775088082043</v>
      </c>
      <c r="CM65" s="47">
        <v>0.12263741478848554</v>
      </c>
      <c r="CN65" s="47">
        <v>1.2101694058393063E-2</v>
      </c>
      <c r="CO65" s="94">
        <v>0.14062749057870161</v>
      </c>
      <c r="CP65" s="101">
        <v>4.4776268016054332E-3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10">
        <v>1.8494378360762587</v>
      </c>
      <c r="G66" s="60">
        <v>1.8494378360762587</v>
      </c>
      <c r="H66" s="60">
        <v>0.35139599999999999</v>
      </c>
      <c r="I66" s="133">
        <v>3.7567497722555375E-3</v>
      </c>
      <c r="J66" s="83">
        <v>3.7567497722555375E-3</v>
      </c>
      <c r="K66" s="150">
        <v>7.5134995445110756E-4</v>
      </c>
      <c r="L66" s="151">
        <v>3.0053998178044298E-3</v>
      </c>
      <c r="M66" s="225">
        <v>0</v>
      </c>
      <c r="N66" s="133">
        <v>3.1331293100611184E-3</v>
      </c>
      <c r="O66" s="133">
        <v>6.2362046219441921E-4</v>
      </c>
      <c r="P66" s="225">
        <v>0</v>
      </c>
      <c r="Q66" s="55">
        <v>0.6</v>
      </c>
      <c r="R66" s="55">
        <v>3.4</v>
      </c>
      <c r="S66" s="55">
        <v>0.7</v>
      </c>
      <c r="T66" s="55">
        <v>1</v>
      </c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0"/>
      <c r="CG66" s="13">
        <v>112.33184666672027</v>
      </c>
      <c r="CH66" s="226">
        <v>49.722437682921033</v>
      </c>
      <c r="CI66" s="60">
        <v>2.4399775088082043</v>
      </c>
      <c r="CJ66" s="13">
        <v>129.18162366672829</v>
      </c>
      <c r="CK66" s="32">
        <v>18.39730194268078</v>
      </c>
      <c r="CL66" s="94">
        <v>2.4399775088082043</v>
      </c>
      <c r="CM66" s="47">
        <v>0.21226335414571421</v>
      </c>
      <c r="CN66" s="47">
        <v>1.7472265712027715E-2</v>
      </c>
      <c r="CO66" s="47">
        <v>0.24342596925897653</v>
      </c>
      <c r="CP66" s="47">
        <v>6.4647383134502556E-3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10">
        <v>0.96952908587257614</v>
      </c>
      <c r="G67" s="60">
        <v>0.96952908587257614</v>
      </c>
      <c r="H67" s="60">
        <v>0.18421199999999999</v>
      </c>
      <c r="I67" s="133">
        <v>1.5200593008759431E-3</v>
      </c>
      <c r="J67" s="83">
        <v>1.5200593008759431E-3</v>
      </c>
      <c r="K67" s="150">
        <v>3.0401186017518865E-4</v>
      </c>
      <c r="L67" s="151">
        <v>1.2160474407007546E-3</v>
      </c>
      <c r="M67" s="225">
        <v>0</v>
      </c>
      <c r="N67" s="133">
        <v>1.2677294569305366E-3</v>
      </c>
      <c r="O67" s="134">
        <v>2.5232984394540659E-4</v>
      </c>
      <c r="P67" s="225">
        <v>0</v>
      </c>
      <c r="Q67" s="55">
        <v>0.5</v>
      </c>
      <c r="R67" s="55">
        <v>2.9</v>
      </c>
      <c r="S67" s="55">
        <v>0.5</v>
      </c>
      <c r="T67" s="55">
        <v>0.9</v>
      </c>
      <c r="U67" s="249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0"/>
      <c r="CG67" s="13">
        <v>104.14873200887972</v>
      </c>
      <c r="CH67" s="60">
        <v>41.962288449170352</v>
      </c>
      <c r="CI67" s="60">
        <v>2.4399775088082043</v>
      </c>
      <c r="CJ67" s="13">
        <v>119.77104181021167</v>
      </c>
      <c r="CK67" s="32">
        <v>15.52604672619303</v>
      </c>
      <c r="CL67" s="94">
        <v>2.4399775088082043</v>
      </c>
      <c r="CM67" s="47">
        <v>0.10334085410302153</v>
      </c>
      <c r="CN67" s="47">
        <v>7.7299570797985688E-3</v>
      </c>
      <c r="CO67" s="47">
        <v>0.11848713784392509</v>
      </c>
      <c r="CP67" s="69">
        <v>2.8600841195254704E-3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10">
        <v>1.0998859377546033</v>
      </c>
      <c r="G68" s="60">
        <v>1.0998859377546033</v>
      </c>
      <c r="H68" s="60">
        <v>0.20898</v>
      </c>
      <c r="I68" s="133">
        <v>1.9860808035713847E-3</v>
      </c>
      <c r="J68" s="83">
        <v>1.9860808035713847E-3</v>
      </c>
      <c r="K68" s="150">
        <v>3.9721616071427694E-4</v>
      </c>
      <c r="L68" s="151">
        <v>1.5888646428571078E-3</v>
      </c>
      <c r="M68" s="225">
        <v>0</v>
      </c>
      <c r="N68" s="133">
        <v>1.6563913901785348E-3</v>
      </c>
      <c r="O68" s="134">
        <v>3.2968941339284988E-4</v>
      </c>
      <c r="P68" s="225">
        <v>0</v>
      </c>
      <c r="Q68" s="55">
        <v>0.45</v>
      </c>
      <c r="R68" s="55">
        <v>1.8</v>
      </c>
      <c r="S68" s="55">
        <v>0.45</v>
      </c>
      <c r="T68" s="55">
        <v>0.5</v>
      </c>
      <c r="U68" s="249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32">
        <v>119.77104181021168</v>
      </c>
      <c r="CH68" s="60">
        <v>47.837008832054202</v>
      </c>
      <c r="CI68" s="60">
        <v>2.4399775088082043</v>
      </c>
      <c r="CJ68" s="32">
        <v>137.73669808174344</v>
      </c>
      <c r="CK68" s="32">
        <v>17.699693267860056</v>
      </c>
      <c r="CL68" s="94">
        <v>2.4399775088082043</v>
      </c>
      <c r="CM68" s="47">
        <v>0.13441818158764612</v>
      </c>
      <c r="CN68" s="47">
        <v>9.9969781057226877E-3</v>
      </c>
      <c r="CO68" s="47">
        <v>0.15417835428323673</v>
      </c>
      <c r="CP68" s="69">
        <v>3.6988818991173945E-3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2">
        <v>0.21997718755092066</v>
      </c>
      <c r="G69" s="32">
        <v>0.21997718755092066</v>
      </c>
      <c r="H69" s="32">
        <v>4.1796E-2</v>
      </c>
      <c r="I69" s="134">
        <v>3.5212410867728895E-4</v>
      </c>
      <c r="J69" s="188">
        <v>3.5212410867728895E-4</v>
      </c>
      <c r="K69" s="153">
        <v>7.0424821735457798E-5</v>
      </c>
      <c r="L69" s="152">
        <v>2.8169928694183114E-4</v>
      </c>
      <c r="M69" s="225">
        <v>0</v>
      </c>
      <c r="N69" s="134">
        <v>2.93671506636859E-4</v>
      </c>
      <c r="O69" s="135">
        <v>5.8452602040429969E-5</v>
      </c>
      <c r="P69" s="225">
        <v>0</v>
      </c>
      <c r="Q69" s="58">
        <v>0.4</v>
      </c>
      <c r="R69" s="55">
        <v>2.2000000000000002</v>
      </c>
      <c r="S69" s="53">
        <v>0.4</v>
      </c>
      <c r="T69" s="53">
        <v>0.4</v>
      </c>
      <c r="U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0"/>
      <c r="CG69" s="58">
        <v>117.05573558283731</v>
      </c>
      <c r="CH69" s="228">
        <v>43.377173426562756</v>
      </c>
      <c r="CI69" s="60">
        <v>2.4399775088082043</v>
      </c>
      <c r="CJ69" s="32">
        <v>134.61409592026291</v>
      </c>
      <c r="CK69" s="32">
        <v>16.049554167828219</v>
      </c>
      <c r="CL69" s="94">
        <v>2.4399775088082043</v>
      </c>
      <c r="CM69" s="69">
        <v>2.628633089029191E-2</v>
      </c>
      <c r="CN69" s="69">
        <v>1.8129923405366169E-3</v>
      </c>
      <c r="CO69" s="69">
        <v>3.0148769615324429E-2</v>
      </c>
      <c r="CP69" s="69">
        <v>6.7080716599854828E-4</v>
      </c>
    </row>
    <row r="70" spans="2:94" ht="21.75" customHeight="1" x14ac:dyDescent="0.2">
      <c r="B70" s="5" t="s">
        <v>100</v>
      </c>
      <c r="C70" s="5" t="s">
        <v>104</v>
      </c>
      <c r="D70" s="5" t="s">
        <v>104</v>
      </c>
      <c r="E70" s="5"/>
      <c r="F70" s="10"/>
      <c r="G70" s="63"/>
      <c r="H70" s="63"/>
      <c r="I70" s="513">
        <v>1.20918E-2</v>
      </c>
      <c r="J70" s="513">
        <v>1.20918E-2</v>
      </c>
      <c r="K70" s="513">
        <v>2.41836E-3</v>
      </c>
      <c r="L70" s="513">
        <v>9.6734400000000002E-3</v>
      </c>
      <c r="M70" s="513">
        <v>0</v>
      </c>
      <c r="N70" s="166"/>
      <c r="O70" s="166"/>
      <c r="P70" s="241"/>
      <c r="Q70" s="15"/>
      <c r="R70" s="15"/>
      <c r="S70" s="15"/>
      <c r="T70" s="15"/>
      <c r="U70" s="249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0"/>
      <c r="CG70" s="13"/>
      <c r="CH70" s="15"/>
      <c r="CI70" s="7"/>
      <c r="CJ70" s="15"/>
      <c r="CK70" s="63"/>
      <c r="CL70" s="63"/>
      <c r="CM70" s="15"/>
      <c r="CN70" s="47"/>
      <c r="CO70" s="15"/>
      <c r="CP70" s="15"/>
    </row>
    <row r="71" spans="2:94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71">
        <v>1.5072510998859379</v>
      </c>
      <c r="G71" s="60">
        <v>1.5072510998859379</v>
      </c>
      <c r="H71" s="60">
        <v>0.28638000000000002</v>
      </c>
      <c r="I71" s="133">
        <v>3.7743466293219479E-3</v>
      </c>
      <c r="J71" s="83">
        <v>3.7743466293219479E-3</v>
      </c>
      <c r="K71" s="149">
        <v>7.5486932586438964E-4</v>
      </c>
      <c r="L71" s="151">
        <v>3.0194773034575581E-3</v>
      </c>
      <c r="M71" s="318">
        <v>0</v>
      </c>
      <c r="N71" s="133">
        <v>3.1478050888545045E-3</v>
      </c>
      <c r="O71" s="133">
        <v>6.2654154046744336E-4</v>
      </c>
      <c r="P71" s="225">
        <v>0</v>
      </c>
      <c r="Q71" s="71">
        <v>1.8</v>
      </c>
      <c r="R71" s="71">
        <v>3.8</v>
      </c>
      <c r="S71" s="71">
        <v>2.1</v>
      </c>
      <c r="T71" s="71">
        <v>2</v>
      </c>
      <c r="U71" s="249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0"/>
      <c r="CG71" s="58">
        <v>157.46296387056816</v>
      </c>
      <c r="CH71" s="33">
        <v>52.214176507104838</v>
      </c>
      <c r="CI71" s="7">
        <v>15.397099452134531</v>
      </c>
      <c r="CJ71" s="32">
        <v>181.08240845115338</v>
      </c>
      <c r="CK71" s="32">
        <v>19.31924530762879</v>
      </c>
      <c r="CL71" s="94">
        <v>15.397099452134531</v>
      </c>
      <c r="CM71" s="47">
        <v>0.26054352056949648</v>
      </c>
      <c r="CN71" s="47">
        <v>1.4953095868104685E-2</v>
      </c>
      <c r="CO71" s="94">
        <v>0.29614395439227847</v>
      </c>
      <c r="CP71" s="94">
        <v>5.5326454711987338E-3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10">
        <v>0.26071370376405412</v>
      </c>
      <c r="G72" s="60">
        <v>0.26071370376405412</v>
      </c>
      <c r="H72" s="60">
        <v>4.9535999999999997E-2</v>
      </c>
      <c r="I72" s="133">
        <v>7.0186151551462721E-4</v>
      </c>
      <c r="J72" s="83">
        <v>7.0186151551462721E-4</v>
      </c>
      <c r="K72" s="150">
        <v>1.4037230310292545E-4</v>
      </c>
      <c r="L72" s="151">
        <v>5.6148921241170181E-4</v>
      </c>
      <c r="M72" s="318">
        <v>0</v>
      </c>
      <c r="N72" s="133">
        <v>5.853525039391991E-4</v>
      </c>
      <c r="O72" s="134">
        <v>1.1650901157542812E-4</v>
      </c>
      <c r="P72" s="225">
        <v>0</v>
      </c>
      <c r="Q72" s="53">
        <v>1.7</v>
      </c>
      <c r="R72" s="53">
        <v>3.7</v>
      </c>
      <c r="S72" s="53">
        <v>1.7</v>
      </c>
      <c r="T72" s="53">
        <v>1.7</v>
      </c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0"/>
      <c r="CG72" s="13">
        <v>157.46296387056816</v>
      </c>
      <c r="CH72" s="7">
        <v>48.559184151607504</v>
      </c>
      <c r="CI72" s="7">
        <v>15.397099452134531</v>
      </c>
      <c r="CJ72" s="13">
        <v>181.08240845115338</v>
      </c>
      <c r="CK72" s="32">
        <v>17.966898136094777</v>
      </c>
      <c r="CL72" s="94">
        <v>15.397099452134531</v>
      </c>
      <c r="CM72" s="47">
        <v>4.5066987341750749E-2</v>
      </c>
      <c r="CN72" s="69">
        <v>2.405427746134029E-3</v>
      </c>
      <c r="CO72" s="94">
        <v>5.1224900219204936E-2</v>
      </c>
      <c r="CP72" s="101">
        <v>8.9000826606959081E-4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10">
        <v>0.38292325240345443</v>
      </c>
      <c r="G73" s="60">
        <v>0.38292325240345443</v>
      </c>
      <c r="H73" s="60">
        <v>7.2755999999999987E-2</v>
      </c>
      <c r="I73" s="133">
        <v>1.0123391400587852E-3</v>
      </c>
      <c r="J73" s="83">
        <v>1.0123391400587852E-3</v>
      </c>
      <c r="K73" s="150">
        <v>2.0246782801175704E-4</v>
      </c>
      <c r="L73" s="151">
        <v>8.0987131204702818E-4</v>
      </c>
      <c r="M73" s="225">
        <v>0</v>
      </c>
      <c r="N73" s="133">
        <v>8.4429084280902692E-4</v>
      </c>
      <c r="O73" s="134">
        <v>1.6804829724975835E-4</v>
      </c>
      <c r="P73" s="225">
        <v>0</v>
      </c>
      <c r="Q73" s="53">
        <v>1.6</v>
      </c>
      <c r="R73" s="53">
        <v>3.55</v>
      </c>
      <c r="S73" s="53">
        <v>1.2</v>
      </c>
      <c r="T73" s="53">
        <v>1.5</v>
      </c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0"/>
      <c r="CG73" s="13">
        <v>160.56262851368959</v>
      </c>
      <c r="CH73" s="7">
        <v>49.044775993123579</v>
      </c>
      <c r="CI73" s="7">
        <v>15.397099452134531</v>
      </c>
      <c r="CJ73" s="13">
        <v>184.64702279074302</v>
      </c>
      <c r="CK73" s="32">
        <v>18.146567117455724</v>
      </c>
      <c r="CL73" s="94">
        <v>15.397099452134531</v>
      </c>
      <c r="CM73" s="47">
        <v>6.7379071324700446E-2</v>
      </c>
      <c r="CN73" s="69">
        <v>3.5683017221556988E-3</v>
      </c>
      <c r="CO73" s="94">
        <v>7.6601545913436889E-2</v>
      </c>
      <c r="CP73" s="101">
        <v>1.3202716371976085E-3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10">
        <v>0.66807886589538856</v>
      </c>
      <c r="G74" s="60">
        <v>0.66807886589538856</v>
      </c>
      <c r="H74" s="60">
        <v>0.12693599999999999</v>
      </c>
      <c r="I74" s="133">
        <v>1.7707422054884536E-3</v>
      </c>
      <c r="J74" s="83">
        <v>1.7707422054884536E-3</v>
      </c>
      <c r="K74" s="150">
        <v>3.5414844109769075E-4</v>
      </c>
      <c r="L74" s="151">
        <v>1.4165937643907628E-3</v>
      </c>
      <c r="M74" s="225">
        <v>0</v>
      </c>
      <c r="N74" s="133">
        <v>1.4767989993773702E-3</v>
      </c>
      <c r="O74" s="134">
        <v>2.9394320611108329E-4</v>
      </c>
      <c r="P74" s="225">
        <v>0</v>
      </c>
      <c r="Q74" s="55">
        <v>0.6</v>
      </c>
      <c r="R74" s="55">
        <v>3.4</v>
      </c>
      <c r="S74" s="55">
        <v>0.7</v>
      </c>
      <c r="T74" s="55">
        <v>1</v>
      </c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0"/>
      <c r="CG74" s="13">
        <v>163.66229315681099</v>
      </c>
      <c r="CH74" s="7">
        <v>49.044775993123579</v>
      </c>
      <c r="CI74" s="7">
        <v>15.397099452134531</v>
      </c>
      <c r="CJ74" s="13">
        <v>188.21163713033263</v>
      </c>
      <c r="CK74" s="32">
        <v>18.146567117455724</v>
      </c>
      <c r="CL74" s="94">
        <v>15.397099452134531</v>
      </c>
      <c r="CM74" s="47">
        <v>0.11962579594210145</v>
      </c>
      <c r="CN74" s="47">
        <v>6.2255476854631338E-3</v>
      </c>
      <c r="CO74" s="47">
        <v>0.13602669382240756</v>
      </c>
      <c r="CP74" s="69">
        <v>2.3034526436213599E-3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10">
        <v>0.7251099885937754</v>
      </c>
      <c r="G75" s="60">
        <v>0.7251099885937754</v>
      </c>
      <c r="H75" s="60">
        <v>0.13777200000000001</v>
      </c>
      <c r="I75" s="133">
        <v>1.8832894786848262E-3</v>
      </c>
      <c r="J75" s="83">
        <v>1.8832894786848262E-3</v>
      </c>
      <c r="K75" s="150">
        <v>3.7665789573696525E-4</v>
      </c>
      <c r="L75" s="151">
        <v>1.506631582947861E-3</v>
      </c>
      <c r="M75" s="225">
        <v>0</v>
      </c>
      <c r="N75" s="133">
        <v>1.570663425223145E-3</v>
      </c>
      <c r="O75" s="134">
        <v>3.1262605346168114E-4</v>
      </c>
      <c r="P75" s="225">
        <v>0</v>
      </c>
      <c r="Q75" s="55">
        <v>0.5</v>
      </c>
      <c r="R75" s="55">
        <v>2.9</v>
      </c>
      <c r="S75" s="55">
        <v>0.5</v>
      </c>
      <c r="T75" s="55">
        <v>0.9</v>
      </c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0"/>
      <c r="CG75" s="13">
        <v>157.46296387056816</v>
      </c>
      <c r="CH75" s="7">
        <v>37.764477514705156</v>
      </c>
      <c r="CI75" s="7">
        <v>15.397099452134531</v>
      </c>
      <c r="CJ75" s="13">
        <v>181.08240845115338</v>
      </c>
      <c r="CK75" s="32">
        <v>13.972856680440907</v>
      </c>
      <c r="CL75" s="94">
        <v>15.397099452134531</v>
      </c>
      <c r="CM75" s="47">
        <v>0.12534255854424425</v>
      </c>
      <c r="CN75" s="47">
        <v>5.2028875961559586E-3</v>
      </c>
      <c r="CO75" s="47">
        <v>0.14246925373466371</v>
      </c>
      <c r="CP75" s="69">
        <v>1.9250684105777047E-3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10">
        <v>0.86361414371842926</v>
      </c>
      <c r="G76" s="60">
        <v>0.86361414371842926</v>
      </c>
      <c r="H76" s="60">
        <v>0.16408800000000001</v>
      </c>
      <c r="I76" s="133">
        <v>2.5517777880219822E-3</v>
      </c>
      <c r="J76" s="83">
        <v>2.5517777880219822E-3</v>
      </c>
      <c r="K76" s="149">
        <v>5.1035555760439646E-4</v>
      </c>
      <c r="L76" s="151">
        <v>2.0414222304175858E-3</v>
      </c>
      <c r="M76" s="225">
        <v>0</v>
      </c>
      <c r="N76" s="133">
        <v>2.1281826752103331E-3</v>
      </c>
      <c r="O76" s="134">
        <v>4.2359511281164905E-4</v>
      </c>
      <c r="P76" s="225">
        <v>0</v>
      </c>
      <c r="Q76" s="55">
        <v>0.45</v>
      </c>
      <c r="R76" s="55">
        <v>1.8</v>
      </c>
      <c r="S76" s="55">
        <v>0.45</v>
      </c>
      <c r="T76" s="55">
        <v>0.5</v>
      </c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0"/>
      <c r="CG76" s="13">
        <v>158.1820860677723</v>
      </c>
      <c r="CH76" s="7">
        <v>42.673859591616825</v>
      </c>
      <c r="CI76" s="7">
        <v>15.397099452134531</v>
      </c>
      <c r="CJ76" s="13">
        <v>181.90939897793814</v>
      </c>
      <c r="CK76" s="32">
        <v>15.789328048898225</v>
      </c>
      <c r="CL76" s="94">
        <v>15.397099452134531</v>
      </c>
      <c r="CM76" s="47">
        <v>0.14990543967011671</v>
      </c>
      <c r="CN76" s="47">
        <v>7.0022682726692221E-3</v>
      </c>
      <c r="CO76" s="47">
        <v>0.1703966826917688</v>
      </c>
      <c r="CP76" s="69">
        <v>2.5908392608876125E-3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2">
        <v>0.13035685188202706</v>
      </c>
      <c r="G77" s="32">
        <v>0.13035685188202706</v>
      </c>
      <c r="H77" s="32">
        <v>2.4767999999999998E-2</v>
      </c>
      <c r="I77" s="134">
        <v>3.974432429093776E-4</v>
      </c>
      <c r="J77" s="188">
        <v>3.974432429093776E-4</v>
      </c>
      <c r="K77" s="150">
        <v>7.9488648581875525E-5</v>
      </c>
      <c r="L77" s="152">
        <v>3.179545943275021E-4</v>
      </c>
      <c r="M77" s="225">
        <v>0</v>
      </c>
      <c r="N77" s="134">
        <v>3.3146766458642095E-4</v>
      </c>
      <c r="O77" s="134">
        <v>6.597557832295668E-5</v>
      </c>
      <c r="P77" s="225">
        <v>0</v>
      </c>
      <c r="Q77" s="58">
        <v>0.4</v>
      </c>
      <c r="R77" s="55">
        <v>2.2000000000000002</v>
      </c>
      <c r="S77" s="53">
        <v>0.4</v>
      </c>
      <c r="T77" s="53">
        <v>0.4</v>
      </c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0"/>
      <c r="CG77" s="58">
        <v>72.966105699078241</v>
      </c>
      <c r="CH77" s="228">
        <v>39.377370471490195</v>
      </c>
      <c r="CI77" s="53">
        <v>15.397099452134531</v>
      </c>
      <c r="CJ77" s="32">
        <v>83.911021553939975</v>
      </c>
      <c r="CK77" s="32">
        <v>14.569627074451372</v>
      </c>
      <c r="CL77" s="94">
        <v>15.397099452134531</v>
      </c>
      <c r="CM77" s="69">
        <v>1.1518749245717814E-2</v>
      </c>
      <c r="CN77" s="69">
        <v>9.7529871183786913E-4</v>
      </c>
      <c r="CO77" s="47">
        <v>1.2945494020671274E-2</v>
      </c>
      <c r="CP77" s="77">
        <v>3.6086052338001154E-4</v>
      </c>
    </row>
    <row r="78" spans="2:94" ht="29.25" customHeight="1" x14ac:dyDescent="0.2">
      <c r="B78" s="5" t="s">
        <v>100</v>
      </c>
      <c r="C78" s="5" t="s">
        <v>105</v>
      </c>
      <c r="D78" s="5" t="s">
        <v>105</v>
      </c>
      <c r="E78" s="5"/>
      <c r="F78" s="10"/>
      <c r="G78" s="63"/>
      <c r="H78" s="63"/>
      <c r="I78" s="330">
        <v>9.0918000000000006E-3</v>
      </c>
      <c r="J78" s="330">
        <v>9.0918000000000006E-3</v>
      </c>
      <c r="K78" s="330">
        <v>1.8183599999999998E-3</v>
      </c>
      <c r="L78" s="330">
        <v>7.2734399999999982E-3</v>
      </c>
      <c r="M78" s="330">
        <v>0</v>
      </c>
      <c r="N78" s="166"/>
      <c r="O78" s="166"/>
      <c r="P78" s="241"/>
      <c r="Q78" s="15"/>
      <c r="R78" s="15"/>
      <c r="S78" s="15"/>
      <c r="T78" s="15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0"/>
      <c r="CG78" s="13"/>
      <c r="CH78" s="15"/>
      <c r="CI78" s="7"/>
      <c r="CJ78" s="63"/>
      <c r="CK78" s="63"/>
      <c r="CL78" s="63"/>
      <c r="CM78" s="15"/>
      <c r="CN78" s="47"/>
      <c r="CO78" s="15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71">
        <v>3.9758839824018248</v>
      </c>
      <c r="G79" s="7">
        <v>3.9758839824018248</v>
      </c>
      <c r="H79" s="7">
        <v>1.1377799999999998</v>
      </c>
      <c r="I79" s="53">
        <v>3.908060901149207E-3</v>
      </c>
      <c r="J79" s="60">
        <v>3.908060901149207E-3</v>
      </c>
      <c r="K79" s="149">
        <v>7.8161218022984146E-4</v>
      </c>
      <c r="L79" s="151">
        <v>3.1264487209193654E-3</v>
      </c>
      <c r="M79" s="318">
        <v>0</v>
      </c>
      <c r="N79" s="133">
        <v>3.2593227915584388E-3</v>
      </c>
      <c r="O79" s="133">
        <v>6.4873810959076837E-4</v>
      </c>
      <c r="P79" s="225">
        <v>0</v>
      </c>
      <c r="Q79" s="71">
        <v>1.8</v>
      </c>
      <c r="R79" s="71">
        <v>3.8</v>
      </c>
      <c r="S79" s="71">
        <v>2.1</v>
      </c>
      <c r="T79" s="71">
        <v>2</v>
      </c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0"/>
      <c r="CG79" s="58">
        <v>296.69989963958238</v>
      </c>
      <c r="CH79" s="33">
        <v>52.214176507104838</v>
      </c>
      <c r="CI79" s="7">
        <v>7.6564811483291928</v>
      </c>
      <c r="CJ79" s="32">
        <v>341.20488458551972</v>
      </c>
      <c r="CK79" s="32">
        <v>19.31924530762879</v>
      </c>
      <c r="CL79" s="94">
        <v>7.6564811483291928</v>
      </c>
      <c r="CM79" s="47">
        <v>1.2100856593164484</v>
      </c>
      <c r="CN79" s="47">
        <v>5.9408245746253731E-2</v>
      </c>
      <c r="CO79" s="94">
        <v>1.3870323161000349</v>
      </c>
      <c r="CP79" s="94">
        <v>2.1981050926113882E-2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64">
        <v>1.0265602085709631</v>
      </c>
      <c r="G80" s="7">
        <v>1.0265602085709631</v>
      </c>
      <c r="H80" s="7">
        <v>0.195048</v>
      </c>
      <c r="I80" s="133">
        <v>1.2175866200904457E-3</v>
      </c>
      <c r="J80" s="106">
        <v>1.2175866200904457E-3</v>
      </c>
      <c r="K80" s="150">
        <v>2.4351732401808914E-4</v>
      </c>
      <c r="L80" s="151">
        <v>9.7406929607235656E-4</v>
      </c>
      <c r="M80" s="318">
        <v>0</v>
      </c>
      <c r="N80" s="134">
        <v>1.0154672411554317E-3</v>
      </c>
      <c r="O80" s="134">
        <v>2.0211937893501399E-4</v>
      </c>
      <c r="P80" s="225">
        <v>0</v>
      </c>
      <c r="Q80" s="53">
        <v>1.7</v>
      </c>
      <c r="R80" s="53">
        <v>3.7</v>
      </c>
      <c r="S80" s="53">
        <v>1.7</v>
      </c>
      <c r="T80" s="53">
        <v>1.7</v>
      </c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0"/>
      <c r="CG80" s="13">
        <v>296.69989963958238</v>
      </c>
      <c r="CH80" s="7">
        <v>50.647751211891695</v>
      </c>
      <c r="CI80" s="7">
        <v>7.6564811483291928</v>
      </c>
      <c r="CJ80" s="32">
        <v>341.20488458551972</v>
      </c>
      <c r="CK80" s="32">
        <v>18.739667948399926</v>
      </c>
      <c r="CL80" s="94">
        <v>7.6564811483291928</v>
      </c>
      <c r="CM80" s="47">
        <v>0.31244014974154199</v>
      </c>
      <c r="CN80" s="47">
        <v>9.8787425783770522E-3</v>
      </c>
      <c r="CO80" s="94">
        <v>0.35812719637009099</v>
      </c>
      <c r="CP80" s="101">
        <v>3.6551347539995091E-3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64">
        <v>0.79843571777741562</v>
      </c>
      <c r="G81" s="7">
        <v>0.79843571777741562</v>
      </c>
      <c r="H81" s="7">
        <v>0.15170399999999998</v>
      </c>
      <c r="I81" s="134">
        <v>7.3861326388506023E-4</v>
      </c>
      <c r="J81" s="305">
        <v>7.3861326388506023E-4</v>
      </c>
      <c r="K81" s="150">
        <v>1.4772265277701206E-4</v>
      </c>
      <c r="L81" s="152">
        <v>5.9089061110804823E-4</v>
      </c>
      <c r="M81" s="225">
        <v>0</v>
      </c>
      <c r="N81" s="134">
        <v>6.1600346208014016E-4</v>
      </c>
      <c r="O81" s="134">
        <v>1.2260980180492002E-4</v>
      </c>
      <c r="P81" s="225">
        <v>0</v>
      </c>
      <c r="Q81" s="53">
        <v>1.6</v>
      </c>
      <c r="R81" s="53">
        <v>3.55</v>
      </c>
      <c r="S81" s="53">
        <v>1.2</v>
      </c>
      <c r="T81" s="53">
        <v>1.5</v>
      </c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0"/>
      <c r="CG81" s="13">
        <v>304.13909478307374</v>
      </c>
      <c r="CH81" s="7">
        <v>51.154228724010608</v>
      </c>
      <c r="CI81" s="7">
        <v>7.6564811483291928</v>
      </c>
      <c r="CJ81" s="32">
        <v>349.75995900053476</v>
      </c>
      <c r="CK81" s="32">
        <v>18.927064627883926</v>
      </c>
      <c r="CL81" s="94">
        <v>7.6564811483291928</v>
      </c>
      <c r="CM81" s="47">
        <v>0.24894872446861241</v>
      </c>
      <c r="CN81" s="47">
        <v>7.760301114347304E-3</v>
      </c>
      <c r="CO81" s="94">
        <v>0.28537405193570692</v>
      </c>
      <c r="CP81" s="101">
        <v>2.871311412308503E-3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10">
        <v>1.1732116669382433</v>
      </c>
      <c r="G82" s="7">
        <v>1.1732116669382433</v>
      </c>
      <c r="H82" s="7">
        <v>0.22291199999999997</v>
      </c>
      <c r="I82" s="133">
        <v>9.7363296362896307E-4</v>
      </c>
      <c r="J82" s="106">
        <v>9.7363296362896307E-4</v>
      </c>
      <c r="K82" s="150">
        <v>1.9472659272579262E-4</v>
      </c>
      <c r="L82" s="151">
        <v>7.7890637090317048E-4</v>
      </c>
      <c r="M82" s="225">
        <v>0</v>
      </c>
      <c r="N82" s="134">
        <v>8.1200989166655519E-4</v>
      </c>
      <c r="O82" s="134">
        <v>1.6162307196240788E-4</v>
      </c>
      <c r="P82" s="225">
        <v>0</v>
      </c>
      <c r="Q82" s="55">
        <v>0.6</v>
      </c>
      <c r="R82" s="55">
        <v>3.4</v>
      </c>
      <c r="S82" s="55">
        <v>0.7</v>
      </c>
      <c r="T82" s="55">
        <v>1</v>
      </c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0"/>
      <c r="CG82" s="13">
        <v>311.57828992656516</v>
      </c>
      <c r="CH82" s="226">
        <v>45.271492420749389</v>
      </c>
      <c r="CI82" s="7">
        <v>7.6564811483291928</v>
      </c>
      <c r="CJ82" s="32">
        <v>358.31503341554992</v>
      </c>
      <c r="CK82" s="32">
        <v>16.750452195677273</v>
      </c>
      <c r="CL82" s="94">
        <v>7.6564811483291928</v>
      </c>
      <c r="CM82" s="47">
        <v>0.37452995791742533</v>
      </c>
      <c r="CN82" s="47">
        <v>1.0091558918494087E-2</v>
      </c>
      <c r="CO82" s="47">
        <v>0.42936205065340222</v>
      </c>
      <c r="CP82" s="69">
        <v>3.7338767998428119E-3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10">
        <v>0.99397099560045621</v>
      </c>
      <c r="G83" s="7">
        <v>0.99397099560045621</v>
      </c>
      <c r="H83" s="7">
        <v>0.188856</v>
      </c>
      <c r="I83" s="134">
        <v>6.1196041648006109E-4</v>
      </c>
      <c r="J83" s="305">
        <v>6.1196041648006109E-4</v>
      </c>
      <c r="K83" s="150">
        <v>1.2239208329601223E-4</v>
      </c>
      <c r="L83" s="152">
        <v>4.8956833318404883E-4</v>
      </c>
      <c r="M83" s="225">
        <v>0</v>
      </c>
      <c r="N83" s="134">
        <v>5.1037498734437094E-4</v>
      </c>
      <c r="O83" s="134">
        <v>1.0158542913569014E-4</v>
      </c>
      <c r="P83" s="225">
        <v>0</v>
      </c>
      <c r="Q83" s="55">
        <v>0.5</v>
      </c>
      <c r="R83" s="55">
        <v>2.9</v>
      </c>
      <c r="S83" s="55">
        <v>0.5</v>
      </c>
      <c r="T83" s="55">
        <v>0.9</v>
      </c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0"/>
      <c r="CG83" s="13">
        <v>296.69989963958238</v>
      </c>
      <c r="CH83" s="60">
        <v>39.388756117488171</v>
      </c>
      <c r="CI83" s="60">
        <v>7.6564811483291928</v>
      </c>
      <c r="CJ83" s="32">
        <v>341.20488458551972</v>
      </c>
      <c r="CK83" s="32">
        <v>14.573839763470623</v>
      </c>
      <c r="CL83" s="94">
        <v>7.6564811483291928</v>
      </c>
      <c r="CM83" s="47">
        <v>0.3025214148291121</v>
      </c>
      <c r="CN83" s="47">
        <v>7.4388029253243462E-3</v>
      </c>
      <c r="CO83" s="47">
        <v>0.34675807902500871</v>
      </c>
      <c r="CP83" s="69">
        <v>2.7523570823700079E-3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10">
        <v>1.4013361577317907</v>
      </c>
      <c r="G84" s="60">
        <v>1.4013361577317907</v>
      </c>
      <c r="H84" s="60">
        <v>0.26625599999999999</v>
      </c>
      <c r="I84" s="133">
        <v>1.3538143204488394E-3</v>
      </c>
      <c r="J84" s="106">
        <v>1.3538143204488394E-3</v>
      </c>
      <c r="K84" s="150">
        <v>2.7076286408976791E-4</v>
      </c>
      <c r="L84" s="151">
        <v>1.0830514563590714E-3</v>
      </c>
      <c r="M84" s="225">
        <v>0</v>
      </c>
      <c r="N84" s="134">
        <v>1.1290811432543321E-3</v>
      </c>
      <c r="O84" s="134">
        <v>2.2473317719450735E-4</v>
      </c>
      <c r="P84" s="225">
        <v>0</v>
      </c>
      <c r="Q84" s="55">
        <v>0.45</v>
      </c>
      <c r="R84" s="55">
        <v>1.8</v>
      </c>
      <c r="S84" s="55">
        <v>0.45</v>
      </c>
      <c r="T84" s="55">
        <v>0.5</v>
      </c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0"/>
      <c r="CG84" s="13">
        <v>325.25401033201683</v>
      </c>
      <c r="CH84" s="60">
        <v>44.509294412761619</v>
      </c>
      <c r="CI84" s="60">
        <v>7.6564811483291928</v>
      </c>
      <c r="CJ84" s="32">
        <v>374.04211188181932</v>
      </c>
      <c r="CK84" s="32">
        <v>16.468438932721799</v>
      </c>
      <c r="CL84" s="94">
        <v>7.6564811483291928</v>
      </c>
      <c r="CM84" s="47">
        <v>0.4665195089996701</v>
      </c>
      <c r="CN84" s="47">
        <v>1.1850866693164257E-2</v>
      </c>
      <c r="CO84" s="47">
        <v>0.53488803976849886</v>
      </c>
      <c r="CP84" s="69">
        <v>4.3848206764707746E-3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2">
        <v>0.26071370376405412</v>
      </c>
      <c r="G85" s="32">
        <v>0.26071370376405412</v>
      </c>
      <c r="H85" s="32">
        <v>4.9535999999999997E-2</v>
      </c>
      <c r="I85" s="134">
        <v>2.8813151431742216E-4</v>
      </c>
      <c r="J85" s="305">
        <v>2.8813151431742216E-4</v>
      </c>
      <c r="K85" s="153">
        <v>5.7626302863484434E-5</v>
      </c>
      <c r="L85" s="152">
        <v>2.3050521145393774E-4</v>
      </c>
      <c r="M85" s="225">
        <v>0</v>
      </c>
      <c r="N85" s="134">
        <v>2.4030168294073007E-4</v>
      </c>
      <c r="O85" s="135">
        <v>4.7829831376692078E-5</v>
      </c>
      <c r="P85" s="225">
        <v>0</v>
      </c>
      <c r="Q85" s="58">
        <v>0.4</v>
      </c>
      <c r="R85" s="55">
        <v>2.2000000000000002</v>
      </c>
      <c r="S85" s="53">
        <v>0.4</v>
      </c>
      <c r="T85" s="53">
        <v>0.4</v>
      </c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0"/>
      <c r="CG85" s="58">
        <v>320.28214824445013</v>
      </c>
      <c r="CH85" s="228">
        <v>41.042313080867693</v>
      </c>
      <c r="CI85" s="60">
        <v>7.6564811483291928</v>
      </c>
      <c r="CJ85" s="32">
        <v>368.3244704811176</v>
      </c>
      <c r="CK85" s="32">
        <v>15.185655839921047</v>
      </c>
      <c r="CL85" s="94">
        <v>7.6564811483291928</v>
      </c>
      <c r="CM85" s="47">
        <v>8.5498094676298986E-2</v>
      </c>
      <c r="CN85" s="69">
        <v>2.0330720207738621E-3</v>
      </c>
      <c r="CO85" s="47">
        <v>9.8023386444046748E-2</v>
      </c>
      <c r="CP85" s="69">
        <v>7.5223664768632893E-4</v>
      </c>
    </row>
    <row r="86" spans="2:94" ht="33" customHeight="1" x14ac:dyDescent="0.2">
      <c r="B86" s="5" t="s">
        <v>100</v>
      </c>
      <c r="C86" s="5" t="s">
        <v>106</v>
      </c>
      <c r="D86" s="5" t="s">
        <v>106</v>
      </c>
      <c r="E86" s="45"/>
      <c r="F86" s="46"/>
      <c r="G86" s="107"/>
      <c r="H86" s="107"/>
      <c r="I86" s="520">
        <v>2.4541000000000004E-2</v>
      </c>
      <c r="J86" s="520">
        <v>2.4541000000000004E-2</v>
      </c>
      <c r="K86" s="520">
        <v>4.9082000000000006E-3</v>
      </c>
      <c r="L86" s="520">
        <v>1.9632800000000002E-2</v>
      </c>
      <c r="M86" s="520">
        <v>0</v>
      </c>
      <c r="N86" s="166"/>
      <c r="O86" s="166"/>
      <c r="P86" s="241"/>
      <c r="Q86" s="87"/>
      <c r="R86" s="87"/>
      <c r="S86" s="87"/>
      <c r="T86" s="87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0"/>
      <c r="CG86" s="46"/>
      <c r="CH86" s="107"/>
      <c r="CI86" s="94"/>
      <c r="CJ86" s="107"/>
      <c r="CK86" s="107"/>
      <c r="CL86" s="107"/>
      <c r="CM86" s="87"/>
      <c r="CN86" s="47"/>
      <c r="CO86" s="87"/>
      <c r="CP86" s="87"/>
    </row>
    <row r="87" spans="2:94" ht="16" x14ac:dyDescent="0.2">
      <c r="B87" s="37" t="s">
        <v>100</v>
      </c>
      <c r="C87" s="37" t="s">
        <v>106</v>
      </c>
      <c r="D87" s="85" t="s">
        <v>106</v>
      </c>
      <c r="E87" s="10" t="s">
        <v>84</v>
      </c>
      <c r="F87" s="53">
        <v>40.0195535277823</v>
      </c>
      <c r="G87" s="60">
        <v>40.0195535277823</v>
      </c>
      <c r="H87" s="60">
        <v>7.9861320000000005</v>
      </c>
      <c r="I87" s="133">
        <v>9.3598646989916986E-3</v>
      </c>
      <c r="J87" s="133">
        <v>9.3598646989916986E-3</v>
      </c>
      <c r="K87" s="149">
        <v>1.8719729397983398E-3</v>
      </c>
      <c r="L87" s="73">
        <v>7.4878917591933592E-3</v>
      </c>
      <c r="M87" s="318">
        <v>0</v>
      </c>
      <c r="N87" s="133">
        <v>7.8061271589590763E-3</v>
      </c>
      <c r="O87" s="133">
        <v>1.553737540032622E-3</v>
      </c>
      <c r="P87" s="225">
        <v>0</v>
      </c>
      <c r="Q87" s="71">
        <v>1.8</v>
      </c>
      <c r="R87" s="71">
        <v>3.8</v>
      </c>
      <c r="S87" s="71">
        <v>2.1</v>
      </c>
      <c r="T87" s="71">
        <v>2</v>
      </c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0"/>
      <c r="CG87" s="52">
        <v>170.60554195740298</v>
      </c>
      <c r="CH87" s="84">
        <v>52.214176507104838</v>
      </c>
      <c r="CI87" s="7">
        <v>5.6371894169017134</v>
      </c>
      <c r="CJ87" s="32">
        <v>196.1963732510134</v>
      </c>
      <c r="CK87" s="32">
        <v>19.31924530762879</v>
      </c>
      <c r="CL87" s="94">
        <v>5.6371894169017134</v>
      </c>
      <c r="CM87" s="7">
        <v>7.0531554221165438</v>
      </c>
      <c r="CN87" s="7">
        <v>0.41698930585703819</v>
      </c>
      <c r="CO87" s="94">
        <v>8.077289064891632</v>
      </c>
      <c r="CP87" s="94">
        <v>0.15428604316710415</v>
      </c>
    </row>
    <row r="88" spans="2:94" ht="16" x14ac:dyDescent="0.2">
      <c r="B88" s="5" t="s">
        <v>100</v>
      </c>
      <c r="C88" s="5" t="s">
        <v>106</v>
      </c>
      <c r="D88" s="86" t="s">
        <v>106</v>
      </c>
      <c r="E88" s="12" t="s">
        <v>89</v>
      </c>
      <c r="F88" s="10">
        <v>5.2305686817663348</v>
      </c>
      <c r="G88" s="60">
        <v>5.2305686817663348</v>
      </c>
      <c r="H88" s="60">
        <v>1.376172</v>
      </c>
      <c r="I88" s="133">
        <v>1.3739958335579239E-3</v>
      </c>
      <c r="J88" s="133">
        <v>1.3739958335579239E-3</v>
      </c>
      <c r="K88" s="150">
        <v>2.747991667115848E-4</v>
      </c>
      <c r="L88" s="151">
        <v>1.0991966668463392E-3</v>
      </c>
      <c r="M88" s="318">
        <v>0</v>
      </c>
      <c r="N88" s="133">
        <v>1.1459125251873086E-3</v>
      </c>
      <c r="O88" s="134">
        <v>2.2808330837061538E-4</v>
      </c>
      <c r="P88" s="225">
        <v>0</v>
      </c>
      <c r="Q88" s="53">
        <v>1.7</v>
      </c>
      <c r="R88" s="53">
        <v>3.7</v>
      </c>
      <c r="S88" s="53">
        <v>1.7</v>
      </c>
      <c r="T88" s="53">
        <v>1.7</v>
      </c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0"/>
      <c r="CG88" s="10">
        <v>170.60554195740298</v>
      </c>
      <c r="CH88" s="226">
        <v>54.172208126121269</v>
      </c>
      <c r="CI88" s="7">
        <v>5.6371894169017134</v>
      </c>
      <c r="CJ88" s="32">
        <v>196.1963732510134</v>
      </c>
      <c r="CK88" s="32">
        <v>20.04371700666487</v>
      </c>
      <c r="CL88" s="94">
        <v>5.6371894169017134</v>
      </c>
      <c r="CM88" s="7">
        <v>0.92184971111539515</v>
      </c>
      <c r="CN88" s="7">
        <v>7.4550276001340565E-2</v>
      </c>
      <c r="CO88" s="94">
        <v>1.0557043118201195</v>
      </c>
      <c r="CP88" s="94">
        <v>2.7583602120496008E-2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88" t="s">
        <v>91</v>
      </c>
      <c r="F89" s="89">
        <v>6.7215251751670193</v>
      </c>
      <c r="G89" s="108">
        <v>6.7215251751670193</v>
      </c>
      <c r="H89" s="108">
        <v>1.659456</v>
      </c>
      <c r="I89" s="133">
        <v>2.1106561848048162E-3</v>
      </c>
      <c r="J89" s="133">
        <v>2.1106561848048162E-3</v>
      </c>
      <c r="K89" s="150">
        <v>4.2213123696096329E-4</v>
      </c>
      <c r="L89" s="151">
        <v>1.6885249478438529E-3</v>
      </c>
      <c r="M89" s="225">
        <v>0</v>
      </c>
      <c r="N89" s="133">
        <v>1.7602872581272168E-3</v>
      </c>
      <c r="O89" s="134">
        <v>3.503689266775995E-4</v>
      </c>
      <c r="P89" s="225">
        <v>0</v>
      </c>
      <c r="Q89" s="53">
        <v>1.6</v>
      </c>
      <c r="R89" s="53">
        <v>3.55</v>
      </c>
      <c r="S89" s="53">
        <v>1.2</v>
      </c>
      <c r="T89" s="53">
        <v>1.5</v>
      </c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0"/>
      <c r="CG89" s="76">
        <v>132.66564672559679</v>
      </c>
      <c r="CH89" s="226">
        <v>56.130239745137693</v>
      </c>
      <c r="CI89" s="76">
        <v>5.6371894169017134</v>
      </c>
      <c r="CJ89" s="13">
        <v>152.5654937344363</v>
      </c>
      <c r="CK89" s="13">
        <v>20.768188705700947</v>
      </c>
      <c r="CL89" s="47">
        <v>5.6371894169017134</v>
      </c>
      <c r="CM89" s="70">
        <v>0.9296059949288028</v>
      </c>
      <c r="CN89" s="70">
        <v>9.3145663126507211E-2</v>
      </c>
      <c r="CO89" s="94">
        <v>1.0633633175806896</v>
      </c>
      <c r="CP89" s="94">
        <v>3.4463895356807668E-2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10">
        <v>12.554994296887729</v>
      </c>
      <c r="G90" s="60">
        <v>12.554994296887729</v>
      </c>
      <c r="H90" s="60">
        <v>2.7678239999999996</v>
      </c>
      <c r="I90" s="133">
        <v>3.6597539635810712E-3</v>
      </c>
      <c r="J90" s="133">
        <v>3.6597539635810712E-3</v>
      </c>
      <c r="K90" s="149">
        <v>7.3195079271621427E-4</v>
      </c>
      <c r="L90" s="151">
        <v>2.9278031708648571E-3</v>
      </c>
      <c r="M90" s="225">
        <v>0</v>
      </c>
      <c r="N90" s="133">
        <v>3.0522348056266132E-3</v>
      </c>
      <c r="O90" s="133">
        <v>6.0751915795445783E-4</v>
      </c>
      <c r="P90" s="225">
        <v>0</v>
      </c>
      <c r="Q90" s="55">
        <v>0.6</v>
      </c>
      <c r="R90" s="55">
        <v>3.4</v>
      </c>
      <c r="S90" s="55">
        <v>0.7</v>
      </c>
      <c r="T90" s="55">
        <v>1</v>
      </c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0"/>
      <c r="CG90" s="7">
        <v>94.725751493790611</v>
      </c>
      <c r="CH90" s="7">
        <v>60.046302983170563</v>
      </c>
      <c r="CI90" s="7">
        <v>5.6371894169017134</v>
      </c>
      <c r="CJ90" s="13">
        <v>108.93461421785919</v>
      </c>
      <c r="CK90" s="13">
        <v>22.217132103773107</v>
      </c>
      <c r="CL90" s="47">
        <v>5.6371894169017134</v>
      </c>
      <c r="CM90" s="47">
        <v>1.2600561507526225</v>
      </c>
      <c r="CN90" s="47">
        <v>0.16619759850809107</v>
      </c>
      <c r="CO90" s="47">
        <v>1.438448341218564</v>
      </c>
      <c r="CP90" s="47">
        <v>6.1493111447993687E-2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10">
        <v>16.213133452827112</v>
      </c>
      <c r="G91" s="60">
        <v>16.213133452827112</v>
      </c>
      <c r="H91" s="60">
        <v>3.4628760000000001</v>
      </c>
      <c r="I91" s="133">
        <v>4.1652402187841277E-3</v>
      </c>
      <c r="J91" s="133">
        <v>4.1652402187841277E-3</v>
      </c>
      <c r="K91" s="149">
        <v>8.3304804375682561E-4</v>
      </c>
      <c r="L91" s="151">
        <v>3.332192175027302E-3</v>
      </c>
      <c r="M91" s="225">
        <v>0</v>
      </c>
      <c r="N91" s="133">
        <v>3.4738103424659626E-3</v>
      </c>
      <c r="O91" s="133">
        <v>6.9142987631816519E-4</v>
      </c>
      <c r="P91" s="225">
        <v>0</v>
      </c>
      <c r="Q91" s="55">
        <v>0.5</v>
      </c>
      <c r="R91" s="55">
        <v>2.9</v>
      </c>
      <c r="S91" s="55">
        <v>0.5</v>
      </c>
      <c r="T91" s="55">
        <v>0.9</v>
      </c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0"/>
      <c r="CG91" s="7">
        <v>62.489239205327834</v>
      </c>
      <c r="CH91" s="7">
        <v>62.448155102497388</v>
      </c>
      <c r="CI91" s="7">
        <v>5.6371894169017134</v>
      </c>
      <c r="CJ91" s="32">
        <v>71.862625086127011</v>
      </c>
      <c r="CK91" s="32">
        <v>23.105817387924034</v>
      </c>
      <c r="CL91" s="94">
        <v>5.6371894169017134</v>
      </c>
      <c r="CM91" s="47">
        <v>1.1045428789167084</v>
      </c>
      <c r="CN91" s="47">
        <v>0.21625021754871573</v>
      </c>
      <c r="CO91" s="47">
        <v>1.2565148351069508</v>
      </c>
      <c r="CP91" s="47">
        <v>8.0012580493024829E-2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10">
        <v>17.321166693824345</v>
      </c>
      <c r="G92" s="60">
        <v>17.321166693824345</v>
      </c>
      <c r="H92" s="60">
        <v>3.6734040000000001</v>
      </c>
      <c r="I92" s="133">
        <v>3.4170536092617229E-3</v>
      </c>
      <c r="J92" s="133">
        <v>3.4170536092617229E-3</v>
      </c>
      <c r="K92" s="149">
        <v>6.8341072185234457E-4</v>
      </c>
      <c r="L92" s="151">
        <v>2.7336428874093783E-3</v>
      </c>
      <c r="M92" s="225">
        <v>0</v>
      </c>
      <c r="N92" s="133">
        <v>2.8498227101242768E-3</v>
      </c>
      <c r="O92" s="133">
        <v>5.6723089913744598E-4</v>
      </c>
      <c r="P92" s="225">
        <v>0</v>
      </c>
      <c r="Q92" s="55">
        <v>0.45</v>
      </c>
      <c r="R92" s="55">
        <v>1.8</v>
      </c>
      <c r="S92" s="55">
        <v>0.45</v>
      </c>
      <c r="T92" s="55">
        <v>0.5</v>
      </c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0"/>
      <c r="CG92" s="64">
        <v>82.550268775609666</v>
      </c>
      <c r="CH92" s="226">
        <v>57.331165804801117</v>
      </c>
      <c r="CI92" s="60">
        <v>5.6371894169017134</v>
      </c>
      <c r="CJ92" s="32">
        <v>94.932809091951114</v>
      </c>
      <c r="CK92" s="32">
        <v>21.212531347776412</v>
      </c>
      <c r="CL92" s="94">
        <v>5.6371894169017134</v>
      </c>
      <c r="CM92" s="47">
        <v>1.527509663657155</v>
      </c>
      <c r="CN92" s="47">
        <v>0.21060053379201965</v>
      </c>
      <c r="CO92" s="47">
        <v>1.7419897085695057</v>
      </c>
      <c r="CP92" s="47">
        <v>7.7922197503047269E-2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2">
        <v>3.2996578132638095</v>
      </c>
      <c r="G93" s="32">
        <v>3.2996578132638095</v>
      </c>
      <c r="H93" s="32">
        <v>1.009296</v>
      </c>
      <c r="I93" s="133">
        <v>4.5443549101864203E-4</v>
      </c>
      <c r="J93" s="133">
        <v>4.5443549101864203E-4</v>
      </c>
      <c r="K93" s="150">
        <v>9.0887098203728406E-5</v>
      </c>
      <c r="L93" s="151">
        <v>3.6354839281491362E-4</v>
      </c>
      <c r="M93" s="225">
        <v>0</v>
      </c>
      <c r="N93" s="134">
        <v>3.7899919950954743E-4</v>
      </c>
      <c r="O93" s="134">
        <v>7.5436291509094574E-5</v>
      </c>
      <c r="P93" s="225">
        <v>0</v>
      </c>
      <c r="Q93" s="58">
        <v>0.4</v>
      </c>
      <c r="R93" s="55">
        <v>2.2000000000000002</v>
      </c>
      <c r="S93" s="53">
        <v>0.4</v>
      </c>
      <c r="T93" s="53">
        <v>0.4</v>
      </c>
      <c r="U93" s="259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2"/>
      <c r="CG93" s="58">
        <v>43.990440615179189</v>
      </c>
      <c r="CH93" s="175">
        <v>52.214176507104838</v>
      </c>
      <c r="CI93" s="60">
        <v>5.6371894169017134</v>
      </c>
      <c r="CJ93" s="32">
        <v>50.589006707456065</v>
      </c>
      <c r="CK93" s="172">
        <v>19.31924530762879</v>
      </c>
      <c r="CL93" s="60">
        <v>5.6371894169017134</v>
      </c>
      <c r="CM93" s="34">
        <v>0.16375419718912143</v>
      </c>
      <c r="CN93" s="7">
        <v>5.2699559491914884E-2</v>
      </c>
      <c r="CO93" s="7">
        <v>0.18552720735184047</v>
      </c>
      <c r="CP93" s="7">
        <v>1.9498837012008507E-2</v>
      </c>
    </row>
    <row r="94" spans="2:94" x14ac:dyDescent="0.2">
      <c r="B94" s="21"/>
      <c r="C94" s="21"/>
      <c r="D94" s="21"/>
      <c r="E94" s="21"/>
      <c r="F94" s="22"/>
      <c r="G94" s="23"/>
      <c r="H94" s="23"/>
      <c r="I94" s="23"/>
      <c r="J94" s="132">
        <f>SUM(J87:J93)</f>
        <v>2.4541000000000004E-2</v>
      </c>
      <c r="K94" s="23"/>
      <c r="L94" s="23"/>
      <c r="M94" s="23"/>
      <c r="N94" s="169"/>
      <c r="O94" s="23"/>
      <c r="P94" s="23"/>
      <c r="Q94" s="23"/>
      <c r="R94" s="23"/>
      <c r="S94" s="23"/>
      <c r="T94" s="23"/>
      <c r="BC94" s="21"/>
      <c r="CG94" s="22"/>
      <c r="CH94" s="23"/>
      <c r="CI94" s="24"/>
      <c r="CJ94" s="23"/>
      <c r="CK94" s="23"/>
      <c r="CL94" s="23"/>
      <c r="CM94" s="23"/>
      <c r="CN94" s="23"/>
      <c r="CO94" s="23"/>
      <c r="CP94" s="23"/>
    </row>
    <row r="95" spans="2:94" x14ac:dyDescent="0.2">
      <c r="F95" s="25"/>
      <c r="I95" s="25"/>
      <c r="J95" s="147">
        <f>J94/J38</f>
        <v>0.12650000000000003</v>
      </c>
      <c r="BC95" s="21"/>
      <c r="CG95" s="25"/>
      <c r="CI95" s="26"/>
    </row>
    <row r="96" spans="2:94" x14ac:dyDescent="0.2">
      <c r="B96" s="54"/>
      <c r="C96" s="18" t="s">
        <v>107</v>
      </c>
      <c r="BC96" s="21"/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R3:BR4"/>
    <mergeCell ref="BP3:BP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F3:J3"/>
    <mergeCell ref="K3:M3"/>
    <mergeCell ref="BT3:BT4"/>
    <mergeCell ref="BU3:BU4"/>
    <mergeCell ref="U4:U5"/>
    <mergeCell ref="V4:V5"/>
    <mergeCell ref="W4:W5"/>
    <mergeCell ref="X4:X5"/>
    <mergeCell ref="Y4:Z4"/>
    <mergeCell ref="AA4:AB4"/>
    <mergeCell ref="AC4:AD4"/>
    <mergeCell ref="AE4:AE5"/>
    <mergeCell ref="AF4:AF5"/>
    <mergeCell ref="AG4:AG5"/>
    <mergeCell ref="AH4:AH5"/>
    <mergeCell ref="Q3:T3"/>
    <mergeCell ref="CG3:CI3"/>
    <mergeCell ref="CJ3:CL3"/>
    <mergeCell ref="CM3:CN3"/>
    <mergeCell ref="CO3:CP3"/>
    <mergeCell ref="BV3:BV4"/>
    <mergeCell ref="BW3:BX3"/>
    <mergeCell ref="BY3:BY4"/>
    <mergeCell ref="BZ3:BZ4"/>
    <mergeCell ref="CA3:CA4"/>
    <mergeCell ref="AP4:AP5"/>
    <mergeCell ref="AI4:AI5"/>
    <mergeCell ref="AJ4:AK4"/>
    <mergeCell ref="AL4:AM4"/>
    <mergeCell ref="AN4:AN5"/>
    <mergeCell ref="AO4:AO5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2:DG96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7.6640625" customWidth="1"/>
    <col min="2" max="2" width="19.33203125" customWidth="1"/>
    <col min="3" max="3" width="28" customWidth="1"/>
    <col min="4" max="4" width="29.6640625" customWidth="1"/>
    <col min="5" max="7" width="11.33203125"/>
    <col min="8" max="8" width="15.33203125"/>
    <col min="9" max="9" width="13.6640625" customWidth="1"/>
    <col min="10" max="10" width="11.6640625"/>
    <col min="11" max="12" width="14.6640625"/>
    <col min="13" max="13" width="15.6640625"/>
    <col min="14" max="14" width="9.33203125" customWidth="1"/>
    <col min="15" max="15" width="8.6640625" customWidth="1"/>
    <col min="16" max="16" width="10.33203125" customWidth="1"/>
    <col min="17" max="17" width="13.5" customWidth="1"/>
    <col min="18" max="18" width="17.33203125"/>
    <col min="19" max="19" width="14.5"/>
    <col min="20" max="20" width="15.6640625"/>
    <col min="21" max="55" width="34.6640625" style="136" customWidth="1"/>
    <col min="56" max="84" width="34.6640625" style="21" customWidth="1"/>
    <col min="85" max="85" width="14.6640625"/>
    <col min="86" max="87" width="13"/>
    <col min="88" max="88" width="13.6640625"/>
    <col min="89" max="89" width="13"/>
    <col min="90" max="91" width="15.33203125"/>
    <col min="92" max="93" width="17"/>
    <col min="94" max="94" width="18.6640625"/>
    <col min="95" max="95" width="8.6640625" customWidth="1"/>
    <col min="96" max="96" width="9.5" customWidth="1"/>
    <col min="97" max="97" width="7.5"/>
    <col min="98" max="98" width="8.5" customWidth="1"/>
    <col min="99" max="99" width="9.5" customWidth="1"/>
    <col min="100" max="100" width="13.6640625"/>
    <col min="101" max="101" width="7"/>
    <col min="102" max="102" width="8.5"/>
    <col min="103" max="103" width="8"/>
    <col min="104" max="104" width="12.6640625"/>
    <col min="105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118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48</v>
      </c>
      <c r="R4" s="4" t="s">
        <v>110</v>
      </c>
      <c r="S4" s="4" t="s">
        <v>112</v>
      </c>
      <c r="T4" s="4" t="s">
        <v>117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22.5" customHeight="1" x14ac:dyDescent="0.2">
      <c r="A5" s="2"/>
      <c r="B5" s="3"/>
      <c r="C5" s="3"/>
      <c r="D5" s="3"/>
      <c r="E5" s="3"/>
      <c r="F5" s="96">
        <f>F6/I6</f>
        <v>57.262618132194198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961.05000000000007</v>
      </c>
      <c r="G6" s="7"/>
      <c r="H6" s="95"/>
      <c r="I6" s="96">
        <v>16.783200477864256</v>
      </c>
      <c r="J6" s="96">
        <v>5.38</v>
      </c>
      <c r="K6" s="96">
        <v>14.013972399016653</v>
      </c>
      <c r="L6" s="96">
        <v>0.72167762054816309</v>
      </c>
      <c r="M6" s="96">
        <v>2.0475504582994395</v>
      </c>
      <c r="N6" s="98">
        <f>N14+N22</f>
        <v>4.09</v>
      </c>
      <c r="O6" s="98"/>
      <c r="P6" s="98"/>
      <c r="Q6" s="99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  <c r="CQ6" s="121"/>
      <c r="CR6" s="121"/>
      <c r="CS6" s="121"/>
      <c r="CT6" s="121"/>
      <c r="CU6" s="121"/>
    </row>
    <row r="7" spans="1:108" ht="27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151.10999999999999</v>
      </c>
      <c r="G7" s="13">
        <v>101.545042</v>
      </c>
      <c r="H7" s="13">
        <v>1.3602959999999999</v>
      </c>
      <c r="I7" s="372">
        <v>2.6479592968537853</v>
      </c>
      <c r="J7" s="372">
        <v>0.79999999999999993</v>
      </c>
      <c r="K7" s="372">
        <v>2.2110460128729108</v>
      </c>
      <c r="L7" s="372">
        <v>0.11386224976471276</v>
      </c>
      <c r="M7" s="372">
        <v>0.32305103421616183</v>
      </c>
      <c r="N7" s="13">
        <v>2.1778069305679928</v>
      </c>
      <c r="O7" s="225">
        <v>0.16073112931902478</v>
      </c>
      <c r="P7" s="190">
        <v>0.30942123696676793</v>
      </c>
      <c r="Q7" s="13">
        <v>1.7160975448348885</v>
      </c>
      <c r="R7" s="13">
        <v>4.8555224670769643</v>
      </c>
      <c r="S7" s="13">
        <v>0.80792138177486605</v>
      </c>
      <c r="T7" s="35">
        <v>2.0100516180266035</v>
      </c>
      <c r="U7" s="272">
        <v>1</v>
      </c>
      <c r="V7" s="272"/>
      <c r="W7" s="272"/>
      <c r="X7" s="272"/>
      <c r="Y7" s="272">
        <v>1</v>
      </c>
      <c r="Z7" s="272"/>
      <c r="AA7" s="272"/>
      <c r="AB7" s="272"/>
      <c r="AC7" s="272"/>
      <c r="AD7" s="272"/>
      <c r="AE7" s="272"/>
      <c r="AF7" s="272">
        <v>1</v>
      </c>
      <c r="AG7" s="272"/>
      <c r="AH7" s="272"/>
      <c r="AI7" s="272">
        <v>1</v>
      </c>
      <c r="AJ7" s="272"/>
      <c r="AK7" s="272"/>
      <c r="AL7" s="272"/>
      <c r="AM7" s="272"/>
      <c r="AN7" s="272">
        <v>0.55959234994374962</v>
      </c>
      <c r="AO7" s="272">
        <v>0.44040765005625043</v>
      </c>
      <c r="AP7" s="272"/>
      <c r="AQ7" s="272">
        <v>0.55959234994374962</v>
      </c>
      <c r="AR7" s="272">
        <v>0.55959234994374962</v>
      </c>
      <c r="AS7" s="272">
        <v>0.44040765005625043</v>
      </c>
      <c r="AT7" s="272"/>
      <c r="AU7" s="272"/>
      <c r="AV7" s="272">
        <v>1</v>
      </c>
      <c r="AW7" s="272"/>
      <c r="AX7" s="272"/>
      <c r="AY7" s="272">
        <v>1</v>
      </c>
      <c r="AZ7" s="272"/>
      <c r="BA7" s="272"/>
      <c r="BB7" s="272"/>
      <c r="BC7" s="272"/>
      <c r="BD7" s="272"/>
      <c r="BE7" s="272" t="s">
        <v>96</v>
      </c>
      <c r="BF7" s="272" t="s">
        <v>96</v>
      </c>
      <c r="BG7" s="272"/>
      <c r="BH7" s="272"/>
      <c r="BI7" s="272" t="s">
        <v>85</v>
      </c>
      <c r="BJ7" s="272"/>
      <c r="BK7" s="272"/>
      <c r="BL7" s="272"/>
      <c r="BM7" s="272"/>
      <c r="BN7" s="272"/>
      <c r="BO7" s="272" t="s">
        <v>87</v>
      </c>
      <c r="BP7" s="272"/>
      <c r="BQ7" s="272"/>
      <c r="BR7" s="272" t="s">
        <v>85</v>
      </c>
      <c r="BS7" s="272"/>
      <c r="BT7" s="272"/>
      <c r="BU7" s="272" t="s">
        <v>96</v>
      </c>
      <c r="BV7" s="272" t="s">
        <v>96</v>
      </c>
      <c r="BW7" s="272"/>
      <c r="BX7" s="272"/>
      <c r="BY7" s="272" t="s">
        <v>85</v>
      </c>
      <c r="BZ7" s="272"/>
      <c r="CA7" s="272"/>
      <c r="CB7" s="272"/>
      <c r="CC7" s="272"/>
      <c r="CD7" s="272" t="s">
        <v>87</v>
      </c>
      <c r="CE7" s="272"/>
      <c r="CF7" s="272"/>
      <c r="CG7" s="159">
        <v>250.16186758668923</v>
      </c>
      <c r="CH7" s="32">
        <v>30.770823297273878</v>
      </c>
      <c r="CI7" s="32">
        <v>32.149794524486381</v>
      </c>
      <c r="CJ7" s="32">
        <v>291.5636566722863</v>
      </c>
      <c r="CK7" s="32">
        <v>3.5171051028784044</v>
      </c>
      <c r="CL7" s="94">
        <v>36.975478682611786</v>
      </c>
      <c r="CM7" s="47">
        <v>30.260852801483928</v>
      </c>
      <c r="CN7" s="47">
        <v>4.1857427847988467E-2</v>
      </c>
      <c r="CO7" s="94">
        <v>35.194208346190358</v>
      </c>
      <c r="CP7" s="101">
        <v>4.7843040030250824E-3</v>
      </c>
      <c r="CQ7" s="236">
        <f t="shared" ref="CQ7:CQ13" si="0">F15+F23+F31</f>
        <v>151.10999999999999</v>
      </c>
      <c r="CR7" s="238">
        <f t="shared" ref="CR7:CR13" si="1">F15/CQ7</f>
        <v>0.55959234994374962</v>
      </c>
      <c r="CS7" s="238">
        <f t="shared" ref="CS7:CS13" si="2">F23/CQ7</f>
        <v>7.9213817748659945E-2</v>
      </c>
      <c r="CT7" s="238">
        <f t="shared" ref="CT7:CT13" si="3">F31/CQ7</f>
        <v>0.3611938323075905</v>
      </c>
      <c r="CU7" s="238">
        <f>CR7+CS7+CT7</f>
        <v>1</v>
      </c>
      <c r="CV7" s="237"/>
      <c r="CW7" s="240">
        <f>CQ7/[1]EU28!F7</f>
        <v>3.0123182372914573E-2</v>
      </c>
      <c r="CX7" s="240">
        <f>F15/[1]EU28!F15</f>
        <v>2.7470025388621595E-2</v>
      </c>
      <c r="CY7" s="240">
        <f>F23/[1]EU28!F23</f>
        <v>9.5633469810627765E-3</v>
      </c>
      <c r="CZ7" s="240">
        <f>F31/[1]EU28!F31</f>
        <v>7.9506580578075942E-2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175.89999999999998</v>
      </c>
      <c r="G8" s="13">
        <v>118.20887999999999</v>
      </c>
      <c r="H8" s="13">
        <v>1.5387839999999999</v>
      </c>
      <c r="I8" s="372">
        <v>3.0779631571132744</v>
      </c>
      <c r="J8" s="372">
        <v>0.88</v>
      </c>
      <c r="K8" s="372">
        <v>2.5700992361895842</v>
      </c>
      <c r="L8" s="372">
        <v>0.13235241575587078</v>
      </c>
      <c r="M8" s="372">
        <v>0.3755115051678195</v>
      </c>
      <c r="N8" s="13">
        <v>2.5606502081252192</v>
      </c>
      <c r="O8" s="225">
        <v>0.18683236363677577</v>
      </c>
      <c r="P8" s="190">
        <v>0.33048058535127989</v>
      </c>
      <c r="Q8" s="13">
        <v>1.493753553155202</v>
      </c>
      <c r="R8" s="13">
        <v>3.7283683911313252</v>
      </c>
      <c r="S8" s="13">
        <v>0.69596361569073339</v>
      </c>
      <c r="T8" s="35">
        <v>1.6411967026719729</v>
      </c>
      <c r="U8" s="272">
        <v>1</v>
      </c>
      <c r="V8" s="272"/>
      <c r="W8" s="272"/>
      <c r="X8" s="272"/>
      <c r="Y8" s="272">
        <v>1</v>
      </c>
      <c r="Z8" s="272"/>
      <c r="AA8" s="272"/>
      <c r="AB8" s="272"/>
      <c r="AC8" s="272"/>
      <c r="AD8" s="272"/>
      <c r="AE8" s="272"/>
      <c r="AF8" s="272">
        <v>1</v>
      </c>
      <c r="AG8" s="272"/>
      <c r="AH8" s="272"/>
      <c r="AI8" s="272">
        <v>1</v>
      </c>
      <c r="AJ8" s="272"/>
      <c r="AK8" s="272"/>
      <c r="AL8" s="272"/>
      <c r="AM8" s="272"/>
      <c r="AN8" s="272">
        <v>0.62166003411029003</v>
      </c>
      <c r="AO8" s="272">
        <v>0.37833996588971008</v>
      </c>
      <c r="AP8" s="272"/>
      <c r="AQ8" s="272">
        <v>0.62166003411029003</v>
      </c>
      <c r="AR8" s="272">
        <v>0.62166003411029003</v>
      </c>
      <c r="AS8" s="272">
        <v>0.37833996588971008</v>
      </c>
      <c r="AT8" s="272"/>
      <c r="AU8" s="272"/>
      <c r="AV8" s="272">
        <v>1</v>
      </c>
      <c r="AW8" s="272"/>
      <c r="AX8" s="272"/>
      <c r="AY8" s="272">
        <v>1</v>
      </c>
      <c r="AZ8" s="272"/>
      <c r="BA8" s="272"/>
      <c r="BB8" s="272"/>
      <c r="BC8" s="272"/>
      <c r="BD8" s="272"/>
      <c r="BE8" s="272" t="s">
        <v>96</v>
      </c>
      <c r="BF8" s="272" t="s">
        <v>96</v>
      </c>
      <c r="BG8" s="272"/>
      <c r="BH8" s="272"/>
      <c r="BI8" s="272" t="s">
        <v>85</v>
      </c>
      <c r="BJ8" s="272"/>
      <c r="BK8" s="272"/>
      <c r="BL8" s="272"/>
      <c r="BM8" s="272"/>
      <c r="BN8" s="272"/>
      <c r="BO8" s="272" t="s">
        <v>87</v>
      </c>
      <c r="BP8" s="272"/>
      <c r="BQ8" s="272"/>
      <c r="BR8" s="272" t="s">
        <v>85</v>
      </c>
      <c r="BS8" s="272"/>
      <c r="BT8" s="272"/>
      <c r="BU8" s="272" t="s">
        <v>96</v>
      </c>
      <c r="BV8" s="272" t="s">
        <v>96</v>
      </c>
      <c r="BW8" s="272"/>
      <c r="BX8" s="272"/>
      <c r="BY8" s="272" t="s">
        <v>85</v>
      </c>
      <c r="BZ8" s="272"/>
      <c r="CA8" s="272"/>
      <c r="CB8" s="272"/>
      <c r="CC8" s="272"/>
      <c r="CD8" s="272" t="s">
        <v>87</v>
      </c>
      <c r="CE8" s="272"/>
      <c r="CF8" s="272"/>
      <c r="CG8" s="159">
        <v>195.37484779659547</v>
      </c>
      <c r="CH8" s="32">
        <v>39.902453276382488</v>
      </c>
      <c r="CI8" s="32">
        <v>31.721825042192936</v>
      </c>
      <c r="CJ8" s="32">
        <v>227.70938510693202</v>
      </c>
      <c r="CK8" s="32">
        <v>4.5608504094905182</v>
      </c>
      <c r="CL8" s="94">
        <v>36.483270981026095</v>
      </c>
      <c r="CM8" s="47">
        <v>28.674910963127754</v>
      </c>
      <c r="CN8" s="47">
        <v>6.1401256662444947E-2</v>
      </c>
      <c r="CO8" s="94">
        <v>33.334678744541598</v>
      </c>
      <c r="CP8" s="94">
        <v>7.0181636365174568E-3</v>
      </c>
      <c r="CQ8" s="236">
        <f t="shared" si="0"/>
        <v>175.89999999999998</v>
      </c>
      <c r="CR8" s="238">
        <f t="shared" si="1"/>
        <v>0.62166003411029003</v>
      </c>
      <c r="CS8" s="238">
        <f t="shared" si="2"/>
        <v>2.0181921546333109E-2</v>
      </c>
      <c r="CT8" s="238">
        <f t="shared" si="3"/>
        <v>0.35815804434337695</v>
      </c>
      <c r="CU8" s="238">
        <f t="shared" ref="CU8:CU13" si="4">CR8+CS8+CT8</f>
        <v>1</v>
      </c>
      <c r="CV8" s="237"/>
      <c r="CW8" s="240">
        <f>CQ8/[1]EU28!F8</f>
        <v>3.7449682976404573E-2</v>
      </c>
      <c r="CX8" s="240">
        <f>F16/[1]EU28!F16</f>
        <v>4.2937582459006085E-2</v>
      </c>
      <c r="CY8" s="240">
        <f>F23/[1]EU28!F23</f>
        <v>9.5633469810627765E-3</v>
      </c>
      <c r="CZ8" s="240">
        <f>F32/[1]EU28!F32</f>
        <v>7.8252949081730527E-2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121.72000000000001</v>
      </c>
      <c r="G9" s="13">
        <v>81.789084000000017</v>
      </c>
      <c r="H9" s="13">
        <v>1.28484</v>
      </c>
      <c r="I9" s="372">
        <v>2.1282532214942886</v>
      </c>
      <c r="J9" s="372">
        <v>0.71000000000000008</v>
      </c>
      <c r="K9" s="372">
        <v>1.7770914399477311</v>
      </c>
      <c r="L9" s="372">
        <v>9.151488852425442E-2</v>
      </c>
      <c r="M9" s="372">
        <v>0.25964689302230326</v>
      </c>
      <c r="N9" s="13">
        <v>1.7872202230223442</v>
      </c>
      <c r="O9" s="225">
        <v>0.12918497054470332</v>
      </c>
      <c r="P9" s="190">
        <v>0.21184802792724131</v>
      </c>
      <c r="Q9" s="13">
        <v>1.1417310220177455</v>
      </c>
      <c r="R9" s="13">
        <v>3.1643485047650346</v>
      </c>
      <c r="S9" s="13">
        <v>0.50374096286559311</v>
      </c>
      <c r="T9" s="35">
        <v>1.3268797239566219</v>
      </c>
      <c r="U9" s="272">
        <v>0.58618139993427543</v>
      </c>
      <c r="V9" s="272">
        <v>0.41381860006572452</v>
      </c>
      <c r="W9" s="272"/>
      <c r="X9" s="272"/>
      <c r="Y9" s="272"/>
      <c r="Z9" s="272"/>
      <c r="AA9" s="272"/>
      <c r="AB9" s="272"/>
      <c r="AC9" s="272">
        <v>0.58618139993427543</v>
      </c>
      <c r="AD9" s="272"/>
      <c r="AE9" s="272">
        <v>0.41381860006572452</v>
      </c>
      <c r="AF9" s="272">
        <v>1</v>
      </c>
      <c r="AG9" s="272"/>
      <c r="AH9" s="272"/>
      <c r="AI9" s="272">
        <v>0.41381860006572452</v>
      </c>
      <c r="AJ9" s="272">
        <v>0.58618139993427543</v>
      </c>
      <c r="AK9" s="272"/>
      <c r="AL9" s="272"/>
      <c r="AM9" s="272"/>
      <c r="AN9" s="272">
        <v>0.58618139993427543</v>
      </c>
      <c r="AO9" s="272">
        <v>0.41381860006572452</v>
      </c>
      <c r="AP9" s="272"/>
      <c r="AQ9" s="272">
        <v>0.58618139993427543</v>
      </c>
      <c r="AR9" s="272">
        <v>0.58618139993427543</v>
      </c>
      <c r="AS9" s="272">
        <v>0.41381860006572452</v>
      </c>
      <c r="AT9" s="272">
        <v>5.7303647716069675E-2</v>
      </c>
      <c r="AU9" s="272"/>
      <c r="AV9" s="272">
        <v>1</v>
      </c>
      <c r="AW9" s="272"/>
      <c r="AX9" s="272"/>
      <c r="AY9" s="272">
        <v>1</v>
      </c>
      <c r="AZ9" s="272"/>
      <c r="BA9" s="272"/>
      <c r="BB9" s="272"/>
      <c r="BC9" s="272"/>
      <c r="BD9" s="272"/>
      <c r="BE9" s="272" t="s">
        <v>96</v>
      </c>
      <c r="BF9" s="272" t="s">
        <v>96</v>
      </c>
      <c r="BG9" s="272"/>
      <c r="BH9" s="272"/>
      <c r="BI9" s="272" t="s">
        <v>85</v>
      </c>
      <c r="BJ9" s="272"/>
      <c r="BK9" s="272"/>
      <c r="BL9" s="272"/>
      <c r="BM9" s="272"/>
      <c r="BN9" s="272"/>
      <c r="BO9" s="272" t="s">
        <v>87</v>
      </c>
      <c r="BP9" s="272"/>
      <c r="BQ9" s="272"/>
      <c r="BR9" s="272" t="s">
        <v>85</v>
      </c>
      <c r="BS9" s="272"/>
      <c r="BT9" s="272"/>
      <c r="BU9" s="272" t="s">
        <v>96</v>
      </c>
      <c r="BV9" s="272" t="s">
        <v>96</v>
      </c>
      <c r="BW9" s="272"/>
      <c r="BX9" s="272"/>
      <c r="BY9" s="272" t="s">
        <v>85</v>
      </c>
      <c r="BZ9" s="272"/>
      <c r="CA9" s="272"/>
      <c r="CB9" s="272"/>
      <c r="CC9" s="272"/>
      <c r="CD9" s="272" t="s">
        <v>87</v>
      </c>
      <c r="CE9" s="272"/>
      <c r="CF9" s="272"/>
      <c r="CG9" s="159">
        <v>144.08164407465446</v>
      </c>
      <c r="CH9" s="32">
        <v>36.57714182049105</v>
      </c>
      <c r="CI9" s="32">
        <v>31.96645754145046</v>
      </c>
      <c r="CJ9" s="32">
        <v>167.92715616900978</v>
      </c>
      <c r="CK9" s="32">
        <v>4.1807673100821274</v>
      </c>
      <c r="CL9" s="94">
        <v>36.764622818422168</v>
      </c>
      <c r="CM9" s="47">
        <v>15.67526290202537</v>
      </c>
      <c r="CN9" s="47">
        <v>4.6995774896639725E-2</v>
      </c>
      <c r="CO9" s="94">
        <v>18.209598171246608</v>
      </c>
      <c r="CP9" s="94">
        <v>5.3716170706859211E-3</v>
      </c>
      <c r="CQ9" s="236">
        <f t="shared" si="0"/>
        <v>121.72000000000001</v>
      </c>
      <c r="CR9" s="238">
        <f t="shared" si="1"/>
        <v>0.58618139993427543</v>
      </c>
      <c r="CS9" s="238">
        <f t="shared" si="2"/>
        <v>5.7303647716069675E-2</v>
      </c>
      <c r="CT9" s="238">
        <f t="shared" si="3"/>
        <v>0.35651495234965486</v>
      </c>
      <c r="CU9" s="238">
        <f t="shared" si="4"/>
        <v>1</v>
      </c>
      <c r="CV9" s="237"/>
      <c r="CW9" s="240">
        <f>CQ9/[1]EU28!F9</f>
        <v>3.4310674532301418E-2</v>
      </c>
      <c r="CX9" s="240">
        <f>F17/[1]EU28!F17</f>
        <v>4.0942920920197169E-2</v>
      </c>
      <c r="CY9" s="240">
        <f>F24/[1]EU28!F24</f>
        <v>2.6390765054600264E-3</v>
      </c>
      <c r="CZ9" s="240">
        <f>F33/[1]EU28!F33</f>
        <v>6.3017391296471256E-2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115.565</v>
      </c>
      <c r="G10" s="13">
        <v>77.651693000000009</v>
      </c>
      <c r="H10" s="13">
        <v>1.2405240000000002</v>
      </c>
      <c r="I10" s="372">
        <v>2.0197221752693628</v>
      </c>
      <c r="J10" s="372">
        <v>0.67</v>
      </c>
      <c r="K10" s="372">
        <v>1.6864680163499179</v>
      </c>
      <c r="L10" s="372">
        <v>8.684805353658262E-2</v>
      </c>
      <c r="M10" s="372">
        <v>0.24640610538286231</v>
      </c>
      <c r="N10" s="13">
        <v>1.6962802545246523</v>
      </c>
      <c r="O10" s="225">
        <v>0.12259713603885034</v>
      </c>
      <c r="P10" s="190">
        <v>0.20084478470586059</v>
      </c>
      <c r="Q10" s="13">
        <v>0.85243023406740792</v>
      </c>
      <c r="R10" s="13">
        <v>2.6</v>
      </c>
      <c r="S10" s="13">
        <v>0.64222299139012673</v>
      </c>
      <c r="T10" s="35">
        <v>1.1707718599922121</v>
      </c>
      <c r="U10" s="272"/>
      <c r="V10" s="272">
        <v>0.95340284688270671</v>
      </c>
      <c r="W10" s="272">
        <v>4.6597153117293309E-2</v>
      </c>
      <c r="X10" s="272"/>
      <c r="Y10" s="272"/>
      <c r="Z10" s="272"/>
      <c r="AA10" s="272"/>
      <c r="AB10" s="272"/>
      <c r="AC10" s="272"/>
      <c r="AD10" s="272"/>
      <c r="AE10" s="272">
        <v>1</v>
      </c>
      <c r="AF10" s="272">
        <v>1</v>
      </c>
      <c r="AG10" s="272"/>
      <c r="AH10" s="272"/>
      <c r="AI10" s="272"/>
      <c r="AJ10" s="272">
        <v>1</v>
      </c>
      <c r="AK10" s="272"/>
      <c r="AL10" s="272"/>
      <c r="AM10" s="272"/>
      <c r="AN10" s="272">
        <v>0.59784536840738978</v>
      </c>
      <c r="AO10" s="272">
        <v>0.40215463159261017</v>
      </c>
      <c r="AP10" s="272"/>
      <c r="AQ10" s="272">
        <v>0.59784536840738978</v>
      </c>
      <c r="AR10" s="272">
        <v>0.59784536840738978</v>
      </c>
      <c r="AS10" s="272">
        <v>0.40215463159261017</v>
      </c>
      <c r="AT10" s="272">
        <v>4.6597153117293309E-2</v>
      </c>
      <c r="AU10" s="272"/>
      <c r="AV10" s="272">
        <v>1</v>
      </c>
      <c r="AW10" s="272"/>
      <c r="AX10" s="272"/>
      <c r="AY10" s="272">
        <v>1</v>
      </c>
      <c r="AZ10" s="272"/>
      <c r="BA10" s="272"/>
      <c r="BB10" s="272"/>
      <c r="BC10" s="272"/>
      <c r="BD10" s="272"/>
      <c r="BE10" s="272" t="s">
        <v>96</v>
      </c>
      <c r="BF10" s="272" t="s">
        <v>96</v>
      </c>
      <c r="BG10" s="272"/>
      <c r="BH10" s="272"/>
      <c r="BI10" s="272" t="s">
        <v>85</v>
      </c>
      <c r="BJ10" s="272"/>
      <c r="BK10" s="272"/>
      <c r="BL10" s="272"/>
      <c r="BM10" s="272"/>
      <c r="BN10" s="272"/>
      <c r="BO10" s="272" t="s">
        <v>87</v>
      </c>
      <c r="BP10" s="272"/>
      <c r="BQ10" s="272"/>
      <c r="BR10" s="272" t="s">
        <v>85</v>
      </c>
      <c r="BS10" s="272"/>
      <c r="BT10" s="272"/>
      <c r="BU10" s="272" t="s">
        <v>96</v>
      </c>
      <c r="BV10" s="272" t="s">
        <v>96</v>
      </c>
      <c r="BW10" s="272"/>
      <c r="BX10" s="272"/>
      <c r="BY10" s="272" t="s">
        <v>85</v>
      </c>
      <c r="BZ10" s="272"/>
      <c r="CA10" s="272"/>
      <c r="CB10" s="272"/>
      <c r="CC10" s="272"/>
      <c r="CD10" s="272" t="s">
        <v>87</v>
      </c>
      <c r="CE10" s="272"/>
      <c r="CF10" s="272"/>
      <c r="CG10" s="159">
        <v>133.6059665606349</v>
      </c>
      <c r="CH10" s="32">
        <v>35.952497107266915</v>
      </c>
      <c r="CI10" s="32">
        <v>31.886032073415731</v>
      </c>
      <c r="CJ10" s="32">
        <v>155.71775402641998</v>
      </c>
      <c r="CK10" s="32">
        <v>4.1093704193606087</v>
      </c>
      <c r="CL10" s="94">
        <v>36.672125487635427</v>
      </c>
      <c r="CM10" s="47">
        <v>14.059638794898976</v>
      </c>
      <c r="CN10" s="47">
        <v>4.4599935521495188E-2</v>
      </c>
      <c r="CO10" s="47">
        <v>16.329761412287667</v>
      </c>
      <c r="CP10" s="47">
        <v>5.0977726301069011E-3</v>
      </c>
      <c r="CQ10" s="236">
        <f t="shared" si="0"/>
        <v>115.565</v>
      </c>
      <c r="CR10" s="238">
        <f t="shared" si="1"/>
        <v>0.59784536840738978</v>
      </c>
      <c r="CS10" s="238">
        <f t="shared" si="2"/>
        <v>4.6597153117293309E-2</v>
      </c>
      <c r="CT10" s="238">
        <f t="shared" si="3"/>
        <v>0.35555747847531688</v>
      </c>
      <c r="CU10" s="238">
        <f t="shared" si="4"/>
        <v>1</v>
      </c>
      <c r="CV10" s="237"/>
      <c r="CW10" s="240">
        <f>CQ10/[1]EU28!F10</f>
        <v>3.586692815658607E-2</v>
      </c>
      <c r="CX10" s="240">
        <f>F18/[1]EU28!F18</f>
        <v>4.4784246109170103E-2</v>
      </c>
      <c r="CY10" s="240">
        <f>F25/[1]EU28!F25</f>
        <v>6.2483507311129859E-3</v>
      </c>
      <c r="CZ10" s="240">
        <f>F34/[1]EU28!F34</f>
        <v>7.594513919858506E-2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115.295</v>
      </c>
      <c r="G11" s="13">
        <v>77.470199000000008</v>
      </c>
      <c r="H11" s="13">
        <v>1.23858</v>
      </c>
      <c r="I11" s="372">
        <v>2.0100667145664137</v>
      </c>
      <c r="J11" s="372">
        <v>0.68</v>
      </c>
      <c r="K11" s="372">
        <v>1.6784057066629554</v>
      </c>
      <c r="L11" s="372">
        <v>8.6432868726355777E-2</v>
      </c>
      <c r="M11" s="372">
        <v>0.24522813917710246</v>
      </c>
      <c r="N11" s="13">
        <v>1.6821970999398506</v>
      </c>
      <c r="O11" s="225">
        <v>0.1220110495741813</v>
      </c>
      <c r="P11" s="190">
        <v>0.20585856505238195</v>
      </c>
      <c r="Q11" s="13">
        <v>0.25349147838154296</v>
      </c>
      <c r="R11" s="13">
        <v>1.5999999999999999</v>
      </c>
      <c r="S11" s="13">
        <v>0.43706578776182831</v>
      </c>
      <c r="T11" s="35">
        <v>0.79617112624138076</v>
      </c>
      <c r="U11" s="272">
        <v>0.35036211457565369</v>
      </c>
      <c r="V11" s="272"/>
      <c r="W11" s="272">
        <v>4.0591526085259545E-2</v>
      </c>
      <c r="X11" s="272">
        <v>0.60904635933908668</v>
      </c>
      <c r="Y11" s="272"/>
      <c r="Z11" s="272"/>
      <c r="AA11" s="272"/>
      <c r="AB11" s="272"/>
      <c r="AC11" s="272">
        <v>0.35036211457565369</v>
      </c>
      <c r="AD11" s="272"/>
      <c r="AE11" s="272">
        <v>0.6496378854243462</v>
      </c>
      <c r="AF11" s="272"/>
      <c r="AG11" s="272">
        <v>0.99999999999999989</v>
      </c>
      <c r="AH11" s="272"/>
      <c r="AI11" s="272"/>
      <c r="AJ11" s="272">
        <v>0.99999999999999989</v>
      </c>
      <c r="AK11" s="272"/>
      <c r="AL11" s="272"/>
      <c r="AM11" s="272"/>
      <c r="AN11" s="272">
        <v>0.60904635933908668</v>
      </c>
      <c r="AO11" s="272">
        <v>0.39095364066091326</v>
      </c>
      <c r="AP11" s="272"/>
      <c r="AQ11" s="272">
        <v>0.60904635933908668</v>
      </c>
      <c r="AR11" s="272">
        <v>0.60904635933908668</v>
      </c>
      <c r="AS11" s="272">
        <v>0.39095364066091326</v>
      </c>
      <c r="AT11" s="272">
        <v>4.0591526085259545E-2</v>
      </c>
      <c r="AU11" s="272"/>
      <c r="AV11" s="272">
        <v>0.99999999999999989</v>
      </c>
      <c r="AW11" s="272"/>
      <c r="AX11" s="272"/>
      <c r="AY11" s="272">
        <v>0.99999999999999989</v>
      </c>
      <c r="AZ11" s="272"/>
      <c r="BA11" s="272"/>
      <c r="BB11" s="272"/>
      <c r="BC11" s="272"/>
      <c r="BD11" s="272"/>
      <c r="BE11" s="272" t="s">
        <v>96</v>
      </c>
      <c r="BF11" s="272" t="s">
        <v>96</v>
      </c>
      <c r="BG11" s="272"/>
      <c r="BH11" s="272"/>
      <c r="BI11" s="272" t="s">
        <v>85</v>
      </c>
      <c r="BJ11" s="272"/>
      <c r="BK11" s="272"/>
      <c r="BL11" s="272"/>
      <c r="BM11" s="272"/>
      <c r="BN11" s="272"/>
      <c r="BO11" s="272" t="s">
        <v>87</v>
      </c>
      <c r="BP11" s="272"/>
      <c r="BQ11" s="272"/>
      <c r="BR11" s="272" t="s">
        <v>85</v>
      </c>
      <c r="BS11" s="272"/>
      <c r="BT11" s="272"/>
      <c r="BU11" s="272" t="s">
        <v>96</v>
      </c>
      <c r="BV11" s="272" t="s">
        <v>96</v>
      </c>
      <c r="BW11" s="272"/>
      <c r="BX11" s="272"/>
      <c r="BY11" s="272" t="s">
        <v>85</v>
      </c>
      <c r="BZ11" s="272"/>
      <c r="CA11" s="272"/>
      <c r="CB11" s="272"/>
      <c r="CC11" s="272"/>
      <c r="CD11" s="272" t="s">
        <v>87</v>
      </c>
      <c r="CE11" s="272"/>
      <c r="CF11" s="272"/>
      <c r="CG11" s="159">
        <v>122.73196858769835</v>
      </c>
      <c r="CH11" s="32">
        <v>35.329850861405063</v>
      </c>
      <c r="CI11" s="32">
        <v>31.80879893100704</v>
      </c>
      <c r="CJ11" s="32">
        <v>143.04410938896243</v>
      </c>
      <c r="CK11" s="32">
        <v>4.0382019534585991</v>
      </c>
      <c r="CL11" s="94">
        <v>36.58329965055119</v>
      </c>
      <c r="CM11" s="47">
        <v>13.175465502901197</v>
      </c>
      <c r="CN11" s="47">
        <v>4.3758846679919083E-2</v>
      </c>
      <c r="CO11" s="47">
        <v>15.299527153350988</v>
      </c>
      <c r="CP11" s="47">
        <v>5.0016361755147514E-3</v>
      </c>
      <c r="CQ11" s="236">
        <f t="shared" si="0"/>
        <v>115.295</v>
      </c>
      <c r="CR11" s="238">
        <f t="shared" si="1"/>
        <v>0.60904635933908668</v>
      </c>
      <c r="CS11" s="238">
        <f t="shared" si="2"/>
        <v>4.0591526085259545E-2</v>
      </c>
      <c r="CT11" s="238">
        <f t="shared" si="3"/>
        <v>0.35036211457565369</v>
      </c>
      <c r="CU11" s="238">
        <f t="shared" si="4"/>
        <v>0.99999999999999989</v>
      </c>
      <c r="CV11" s="237"/>
      <c r="CW11" s="240">
        <f>CQ11/[1]EU28!F11</f>
        <v>3.9818629157480009E-2</v>
      </c>
      <c r="CX11" s="240">
        <f>F19/[1]EU28!F19</f>
        <v>5.5449829038906481E-2</v>
      </c>
      <c r="CY11" s="240">
        <f>F26/[1]EU28!F26</f>
        <v>4.7308612257796305E-3</v>
      </c>
      <c r="CZ11" s="240">
        <f>F35/[1]EU28!F35</f>
        <v>9.736821840777124E-2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168.86</v>
      </c>
      <c r="G12" s="13">
        <v>113.47659200000001</v>
      </c>
      <c r="H12" s="13">
        <v>1.574856</v>
      </c>
      <c r="I12" s="372">
        <v>3.0216254644785394</v>
      </c>
      <c r="J12" s="372">
        <v>0.92999999999999994</v>
      </c>
      <c r="K12" s="372">
        <v>2.52305726283958</v>
      </c>
      <c r="L12" s="372">
        <v>0.12992989497257718</v>
      </c>
      <c r="M12" s="372">
        <v>0.36863830666638175</v>
      </c>
      <c r="N12" s="13">
        <v>2.5140662126105946</v>
      </c>
      <c r="O12" s="225">
        <v>0.18341266569384732</v>
      </c>
      <c r="P12" s="190">
        <v>0.32414658617409708</v>
      </c>
      <c r="Q12" s="13">
        <v>0.21497512732441074</v>
      </c>
      <c r="R12" s="13">
        <v>1.3501243633779461</v>
      </c>
      <c r="S12" s="13">
        <v>0.43128035058628444</v>
      </c>
      <c r="T12" s="35">
        <v>0.5549626909866161</v>
      </c>
      <c r="U12" s="272">
        <v>1</v>
      </c>
      <c r="V12" s="272"/>
      <c r="W12" s="272"/>
      <c r="X12" s="272"/>
      <c r="Y12" s="272"/>
      <c r="Z12" s="272"/>
      <c r="AA12" s="272">
        <v>0.40619448063484542</v>
      </c>
      <c r="AB12" s="272">
        <v>0.40619448063484542</v>
      </c>
      <c r="AC12" s="272">
        <v>0.59380551936515458</v>
      </c>
      <c r="AD12" s="272"/>
      <c r="AE12" s="272"/>
      <c r="AF12" s="272"/>
      <c r="AG12" s="272">
        <v>1</v>
      </c>
      <c r="AH12" s="272"/>
      <c r="AI12" s="272"/>
      <c r="AJ12" s="272">
        <v>1</v>
      </c>
      <c r="AK12" s="272"/>
      <c r="AL12" s="272"/>
      <c r="AM12" s="272"/>
      <c r="AN12" s="272">
        <v>0.49958545540684596</v>
      </c>
      <c r="AO12" s="272">
        <v>0.50041454459315404</v>
      </c>
      <c r="AP12" s="272"/>
      <c r="AQ12" s="272">
        <v>0.49958545540684596</v>
      </c>
      <c r="AR12" s="272">
        <v>0.49958545540684596</v>
      </c>
      <c r="AS12" s="272">
        <v>0.50041454459315404</v>
      </c>
      <c r="AT12" s="272">
        <v>0.50041454459315404</v>
      </c>
      <c r="AU12" s="272"/>
      <c r="AV12" s="272">
        <v>1</v>
      </c>
      <c r="AW12" s="272"/>
      <c r="AX12" s="272"/>
      <c r="AY12" s="272">
        <v>1</v>
      </c>
      <c r="AZ12" s="272">
        <v>0.49958545540684596</v>
      </c>
      <c r="BA12" s="272"/>
      <c r="BB12" s="272"/>
      <c r="BC12" s="272"/>
      <c r="BD12" s="272"/>
      <c r="BE12" s="272" t="s">
        <v>96</v>
      </c>
      <c r="BF12" s="272" t="s">
        <v>96</v>
      </c>
      <c r="BG12" s="272"/>
      <c r="BH12" s="272"/>
      <c r="BI12" s="272" t="s">
        <v>85</v>
      </c>
      <c r="BJ12" s="272"/>
      <c r="BK12" s="272"/>
      <c r="BL12" s="272"/>
      <c r="BM12" s="272"/>
      <c r="BN12" s="272"/>
      <c r="BO12" s="272" t="s">
        <v>87</v>
      </c>
      <c r="BP12" s="272"/>
      <c r="BQ12" s="272"/>
      <c r="BR12" s="272" t="s">
        <v>85</v>
      </c>
      <c r="BS12" s="272"/>
      <c r="BT12" s="272"/>
      <c r="BU12" s="272" t="s">
        <v>96</v>
      </c>
      <c r="BV12" s="272" t="s">
        <v>96</v>
      </c>
      <c r="BW12" s="272"/>
      <c r="BX12" s="272"/>
      <c r="BY12" s="272" t="s">
        <v>85</v>
      </c>
      <c r="BZ12" s="272"/>
      <c r="CA12" s="272"/>
      <c r="CB12" s="272"/>
      <c r="CC12" s="272"/>
      <c r="CD12" s="272" t="s">
        <v>87</v>
      </c>
      <c r="CE12" s="272"/>
      <c r="CF12" s="272"/>
      <c r="CG12" s="159">
        <v>92.101652382520228</v>
      </c>
      <c r="CH12" s="32">
        <v>33.321529246441742</v>
      </c>
      <c r="CI12" s="32">
        <v>32.563554437295252</v>
      </c>
      <c r="CJ12" s="32">
        <v>107.34447585182733</v>
      </c>
      <c r="CK12" s="32">
        <v>3.8086507928682911</v>
      </c>
      <c r="CL12" s="94">
        <v>37.451343958333268</v>
      </c>
      <c r="CM12" s="47">
        <v>15.950063432218755</v>
      </c>
      <c r="CN12" s="47">
        <v>5.2476610262934258E-2</v>
      </c>
      <c r="CO12" s="47">
        <v>18.505119230495822</v>
      </c>
      <c r="CP12" s="47">
        <v>5.9980765530533858E-3</v>
      </c>
      <c r="CQ12" s="236">
        <f t="shared" si="0"/>
        <v>168.86</v>
      </c>
      <c r="CR12" s="238">
        <f t="shared" si="1"/>
        <v>0.49958545540684596</v>
      </c>
      <c r="CS12" s="238">
        <f t="shared" si="2"/>
        <v>9.4220063958308564E-2</v>
      </c>
      <c r="CT12" s="238">
        <f t="shared" si="3"/>
        <v>0.40619448063484542</v>
      </c>
      <c r="CU12" s="238">
        <f t="shared" si="4"/>
        <v>1</v>
      </c>
      <c r="CV12" s="237"/>
      <c r="CW12" s="240">
        <f>CQ12/[1]EU28!F12</f>
        <v>5.0990985914706959E-2</v>
      </c>
      <c r="CX12" s="240">
        <f>F20/[1]EU28!F20</f>
        <v>5.2522460262612307E-2</v>
      </c>
      <c r="CY12" s="240">
        <f>F27/[1]EU28!F27</f>
        <v>3.8541815888350748E-3</v>
      </c>
      <c r="CZ12" s="240">
        <f>F36/[1]EU28!F36</f>
        <v>0.14604074423023511</v>
      </c>
      <c r="DA12" s="27"/>
      <c r="DB12" s="27"/>
      <c r="DC12" s="27"/>
      <c r="DD12" s="27"/>
    </row>
    <row r="13" spans="1:108" ht="20.25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112.59999999999998</v>
      </c>
      <c r="G13" s="13">
        <v>75.658619999999999</v>
      </c>
      <c r="H13" s="13">
        <v>1.083024</v>
      </c>
      <c r="I13" s="372">
        <v>1.8776104480885925</v>
      </c>
      <c r="J13" s="372">
        <v>0.71000000000000008</v>
      </c>
      <c r="K13" s="372">
        <v>1.5678047241539748</v>
      </c>
      <c r="L13" s="372">
        <v>8.073724926780948E-2</v>
      </c>
      <c r="M13" s="372">
        <v>0.2290684746668083</v>
      </c>
      <c r="N13" s="13">
        <v>1.3513097688091928</v>
      </c>
      <c r="O13" s="225">
        <v>0.11397095419897756</v>
      </c>
      <c r="P13" s="190">
        <v>0.41232972508042215</v>
      </c>
      <c r="Q13" s="13">
        <v>0.18667229129662521</v>
      </c>
      <c r="R13" s="13">
        <v>1.277309058614565</v>
      </c>
      <c r="S13" s="13">
        <v>0.33120337477797512</v>
      </c>
      <c r="T13" s="35">
        <v>0.44635879218472468</v>
      </c>
      <c r="U13" s="272">
        <v>1</v>
      </c>
      <c r="V13" s="272"/>
      <c r="W13" s="272"/>
      <c r="X13" s="272"/>
      <c r="Y13" s="272"/>
      <c r="Z13" s="272"/>
      <c r="AA13" s="272">
        <v>0.66722912966252224</v>
      </c>
      <c r="AB13" s="272">
        <v>0.66722912966252224</v>
      </c>
      <c r="AC13" s="272">
        <v>0.33277087033747776</v>
      </c>
      <c r="AD13" s="272"/>
      <c r="AE13" s="272"/>
      <c r="AF13" s="272"/>
      <c r="AG13" s="272">
        <v>1</v>
      </c>
      <c r="AH13" s="272"/>
      <c r="AI13" s="272"/>
      <c r="AJ13" s="272">
        <v>1</v>
      </c>
      <c r="AK13" s="272"/>
      <c r="AL13" s="272"/>
      <c r="AM13" s="272"/>
      <c r="AN13" s="272">
        <v>0.40896980461811722</v>
      </c>
      <c r="AO13" s="272">
        <v>0.59103019538188284</v>
      </c>
      <c r="AP13" s="272"/>
      <c r="AQ13" s="272">
        <v>0.40896980461811722</v>
      </c>
      <c r="AR13" s="272">
        <v>0.40896980461811722</v>
      </c>
      <c r="AS13" s="272">
        <v>0.59103019538188284</v>
      </c>
      <c r="AT13" s="272">
        <v>0.59103019538188284</v>
      </c>
      <c r="AU13" s="272"/>
      <c r="AV13" s="272">
        <v>1</v>
      </c>
      <c r="AW13" s="272"/>
      <c r="AX13" s="272"/>
      <c r="AY13" s="272">
        <v>1</v>
      </c>
      <c r="AZ13" s="272">
        <v>0.40896980461811722</v>
      </c>
      <c r="BA13" s="272"/>
      <c r="BB13" s="272"/>
      <c r="BC13" s="272"/>
      <c r="BD13" s="272"/>
      <c r="BE13" s="272" t="s">
        <v>96</v>
      </c>
      <c r="BF13" s="272" t="s">
        <v>96</v>
      </c>
      <c r="BG13" s="272"/>
      <c r="BH13" s="272"/>
      <c r="BI13" s="272" t="s">
        <v>85</v>
      </c>
      <c r="BJ13" s="272"/>
      <c r="BK13" s="272"/>
      <c r="BL13" s="272"/>
      <c r="BM13" s="272"/>
      <c r="BN13" s="272"/>
      <c r="BO13" s="272" t="s">
        <v>87</v>
      </c>
      <c r="BP13" s="272"/>
      <c r="BQ13" s="272"/>
      <c r="BR13" s="272" t="s">
        <v>85</v>
      </c>
      <c r="BS13" s="272"/>
      <c r="BT13" s="272"/>
      <c r="BU13" s="272" t="s">
        <v>96</v>
      </c>
      <c r="BV13" s="272" t="s">
        <v>96</v>
      </c>
      <c r="BW13" s="272"/>
      <c r="BX13" s="272"/>
      <c r="BY13" s="272" t="s">
        <v>85</v>
      </c>
      <c r="BZ13" s="272"/>
      <c r="CA13" s="272"/>
      <c r="CB13" s="272"/>
      <c r="CC13" s="272"/>
      <c r="CD13" s="272" t="s">
        <v>87</v>
      </c>
      <c r="CE13" s="272"/>
      <c r="CF13" s="272"/>
      <c r="CG13" s="159">
        <v>83.895447233163949</v>
      </c>
      <c r="CH13" s="32">
        <v>32.514038596997764</v>
      </c>
      <c r="CI13" s="32">
        <v>33.188368036779323</v>
      </c>
      <c r="CJ13" s="32">
        <v>97.780143750252577</v>
      </c>
      <c r="CK13" s="32">
        <v>3.7163546116368442</v>
      </c>
      <c r="CL13" s="94">
        <v>38.169942079099897</v>
      </c>
      <c r="CM13" s="47">
        <v>10.084424002885353</v>
      </c>
      <c r="CN13" s="47">
        <v>3.521348413747491E-2</v>
      </c>
      <c r="CO13" s="47">
        <v>11.695846217652383</v>
      </c>
      <c r="CP13" s="47">
        <v>4.0249012369133813E-3</v>
      </c>
      <c r="CQ13" s="236">
        <f t="shared" si="0"/>
        <v>112.59999999999998</v>
      </c>
      <c r="CR13" s="238">
        <f t="shared" si="1"/>
        <v>0.40896980461811722</v>
      </c>
      <c r="CS13" s="238">
        <f t="shared" si="2"/>
        <v>0.33277087033747776</v>
      </c>
      <c r="CT13" s="238">
        <f t="shared" si="3"/>
        <v>0.25825932504440502</v>
      </c>
      <c r="CU13" s="238">
        <f t="shared" si="4"/>
        <v>1</v>
      </c>
      <c r="CV13" s="237"/>
      <c r="CW13" s="240">
        <f>CQ13/[1]EU28!F13</f>
        <v>4.770904095399129E-2</v>
      </c>
      <c r="CX13" s="240">
        <f>F21/[1]EU28!F21</f>
        <v>4.9677983106249379E-2</v>
      </c>
      <c r="CY13" s="240">
        <f>F28/[1]EU28!F28</f>
        <v>1.2874957346758127E-2</v>
      </c>
      <c r="CZ13" s="240">
        <f>F37/[1]EU28!F37</f>
        <v>0.13754037790688714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10"/>
      <c r="H14" s="111"/>
      <c r="I14" s="113">
        <v>12.118354918438838</v>
      </c>
      <c r="J14" s="113">
        <v>4.0900000000000007</v>
      </c>
      <c r="K14" s="113">
        <v>10.118826356896429</v>
      </c>
      <c r="L14" s="113">
        <v>0.52108926149286994</v>
      </c>
      <c r="M14" s="113">
        <v>1.4784393000495384</v>
      </c>
      <c r="N14" s="111"/>
      <c r="O14" s="116"/>
      <c r="P14" s="114"/>
      <c r="Q14" s="115"/>
      <c r="R14" s="7"/>
      <c r="S14" s="10"/>
      <c r="T14" s="284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48"/>
      <c r="CH14" s="15"/>
      <c r="CI14" s="15"/>
      <c r="CJ14" s="63"/>
      <c r="CK14" s="63"/>
      <c r="CL14" s="63"/>
      <c r="CM14" s="15"/>
      <c r="CN14" s="15"/>
      <c r="CO14" s="15"/>
      <c r="CP14" s="15"/>
      <c r="CQ14" s="121"/>
      <c r="CR14" s="121"/>
      <c r="CS14" s="121"/>
      <c r="CT14" s="121"/>
      <c r="CU14" s="121"/>
      <c r="CV14" s="237"/>
      <c r="CW14" s="237"/>
      <c r="CX14" s="237"/>
      <c r="CY14" s="237"/>
      <c r="CZ14" s="237"/>
      <c r="DA14" s="237"/>
      <c r="DB14" s="237"/>
      <c r="DC14" s="237"/>
    </row>
    <row r="15" spans="1:108" ht="24.75" customHeight="1" x14ac:dyDescent="0.2">
      <c r="A15" s="26"/>
      <c r="B15" s="37" t="s">
        <v>82</v>
      </c>
      <c r="C15" s="37" t="s">
        <v>97</v>
      </c>
      <c r="D15" s="37" t="s">
        <v>97</v>
      </c>
      <c r="E15" s="38" t="s">
        <v>84</v>
      </c>
      <c r="F15" s="53">
        <v>84.56</v>
      </c>
      <c r="G15" s="13">
        <v>56.830832000000008</v>
      </c>
      <c r="H15" s="13">
        <v>0.74498399999999998</v>
      </c>
      <c r="I15" s="13">
        <v>1.9255600282187728</v>
      </c>
      <c r="J15" s="13">
        <v>0.61</v>
      </c>
      <c r="K15" s="13">
        <v>1.6078426235626753</v>
      </c>
      <c r="L15" s="13">
        <v>8.2799081213407219E-2</v>
      </c>
      <c r="M15" s="13">
        <v>0.23491832344269029</v>
      </c>
      <c r="N15" s="13">
        <v>1.6165454822054983</v>
      </c>
      <c r="O15" s="13">
        <v>0.11688149371287951</v>
      </c>
      <c r="P15" s="58">
        <v>0.19213305230039499</v>
      </c>
      <c r="Q15" s="7">
        <v>1.75</v>
      </c>
      <c r="R15" s="7">
        <v>5</v>
      </c>
      <c r="S15" s="7">
        <v>0.8</v>
      </c>
      <c r="T15" s="36">
        <v>2.2000000000000002</v>
      </c>
      <c r="U15" s="273">
        <v>1</v>
      </c>
      <c r="V15" s="274"/>
      <c r="W15" s="274"/>
      <c r="X15" s="274"/>
      <c r="Y15" s="273">
        <v>1</v>
      </c>
      <c r="Z15" s="273"/>
      <c r="AA15" s="274"/>
      <c r="AB15" s="274"/>
      <c r="AC15" s="273"/>
      <c r="AD15" s="273"/>
      <c r="AE15" s="274"/>
      <c r="AF15" s="273">
        <v>1</v>
      </c>
      <c r="AG15" s="273"/>
      <c r="AH15" s="273"/>
      <c r="AI15" s="273">
        <v>1</v>
      </c>
      <c r="AJ15" s="273"/>
      <c r="AK15" s="273"/>
      <c r="AL15" s="274"/>
      <c r="AM15" s="274"/>
      <c r="AN15" s="273">
        <v>1</v>
      </c>
      <c r="AO15" s="273"/>
      <c r="AP15" s="273"/>
      <c r="AQ15" s="273">
        <v>1</v>
      </c>
      <c r="AR15" s="273">
        <v>1</v>
      </c>
      <c r="AS15" s="273"/>
      <c r="AT15" s="273"/>
      <c r="AU15" s="274"/>
      <c r="AV15" s="273">
        <v>1</v>
      </c>
      <c r="AW15" s="274"/>
      <c r="AX15" s="274"/>
      <c r="AY15" s="273">
        <v>1</v>
      </c>
      <c r="AZ15" s="273"/>
      <c r="BA15" s="274"/>
      <c r="BB15" s="274"/>
      <c r="BC15" s="274"/>
      <c r="BD15" s="273"/>
      <c r="BE15" s="273" t="s">
        <v>85</v>
      </c>
      <c r="BF15" s="273"/>
      <c r="BG15" s="273"/>
      <c r="BH15" s="273"/>
      <c r="BI15" s="273" t="s">
        <v>85</v>
      </c>
      <c r="BJ15" s="273"/>
      <c r="BK15" s="273"/>
      <c r="BL15" s="273"/>
      <c r="BM15" s="273"/>
      <c r="BN15" s="273"/>
      <c r="BO15" s="273" t="s">
        <v>87</v>
      </c>
      <c r="BP15" s="273"/>
      <c r="BQ15" s="273"/>
      <c r="BR15" s="273" t="s">
        <v>85</v>
      </c>
      <c r="BS15" s="273"/>
      <c r="BT15" s="273"/>
      <c r="BU15" s="273" t="s">
        <v>85</v>
      </c>
      <c r="BV15" s="273"/>
      <c r="BW15" s="273"/>
      <c r="BX15" s="273"/>
      <c r="BY15" s="273" t="s">
        <v>85</v>
      </c>
      <c r="BZ15" s="273"/>
      <c r="CA15" s="273"/>
      <c r="CB15" s="273"/>
      <c r="CC15" s="273"/>
      <c r="CD15" s="273" t="s">
        <v>87</v>
      </c>
      <c r="CE15" s="273"/>
      <c r="CF15" s="273"/>
      <c r="CG15" s="61">
        <v>312.35000000000002</v>
      </c>
      <c r="CH15" s="38">
        <v>32.371855764826215</v>
      </c>
      <c r="CI15" s="174">
        <v>29.113092953876553</v>
      </c>
      <c r="CJ15" s="32">
        <v>364.043925</v>
      </c>
      <c r="CK15" s="32">
        <v>3.7001031139196363</v>
      </c>
      <c r="CL15" s="94">
        <v>33.482968206253418</v>
      </c>
      <c r="CM15" s="47">
        <v>20.212913515379807</v>
      </c>
      <c r="CN15" s="47">
        <v>2.4116514595103292E-2</v>
      </c>
      <c r="CO15" s="94">
        <v>23.52023893381639</v>
      </c>
      <c r="CP15" s="101">
        <v>2.7565176182203061E-3</v>
      </c>
    </row>
    <row r="16" spans="1:108" ht="21.75" customHeight="1" x14ac:dyDescent="0.2">
      <c r="A16" s="26"/>
      <c r="B16" s="5" t="s">
        <v>82</v>
      </c>
      <c r="C16" s="5" t="s">
        <v>97</v>
      </c>
      <c r="D16" s="5" t="s">
        <v>97</v>
      </c>
      <c r="E16" s="12" t="s">
        <v>89</v>
      </c>
      <c r="F16" s="10">
        <v>109.35</v>
      </c>
      <c r="G16" s="13">
        <v>73.494669999999999</v>
      </c>
      <c r="H16" s="13">
        <v>0.92347199999999996</v>
      </c>
      <c r="I16" s="13">
        <v>2.4782885664110457</v>
      </c>
      <c r="J16" s="13">
        <v>0.76</v>
      </c>
      <c r="K16" s="13">
        <v>2.0693709529532232</v>
      </c>
      <c r="L16" s="13">
        <v>0.10656640835567495</v>
      </c>
      <c r="M16" s="13">
        <v>0.30235120510214758</v>
      </c>
      <c r="N16" s="13">
        <v>2.0805719514957364</v>
      </c>
      <c r="O16" s="13">
        <v>0.15043211598115047</v>
      </c>
      <c r="P16" s="58">
        <v>0.24728449893415883</v>
      </c>
      <c r="Q16" s="13">
        <v>1.55</v>
      </c>
      <c r="R16" s="190">
        <v>3.8</v>
      </c>
      <c r="S16" s="190">
        <v>0.7</v>
      </c>
      <c r="T16" s="35">
        <v>1.8</v>
      </c>
      <c r="U16" s="273">
        <v>1</v>
      </c>
      <c r="V16" s="274"/>
      <c r="W16" s="274"/>
      <c r="X16" s="274"/>
      <c r="Y16" s="273">
        <v>1</v>
      </c>
      <c r="Z16" s="273"/>
      <c r="AA16" s="274"/>
      <c r="AB16" s="274"/>
      <c r="AC16" s="273"/>
      <c r="AD16" s="273"/>
      <c r="AE16" s="274"/>
      <c r="AF16" s="273">
        <v>1</v>
      </c>
      <c r="AG16" s="273"/>
      <c r="AH16" s="273"/>
      <c r="AI16" s="273">
        <v>1</v>
      </c>
      <c r="AJ16" s="273"/>
      <c r="AK16" s="273"/>
      <c r="AL16" s="274"/>
      <c r="AM16" s="274"/>
      <c r="AN16" s="273">
        <v>1</v>
      </c>
      <c r="AO16" s="273"/>
      <c r="AP16" s="273"/>
      <c r="AQ16" s="273">
        <v>1</v>
      </c>
      <c r="AR16" s="273">
        <v>1</v>
      </c>
      <c r="AS16" s="273"/>
      <c r="AT16" s="273"/>
      <c r="AU16" s="274"/>
      <c r="AV16" s="273">
        <v>1</v>
      </c>
      <c r="AW16" s="274"/>
      <c r="AX16" s="274"/>
      <c r="AY16" s="273">
        <v>1</v>
      </c>
      <c r="AZ16" s="273"/>
      <c r="BA16" s="274"/>
      <c r="BB16" s="274"/>
      <c r="BC16" s="274"/>
      <c r="BD16" s="273"/>
      <c r="BE16" s="273" t="s">
        <v>85</v>
      </c>
      <c r="BF16" s="273"/>
      <c r="BG16" s="273"/>
      <c r="BH16" s="273"/>
      <c r="BI16" s="273" t="s">
        <v>85</v>
      </c>
      <c r="BJ16" s="273"/>
      <c r="BK16" s="273"/>
      <c r="BL16" s="273"/>
      <c r="BM16" s="273"/>
      <c r="BN16" s="273"/>
      <c r="BO16" s="273" t="s">
        <v>87</v>
      </c>
      <c r="BP16" s="273"/>
      <c r="BQ16" s="273"/>
      <c r="BR16" s="273" t="s">
        <v>85</v>
      </c>
      <c r="BS16" s="273"/>
      <c r="BT16" s="273"/>
      <c r="BU16" s="273" t="s">
        <v>85</v>
      </c>
      <c r="BV16" s="273"/>
      <c r="BW16" s="273"/>
      <c r="BX16" s="273"/>
      <c r="BY16" s="273" t="s">
        <v>85</v>
      </c>
      <c r="BZ16" s="273"/>
      <c r="CA16" s="273"/>
      <c r="CB16" s="273"/>
      <c r="CC16" s="273"/>
      <c r="CD16" s="273" t="s">
        <v>87</v>
      </c>
      <c r="CE16" s="273"/>
      <c r="CF16" s="273"/>
      <c r="CG16" s="30">
        <v>253.76547779686419</v>
      </c>
      <c r="CH16" s="13">
        <v>42.32576863368989</v>
      </c>
      <c r="CI16" s="13">
        <v>29.113092953876553</v>
      </c>
      <c r="CJ16" s="32">
        <v>295.76366437224522</v>
      </c>
      <c r="CK16" s="32">
        <v>4.8378353548307542</v>
      </c>
      <c r="CL16" s="94">
        <v>33.482968206253418</v>
      </c>
      <c r="CM16" s="47">
        <v>21.83392676257926</v>
      </c>
      <c r="CN16" s="47">
        <v>3.9086662211690874E-2</v>
      </c>
      <c r="CO16" s="94">
        <v>25.398415484382731</v>
      </c>
      <c r="CP16" s="101">
        <v>4.467605490796266E-3</v>
      </c>
    </row>
    <row r="17" spans="1:94" ht="21.75" customHeight="1" x14ac:dyDescent="0.2">
      <c r="A17" s="26"/>
      <c r="B17" s="5" t="s">
        <v>82</v>
      </c>
      <c r="C17" s="5" t="s">
        <v>97</v>
      </c>
      <c r="D17" s="5" t="s">
        <v>97</v>
      </c>
      <c r="E17" s="12" t="s">
        <v>91</v>
      </c>
      <c r="F17" s="10">
        <v>71.350000000000009</v>
      </c>
      <c r="G17" s="13">
        <v>47.951070000000009</v>
      </c>
      <c r="H17" s="13">
        <v>0.64987200000000001</v>
      </c>
      <c r="I17" s="13">
        <v>1.6129344054995707</v>
      </c>
      <c r="J17" s="13">
        <v>0.56000000000000005</v>
      </c>
      <c r="K17" s="13">
        <v>1.3468002285921414</v>
      </c>
      <c r="L17" s="13">
        <v>6.9356179436481535E-2</v>
      </c>
      <c r="M17" s="13">
        <v>0.19677799747094762</v>
      </c>
      <c r="N17" s="13">
        <v>1.3540901286344649</v>
      </c>
      <c r="O17" s="13">
        <v>9.7905118413823933E-2</v>
      </c>
      <c r="P17" s="58">
        <v>0.16093915845128187</v>
      </c>
      <c r="Q17" s="13">
        <v>1.03</v>
      </c>
      <c r="R17" s="190">
        <v>3.2</v>
      </c>
      <c r="S17" s="13">
        <v>0.6</v>
      </c>
      <c r="T17" s="35">
        <v>1.6</v>
      </c>
      <c r="U17" s="273">
        <v>1</v>
      </c>
      <c r="V17" s="274"/>
      <c r="W17" s="274"/>
      <c r="X17" s="274"/>
      <c r="Y17" s="273"/>
      <c r="Z17" s="273"/>
      <c r="AA17" s="274"/>
      <c r="AB17" s="274"/>
      <c r="AC17" s="273">
        <v>1</v>
      </c>
      <c r="AD17" s="273"/>
      <c r="AE17" s="274"/>
      <c r="AF17" s="273">
        <v>1</v>
      </c>
      <c r="AG17" s="273"/>
      <c r="AH17" s="273"/>
      <c r="AI17" s="273"/>
      <c r="AJ17" s="273">
        <v>1</v>
      </c>
      <c r="AK17" s="273"/>
      <c r="AL17" s="274"/>
      <c r="AM17" s="274"/>
      <c r="AN17" s="273">
        <v>1</v>
      </c>
      <c r="AO17" s="273"/>
      <c r="AP17" s="273"/>
      <c r="AQ17" s="273">
        <v>1</v>
      </c>
      <c r="AR17" s="273">
        <v>1</v>
      </c>
      <c r="AS17" s="273"/>
      <c r="AT17" s="273"/>
      <c r="AU17" s="274"/>
      <c r="AV17" s="273">
        <v>1</v>
      </c>
      <c r="AW17" s="274"/>
      <c r="AX17" s="274"/>
      <c r="AY17" s="273">
        <v>1</v>
      </c>
      <c r="AZ17" s="273"/>
      <c r="BA17" s="274"/>
      <c r="BB17" s="274"/>
      <c r="BC17" s="274"/>
      <c r="BD17" s="273"/>
      <c r="BE17" s="273" t="s">
        <v>85</v>
      </c>
      <c r="BF17" s="273"/>
      <c r="BG17" s="273"/>
      <c r="BH17" s="273"/>
      <c r="BI17" s="273" t="s">
        <v>85</v>
      </c>
      <c r="BJ17" s="273"/>
      <c r="BK17" s="273"/>
      <c r="BL17" s="273"/>
      <c r="BM17" s="273"/>
      <c r="BN17" s="273"/>
      <c r="BO17" s="273" t="s">
        <v>87</v>
      </c>
      <c r="BP17" s="273"/>
      <c r="BQ17" s="273"/>
      <c r="BR17" s="273" t="s">
        <v>85</v>
      </c>
      <c r="BS17" s="273"/>
      <c r="BT17" s="273"/>
      <c r="BU17" s="273" t="s">
        <v>85</v>
      </c>
      <c r="BV17" s="273"/>
      <c r="BW17" s="273"/>
      <c r="BX17" s="273"/>
      <c r="BY17" s="273" t="s">
        <v>85</v>
      </c>
      <c r="BZ17" s="273"/>
      <c r="CA17" s="273"/>
      <c r="CB17" s="273"/>
      <c r="CC17" s="273"/>
      <c r="CD17" s="273" t="s">
        <v>87</v>
      </c>
      <c r="CE17" s="273"/>
      <c r="CF17" s="273"/>
      <c r="CG17" s="30">
        <v>194.03491431261284</v>
      </c>
      <c r="CH17" s="13">
        <v>38.690426542452727</v>
      </c>
      <c r="CI17" s="13">
        <v>29.113092953876553</v>
      </c>
      <c r="CJ17" s="32">
        <v>226.14769263135025</v>
      </c>
      <c r="CK17" s="32">
        <v>4.422315753802347</v>
      </c>
      <c r="CL17" s="94">
        <v>33.482968206253418</v>
      </c>
      <c r="CM17" s="47">
        <v>11.381400940907193</v>
      </c>
      <c r="CN17" s="47">
        <v>2.5143824877996837E-2</v>
      </c>
      <c r="CO17" s="94">
        <v>13.233033621220544</v>
      </c>
      <c r="CP17" s="101">
        <v>2.8739391835550386E-3</v>
      </c>
    </row>
    <row r="18" spans="1:94" ht="21.75" customHeight="1" x14ac:dyDescent="0.2">
      <c r="A18" s="26"/>
      <c r="B18" s="5" t="s">
        <v>82</v>
      </c>
      <c r="C18" s="5" t="s">
        <v>97</v>
      </c>
      <c r="D18" s="5" t="s">
        <v>97</v>
      </c>
      <c r="E18" s="12" t="s">
        <v>92</v>
      </c>
      <c r="F18" s="7">
        <v>69.09</v>
      </c>
      <c r="G18" s="13">
        <v>46.431898000000004</v>
      </c>
      <c r="H18" s="13">
        <v>0.63359999999999994</v>
      </c>
      <c r="I18" s="13">
        <v>1.5595244673696047</v>
      </c>
      <c r="J18" s="13">
        <v>0.54</v>
      </c>
      <c r="K18" s="13">
        <v>1.3022029302536198</v>
      </c>
      <c r="L18" s="13">
        <v>6.7059552096893002E-2</v>
      </c>
      <c r="M18" s="13">
        <v>0.19026198501909178</v>
      </c>
      <c r="N18" s="13">
        <v>1.3092514360340897</v>
      </c>
      <c r="O18" s="13">
        <v>9.4663135169335E-2</v>
      </c>
      <c r="P18" s="58">
        <v>0.15560989616618004</v>
      </c>
      <c r="Q18" s="13">
        <v>0.9</v>
      </c>
      <c r="R18" s="13">
        <v>2.6</v>
      </c>
      <c r="S18" s="13">
        <v>0.5</v>
      </c>
      <c r="T18" s="35">
        <v>1.4</v>
      </c>
      <c r="U18" s="273"/>
      <c r="V18" s="274">
        <v>1</v>
      </c>
      <c r="W18" s="274"/>
      <c r="X18" s="274"/>
      <c r="Y18" s="273"/>
      <c r="Z18" s="273"/>
      <c r="AA18" s="274"/>
      <c r="AB18" s="274"/>
      <c r="AC18" s="273"/>
      <c r="AD18" s="273"/>
      <c r="AE18" s="274">
        <v>1</v>
      </c>
      <c r="AF18" s="273">
        <v>1</v>
      </c>
      <c r="AG18" s="273"/>
      <c r="AH18" s="273"/>
      <c r="AI18" s="273"/>
      <c r="AJ18" s="273">
        <v>1</v>
      </c>
      <c r="AK18" s="273"/>
      <c r="AL18" s="274"/>
      <c r="AM18" s="274"/>
      <c r="AN18" s="273">
        <v>1</v>
      </c>
      <c r="AO18" s="273"/>
      <c r="AP18" s="273"/>
      <c r="AQ18" s="273">
        <v>1</v>
      </c>
      <c r="AR18" s="273">
        <v>1</v>
      </c>
      <c r="AS18" s="273"/>
      <c r="AT18" s="273"/>
      <c r="AU18" s="274"/>
      <c r="AV18" s="273">
        <v>1</v>
      </c>
      <c r="AW18" s="274"/>
      <c r="AX18" s="274"/>
      <c r="AY18" s="273">
        <v>1</v>
      </c>
      <c r="AZ18" s="273"/>
      <c r="BA18" s="274"/>
      <c r="BB18" s="274"/>
      <c r="BC18" s="274"/>
      <c r="BD18" s="273"/>
      <c r="BE18" s="273" t="s">
        <v>85</v>
      </c>
      <c r="BF18" s="273"/>
      <c r="BG18" s="273"/>
      <c r="BH18" s="273"/>
      <c r="BI18" s="273" t="s">
        <v>85</v>
      </c>
      <c r="BJ18" s="273"/>
      <c r="BK18" s="273"/>
      <c r="BL18" s="273"/>
      <c r="BM18" s="273"/>
      <c r="BN18" s="273"/>
      <c r="BO18" s="273" t="s">
        <v>87</v>
      </c>
      <c r="BP18" s="273"/>
      <c r="BQ18" s="273"/>
      <c r="BR18" s="273" t="s">
        <v>85</v>
      </c>
      <c r="BS18" s="273"/>
      <c r="BT18" s="273"/>
      <c r="BU18" s="273" t="s">
        <v>85</v>
      </c>
      <c r="BV18" s="273"/>
      <c r="BW18" s="273"/>
      <c r="BX18" s="273"/>
      <c r="BY18" s="273" t="s">
        <v>85</v>
      </c>
      <c r="BZ18" s="273"/>
      <c r="CA18" s="273"/>
      <c r="CB18" s="273"/>
      <c r="CC18" s="273"/>
      <c r="CD18" s="273" t="s">
        <v>87</v>
      </c>
      <c r="CE18" s="273"/>
      <c r="CF18" s="273"/>
      <c r="CG18" s="226">
        <v>176.00397400333247</v>
      </c>
      <c r="CH18" s="226">
        <v>38.084536193913195</v>
      </c>
      <c r="CI18" s="13">
        <v>29.113092953876553</v>
      </c>
      <c r="CJ18" s="32">
        <v>205.13263170088399</v>
      </c>
      <c r="CK18" s="32">
        <v>4.3530624869642782</v>
      </c>
      <c r="CL18" s="94">
        <v>33.482968206253418</v>
      </c>
      <c r="CM18" s="47">
        <v>10.183622160700718</v>
      </c>
      <c r="CN18" s="47">
        <v>2.4130362132463397E-2</v>
      </c>
      <c r="CO18" s="47">
        <v>11.838035704977063</v>
      </c>
      <c r="CP18" s="69">
        <v>2.7581003917405665E-3</v>
      </c>
    </row>
    <row r="19" spans="1:94" ht="21.75" customHeight="1" x14ac:dyDescent="0.2">
      <c r="A19" s="26"/>
      <c r="B19" s="5" t="s">
        <v>82</v>
      </c>
      <c r="C19" s="5" t="s">
        <v>97</v>
      </c>
      <c r="D19" s="5" t="s">
        <v>97</v>
      </c>
      <c r="E19" s="12" t="s">
        <v>93</v>
      </c>
      <c r="F19" s="10">
        <v>70.22</v>
      </c>
      <c r="G19" s="13">
        <v>47.191484000000003</v>
      </c>
      <c r="H19" s="13">
        <v>0.64173599999999997</v>
      </c>
      <c r="I19" s="13">
        <v>1.5723552295417873</v>
      </c>
      <c r="J19" s="13">
        <v>0.55000000000000004</v>
      </c>
      <c r="K19" s="13">
        <v>1.3129166166673922</v>
      </c>
      <c r="L19" s="13">
        <v>6.7611274870296847E-2</v>
      </c>
      <c r="M19" s="13">
        <v>0.19182733800409804</v>
      </c>
      <c r="N19" s="13">
        <v>1.320023113010518</v>
      </c>
      <c r="O19" s="13">
        <v>9.5441962433186478E-2</v>
      </c>
      <c r="P19" s="58">
        <v>0.15689015409808282</v>
      </c>
      <c r="Q19" s="13">
        <v>0.3</v>
      </c>
      <c r="R19" s="13">
        <v>1.6</v>
      </c>
      <c r="S19" s="13">
        <v>0.4</v>
      </c>
      <c r="T19" s="35">
        <v>0.89</v>
      </c>
      <c r="U19" s="273"/>
      <c r="V19" s="273"/>
      <c r="W19" s="274"/>
      <c r="X19" s="274">
        <v>1</v>
      </c>
      <c r="Y19" s="273"/>
      <c r="Z19" s="273"/>
      <c r="AA19" s="274"/>
      <c r="AB19" s="274"/>
      <c r="AC19" s="273"/>
      <c r="AD19" s="273"/>
      <c r="AE19" s="274">
        <v>1</v>
      </c>
      <c r="AF19" s="273"/>
      <c r="AG19" s="273">
        <v>1</v>
      </c>
      <c r="AH19" s="273"/>
      <c r="AI19" s="273"/>
      <c r="AJ19" s="273">
        <v>1</v>
      </c>
      <c r="AK19" s="273"/>
      <c r="AL19" s="274"/>
      <c r="AM19" s="274"/>
      <c r="AN19" s="273">
        <v>1</v>
      </c>
      <c r="AO19" s="273"/>
      <c r="AP19" s="273"/>
      <c r="AQ19" s="273">
        <v>1</v>
      </c>
      <c r="AR19" s="273">
        <v>1</v>
      </c>
      <c r="AS19" s="273"/>
      <c r="AT19" s="273"/>
      <c r="AU19" s="274"/>
      <c r="AV19" s="273">
        <v>1</v>
      </c>
      <c r="AW19" s="274"/>
      <c r="AX19" s="274"/>
      <c r="AY19" s="273">
        <v>1</v>
      </c>
      <c r="AZ19" s="273"/>
      <c r="BA19" s="274"/>
      <c r="BB19" s="274"/>
      <c r="BC19" s="274"/>
      <c r="BD19" s="273"/>
      <c r="BE19" s="273" t="s">
        <v>85</v>
      </c>
      <c r="BF19" s="273"/>
      <c r="BG19" s="273"/>
      <c r="BH19" s="273"/>
      <c r="BI19" s="273" t="s">
        <v>85</v>
      </c>
      <c r="BJ19" s="273"/>
      <c r="BK19" s="273"/>
      <c r="BL19" s="273"/>
      <c r="BM19" s="273"/>
      <c r="BN19" s="273"/>
      <c r="BO19" s="273" t="s">
        <v>87</v>
      </c>
      <c r="BP19" s="273"/>
      <c r="BQ19" s="273"/>
      <c r="BR19" s="273" t="s">
        <v>85</v>
      </c>
      <c r="BS19" s="273"/>
      <c r="BT19" s="273"/>
      <c r="BU19" s="273" t="s">
        <v>85</v>
      </c>
      <c r="BV19" s="273"/>
      <c r="BW19" s="273"/>
      <c r="BX19" s="273"/>
      <c r="BY19" s="273" t="s">
        <v>85</v>
      </c>
      <c r="BZ19" s="273"/>
      <c r="CA19" s="273"/>
      <c r="CB19" s="273"/>
      <c r="CC19" s="273"/>
      <c r="CD19" s="273" t="s">
        <v>87</v>
      </c>
      <c r="CE19" s="273"/>
      <c r="CF19" s="273"/>
      <c r="CG19" s="226">
        <v>157.97303369405213</v>
      </c>
      <c r="CH19" s="226">
        <v>37.478645845373663</v>
      </c>
      <c r="CI19" s="32">
        <v>29.113092953876553</v>
      </c>
      <c r="CJ19" s="32">
        <v>184.11757077041776</v>
      </c>
      <c r="CK19" s="32">
        <v>4.2838092201262095</v>
      </c>
      <c r="CL19" s="94">
        <v>33.482968206253418</v>
      </c>
      <c r="CM19" s="47">
        <v>9.4993032792255345</v>
      </c>
      <c r="CN19" s="47">
        <v>2.4051396270226712E-2</v>
      </c>
      <c r="CO19" s="47">
        <v>11.039955422574153</v>
      </c>
      <c r="CP19" s="69">
        <v>2.7490745936869132E-3</v>
      </c>
    </row>
    <row r="20" spans="1:94" ht="21.75" customHeight="1" x14ac:dyDescent="0.2">
      <c r="A20" s="26"/>
      <c r="B20" s="5" t="s">
        <v>82</v>
      </c>
      <c r="C20" s="5" t="s">
        <v>97</v>
      </c>
      <c r="D20" s="5" t="s">
        <v>97</v>
      </c>
      <c r="E20" s="12" t="s">
        <v>94</v>
      </c>
      <c r="F20" s="10">
        <v>84.360000000000014</v>
      </c>
      <c r="G20" s="13">
        <v>56.696392000000017</v>
      </c>
      <c r="H20" s="13">
        <v>0.74354400000000009</v>
      </c>
      <c r="I20" s="13">
        <v>2.0665862211361312</v>
      </c>
      <c r="J20" s="13">
        <v>0.69</v>
      </c>
      <c r="K20" s="13">
        <v>1.7255994946486695</v>
      </c>
      <c r="L20" s="13">
        <v>8.8863207508853639E-2</v>
      </c>
      <c r="M20" s="13">
        <v>0.25212351897860802</v>
      </c>
      <c r="N20" s="13">
        <v>1.7349397424166866</v>
      </c>
      <c r="O20" s="13">
        <v>0.12544178362296315</v>
      </c>
      <c r="P20" s="58">
        <v>0.20620469509648148</v>
      </c>
      <c r="Q20" s="190">
        <v>0.245</v>
      </c>
      <c r="R20" s="13">
        <v>1.2</v>
      </c>
      <c r="S20" s="13">
        <v>0.3</v>
      </c>
      <c r="T20" s="35">
        <v>0.6</v>
      </c>
      <c r="U20" s="273">
        <v>1</v>
      </c>
      <c r="V20" s="274"/>
      <c r="W20" s="274"/>
      <c r="X20" s="274"/>
      <c r="Y20" s="273"/>
      <c r="Z20" s="273"/>
      <c r="AA20" s="274"/>
      <c r="AB20" s="274"/>
      <c r="AC20" s="273">
        <v>1</v>
      </c>
      <c r="AD20" s="273"/>
      <c r="AE20" s="274"/>
      <c r="AF20" s="273"/>
      <c r="AG20" s="273">
        <v>1</v>
      </c>
      <c r="AH20" s="273"/>
      <c r="AI20" s="273"/>
      <c r="AJ20" s="273">
        <v>1</v>
      </c>
      <c r="AK20" s="273"/>
      <c r="AL20" s="274"/>
      <c r="AM20" s="274"/>
      <c r="AN20" s="273">
        <v>1</v>
      </c>
      <c r="AO20" s="273"/>
      <c r="AP20" s="273"/>
      <c r="AQ20" s="273">
        <v>1</v>
      </c>
      <c r="AR20" s="273">
        <v>1</v>
      </c>
      <c r="AS20" s="273"/>
      <c r="AT20" s="273"/>
      <c r="AU20" s="274"/>
      <c r="AV20" s="273">
        <v>1</v>
      </c>
      <c r="AW20" s="274"/>
      <c r="AX20" s="274"/>
      <c r="AY20" s="273">
        <v>1</v>
      </c>
      <c r="AZ20" s="273">
        <v>1</v>
      </c>
      <c r="BA20" s="274"/>
      <c r="BB20" s="274"/>
      <c r="BC20" s="274"/>
      <c r="BD20" s="273"/>
      <c r="BE20" s="273" t="s">
        <v>85</v>
      </c>
      <c r="BF20" s="273"/>
      <c r="BG20" s="273"/>
      <c r="BH20" s="273"/>
      <c r="BI20" s="273" t="s">
        <v>85</v>
      </c>
      <c r="BJ20" s="273"/>
      <c r="BK20" s="273"/>
      <c r="BL20" s="273"/>
      <c r="BM20" s="273"/>
      <c r="BN20" s="273"/>
      <c r="BO20" s="273" t="s">
        <v>87</v>
      </c>
      <c r="BP20" s="273"/>
      <c r="BQ20" s="273"/>
      <c r="BR20" s="273" t="s">
        <v>85</v>
      </c>
      <c r="BS20" s="273"/>
      <c r="BT20" s="273"/>
      <c r="BU20" s="273" t="s">
        <v>85</v>
      </c>
      <c r="BV20" s="273"/>
      <c r="BW20" s="273"/>
      <c r="BX20" s="273"/>
      <c r="BY20" s="273" t="s">
        <v>85</v>
      </c>
      <c r="BZ20" s="273"/>
      <c r="CA20" s="273"/>
      <c r="CB20" s="273"/>
      <c r="CC20" s="273"/>
      <c r="CD20" s="273" t="s">
        <v>87</v>
      </c>
      <c r="CE20" s="273"/>
      <c r="CF20" s="273"/>
      <c r="CG20" s="30">
        <v>121.91115307549141</v>
      </c>
      <c r="CH20" s="32">
        <v>36.266865148294613</v>
      </c>
      <c r="CI20" s="32">
        <v>29.113092953876553</v>
      </c>
      <c r="CJ20" s="32">
        <v>142.08744890948523</v>
      </c>
      <c r="CK20" s="32">
        <v>4.1453026864500746</v>
      </c>
      <c r="CL20" s="94">
        <v>33.482968206253418</v>
      </c>
      <c r="CM20" s="47">
        <v>9.3679030455290953</v>
      </c>
      <c r="CN20" s="47">
        <v>2.6966009979823576E-2</v>
      </c>
      <c r="CO20" s="47">
        <v>10.880468899531689</v>
      </c>
      <c r="CP20" s="69">
        <v>3.0822149406938347E-3</v>
      </c>
    </row>
    <row r="21" spans="1:94" ht="30" customHeight="1" x14ac:dyDescent="0.2">
      <c r="A21" s="26"/>
      <c r="B21" s="5" t="s">
        <v>82</v>
      </c>
      <c r="C21" s="5" t="s">
        <v>97</v>
      </c>
      <c r="D21" s="5" t="s">
        <v>97</v>
      </c>
      <c r="E21" s="10" t="s">
        <v>95</v>
      </c>
      <c r="F21" s="52">
        <v>46.04999999999999</v>
      </c>
      <c r="G21" s="13">
        <v>30.944409999999994</v>
      </c>
      <c r="H21" s="13">
        <v>0.46771199999999996</v>
      </c>
      <c r="I21" s="13">
        <v>0.90310600026192589</v>
      </c>
      <c r="J21" s="13">
        <v>0.38</v>
      </c>
      <c r="K21" s="13">
        <v>0.75409351021870807</v>
      </c>
      <c r="L21" s="13">
        <v>3.8833558011262807E-2</v>
      </c>
      <c r="M21" s="13">
        <v>0.11017893203195496</v>
      </c>
      <c r="N21" s="13">
        <v>0.75817523384434604</v>
      </c>
      <c r="O21" s="13">
        <v>5.4818534215898898E-2</v>
      </c>
      <c r="P21" s="58">
        <v>9.011223220168095E-2</v>
      </c>
      <c r="Q21" s="13">
        <v>0.19</v>
      </c>
      <c r="R21" s="13">
        <v>1.1000000000000001</v>
      </c>
      <c r="S21" s="13">
        <v>0.25</v>
      </c>
      <c r="T21" s="35">
        <v>0.47</v>
      </c>
      <c r="U21" s="273">
        <v>1</v>
      </c>
      <c r="V21" s="274"/>
      <c r="W21" s="274"/>
      <c r="X21" s="274"/>
      <c r="Y21" s="273"/>
      <c r="Z21" s="273"/>
      <c r="AA21" s="274">
        <v>1</v>
      </c>
      <c r="AB21" s="274">
        <v>1</v>
      </c>
      <c r="AC21" s="273"/>
      <c r="AD21" s="273"/>
      <c r="AE21" s="274"/>
      <c r="AF21" s="273"/>
      <c r="AG21" s="273">
        <v>1</v>
      </c>
      <c r="AH21" s="273"/>
      <c r="AI21" s="273"/>
      <c r="AJ21" s="273">
        <v>1</v>
      </c>
      <c r="AK21" s="273"/>
      <c r="AL21" s="274"/>
      <c r="AM21" s="274"/>
      <c r="AN21" s="273">
        <v>1</v>
      </c>
      <c r="AO21" s="273"/>
      <c r="AP21" s="273"/>
      <c r="AQ21" s="273">
        <v>1</v>
      </c>
      <c r="AR21" s="273">
        <v>1</v>
      </c>
      <c r="AS21" s="273"/>
      <c r="AT21" s="273"/>
      <c r="AU21" s="274"/>
      <c r="AV21" s="273">
        <v>1</v>
      </c>
      <c r="AW21" s="274"/>
      <c r="AX21" s="274"/>
      <c r="AY21" s="273">
        <v>1</v>
      </c>
      <c r="AZ21" s="273">
        <v>1</v>
      </c>
      <c r="BA21" s="274"/>
      <c r="BB21" s="274"/>
      <c r="BC21" s="274"/>
      <c r="BD21" s="273"/>
      <c r="BE21" s="273" t="s">
        <v>85</v>
      </c>
      <c r="BF21" s="273"/>
      <c r="BG21" s="273"/>
      <c r="BH21" s="273"/>
      <c r="BI21" s="273" t="s">
        <v>85</v>
      </c>
      <c r="BJ21" s="273"/>
      <c r="BK21" s="273"/>
      <c r="BL21" s="273"/>
      <c r="BM21" s="273"/>
      <c r="BN21" s="273"/>
      <c r="BO21" s="273" t="s">
        <v>87</v>
      </c>
      <c r="BP21" s="273"/>
      <c r="BQ21" s="273"/>
      <c r="BR21" s="273" t="s">
        <v>85</v>
      </c>
      <c r="BS21" s="273"/>
      <c r="BT21" s="273"/>
      <c r="BU21" s="273" t="s">
        <v>85</v>
      </c>
      <c r="BV21" s="273"/>
      <c r="BW21" s="273"/>
      <c r="BX21" s="273"/>
      <c r="BY21" s="273" t="s">
        <v>85</v>
      </c>
      <c r="BZ21" s="273"/>
      <c r="CA21" s="273"/>
      <c r="CB21" s="273"/>
      <c r="CC21" s="273"/>
      <c r="CD21" s="273" t="s">
        <v>87</v>
      </c>
      <c r="CE21" s="273"/>
      <c r="CF21" s="273"/>
      <c r="CG21" s="61">
        <v>121.8932696732506</v>
      </c>
      <c r="CH21" s="60">
        <v>35.609041341308838</v>
      </c>
      <c r="CI21" s="32">
        <v>29.113092953876553</v>
      </c>
      <c r="CJ21" s="32">
        <v>142.06660580417358</v>
      </c>
      <c r="CK21" s="32">
        <v>4.0701134253116003</v>
      </c>
      <c r="CL21" s="94">
        <v>33.482968206253418</v>
      </c>
      <c r="CM21" s="47">
        <v>5.112573243535647</v>
      </c>
      <c r="CN21" s="47">
        <v>1.6654775943826236E-2</v>
      </c>
      <c r="CO21" s="47">
        <v>5.9380579832106957</v>
      </c>
      <c r="CP21" s="69">
        <v>1.9036408903793389E-3</v>
      </c>
    </row>
    <row r="22" spans="1:94" ht="30" customHeight="1" x14ac:dyDescent="0.2">
      <c r="A22" s="26"/>
      <c r="B22" s="5" t="s">
        <v>82</v>
      </c>
      <c r="C22" s="10" t="s">
        <v>98</v>
      </c>
      <c r="D22" s="10" t="s">
        <v>98</v>
      </c>
      <c r="E22" s="15"/>
      <c r="F22" s="6"/>
      <c r="G22" s="7"/>
      <c r="H22" s="118"/>
      <c r="I22" s="115">
        <v>1.8616450815611605</v>
      </c>
      <c r="J22" s="115">
        <v>0.73</v>
      </c>
      <c r="K22" s="115">
        <v>1.5544736431035691</v>
      </c>
      <c r="L22" s="115">
        <v>8.005073850712989E-2</v>
      </c>
      <c r="M22" s="115">
        <v>0.22712069995046158</v>
      </c>
      <c r="N22" s="113">
        <v>4.09</v>
      </c>
      <c r="O22" s="116"/>
      <c r="P22" s="116"/>
      <c r="Q22" s="115"/>
      <c r="R22" s="7"/>
      <c r="S22" s="7"/>
      <c r="T22" s="36"/>
      <c r="U22" s="273"/>
      <c r="V22" s="274"/>
      <c r="W22" s="274"/>
      <c r="X22" s="274"/>
      <c r="Y22" s="273"/>
      <c r="Z22" s="273"/>
      <c r="AA22" s="274"/>
      <c r="AB22" s="274"/>
      <c r="AC22" s="273"/>
      <c r="AD22" s="273"/>
      <c r="AE22" s="274"/>
      <c r="AF22" s="273"/>
      <c r="AG22" s="273"/>
      <c r="AH22" s="273"/>
      <c r="AI22" s="273"/>
      <c r="AJ22" s="273"/>
      <c r="AK22" s="273"/>
      <c r="AL22" s="274"/>
      <c r="AM22" s="274"/>
      <c r="AN22" s="273"/>
      <c r="AO22" s="273"/>
      <c r="AP22" s="273"/>
      <c r="AQ22" s="273"/>
      <c r="AR22" s="273"/>
      <c r="AS22" s="273"/>
      <c r="AT22" s="273"/>
      <c r="AU22" s="274"/>
      <c r="AV22" s="273"/>
      <c r="AW22" s="274"/>
      <c r="AX22" s="274"/>
      <c r="AY22" s="273"/>
      <c r="AZ22" s="273"/>
      <c r="BA22" s="274"/>
      <c r="BB22" s="274"/>
      <c r="BC22" s="274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34"/>
      <c r="CH22" s="60"/>
      <c r="CI22" s="60"/>
      <c r="CJ22" s="60"/>
      <c r="CK22" s="60"/>
      <c r="CL22" s="60"/>
      <c r="CM22" s="7"/>
      <c r="CN22" s="7"/>
      <c r="CO22" s="7"/>
      <c r="CP22" s="7"/>
    </row>
    <row r="23" spans="1:94" ht="30" customHeight="1" x14ac:dyDescent="0.2">
      <c r="A23" s="26"/>
      <c r="B23" s="37" t="s">
        <v>82</v>
      </c>
      <c r="C23" s="38" t="s">
        <v>98</v>
      </c>
      <c r="D23" s="38" t="s">
        <v>98</v>
      </c>
      <c r="E23" s="38" t="s">
        <v>84</v>
      </c>
      <c r="F23" s="53">
        <v>11.970000000000002</v>
      </c>
      <c r="G23" s="13">
        <v>8.0358340000000013</v>
      </c>
      <c r="H23" s="13">
        <v>8.6183999999999983E-2</v>
      </c>
      <c r="I23" s="13">
        <v>0.27257513644487597</v>
      </c>
      <c r="J23" s="13">
        <v>0.1</v>
      </c>
      <c r="K23" s="13">
        <v>0.22760023893147141</v>
      </c>
      <c r="L23" s="13">
        <v>1.1720730867129665E-2</v>
      </c>
      <c r="M23" s="13">
        <v>3.3254166646274869E-2</v>
      </c>
      <c r="N23" s="13">
        <v>0.18</v>
      </c>
      <c r="O23" s="13">
        <v>1.6545310782203969E-2</v>
      </c>
      <c r="P23" s="58">
        <v>7.6029825662671996E-2</v>
      </c>
      <c r="Q23" s="7">
        <v>1.55</v>
      </c>
      <c r="R23" s="7">
        <v>5</v>
      </c>
      <c r="S23" s="7">
        <v>0.9</v>
      </c>
      <c r="T23" s="36">
        <v>1.17</v>
      </c>
      <c r="U23" s="273">
        <v>1</v>
      </c>
      <c r="V23" s="273"/>
      <c r="W23" s="274"/>
      <c r="X23" s="274"/>
      <c r="Y23" s="273">
        <v>1</v>
      </c>
      <c r="Z23" s="273"/>
      <c r="AA23" s="274"/>
      <c r="AB23" s="274"/>
      <c r="AC23" s="273"/>
      <c r="AD23" s="273"/>
      <c r="AE23" s="273"/>
      <c r="AF23" s="273">
        <v>1</v>
      </c>
      <c r="AG23" s="273"/>
      <c r="AH23" s="273"/>
      <c r="AI23" s="273">
        <v>1</v>
      </c>
      <c r="AJ23" s="273"/>
      <c r="AK23" s="273"/>
      <c r="AL23" s="274"/>
      <c r="AM23" s="274"/>
      <c r="AN23" s="273"/>
      <c r="AO23" s="273">
        <v>1</v>
      </c>
      <c r="AP23" s="273"/>
      <c r="AQ23" s="273"/>
      <c r="AR23" s="273"/>
      <c r="AS23" s="273">
        <v>1</v>
      </c>
      <c r="AT23" s="273"/>
      <c r="AU23" s="274"/>
      <c r="AV23" s="273">
        <v>1</v>
      </c>
      <c r="AW23" s="274"/>
      <c r="AX23" s="274"/>
      <c r="AY23" s="273">
        <v>1</v>
      </c>
      <c r="AZ23" s="273"/>
      <c r="BA23" s="274"/>
      <c r="BB23" s="274"/>
      <c r="BC23" s="274"/>
      <c r="BD23" s="273"/>
      <c r="BE23" s="273"/>
      <c r="BF23" s="273" t="s">
        <v>85</v>
      </c>
      <c r="BG23" s="273"/>
      <c r="BH23" s="273"/>
      <c r="BI23" s="291" t="s">
        <v>85</v>
      </c>
      <c r="BJ23" s="273"/>
      <c r="BK23" s="273"/>
      <c r="BL23" s="273"/>
      <c r="BM23" s="273"/>
      <c r="BN23" s="273"/>
      <c r="BO23" s="291" t="s">
        <v>87</v>
      </c>
      <c r="BP23" s="273"/>
      <c r="BQ23" s="273"/>
      <c r="BR23" s="273" t="s">
        <v>85</v>
      </c>
      <c r="BS23" s="273"/>
      <c r="BT23" s="273"/>
      <c r="BU23" s="273"/>
      <c r="BV23" s="273" t="s">
        <v>85</v>
      </c>
      <c r="BW23" s="273"/>
      <c r="BX23" s="273"/>
      <c r="BY23" s="291" t="s">
        <v>85</v>
      </c>
      <c r="BZ23" s="273"/>
      <c r="CA23" s="273"/>
      <c r="CB23" s="273"/>
      <c r="CC23" s="273"/>
      <c r="CD23" s="291" t="s">
        <v>87</v>
      </c>
      <c r="CE23" s="273"/>
      <c r="CF23" s="273"/>
      <c r="CG23" s="61">
        <v>171.14415944439676</v>
      </c>
      <c r="CH23" s="72">
        <v>28.736513673589048</v>
      </c>
      <c r="CI23" s="65">
        <v>36.008299179794683</v>
      </c>
      <c r="CJ23" s="32">
        <v>199.46851783244443</v>
      </c>
      <c r="CK23" s="32">
        <v>3.2845835128912282</v>
      </c>
      <c r="CL23" s="94">
        <v>41.413144886681863</v>
      </c>
      <c r="CM23" s="47">
        <v>1.8063053965468474</v>
      </c>
      <c r="CN23" s="69">
        <v>2.4766276944445981E-3</v>
      </c>
      <c r="CO23" s="94">
        <v>2.0986112418211453</v>
      </c>
      <c r="CP23" s="102">
        <v>2.8307854547501756E-4</v>
      </c>
    </row>
    <row r="24" spans="1:94" ht="23.25" customHeight="1" x14ac:dyDescent="0.2">
      <c r="A24" s="26"/>
      <c r="B24" s="5" t="s">
        <v>82</v>
      </c>
      <c r="C24" s="10" t="s">
        <v>98</v>
      </c>
      <c r="D24" s="10" t="s">
        <v>98</v>
      </c>
      <c r="E24" s="12" t="s">
        <v>89</v>
      </c>
      <c r="F24" s="60">
        <v>3.5499999999999932</v>
      </c>
      <c r="G24" s="13">
        <v>2.3759099999999953</v>
      </c>
      <c r="H24" s="13">
        <v>2.5559999999999979E-2</v>
      </c>
      <c r="I24" s="13">
        <v>8.045655611119519E-2</v>
      </c>
      <c r="J24" s="13">
        <v>0.03</v>
      </c>
      <c r="K24" s="13">
        <v>6.7181224352847985E-2</v>
      </c>
      <c r="L24" s="13">
        <v>3.4596319127813929E-3</v>
      </c>
      <c r="M24" s="13">
        <v>9.8156998455658125E-3</v>
      </c>
      <c r="N24" s="13">
        <v>0.04</v>
      </c>
      <c r="O24" s="13">
        <v>4.8837129559495479E-3</v>
      </c>
      <c r="P24" s="58">
        <v>3.5572843155245643E-2</v>
      </c>
      <c r="Q24" s="190">
        <v>1.425</v>
      </c>
      <c r="R24" s="190">
        <v>3.8</v>
      </c>
      <c r="S24" s="7">
        <v>0.5</v>
      </c>
      <c r="T24" s="36">
        <v>1.03</v>
      </c>
      <c r="U24" s="273">
        <v>1</v>
      </c>
      <c r="V24" s="273"/>
      <c r="W24" s="274"/>
      <c r="X24" s="274"/>
      <c r="Y24" s="273">
        <v>1</v>
      </c>
      <c r="Z24" s="273"/>
      <c r="AA24" s="274"/>
      <c r="AB24" s="274"/>
      <c r="AC24" s="273"/>
      <c r="AD24" s="273"/>
      <c r="AE24" s="273"/>
      <c r="AF24" s="273">
        <v>1</v>
      </c>
      <c r="AG24" s="273"/>
      <c r="AH24" s="273"/>
      <c r="AI24" s="273">
        <v>1</v>
      </c>
      <c r="AJ24" s="273"/>
      <c r="AK24" s="273"/>
      <c r="AL24" s="274"/>
      <c r="AM24" s="274"/>
      <c r="AN24" s="273"/>
      <c r="AO24" s="273">
        <v>1</v>
      </c>
      <c r="AP24" s="273"/>
      <c r="AQ24" s="273"/>
      <c r="AR24" s="273"/>
      <c r="AS24" s="273">
        <v>1</v>
      </c>
      <c r="AT24" s="273"/>
      <c r="AU24" s="274"/>
      <c r="AV24" s="273">
        <v>1</v>
      </c>
      <c r="AW24" s="274"/>
      <c r="AX24" s="274"/>
      <c r="AY24" s="273">
        <v>1</v>
      </c>
      <c r="AZ24" s="273"/>
      <c r="BA24" s="274"/>
      <c r="BB24" s="274"/>
      <c r="BC24" s="274"/>
      <c r="BD24" s="273"/>
      <c r="BE24" s="273"/>
      <c r="BF24" s="273" t="s">
        <v>85</v>
      </c>
      <c r="BG24" s="273"/>
      <c r="BH24" s="273"/>
      <c r="BI24" s="291" t="s">
        <v>85</v>
      </c>
      <c r="BJ24" s="273"/>
      <c r="BK24" s="273"/>
      <c r="BL24" s="273"/>
      <c r="BM24" s="273"/>
      <c r="BN24" s="273"/>
      <c r="BO24" s="291" t="s">
        <v>87</v>
      </c>
      <c r="BP24" s="273"/>
      <c r="BQ24" s="273"/>
      <c r="BR24" s="273" t="s">
        <v>85</v>
      </c>
      <c r="BS24" s="273"/>
      <c r="BT24" s="273"/>
      <c r="BU24" s="273"/>
      <c r="BV24" s="273" t="s">
        <v>85</v>
      </c>
      <c r="BW24" s="273"/>
      <c r="BX24" s="273"/>
      <c r="BY24" s="291" t="s">
        <v>85</v>
      </c>
      <c r="BZ24" s="273"/>
      <c r="CA24" s="273"/>
      <c r="CB24" s="273"/>
      <c r="CC24" s="273"/>
      <c r="CD24" s="291" t="s">
        <v>87</v>
      </c>
      <c r="CE24" s="273"/>
      <c r="CF24" s="273"/>
      <c r="CG24" s="34">
        <v>99.431716458813582</v>
      </c>
      <c r="CH24" s="60">
        <v>35.920642091986309</v>
      </c>
      <c r="CI24" s="60">
        <v>36.008299179794683</v>
      </c>
      <c r="CJ24" s="32">
        <v>115.88766553274723</v>
      </c>
      <c r="CK24" s="32">
        <v>4.1057293911140347</v>
      </c>
      <c r="CL24" s="94">
        <v>41.413144886681863</v>
      </c>
      <c r="CM24" s="47">
        <v>0.36407027153993021</v>
      </c>
      <c r="CN24" s="69">
        <v>9.1813161187116927E-4</v>
      </c>
      <c r="CO24" s="94">
        <v>0.42235532776362927</v>
      </c>
      <c r="CP24" s="102">
        <v>1.0494244323687464E-4</v>
      </c>
    </row>
    <row r="25" spans="1:94" ht="24.75" customHeight="1" x14ac:dyDescent="0.2">
      <c r="A25" s="26"/>
      <c r="B25" s="5" t="s">
        <v>82</v>
      </c>
      <c r="C25" s="10" t="s">
        <v>98</v>
      </c>
      <c r="D25" s="10" t="s">
        <v>98</v>
      </c>
      <c r="E25" s="12" t="s">
        <v>91</v>
      </c>
      <c r="F25" s="60">
        <v>6.9750000000000014</v>
      </c>
      <c r="G25" s="13">
        <v>4.6781950000000014</v>
      </c>
      <c r="H25" s="13">
        <v>0.18637200000000001</v>
      </c>
      <c r="I25" s="13">
        <v>0.15767648883475133</v>
      </c>
      <c r="J25" s="13">
        <v>7.0000000000000007E-2</v>
      </c>
      <c r="K25" s="13">
        <v>0.13165986817701736</v>
      </c>
      <c r="L25" s="13">
        <v>6.7800890198943062E-3</v>
      </c>
      <c r="M25" s="13">
        <v>1.9236531637839661E-2</v>
      </c>
      <c r="N25" s="13">
        <v>0.13</v>
      </c>
      <c r="O25" s="13">
        <v>9.5709628722694048E-3</v>
      </c>
      <c r="P25" s="58">
        <v>1.8105525962481918E-2</v>
      </c>
      <c r="Q25" s="7">
        <v>1.3</v>
      </c>
      <c r="R25" s="190">
        <v>3.2</v>
      </c>
      <c r="S25" s="7">
        <v>0.6</v>
      </c>
      <c r="T25" s="36">
        <v>0.94</v>
      </c>
      <c r="U25" s="273"/>
      <c r="V25" s="273">
        <v>1</v>
      </c>
      <c r="W25" s="274"/>
      <c r="X25" s="274"/>
      <c r="Y25" s="273"/>
      <c r="Z25" s="273"/>
      <c r="AA25" s="274"/>
      <c r="AB25" s="274"/>
      <c r="AC25" s="273"/>
      <c r="AD25" s="273"/>
      <c r="AE25" s="273">
        <v>1</v>
      </c>
      <c r="AF25" s="273">
        <v>1</v>
      </c>
      <c r="AG25" s="273"/>
      <c r="AH25" s="273"/>
      <c r="AI25" s="273">
        <v>1</v>
      </c>
      <c r="AJ25" s="273"/>
      <c r="AK25" s="273"/>
      <c r="AL25" s="274"/>
      <c r="AM25" s="274"/>
      <c r="AN25" s="273"/>
      <c r="AO25" s="273">
        <v>1</v>
      </c>
      <c r="AP25" s="273"/>
      <c r="AQ25" s="273"/>
      <c r="AR25" s="273"/>
      <c r="AS25" s="273">
        <v>1</v>
      </c>
      <c r="AT25" s="273">
        <v>1</v>
      </c>
      <c r="AU25" s="274"/>
      <c r="AV25" s="273">
        <v>1</v>
      </c>
      <c r="AW25" s="274"/>
      <c r="AX25" s="274"/>
      <c r="AY25" s="273">
        <v>1</v>
      </c>
      <c r="AZ25" s="273"/>
      <c r="BA25" s="274"/>
      <c r="BB25" s="274"/>
      <c r="BC25" s="274"/>
      <c r="BD25" s="273"/>
      <c r="BE25" s="273"/>
      <c r="BF25" s="273" t="s">
        <v>85</v>
      </c>
      <c r="BG25" s="273"/>
      <c r="BH25" s="273"/>
      <c r="BI25" s="291" t="s">
        <v>85</v>
      </c>
      <c r="BJ25" s="273"/>
      <c r="BK25" s="273"/>
      <c r="BL25" s="273"/>
      <c r="BM25" s="273"/>
      <c r="BN25" s="273"/>
      <c r="BO25" s="291" t="s">
        <v>87</v>
      </c>
      <c r="BP25" s="273"/>
      <c r="BQ25" s="273"/>
      <c r="BR25" s="273" t="s">
        <v>85</v>
      </c>
      <c r="BS25" s="273"/>
      <c r="BT25" s="273"/>
      <c r="BU25" s="273"/>
      <c r="BV25" s="273" t="s">
        <v>85</v>
      </c>
      <c r="BW25" s="273"/>
      <c r="BX25" s="273"/>
      <c r="BY25" s="291" t="s">
        <v>85</v>
      </c>
      <c r="BZ25" s="273"/>
      <c r="CA25" s="273"/>
      <c r="CB25" s="273"/>
      <c r="CC25" s="273"/>
      <c r="CD25" s="291" t="s">
        <v>87</v>
      </c>
      <c r="CE25" s="273"/>
      <c r="CF25" s="273"/>
      <c r="CG25" s="34">
        <v>73.321949187254631</v>
      </c>
      <c r="CH25" s="60">
        <v>33.583636461905272</v>
      </c>
      <c r="CI25" s="60">
        <v>36.008299179794683</v>
      </c>
      <c r="CJ25" s="32">
        <v>85.456731777745276</v>
      </c>
      <c r="CK25" s="32">
        <v>3.8386096475957725</v>
      </c>
      <c r="CL25" s="94">
        <v>41.413144886681863</v>
      </c>
      <c r="CM25" s="47">
        <v>0.59417226285713676</v>
      </c>
      <c r="CN25" s="47">
        <v>6.2590494946782099E-3</v>
      </c>
      <c r="CO25" s="94">
        <v>0.68863994090359526</v>
      </c>
      <c r="CP25" s="101">
        <v>7.1540935724171935E-4</v>
      </c>
    </row>
    <row r="26" spans="1:94" ht="24" customHeight="1" x14ac:dyDescent="0.2">
      <c r="A26" s="26"/>
      <c r="B26" s="5" t="s">
        <v>82</v>
      </c>
      <c r="C26" s="10" t="s">
        <v>98</v>
      </c>
      <c r="D26" s="10" t="s">
        <v>98</v>
      </c>
      <c r="E26" s="12" t="s">
        <v>92</v>
      </c>
      <c r="F26" s="60">
        <v>5.3850000000000016</v>
      </c>
      <c r="G26" s="13">
        <v>3.6093970000000009</v>
      </c>
      <c r="H26" s="13">
        <v>0.174924</v>
      </c>
      <c r="I26" s="13">
        <v>0.1215521675609397</v>
      </c>
      <c r="J26" s="13">
        <v>0.05</v>
      </c>
      <c r="K26" s="13">
        <v>0.10149605991338465</v>
      </c>
      <c r="L26" s="13">
        <v>5.2267432051204066E-3</v>
      </c>
      <c r="M26" s="13">
        <v>1.4829364442434644E-2</v>
      </c>
      <c r="N26" s="13">
        <v>0.1</v>
      </c>
      <c r="O26" s="13">
        <v>7.3782165709490397E-3</v>
      </c>
      <c r="P26" s="58">
        <v>1.4173950989990655E-2</v>
      </c>
      <c r="Q26" s="7">
        <v>1.1000000000000001</v>
      </c>
      <c r="R26" s="7">
        <v>2.6</v>
      </c>
      <c r="S26" s="7">
        <v>0.5</v>
      </c>
      <c r="T26" s="36">
        <v>0.83</v>
      </c>
      <c r="U26" s="273"/>
      <c r="V26" s="273"/>
      <c r="W26" s="274">
        <v>1</v>
      </c>
      <c r="X26" s="274"/>
      <c r="Y26" s="273"/>
      <c r="Z26" s="273"/>
      <c r="AA26" s="274"/>
      <c r="AB26" s="274"/>
      <c r="AC26" s="273"/>
      <c r="AD26" s="273"/>
      <c r="AE26" s="273">
        <v>1</v>
      </c>
      <c r="AF26" s="273">
        <v>1</v>
      </c>
      <c r="AG26" s="273"/>
      <c r="AH26" s="273"/>
      <c r="AI26" s="273"/>
      <c r="AJ26" s="273">
        <v>1</v>
      </c>
      <c r="AK26" s="273"/>
      <c r="AL26" s="274"/>
      <c r="AM26" s="274"/>
      <c r="AN26" s="273"/>
      <c r="AO26" s="273">
        <v>1</v>
      </c>
      <c r="AP26" s="273"/>
      <c r="AQ26" s="273"/>
      <c r="AR26" s="273"/>
      <c r="AS26" s="273">
        <v>1</v>
      </c>
      <c r="AT26" s="273">
        <v>1</v>
      </c>
      <c r="AU26" s="274"/>
      <c r="AV26" s="273">
        <v>1</v>
      </c>
      <c r="AW26" s="274"/>
      <c r="AX26" s="274"/>
      <c r="AY26" s="273">
        <v>1</v>
      </c>
      <c r="AZ26" s="273"/>
      <c r="BA26" s="274"/>
      <c r="BB26" s="274"/>
      <c r="BC26" s="274"/>
      <c r="BD26" s="273"/>
      <c r="BE26" s="273"/>
      <c r="BF26" s="273" t="s">
        <v>85</v>
      </c>
      <c r="BG26" s="273"/>
      <c r="BH26" s="273"/>
      <c r="BI26" s="291" t="s">
        <v>85</v>
      </c>
      <c r="BJ26" s="273"/>
      <c r="BK26" s="273"/>
      <c r="BL26" s="273"/>
      <c r="BM26" s="273"/>
      <c r="BN26" s="273"/>
      <c r="BO26" s="291" t="s">
        <v>87</v>
      </c>
      <c r="BP26" s="273"/>
      <c r="BQ26" s="273"/>
      <c r="BR26" s="273" t="s">
        <v>85</v>
      </c>
      <c r="BS26" s="273"/>
      <c r="BT26" s="273"/>
      <c r="BU26" s="273"/>
      <c r="BV26" s="273" t="s">
        <v>85</v>
      </c>
      <c r="BW26" s="273"/>
      <c r="BX26" s="273"/>
      <c r="BY26" s="291" t="s">
        <v>85</v>
      </c>
      <c r="BZ26" s="273"/>
      <c r="CA26" s="273"/>
      <c r="CB26" s="273"/>
      <c r="CC26" s="273"/>
      <c r="CD26" s="291" t="s">
        <v>87</v>
      </c>
      <c r="CE26" s="273"/>
      <c r="CF26" s="273"/>
      <c r="CG26" s="226">
        <v>70.576846943292779</v>
      </c>
      <c r="CH26" s="226">
        <v>32.782995644192326</v>
      </c>
      <c r="CI26" s="60">
        <v>36.008299179794683</v>
      </c>
      <c r="CJ26" s="32">
        <v>82.257315112407738</v>
      </c>
      <c r="CK26" s="32">
        <v>3.747096402131183</v>
      </c>
      <c r="CL26" s="94">
        <v>41.413144886681863</v>
      </c>
      <c r="CM26" s="47">
        <v>0.44864455070977466</v>
      </c>
      <c r="CN26" s="47">
        <v>5.7345327300646984E-3</v>
      </c>
      <c r="CO26" s="47">
        <v>0.51990909160956111</v>
      </c>
      <c r="CP26" s="69">
        <v>6.5545709104639506E-4</v>
      </c>
    </row>
    <row r="27" spans="1:94" ht="24.75" customHeight="1" x14ac:dyDescent="0.2">
      <c r="A27" s="26"/>
      <c r="B27" s="5" t="s">
        <v>82</v>
      </c>
      <c r="C27" s="10" t="s">
        <v>98</v>
      </c>
      <c r="D27" s="10" t="s">
        <v>98</v>
      </c>
      <c r="E27" s="12" t="s">
        <v>93</v>
      </c>
      <c r="F27" s="60">
        <v>4.68</v>
      </c>
      <c r="G27" s="13">
        <v>3.1354959999999998</v>
      </c>
      <c r="H27" s="13">
        <v>0.169848</v>
      </c>
      <c r="I27" s="13">
        <v>0.10479382617851843</v>
      </c>
      <c r="J27" s="13">
        <v>0.05</v>
      </c>
      <c r="K27" s="13">
        <v>8.7502844859062887E-2</v>
      </c>
      <c r="L27" s="13">
        <v>4.5061345256762917E-3</v>
      </c>
      <c r="M27" s="13">
        <v>1.2784846793779248E-2</v>
      </c>
      <c r="N27" s="13">
        <v>0.08</v>
      </c>
      <c r="O27" s="13">
        <v>6.3609852490360682E-3</v>
      </c>
      <c r="P27" s="58">
        <v>1.8432840929482358E-2</v>
      </c>
      <c r="Q27" s="7">
        <v>0.19</v>
      </c>
      <c r="R27" s="7">
        <v>1.6</v>
      </c>
      <c r="S27" s="190">
        <v>0.45</v>
      </c>
      <c r="T27" s="36">
        <v>0.65</v>
      </c>
      <c r="U27" s="273"/>
      <c r="V27" s="273"/>
      <c r="W27" s="274">
        <v>1</v>
      </c>
      <c r="X27" s="274"/>
      <c r="Y27" s="273"/>
      <c r="Z27" s="273"/>
      <c r="AA27" s="274"/>
      <c r="AB27" s="274"/>
      <c r="AC27" s="273"/>
      <c r="AD27" s="273"/>
      <c r="AE27" s="273">
        <v>1</v>
      </c>
      <c r="AF27" s="273"/>
      <c r="AG27" s="273">
        <v>1</v>
      </c>
      <c r="AH27" s="273"/>
      <c r="AI27" s="273"/>
      <c r="AJ27" s="273">
        <v>1</v>
      </c>
      <c r="AK27" s="273"/>
      <c r="AL27" s="274"/>
      <c r="AM27" s="274"/>
      <c r="AN27" s="273"/>
      <c r="AO27" s="273">
        <v>1</v>
      </c>
      <c r="AP27" s="273"/>
      <c r="AQ27" s="273"/>
      <c r="AR27" s="273"/>
      <c r="AS27" s="273">
        <v>1</v>
      </c>
      <c r="AT27" s="273">
        <v>1</v>
      </c>
      <c r="AU27" s="274"/>
      <c r="AV27" s="273">
        <v>1</v>
      </c>
      <c r="AW27" s="274"/>
      <c r="AX27" s="274"/>
      <c r="AY27" s="273">
        <v>1</v>
      </c>
      <c r="AZ27" s="273"/>
      <c r="BA27" s="274"/>
      <c r="BB27" s="274"/>
      <c r="BC27" s="274"/>
      <c r="BD27" s="273"/>
      <c r="BE27" s="273"/>
      <c r="BF27" s="273" t="s">
        <v>85</v>
      </c>
      <c r="BG27" s="273"/>
      <c r="BH27" s="273"/>
      <c r="BI27" s="291" t="s">
        <v>85</v>
      </c>
      <c r="BJ27" s="273"/>
      <c r="BK27" s="273"/>
      <c r="BL27" s="273"/>
      <c r="BM27" s="273"/>
      <c r="BN27" s="273"/>
      <c r="BO27" s="291" t="s">
        <v>87</v>
      </c>
      <c r="BP27" s="273"/>
      <c r="BQ27" s="273"/>
      <c r="BR27" s="273" t="s">
        <v>85</v>
      </c>
      <c r="BS27" s="273"/>
      <c r="BT27" s="273"/>
      <c r="BU27" s="273"/>
      <c r="BV27" s="273" t="s">
        <v>85</v>
      </c>
      <c r="BW27" s="273"/>
      <c r="BX27" s="273"/>
      <c r="BY27" s="291" t="s">
        <v>85</v>
      </c>
      <c r="BZ27" s="273"/>
      <c r="CA27" s="273"/>
      <c r="CB27" s="273"/>
      <c r="CC27" s="273"/>
      <c r="CD27" s="291" t="s">
        <v>87</v>
      </c>
      <c r="CE27" s="273"/>
      <c r="CF27" s="273"/>
      <c r="CG27" s="226">
        <v>67.831744699330926</v>
      </c>
      <c r="CH27" s="226">
        <v>31.98235482647938</v>
      </c>
      <c r="CI27" s="60">
        <v>36.008299179794683</v>
      </c>
      <c r="CJ27" s="32">
        <v>79.057898447070187</v>
      </c>
      <c r="CK27" s="32">
        <v>3.6555831566665931</v>
      </c>
      <c r="CL27" s="94">
        <v>41.413144886681863</v>
      </c>
      <c r="CM27" s="47">
        <v>0.38120500433921245</v>
      </c>
      <c r="CN27" s="47">
        <v>5.4321390025678694E-3</v>
      </c>
      <c r="CO27" s="47">
        <v>0.44169924241886588</v>
      </c>
      <c r="CP27" s="69">
        <v>6.2089348799350755E-4</v>
      </c>
    </row>
    <row r="28" spans="1:94" ht="24.75" customHeight="1" x14ac:dyDescent="0.2">
      <c r="A28" s="26"/>
      <c r="B28" s="5" t="s">
        <v>82</v>
      </c>
      <c r="C28" s="10" t="s">
        <v>98</v>
      </c>
      <c r="D28" s="10" t="s">
        <v>98</v>
      </c>
      <c r="E28" s="12" t="s">
        <v>94</v>
      </c>
      <c r="F28" s="60">
        <v>15.909999999999986</v>
      </c>
      <c r="G28" s="13">
        <v>10.68430199999999</v>
      </c>
      <c r="H28" s="13">
        <v>0.20131199999999996</v>
      </c>
      <c r="I28" s="13">
        <v>0.38975091012655066</v>
      </c>
      <c r="J28" s="13">
        <v>0.15</v>
      </c>
      <c r="K28" s="13">
        <v>0.3254420099556698</v>
      </c>
      <c r="L28" s="13">
        <v>1.6759289135441679E-2</v>
      </c>
      <c r="M28" s="13">
        <v>4.7549611035439178E-2</v>
      </c>
      <c r="N28" s="13">
        <v>0.3</v>
      </c>
      <c r="O28" s="13">
        <v>2.3657880244681625E-2</v>
      </c>
      <c r="P28" s="58">
        <v>6.6093029881869048E-2</v>
      </c>
      <c r="Q28" s="190">
        <v>0.185</v>
      </c>
      <c r="R28" s="7">
        <v>1.5</v>
      </c>
      <c r="S28" s="7">
        <v>0.4</v>
      </c>
      <c r="T28" s="36">
        <v>0.51</v>
      </c>
      <c r="U28" s="273">
        <v>1</v>
      </c>
      <c r="V28" s="273"/>
      <c r="W28" s="274"/>
      <c r="X28" s="274"/>
      <c r="Y28" s="273"/>
      <c r="Z28" s="273"/>
      <c r="AA28" s="274"/>
      <c r="AB28" s="274"/>
      <c r="AC28" s="273">
        <v>1</v>
      </c>
      <c r="AD28" s="273"/>
      <c r="AE28" s="273"/>
      <c r="AF28" s="273"/>
      <c r="AG28" s="273">
        <v>1</v>
      </c>
      <c r="AH28" s="273"/>
      <c r="AI28" s="273"/>
      <c r="AJ28" s="273">
        <v>1</v>
      </c>
      <c r="AK28" s="273"/>
      <c r="AL28" s="274"/>
      <c r="AM28" s="274"/>
      <c r="AN28" s="273"/>
      <c r="AO28" s="273">
        <v>1</v>
      </c>
      <c r="AP28" s="273"/>
      <c r="AQ28" s="273"/>
      <c r="AR28" s="273"/>
      <c r="AS28" s="273">
        <v>1</v>
      </c>
      <c r="AT28" s="273">
        <v>1</v>
      </c>
      <c r="AU28" s="274"/>
      <c r="AV28" s="273">
        <v>1</v>
      </c>
      <c r="AW28" s="274"/>
      <c r="AX28" s="274"/>
      <c r="AY28" s="273">
        <v>1</v>
      </c>
      <c r="AZ28" s="273"/>
      <c r="BA28" s="274"/>
      <c r="BB28" s="274"/>
      <c r="BC28" s="274"/>
      <c r="BD28" s="273"/>
      <c r="BE28" s="273"/>
      <c r="BF28" s="273" t="s">
        <v>85</v>
      </c>
      <c r="BG28" s="273"/>
      <c r="BH28" s="273"/>
      <c r="BI28" s="291" t="s">
        <v>85</v>
      </c>
      <c r="BJ28" s="273"/>
      <c r="BK28" s="273"/>
      <c r="BL28" s="273"/>
      <c r="BM28" s="273"/>
      <c r="BN28" s="273"/>
      <c r="BO28" s="291" t="s">
        <v>87</v>
      </c>
      <c r="BP28" s="273"/>
      <c r="BQ28" s="273"/>
      <c r="BR28" s="273" t="s">
        <v>85</v>
      </c>
      <c r="BS28" s="273"/>
      <c r="BT28" s="273"/>
      <c r="BU28" s="273"/>
      <c r="BV28" s="273" t="s">
        <v>85</v>
      </c>
      <c r="BW28" s="273"/>
      <c r="BX28" s="273"/>
      <c r="BY28" s="291" t="s">
        <v>85</v>
      </c>
      <c r="BZ28" s="273"/>
      <c r="CA28" s="273"/>
      <c r="CB28" s="273"/>
      <c r="CC28" s="273"/>
      <c r="CD28" s="291" t="s">
        <v>87</v>
      </c>
      <c r="CE28" s="273"/>
      <c r="CF28" s="273"/>
      <c r="CG28" s="34">
        <v>62.341540211407221</v>
      </c>
      <c r="CH28" s="60">
        <v>30.381073191053485</v>
      </c>
      <c r="CI28" s="60">
        <v>36.008299179794683</v>
      </c>
      <c r="CJ28" s="32">
        <v>72.659065116395112</v>
      </c>
      <c r="CK28" s="32">
        <v>3.4725566657374132</v>
      </c>
      <c r="CL28" s="94">
        <v>41.413144886681863</v>
      </c>
      <c r="CM28" s="47">
        <v>1.2389678827143507</v>
      </c>
      <c r="CN28" s="47">
        <v>6.116074606237358E-3</v>
      </c>
      <c r="CO28" s="47">
        <v>1.4351945298883377</v>
      </c>
      <c r="CP28" s="69">
        <v>6.9906732749292996E-4</v>
      </c>
    </row>
    <row r="29" spans="1:94" ht="25.5" customHeight="1" x14ac:dyDescent="0.2">
      <c r="A29" s="26"/>
      <c r="B29" s="5" t="s">
        <v>82</v>
      </c>
      <c r="C29" s="10" t="s">
        <v>98</v>
      </c>
      <c r="D29" s="10" t="s">
        <v>98</v>
      </c>
      <c r="E29" s="10" t="s">
        <v>95</v>
      </c>
      <c r="F29" s="53">
        <v>37.469999999999992</v>
      </c>
      <c r="G29" s="13">
        <v>25.176933999999996</v>
      </c>
      <c r="H29" s="13">
        <v>0.26978399999999991</v>
      </c>
      <c r="I29" s="13">
        <v>0.73483999630432928</v>
      </c>
      <c r="J29" s="13">
        <v>0.28000000000000003</v>
      </c>
      <c r="K29" s="13">
        <v>0.61359139691411491</v>
      </c>
      <c r="L29" s="13">
        <v>3.1598119841086153E-2</v>
      </c>
      <c r="M29" s="13">
        <v>8.9650479549128165E-2</v>
      </c>
      <c r="N29" s="13">
        <v>0.39</v>
      </c>
      <c r="O29" s="13">
        <v>4.4604787775672783E-2</v>
      </c>
      <c r="P29" s="58">
        <v>0.30023520852865648</v>
      </c>
      <c r="Q29" s="7">
        <v>0.18</v>
      </c>
      <c r="R29" s="7">
        <v>1.4</v>
      </c>
      <c r="S29" s="7">
        <v>0.3</v>
      </c>
      <c r="T29" s="36">
        <v>0.43</v>
      </c>
      <c r="U29" s="273">
        <v>1</v>
      </c>
      <c r="V29" s="273"/>
      <c r="W29" s="274"/>
      <c r="X29" s="274"/>
      <c r="Y29" s="273"/>
      <c r="Z29" s="273"/>
      <c r="AA29" s="274"/>
      <c r="AB29" s="274"/>
      <c r="AC29" s="273">
        <v>1</v>
      </c>
      <c r="AD29" s="273"/>
      <c r="AE29" s="273"/>
      <c r="AF29" s="273"/>
      <c r="AG29" s="273">
        <v>1</v>
      </c>
      <c r="AH29" s="273"/>
      <c r="AI29" s="273"/>
      <c r="AJ29" s="273">
        <v>1</v>
      </c>
      <c r="AK29" s="273"/>
      <c r="AL29" s="274"/>
      <c r="AM29" s="274"/>
      <c r="AN29" s="273"/>
      <c r="AO29" s="273">
        <v>1</v>
      </c>
      <c r="AP29" s="273"/>
      <c r="AQ29" s="273"/>
      <c r="AR29" s="273"/>
      <c r="AS29" s="273">
        <v>1</v>
      </c>
      <c r="AT29" s="273">
        <v>1</v>
      </c>
      <c r="AU29" s="274"/>
      <c r="AV29" s="273">
        <v>1</v>
      </c>
      <c r="AW29" s="274"/>
      <c r="AX29" s="274"/>
      <c r="AY29" s="273">
        <v>1</v>
      </c>
      <c r="AZ29" s="273"/>
      <c r="BA29" s="274"/>
      <c r="BB29" s="274"/>
      <c r="BC29" s="274"/>
      <c r="BD29" s="273"/>
      <c r="BE29" s="273"/>
      <c r="BF29" s="273" t="s">
        <v>85</v>
      </c>
      <c r="BG29" s="273"/>
      <c r="BH29" s="273"/>
      <c r="BI29" s="291" t="s">
        <v>85</v>
      </c>
      <c r="BJ29" s="273"/>
      <c r="BK29" s="273"/>
      <c r="BL29" s="273"/>
      <c r="BM29" s="273"/>
      <c r="BN29" s="273"/>
      <c r="BO29" s="291" t="s">
        <v>87</v>
      </c>
      <c r="BP29" s="273"/>
      <c r="BQ29" s="273"/>
      <c r="BR29" s="273" t="s">
        <v>85</v>
      </c>
      <c r="BS29" s="273"/>
      <c r="BT29" s="273"/>
      <c r="BU29" s="273"/>
      <c r="BV29" s="273" t="s">
        <v>85</v>
      </c>
      <c r="BW29" s="273"/>
      <c r="BX29" s="273"/>
      <c r="BY29" s="291" t="s">
        <v>85</v>
      </c>
      <c r="BZ29" s="273"/>
      <c r="CA29" s="273"/>
      <c r="CB29" s="273"/>
      <c r="CC29" s="273"/>
      <c r="CD29" s="291" t="s">
        <v>87</v>
      </c>
      <c r="CE29" s="273"/>
      <c r="CF29" s="273"/>
      <c r="CG29" s="61">
        <v>57.60243861759686</v>
      </c>
      <c r="CH29" s="60">
        <v>30.372417614645776</v>
      </c>
      <c r="CI29" s="60">
        <v>36.008299179794683</v>
      </c>
      <c r="CJ29" s="32">
        <v>67.135642208809145</v>
      </c>
      <c r="CK29" s="32">
        <v>3.4715673333540122</v>
      </c>
      <c r="CL29" s="94">
        <v>41.413144886681863</v>
      </c>
      <c r="CM29" s="47">
        <v>2.7994837655811935</v>
      </c>
      <c r="CN29" s="47">
        <v>8.1939923137495929E-3</v>
      </c>
      <c r="CO29" s="47">
        <v>3.2420201718427708</v>
      </c>
      <c r="CP29" s="69">
        <v>9.3657332146157861E-4</v>
      </c>
    </row>
    <row r="30" spans="1:94" ht="25.5" customHeight="1" x14ac:dyDescent="0.2">
      <c r="A30" s="220"/>
      <c r="B30" s="5" t="s">
        <v>82</v>
      </c>
      <c r="C30" s="10" t="s">
        <v>99</v>
      </c>
      <c r="D30" s="10" t="s">
        <v>99</v>
      </c>
      <c r="E30" s="15"/>
      <c r="F30" s="115">
        <v>340.12999999999994</v>
      </c>
      <c r="G30" s="115"/>
      <c r="H30" s="118"/>
      <c r="I30" s="115">
        <v>2.8032004778642583</v>
      </c>
      <c r="J30" s="115">
        <v>0.56000000000000005</v>
      </c>
      <c r="K30" s="115">
        <v>2.3406723990166554</v>
      </c>
      <c r="L30" s="115">
        <v>0.1205376205481631</v>
      </c>
      <c r="M30" s="115">
        <v>0.34199045829943947</v>
      </c>
      <c r="N30" s="113">
        <v>2.3759336099585058</v>
      </c>
      <c r="O30" s="14"/>
      <c r="P30" s="113"/>
      <c r="Q30" s="7"/>
      <c r="R30" s="7"/>
      <c r="S30" s="7"/>
      <c r="T30" s="36"/>
      <c r="U30" s="273"/>
      <c r="V30" s="274"/>
      <c r="W30" s="274"/>
      <c r="X30" s="274"/>
      <c r="Y30" s="273"/>
      <c r="Z30" s="273"/>
      <c r="AA30" s="274"/>
      <c r="AB30" s="274"/>
      <c r="AC30" s="273"/>
      <c r="AD30" s="273"/>
      <c r="AE30" s="274"/>
      <c r="AF30" s="273"/>
      <c r="AG30" s="273"/>
      <c r="AH30" s="273"/>
      <c r="AI30" s="273"/>
      <c r="AJ30" s="273"/>
      <c r="AK30" s="273"/>
      <c r="AL30" s="274"/>
      <c r="AM30" s="274"/>
      <c r="AN30" s="273"/>
      <c r="AO30" s="273"/>
      <c r="AP30" s="273"/>
      <c r="AQ30" s="273"/>
      <c r="AR30" s="273"/>
      <c r="AS30" s="273"/>
      <c r="AT30" s="273"/>
      <c r="AU30" s="274"/>
      <c r="AV30" s="273"/>
      <c r="AW30" s="274"/>
      <c r="AX30" s="274"/>
      <c r="AY30" s="273"/>
      <c r="AZ30" s="273"/>
      <c r="BA30" s="274"/>
      <c r="BB30" s="274"/>
      <c r="BC30" s="274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3"/>
      <c r="CA30" s="273"/>
      <c r="CB30" s="273"/>
      <c r="CC30" s="273"/>
      <c r="CD30" s="273"/>
      <c r="CE30" s="273"/>
      <c r="CF30" s="273"/>
      <c r="CG30" s="34"/>
      <c r="CH30" s="7"/>
      <c r="CI30" s="7"/>
      <c r="CJ30" s="7"/>
      <c r="CK30" s="7"/>
      <c r="CL30" s="7"/>
      <c r="CM30" s="7"/>
      <c r="CN30" s="47"/>
      <c r="CO30" s="7"/>
      <c r="CP30" s="7"/>
    </row>
    <row r="31" spans="1:94" ht="25.5" customHeight="1" x14ac:dyDescent="0.2">
      <c r="A31" s="26"/>
      <c r="B31" s="37" t="s">
        <v>82</v>
      </c>
      <c r="C31" s="10" t="s">
        <v>99</v>
      </c>
      <c r="D31" s="10" t="s">
        <v>99</v>
      </c>
      <c r="E31" s="38" t="s">
        <v>84</v>
      </c>
      <c r="F31" s="39">
        <v>54.579999999999991</v>
      </c>
      <c r="G31" s="13">
        <v>36.678275999999997</v>
      </c>
      <c r="H31" s="13">
        <v>0.52912799999999993</v>
      </c>
      <c r="I31" s="13">
        <v>0.44982413219013673</v>
      </c>
      <c r="J31" s="13">
        <v>0.09</v>
      </c>
      <c r="K31" s="13">
        <v>0.37560315037876413</v>
      </c>
      <c r="L31" s="13">
        <v>1.9342437684175876E-2</v>
      </c>
      <c r="M31" s="13">
        <v>5.4878544127196678E-2</v>
      </c>
      <c r="N31" s="13">
        <v>0.38126144836249448</v>
      </c>
      <c r="O31" s="13">
        <v>2.7304324823941298E-2</v>
      </c>
      <c r="P31" s="58">
        <v>4.1258359003700951E-2</v>
      </c>
      <c r="Q31" s="58">
        <v>1.7</v>
      </c>
      <c r="R31" s="58">
        <v>4.5999999999999996</v>
      </c>
      <c r="S31" s="58">
        <v>0.8</v>
      </c>
      <c r="T31" s="91">
        <v>1.9</v>
      </c>
      <c r="U31" s="273">
        <v>1</v>
      </c>
      <c r="V31" s="273"/>
      <c r="W31" s="274"/>
      <c r="X31" s="274"/>
      <c r="Y31" s="273">
        <v>1</v>
      </c>
      <c r="Z31" s="273"/>
      <c r="AA31" s="274"/>
      <c r="AB31" s="274"/>
      <c r="AC31" s="273"/>
      <c r="AD31" s="273"/>
      <c r="AE31" s="273"/>
      <c r="AF31" s="273">
        <v>1</v>
      </c>
      <c r="AG31" s="273"/>
      <c r="AH31" s="273"/>
      <c r="AI31" s="273">
        <v>1</v>
      </c>
      <c r="AJ31" s="273"/>
      <c r="AK31" s="273"/>
      <c r="AL31" s="274"/>
      <c r="AM31" s="274"/>
      <c r="AN31" s="273"/>
      <c r="AO31" s="273">
        <v>1</v>
      </c>
      <c r="AP31" s="273"/>
      <c r="AQ31" s="273"/>
      <c r="AR31" s="273"/>
      <c r="AS31" s="273">
        <v>1</v>
      </c>
      <c r="AT31" s="273"/>
      <c r="AU31" s="274"/>
      <c r="AV31" s="273">
        <v>1</v>
      </c>
      <c r="AW31" s="274"/>
      <c r="AX31" s="274"/>
      <c r="AY31" s="273">
        <v>1</v>
      </c>
      <c r="AZ31" s="273"/>
      <c r="BA31" s="274"/>
      <c r="BB31" s="274"/>
      <c r="BC31" s="274"/>
      <c r="BD31" s="273"/>
      <c r="BE31" s="273"/>
      <c r="BF31" s="273" t="s">
        <v>85</v>
      </c>
      <c r="BG31" s="273"/>
      <c r="BH31" s="273"/>
      <c r="BI31" s="291" t="s">
        <v>85</v>
      </c>
      <c r="BJ31" s="273"/>
      <c r="BK31" s="273"/>
      <c r="BL31" s="273"/>
      <c r="BM31" s="273"/>
      <c r="BN31" s="273"/>
      <c r="BO31" s="291" t="s">
        <v>87</v>
      </c>
      <c r="BP31" s="273"/>
      <c r="BQ31" s="273"/>
      <c r="BR31" s="273" t="s">
        <v>85</v>
      </c>
      <c r="BS31" s="273"/>
      <c r="BT31" s="273"/>
      <c r="BU31" s="273"/>
      <c r="BV31" s="273" t="s">
        <v>85</v>
      </c>
      <c r="BW31" s="273"/>
      <c r="BX31" s="273"/>
      <c r="BY31" s="291" t="s">
        <v>85</v>
      </c>
      <c r="BZ31" s="273"/>
      <c r="CA31" s="273"/>
      <c r="CB31" s="273"/>
      <c r="CC31" s="273"/>
      <c r="CD31" s="291" t="s">
        <v>87</v>
      </c>
      <c r="CE31" s="273"/>
      <c r="CF31" s="273"/>
      <c r="CG31" s="276">
        <v>171.14415944439676</v>
      </c>
      <c r="CH31" s="71">
        <v>28.736513673589048</v>
      </c>
      <c r="CI31" s="73">
        <v>36.008299179794683</v>
      </c>
      <c r="CJ31" s="13">
        <v>199.46851783244443</v>
      </c>
      <c r="CK31" s="13">
        <v>3.2845835128912282</v>
      </c>
      <c r="CL31" s="47">
        <v>41.413144886681863</v>
      </c>
      <c r="CM31" s="47">
        <v>8.2426056851227845</v>
      </c>
      <c r="CN31" s="47">
        <v>1.5205294007078823E-2</v>
      </c>
      <c r="CO31" s="94">
        <v>9.5764907982844143</v>
      </c>
      <c r="CP31" s="101">
        <v>1.7379651050091097E-3</v>
      </c>
    </row>
    <row r="32" spans="1:94" ht="31.5" customHeight="1" x14ac:dyDescent="0.2">
      <c r="A32" s="26"/>
      <c r="B32" s="5" t="s">
        <v>82</v>
      </c>
      <c r="C32" s="10" t="s">
        <v>99</v>
      </c>
      <c r="D32" s="10" t="s">
        <v>99</v>
      </c>
      <c r="E32" s="12" t="s">
        <v>89</v>
      </c>
      <c r="F32" s="39">
        <v>63</v>
      </c>
      <c r="G32" s="13">
        <v>42.338200000000008</v>
      </c>
      <c r="H32" s="13">
        <v>0.58975199999999994</v>
      </c>
      <c r="I32" s="13">
        <v>0.51921803459103366</v>
      </c>
      <c r="J32" s="13">
        <v>0.09</v>
      </c>
      <c r="K32" s="13">
        <v>0.43354705888351308</v>
      </c>
      <c r="L32" s="13">
        <v>2.2326375487414445E-2</v>
      </c>
      <c r="M32" s="13">
        <v>6.3344600220106101E-2</v>
      </c>
      <c r="N32" s="13">
        <v>0.44007825662948252</v>
      </c>
      <c r="O32" s="13">
        <v>3.151653469967574E-2</v>
      </c>
      <c r="P32" s="58">
        <v>4.7623243261875399E-2</v>
      </c>
      <c r="Q32" s="58">
        <v>1.4</v>
      </c>
      <c r="R32" s="58">
        <v>3.6</v>
      </c>
      <c r="S32" s="58">
        <v>0.7</v>
      </c>
      <c r="T32" s="91">
        <v>1.4</v>
      </c>
      <c r="U32" s="273">
        <v>1</v>
      </c>
      <c r="V32" s="273"/>
      <c r="W32" s="274"/>
      <c r="X32" s="274"/>
      <c r="Y32" s="273">
        <v>1</v>
      </c>
      <c r="Z32" s="273"/>
      <c r="AA32" s="274"/>
      <c r="AB32" s="274"/>
      <c r="AC32" s="273"/>
      <c r="AD32" s="273"/>
      <c r="AE32" s="273"/>
      <c r="AF32" s="273">
        <v>1</v>
      </c>
      <c r="AG32" s="273"/>
      <c r="AH32" s="273"/>
      <c r="AI32" s="273">
        <v>1</v>
      </c>
      <c r="AJ32" s="273"/>
      <c r="AK32" s="273"/>
      <c r="AL32" s="274"/>
      <c r="AM32" s="274"/>
      <c r="AN32" s="273"/>
      <c r="AO32" s="273">
        <v>1</v>
      </c>
      <c r="AP32" s="273"/>
      <c r="AQ32" s="273"/>
      <c r="AR32" s="273"/>
      <c r="AS32" s="273">
        <v>1</v>
      </c>
      <c r="AT32" s="273"/>
      <c r="AU32" s="274"/>
      <c r="AV32" s="273">
        <v>1</v>
      </c>
      <c r="AW32" s="274"/>
      <c r="AX32" s="274"/>
      <c r="AY32" s="273">
        <v>1</v>
      </c>
      <c r="AZ32" s="273"/>
      <c r="BA32" s="274"/>
      <c r="BB32" s="274"/>
      <c r="BC32" s="274"/>
      <c r="BD32" s="273"/>
      <c r="BE32" s="273"/>
      <c r="BF32" s="273" t="s">
        <v>85</v>
      </c>
      <c r="BG32" s="273"/>
      <c r="BH32" s="273"/>
      <c r="BI32" s="291" t="s">
        <v>85</v>
      </c>
      <c r="BJ32" s="273"/>
      <c r="BK32" s="273"/>
      <c r="BL32" s="273"/>
      <c r="BM32" s="273"/>
      <c r="BN32" s="273"/>
      <c r="BO32" s="291" t="s">
        <v>87</v>
      </c>
      <c r="BP32" s="273"/>
      <c r="BQ32" s="273"/>
      <c r="BR32" s="273" t="s">
        <v>85</v>
      </c>
      <c r="BS32" s="273"/>
      <c r="BT32" s="273"/>
      <c r="BU32" s="273"/>
      <c r="BV32" s="273" t="s">
        <v>85</v>
      </c>
      <c r="BW32" s="273"/>
      <c r="BX32" s="273"/>
      <c r="BY32" s="291" t="s">
        <v>85</v>
      </c>
      <c r="BZ32" s="273"/>
      <c r="CA32" s="273"/>
      <c r="CB32" s="273"/>
      <c r="CC32" s="273"/>
      <c r="CD32" s="291" t="s">
        <v>87</v>
      </c>
      <c r="CE32" s="273"/>
      <c r="CF32" s="273"/>
      <c r="CG32" s="276">
        <v>99.431716458813582</v>
      </c>
      <c r="CH32" s="71">
        <v>35.920642091986309</v>
      </c>
      <c r="CI32" s="73">
        <v>36.008299179794683</v>
      </c>
      <c r="CJ32" s="13">
        <v>115.88766553274723</v>
      </c>
      <c r="CK32" s="13">
        <v>4.1057293911140347</v>
      </c>
      <c r="CL32" s="47">
        <v>41.413144886681863</v>
      </c>
      <c r="CM32" s="47">
        <v>6.4782827461036065</v>
      </c>
      <c r="CN32" s="47">
        <v>2.1184270515033108E-2</v>
      </c>
      <c r="CO32" s="94">
        <v>7.5155032887195174</v>
      </c>
      <c r="CP32" s="101">
        <v>2.421362119868284E-3</v>
      </c>
    </row>
    <row r="33" spans="1:111" ht="25.5" customHeight="1" x14ac:dyDescent="0.2">
      <c r="A33" s="26"/>
      <c r="B33" s="5" t="s">
        <v>82</v>
      </c>
      <c r="C33" s="10" t="s">
        <v>99</v>
      </c>
      <c r="D33" s="10" t="s">
        <v>99</v>
      </c>
      <c r="E33" s="12" t="s">
        <v>91</v>
      </c>
      <c r="F33" s="39">
        <v>43.394999999999996</v>
      </c>
      <c r="G33" s="13">
        <v>29.159718999999999</v>
      </c>
      <c r="H33" s="13">
        <v>0.44859599999999999</v>
      </c>
      <c r="I33" s="13">
        <v>0.35764232715996674</v>
      </c>
      <c r="J33" s="13">
        <v>0.08</v>
      </c>
      <c r="K33" s="13">
        <v>0.29863134317857221</v>
      </c>
      <c r="L33" s="13">
        <v>1.5378620067878568E-2</v>
      </c>
      <c r="M33" s="13">
        <v>4.3632363913515944E-2</v>
      </c>
      <c r="N33" s="13">
        <v>0.30313009438787925</v>
      </c>
      <c r="O33" s="13">
        <v>2.1708889258609979E-2</v>
      </c>
      <c r="P33" s="58">
        <v>3.2803343513477523E-2</v>
      </c>
      <c r="Q33" s="7">
        <v>1.3</v>
      </c>
      <c r="R33" s="190">
        <v>3.1</v>
      </c>
      <c r="S33" s="7">
        <v>0.33</v>
      </c>
      <c r="T33" s="36">
        <v>0.94</v>
      </c>
      <c r="U33" s="273"/>
      <c r="V33" s="273">
        <v>1</v>
      </c>
      <c r="W33" s="274"/>
      <c r="X33" s="274"/>
      <c r="Y33" s="273"/>
      <c r="Z33" s="273"/>
      <c r="AA33" s="274"/>
      <c r="AB33" s="274"/>
      <c r="AC33" s="273"/>
      <c r="AD33" s="273"/>
      <c r="AE33" s="273">
        <v>1</v>
      </c>
      <c r="AF33" s="273">
        <v>1</v>
      </c>
      <c r="AG33" s="273"/>
      <c r="AH33" s="273"/>
      <c r="AI33" s="273">
        <v>1</v>
      </c>
      <c r="AJ33" s="273"/>
      <c r="AK33" s="273"/>
      <c r="AL33" s="274"/>
      <c r="AM33" s="274"/>
      <c r="AN33" s="273"/>
      <c r="AO33" s="273">
        <v>1</v>
      </c>
      <c r="AP33" s="273"/>
      <c r="AQ33" s="273"/>
      <c r="AR33" s="273"/>
      <c r="AS33" s="273">
        <v>1</v>
      </c>
      <c r="AT33" s="273"/>
      <c r="AU33" s="274"/>
      <c r="AV33" s="273">
        <v>1</v>
      </c>
      <c r="AW33" s="274"/>
      <c r="AX33" s="274"/>
      <c r="AY33" s="273">
        <v>1</v>
      </c>
      <c r="AZ33" s="273"/>
      <c r="BA33" s="274"/>
      <c r="BB33" s="274"/>
      <c r="BC33" s="274"/>
      <c r="BD33" s="273"/>
      <c r="BE33" s="273"/>
      <c r="BF33" s="273" t="s">
        <v>85</v>
      </c>
      <c r="BG33" s="273"/>
      <c r="BH33" s="273"/>
      <c r="BI33" s="291" t="s">
        <v>85</v>
      </c>
      <c r="BJ33" s="273"/>
      <c r="BK33" s="273"/>
      <c r="BL33" s="273"/>
      <c r="BM33" s="273"/>
      <c r="BN33" s="273"/>
      <c r="BO33" s="291" t="s">
        <v>87</v>
      </c>
      <c r="BP33" s="273"/>
      <c r="BQ33" s="273"/>
      <c r="BR33" s="273" t="s">
        <v>85</v>
      </c>
      <c r="BS33" s="273"/>
      <c r="BT33" s="273"/>
      <c r="BU33" s="273"/>
      <c r="BV33" s="273" t="s">
        <v>85</v>
      </c>
      <c r="BW33" s="273"/>
      <c r="BX33" s="273"/>
      <c r="BY33" s="291" t="s">
        <v>85</v>
      </c>
      <c r="BZ33" s="273"/>
      <c r="CA33" s="273"/>
      <c r="CB33" s="273"/>
      <c r="CC33" s="273"/>
      <c r="CD33" s="291" t="s">
        <v>87</v>
      </c>
      <c r="CE33" s="273"/>
      <c r="CF33" s="273"/>
      <c r="CG33" s="276">
        <v>73.321949187254631</v>
      </c>
      <c r="CH33" s="71">
        <v>33.583636461905272</v>
      </c>
      <c r="CI33" s="73">
        <v>36.008299179794683</v>
      </c>
      <c r="CJ33" s="13">
        <v>85.456731777745276</v>
      </c>
      <c r="CK33" s="13">
        <v>3.8386096475957725</v>
      </c>
      <c r="CL33" s="47">
        <v>41.413144886681863</v>
      </c>
      <c r="CM33" s="47">
        <v>3.7006275777398132</v>
      </c>
      <c r="CN33" s="47">
        <v>1.5065484982264857E-2</v>
      </c>
      <c r="CO33" s="94">
        <v>4.2890177076549829</v>
      </c>
      <c r="CP33" s="101">
        <v>1.7219849334728732E-3</v>
      </c>
    </row>
    <row r="34" spans="1:111" ht="25.5" customHeight="1" x14ac:dyDescent="0.2">
      <c r="A34" s="26"/>
      <c r="B34" s="5" t="s">
        <v>82</v>
      </c>
      <c r="C34" s="10" t="s">
        <v>99</v>
      </c>
      <c r="D34" s="10" t="s">
        <v>99</v>
      </c>
      <c r="E34" s="12" t="s">
        <v>92</v>
      </c>
      <c r="F34" s="39">
        <v>41.089999999999996</v>
      </c>
      <c r="G34" s="13">
        <v>27.610297999999997</v>
      </c>
      <c r="H34" s="13">
        <v>0.432</v>
      </c>
      <c r="I34" s="13">
        <v>0.33864554033881861</v>
      </c>
      <c r="J34" s="13">
        <v>0.08</v>
      </c>
      <c r="K34" s="13">
        <v>0.28276902618291355</v>
      </c>
      <c r="L34" s="13">
        <v>1.4561758234569198E-2</v>
      </c>
      <c r="M34" s="13">
        <v>4.131475592133587E-2</v>
      </c>
      <c r="N34" s="13">
        <v>0.28702881849056244</v>
      </c>
      <c r="O34" s="13">
        <v>2.0555784298566287E-2</v>
      </c>
      <c r="P34" s="58">
        <v>3.1060937549689877E-2</v>
      </c>
      <c r="Q34" s="190">
        <v>0.74</v>
      </c>
      <c r="R34" s="7">
        <v>2.6</v>
      </c>
      <c r="S34" s="7">
        <v>0.9</v>
      </c>
      <c r="T34" s="36">
        <v>0.83</v>
      </c>
      <c r="U34" s="273"/>
      <c r="V34" s="273">
        <v>1</v>
      </c>
      <c r="W34" s="274"/>
      <c r="X34" s="274"/>
      <c r="Y34" s="273"/>
      <c r="Z34" s="273"/>
      <c r="AA34" s="274"/>
      <c r="AB34" s="274"/>
      <c r="AC34" s="273"/>
      <c r="AD34" s="273"/>
      <c r="AE34" s="273">
        <v>1</v>
      </c>
      <c r="AF34" s="273">
        <v>1</v>
      </c>
      <c r="AG34" s="273"/>
      <c r="AH34" s="273"/>
      <c r="AI34" s="273"/>
      <c r="AJ34" s="273">
        <v>1</v>
      </c>
      <c r="AK34" s="273"/>
      <c r="AL34" s="274"/>
      <c r="AM34" s="274"/>
      <c r="AN34" s="273"/>
      <c r="AO34" s="273">
        <v>1</v>
      </c>
      <c r="AP34" s="273"/>
      <c r="AQ34" s="273"/>
      <c r="AR34" s="273"/>
      <c r="AS34" s="273">
        <v>1</v>
      </c>
      <c r="AT34" s="273"/>
      <c r="AU34" s="274"/>
      <c r="AV34" s="273">
        <v>1</v>
      </c>
      <c r="AW34" s="274"/>
      <c r="AX34" s="274"/>
      <c r="AY34" s="273">
        <v>1</v>
      </c>
      <c r="AZ34" s="273"/>
      <c r="BA34" s="274"/>
      <c r="BB34" s="274"/>
      <c r="BC34" s="274"/>
      <c r="BD34" s="273"/>
      <c r="BE34" s="273"/>
      <c r="BF34" s="273" t="s">
        <v>85</v>
      </c>
      <c r="BG34" s="273"/>
      <c r="BH34" s="273"/>
      <c r="BI34" s="291" t="s">
        <v>85</v>
      </c>
      <c r="BJ34" s="273"/>
      <c r="BK34" s="273"/>
      <c r="BL34" s="273"/>
      <c r="BM34" s="273"/>
      <c r="BN34" s="273"/>
      <c r="BO34" s="291" t="s">
        <v>87</v>
      </c>
      <c r="BP34" s="273"/>
      <c r="BQ34" s="273"/>
      <c r="BR34" s="273" t="s">
        <v>85</v>
      </c>
      <c r="BS34" s="273"/>
      <c r="BT34" s="273"/>
      <c r="BU34" s="273"/>
      <c r="BV34" s="273" t="s">
        <v>85</v>
      </c>
      <c r="BW34" s="273"/>
      <c r="BX34" s="273"/>
      <c r="BY34" s="291" t="s">
        <v>85</v>
      </c>
      <c r="BZ34" s="273"/>
      <c r="CA34" s="273"/>
      <c r="CB34" s="273"/>
      <c r="CC34" s="273"/>
      <c r="CD34" s="291" t="s">
        <v>87</v>
      </c>
      <c r="CE34" s="273"/>
      <c r="CF34" s="273"/>
      <c r="CG34" s="276">
        <v>70.576846943292779</v>
      </c>
      <c r="CH34" s="71">
        <v>32.782995644192326</v>
      </c>
      <c r="CI34" s="73">
        <v>36.008299179794683</v>
      </c>
      <c r="CJ34" s="13">
        <v>82.257315112407738</v>
      </c>
      <c r="CK34" s="13">
        <v>3.747096402131183</v>
      </c>
      <c r="CL34" s="47">
        <v>41.413144886681863</v>
      </c>
      <c r="CM34" s="47">
        <v>3.4282287893024659</v>
      </c>
      <c r="CN34" s="47">
        <v>1.4162254118291084E-2</v>
      </c>
      <c r="CO34" s="47">
        <v>3.9728151063272383</v>
      </c>
      <c r="CP34" s="69">
        <v>1.6187456457206709E-3</v>
      </c>
    </row>
    <row r="35" spans="1:111" ht="25.5" customHeight="1" x14ac:dyDescent="0.2">
      <c r="A35" s="26"/>
      <c r="B35" s="5" t="s">
        <v>82</v>
      </c>
      <c r="C35" s="10" t="s">
        <v>99</v>
      </c>
      <c r="D35" s="10" t="s">
        <v>99</v>
      </c>
      <c r="E35" s="12" t="s">
        <v>93</v>
      </c>
      <c r="F35" s="39">
        <v>40.394999999999996</v>
      </c>
      <c r="G35" s="13">
        <v>27.143118999999999</v>
      </c>
      <c r="H35" s="13">
        <v>0.42699599999999999</v>
      </c>
      <c r="I35" s="13">
        <v>0.33291765884610797</v>
      </c>
      <c r="J35" s="13">
        <v>0.08</v>
      </c>
      <c r="K35" s="13">
        <v>0.27798624513650017</v>
      </c>
      <c r="L35" s="13">
        <v>1.4315459330382642E-2</v>
      </c>
      <c r="M35" s="13">
        <v>4.0615954379225168E-2</v>
      </c>
      <c r="N35" s="13">
        <v>0.28217398692933243</v>
      </c>
      <c r="O35" s="13">
        <v>2.0208101891958753E-2</v>
      </c>
      <c r="P35" s="58">
        <v>3.0535570024816782E-2</v>
      </c>
      <c r="Q35" s="7">
        <v>0.18</v>
      </c>
      <c r="R35" s="7">
        <v>1.6</v>
      </c>
      <c r="S35" s="7">
        <v>0.5</v>
      </c>
      <c r="T35" s="36">
        <v>0.65</v>
      </c>
      <c r="U35" s="273">
        <v>1</v>
      </c>
      <c r="V35" s="273"/>
      <c r="W35" s="274"/>
      <c r="X35" s="274"/>
      <c r="Y35" s="273"/>
      <c r="Z35" s="273"/>
      <c r="AA35" s="274"/>
      <c r="AB35" s="274"/>
      <c r="AC35" s="273">
        <v>1</v>
      </c>
      <c r="AD35" s="273"/>
      <c r="AE35" s="273"/>
      <c r="AF35" s="273"/>
      <c r="AG35" s="273">
        <v>1</v>
      </c>
      <c r="AH35" s="273"/>
      <c r="AI35" s="273"/>
      <c r="AJ35" s="273">
        <v>1</v>
      </c>
      <c r="AK35" s="273"/>
      <c r="AL35" s="274"/>
      <c r="AM35" s="274"/>
      <c r="AN35" s="273"/>
      <c r="AO35" s="273">
        <v>1</v>
      </c>
      <c r="AP35" s="273"/>
      <c r="AQ35" s="273"/>
      <c r="AR35" s="273"/>
      <c r="AS35" s="273">
        <v>1</v>
      </c>
      <c r="AT35" s="273"/>
      <c r="AU35" s="274"/>
      <c r="AV35" s="273">
        <v>1</v>
      </c>
      <c r="AW35" s="274"/>
      <c r="AX35" s="274"/>
      <c r="AY35" s="273">
        <v>1</v>
      </c>
      <c r="AZ35" s="273"/>
      <c r="BA35" s="274"/>
      <c r="BB35" s="274"/>
      <c r="BC35" s="274"/>
      <c r="BD35" s="273"/>
      <c r="BE35" s="273"/>
      <c r="BF35" s="273" t="s">
        <v>85</v>
      </c>
      <c r="BG35" s="273"/>
      <c r="BH35" s="273"/>
      <c r="BI35" s="291" t="s">
        <v>85</v>
      </c>
      <c r="BJ35" s="273"/>
      <c r="BK35" s="273"/>
      <c r="BL35" s="273"/>
      <c r="BM35" s="273"/>
      <c r="BN35" s="273"/>
      <c r="BO35" s="291" t="s">
        <v>87</v>
      </c>
      <c r="BP35" s="273"/>
      <c r="BQ35" s="273"/>
      <c r="BR35" s="273" t="s">
        <v>85</v>
      </c>
      <c r="BS35" s="273"/>
      <c r="BT35" s="273"/>
      <c r="BU35" s="273"/>
      <c r="BV35" s="273" t="s">
        <v>85</v>
      </c>
      <c r="BW35" s="273"/>
      <c r="BX35" s="273"/>
      <c r="BY35" s="291" t="s">
        <v>85</v>
      </c>
      <c r="BZ35" s="273"/>
      <c r="CA35" s="273"/>
      <c r="CB35" s="273"/>
      <c r="CC35" s="273"/>
      <c r="CD35" s="291" t="s">
        <v>87</v>
      </c>
      <c r="CE35" s="273"/>
      <c r="CF35" s="273"/>
      <c r="CG35" s="276">
        <v>67.831744699330926</v>
      </c>
      <c r="CH35" s="71">
        <v>31.98235482647938</v>
      </c>
      <c r="CI35" s="73">
        <v>36.008299179794683</v>
      </c>
      <c r="CJ35" s="13">
        <v>79.057898447070187</v>
      </c>
      <c r="CK35" s="13">
        <v>3.6555831566665931</v>
      </c>
      <c r="CL35" s="47">
        <v>41.413144886681863</v>
      </c>
      <c r="CM35" s="47">
        <v>3.2957203637193642</v>
      </c>
      <c r="CN35" s="47">
        <v>1.3656337581487389E-2</v>
      </c>
      <c r="CO35" s="47">
        <v>3.8187619331362548</v>
      </c>
      <c r="CP35" s="69">
        <v>1.5609193855640085E-3</v>
      </c>
    </row>
    <row r="36" spans="1:111" ht="25.5" customHeight="1" x14ac:dyDescent="0.2">
      <c r="A36" s="26"/>
      <c r="B36" s="5" t="s">
        <v>82</v>
      </c>
      <c r="C36" s="10" t="s">
        <v>99</v>
      </c>
      <c r="D36" s="10" t="s">
        <v>99</v>
      </c>
      <c r="E36" s="12" t="s">
        <v>94</v>
      </c>
      <c r="F36" s="39">
        <v>68.59</v>
      </c>
      <c r="G36" s="13">
        <v>46.095798000000009</v>
      </c>
      <c r="H36" s="13">
        <v>0.63</v>
      </c>
      <c r="I36" s="13">
        <v>0.56528833321585714</v>
      </c>
      <c r="J36" s="13">
        <v>0.09</v>
      </c>
      <c r="K36" s="13">
        <v>0.47201575823524067</v>
      </c>
      <c r="L36" s="13">
        <v>2.4307398328281854E-2</v>
      </c>
      <c r="M36" s="13">
        <v>6.8965176652334564E-2</v>
      </c>
      <c r="N36" s="13">
        <v>0.47912647019390808</v>
      </c>
      <c r="O36" s="13">
        <v>3.4313001826202526E-2</v>
      </c>
      <c r="P36" s="58">
        <v>5.1848861195746533E-2</v>
      </c>
      <c r="Q36" s="190">
        <v>0.185</v>
      </c>
      <c r="R36" s="7">
        <v>1.5</v>
      </c>
      <c r="S36" s="7">
        <v>0.6</v>
      </c>
      <c r="T36" s="36">
        <v>0.51</v>
      </c>
      <c r="U36" s="273">
        <v>1</v>
      </c>
      <c r="V36" s="273"/>
      <c r="W36" s="274"/>
      <c r="X36" s="274"/>
      <c r="Y36" s="273"/>
      <c r="Z36" s="273"/>
      <c r="AA36" s="274">
        <v>1</v>
      </c>
      <c r="AB36" s="274">
        <v>1</v>
      </c>
      <c r="AC36" s="273"/>
      <c r="AD36" s="273"/>
      <c r="AE36" s="273"/>
      <c r="AF36" s="273"/>
      <c r="AG36" s="273">
        <v>1</v>
      </c>
      <c r="AH36" s="273"/>
      <c r="AI36" s="273"/>
      <c r="AJ36" s="273">
        <v>1</v>
      </c>
      <c r="AK36" s="273"/>
      <c r="AL36" s="274"/>
      <c r="AM36" s="274"/>
      <c r="AN36" s="273"/>
      <c r="AO36" s="273">
        <v>1</v>
      </c>
      <c r="AP36" s="273"/>
      <c r="AQ36" s="273"/>
      <c r="AR36" s="273"/>
      <c r="AS36" s="273">
        <v>1</v>
      </c>
      <c r="AT36" s="273">
        <v>1</v>
      </c>
      <c r="AU36" s="274"/>
      <c r="AV36" s="273">
        <v>1</v>
      </c>
      <c r="AW36" s="274"/>
      <c r="AX36" s="274"/>
      <c r="AY36" s="273">
        <v>1</v>
      </c>
      <c r="AZ36" s="273"/>
      <c r="BA36" s="274"/>
      <c r="BB36" s="274"/>
      <c r="BC36" s="274"/>
      <c r="BD36" s="273"/>
      <c r="BE36" s="273"/>
      <c r="BF36" s="273" t="s">
        <v>85</v>
      </c>
      <c r="BG36" s="273"/>
      <c r="BH36" s="273"/>
      <c r="BI36" s="291" t="s">
        <v>85</v>
      </c>
      <c r="BJ36" s="273"/>
      <c r="BK36" s="273"/>
      <c r="BL36" s="273"/>
      <c r="BM36" s="273"/>
      <c r="BN36" s="273"/>
      <c r="BO36" s="291" t="s">
        <v>87</v>
      </c>
      <c r="BP36" s="273"/>
      <c r="BQ36" s="273"/>
      <c r="BR36" s="273" t="s">
        <v>85</v>
      </c>
      <c r="BS36" s="273"/>
      <c r="BT36" s="273"/>
      <c r="BU36" s="273"/>
      <c r="BV36" s="273" t="s">
        <v>85</v>
      </c>
      <c r="BW36" s="273"/>
      <c r="BX36" s="273"/>
      <c r="BY36" s="291" t="s">
        <v>85</v>
      </c>
      <c r="BZ36" s="273"/>
      <c r="CA36" s="273"/>
      <c r="CB36" s="273"/>
      <c r="CC36" s="273"/>
      <c r="CD36" s="291" t="s">
        <v>87</v>
      </c>
      <c r="CE36" s="273"/>
      <c r="CF36" s="273"/>
      <c r="CG36" s="276">
        <v>62.341540211407221</v>
      </c>
      <c r="CH36" s="71">
        <v>30.381073191053485</v>
      </c>
      <c r="CI36" s="73">
        <v>36.008299179794683</v>
      </c>
      <c r="CJ36" s="13">
        <v>72.659065116395112</v>
      </c>
      <c r="CK36" s="13">
        <v>3.4725566657374132</v>
      </c>
      <c r="CL36" s="47">
        <v>41.413144886681863</v>
      </c>
      <c r="CM36" s="47">
        <v>5.3434922853360218</v>
      </c>
      <c r="CN36" s="47">
        <v>1.9140076110363693E-2</v>
      </c>
      <c r="CO36" s="47">
        <v>6.1898051962517053</v>
      </c>
      <c r="CP36" s="69">
        <v>2.1877106994145704E-3</v>
      </c>
    </row>
    <row r="37" spans="1:111" ht="25.5" customHeight="1" x14ac:dyDescent="0.2">
      <c r="A37" s="26"/>
      <c r="B37" s="5" t="s">
        <v>82</v>
      </c>
      <c r="C37" s="10" t="s">
        <v>99</v>
      </c>
      <c r="D37" s="10" t="s">
        <v>99</v>
      </c>
      <c r="E37" s="10" t="s">
        <v>95</v>
      </c>
      <c r="F37" s="39">
        <v>29.08</v>
      </c>
      <c r="G37" s="13">
        <v>19.537175999999999</v>
      </c>
      <c r="H37" s="13">
        <v>0.345528</v>
      </c>
      <c r="I37" s="13">
        <v>0.23966445152233742</v>
      </c>
      <c r="J37" s="13">
        <v>0.05</v>
      </c>
      <c r="K37" s="13">
        <v>0.20011981702115175</v>
      </c>
      <c r="L37" s="13">
        <v>1.0305571415460509E-2</v>
      </c>
      <c r="M37" s="13">
        <v>2.9239063085725166E-2</v>
      </c>
      <c r="N37" s="13">
        <v>0.20313453496484685</v>
      </c>
      <c r="O37" s="13">
        <v>1.454763220740588E-2</v>
      </c>
      <c r="P37" s="58">
        <v>2.1982284350084695E-2</v>
      </c>
      <c r="Q37" s="7">
        <v>0.19</v>
      </c>
      <c r="R37" s="7">
        <v>1.4</v>
      </c>
      <c r="S37" s="7">
        <v>0.5</v>
      </c>
      <c r="T37" s="36">
        <v>0.43</v>
      </c>
      <c r="U37" s="273">
        <v>1</v>
      </c>
      <c r="V37" s="273"/>
      <c r="W37" s="274"/>
      <c r="X37" s="274"/>
      <c r="Y37" s="273"/>
      <c r="Z37" s="273"/>
      <c r="AA37" s="274">
        <v>1</v>
      </c>
      <c r="AB37" s="274">
        <v>1</v>
      </c>
      <c r="AC37" s="273"/>
      <c r="AD37" s="273"/>
      <c r="AE37" s="273"/>
      <c r="AF37" s="274"/>
      <c r="AG37" s="273">
        <v>1</v>
      </c>
      <c r="AH37" s="273"/>
      <c r="AI37" s="273"/>
      <c r="AJ37" s="273">
        <v>1</v>
      </c>
      <c r="AK37" s="273"/>
      <c r="AL37" s="274"/>
      <c r="AM37" s="274"/>
      <c r="AN37" s="273"/>
      <c r="AO37" s="273">
        <v>1</v>
      </c>
      <c r="AP37" s="273"/>
      <c r="AQ37" s="273"/>
      <c r="AR37" s="273"/>
      <c r="AS37" s="273">
        <v>1</v>
      </c>
      <c r="AT37" s="273">
        <v>1</v>
      </c>
      <c r="AU37" s="274"/>
      <c r="AV37" s="273">
        <v>1</v>
      </c>
      <c r="AW37" s="274"/>
      <c r="AX37" s="274"/>
      <c r="AY37" s="273">
        <v>1</v>
      </c>
      <c r="AZ37" s="273"/>
      <c r="BA37" s="274"/>
      <c r="BB37" s="274"/>
      <c r="BC37" s="274"/>
      <c r="BD37" s="273"/>
      <c r="BE37" s="273"/>
      <c r="BF37" s="273" t="s">
        <v>85</v>
      </c>
      <c r="BG37" s="273"/>
      <c r="BH37" s="273"/>
      <c r="BI37" s="291" t="s">
        <v>85</v>
      </c>
      <c r="BJ37" s="273"/>
      <c r="BK37" s="273"/>
      <c r="BL37" s="273"/>
      <c r="BM37" s="273"/>
      <c r="BN37" s="273"/>
      <c r="BO37" s="291" t="s">
        <v>87</v>
      </c>
      <c r="BP37" s="273"/>
      <c r="BQ37" s="273"/>
      <c r="BR37" s="273" t="s">
        <v>85</v>
      </c>
      <c r="BS37" s="273"/>
      <c r="BT37" s="273"/>
      <c r="BU37" s="273"/>
      <c r="BV37" s="273" t="s">
        <v>85</v>
      </c>
      <c r="BW37" s="273"/>
      <c r="BX37" s="273"/>
      <c r="BY37" s="291" t="s">
        <v>85</v>
      </c>
      <c r="BZ37" s="273"/>
      <c r="CA37" s="273"/>
      <c r="CB37" s="273"/>
      <c r="CC37" s="273"/>
      <c r="CD37" s="291" t="s">
        <v>87</v>
      </c>
      <c r="CE37" s="273"/>
      <c r="CF37" s="273"/>
      <c r="CG37" s="61">
        <v>57.60243861759686</v>
      </c>
      <c r="CH37" s="53">
        <v>30.372417614645776</v>
      </c>
      <c r="CI37" s="73">
        <v>36.008299179794683</v>
      </c>
      <c r="CJ37" s="13">
        <v>67.135642208809145</v>
      </c>
      <c r="CK37" s="13">
        <v>3.4715673333540122</v>
      </c>
      <c r="CL37" s="47">
        <v>41.413144886681863</v>
      </c>
      <c r="CM37" s="47">
        <v>2.1725103214496158</v>
      </c>
      <c r="CN37" s="47">
        <v>1.0494520713553326E-2</v>
      </c>
      <c r="CO37" s="47">
        <v>2.5159351110112413</v>
      </c>
      <c r="CP37" s="69">
        <v>1.1995237175591452E-3</v>
      </c>
    </row>
    <row r="38" spans="1:111" ht="25.5" customHeight="1" x14ac:dyDescent="0.2"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0">
        <v>2.6461594408527112</v>
      </c>
      <c r="J38" s="500">
        <v>0.88099999999999978</v>
      </c>
      <c r="K38" s="500">
        <v>1.2389025165330938</v>
      </c>
      <c r="L38" s="500">
        <v>1.3939909243196174</v>
      </c>
      <c r="M38" s="500">
        <v>0</v>
      </c>
      <c r="N38" s="14"/>
      <c r="O38" s="14"/>
      <c r="P38" s="14"/>
      <c r="Q38" s="7"/>
      <c r="R38" s="7"/>
      <c r="S38" s="7"/>
      <c r="T38" s="7"/>
      <c r="U38" s="249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69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0"/>
      <c r="CG38" s="7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121"/>
      <c r="CW38" s="121"/>
      <c r="CX38" s="121"/>
      <c r="CY38" s="237"/>
      <c r="CZ38" s="237"/>
      <c r="DA38" s="237"/>
      <c r="DB38" s="237"/>
      <c r="DC38" s="237"/>
      <c r="DD38" s="237"/>
      <c r="DE38" s="237"/>
      <c r="DF38" s="237"/>
    </row>
    <row r="39" spans="1:111" ht="29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60">
        <v>110.31544859453217</v>
      </c>
      <c r="G39" s="60">
        <v>110.31544859453217</v>
      </c>
      <c r="H39" s="191">
        <v>21.2454292</v>
      </c>
      <c r="I39" s="60">
        <v>0.81183031676283701</v>
      </c>
      <c r="J39" s="60">
        <v>0.28077638702627028</v>
      </c>
      <c r="K39" s="60">
        <v>0.38124522999289895</v>
      </c>
      <c r="L39" s="60">
        <v>0.42712705025387637</v>
      </c>
      <c r="M39" s="60">
        <v>0</v>
      </c>
      <c r="N39" s="13">
        <v>0.73884207871939023</v>
      </c>
      <c r="O39" s="13">
        <v>7.2988238043446743E-2</v>
      </c>
      <c r="P39" s="225">
        <v>0</v>
      </c>
      <c r="Q39" s="60">
        <v>1.2999999999999998</v>
      </c>
      <c r="R39" s="60">
        <v>4.7</v>
      </c>
      <c r="S39" s="60">
        <v>1</v>
      </c>
      <c r="T39" s="60">
        <v>1.6</v>
      </c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0"/>
      <c r="CG39" s="32">
        <v>93.059326200260188</v>
      </c>
      <c r="CH39" s="32">
        <v>68.890179020378696</v>
      </c>
      <c r="CI39" s="32">
        <v>2.5253845076629324</v>
      </c>
      <c r="CJ39" s="32">
        <v>239.16246833466866</v>
      </c>
      <c r="CK39" s="32">
        <v>26.178268027743904</v>
      </c>
      <c r="CL39" s="47">
        <v>3.7880767614943984</v>
      </c>
      <c r="CM39" s="47">
        <v>10.544470240523122</v>
      </c>
      <c r="CN39" s="47">
        <v>1.5136014209527811</v>
      </c>
      <c r="CO39" s="94">
        <v>28.591198368569344</v>
      </c>
      <c r="CP39" s="94">
        <v>0.56616853996205685</v>
      </c>
      <c r="CQ39" s="236">
        <f t="shared" ref="CQ39:CQ45" si="5">F47+F55+F63+F71+F79+F87</f>
        <v>110.31544859453217</v>
      </c>
      <c r="CR39" s="238">
        <f t="shared" ref="CR39:CR45" si="6">F47/CQ39</f>
        <v>0.21711452179596843</v>
      </c>
      <c r="CS39" s="238">
        <f t="shared" ref="CS39:CS45" si="7">F55/CQ39</f>
        <v>0.27391955620529107</v>
      </c>
      <c r="CT39" s="238">
        <f t="shared" ref="CT39:CT45" si="8">F63/CQ39</f>
        <v>0.27822425569799797</v>
      </c>
      <c r="CU39" s="238">
        <f t="shared" ref="CU39:CU45" si="9">F71/CQ39</f>
        <v>9.0753851052406079E-3</v>
      </c>
      <c r="CV39" s="238">
        <f t="shared" ref="CV39:CV45" si="10">F79/CQ39</f>
        <v>0.10787491410671578</v>
      </c>
      <c r="CW39" s="238">
        <f t="shared" ref="CW39:CW45" si="11">F87/CQ39</f>
        <v>0.11379136708878608</v>
      </c>
      <c r="CX39" s="238">
        <f t="shared" ref="CX39:CX45" si="12">SUM(CR39:CW39)</f>
        <v>1</v>
      </c>
      <c r="CY39" s="237"/>
      <c r="CZ39" s="240">
        <f>F47/[1]EU28!F47</f>
        <v>5.6933820532361026E-2</v>
      </c>
      <c r="DA39" s="240">
        <f>F55/[1]EU28!F55</f>
        <v>7.4883866659078174E-2</v>
      </c>
      <c r="DB39" s="240">
        <f>H63/[1]EU28!F63</f>
        <v>1.8129525721326291E-2</v>
      </c>
      <c r="DC39" s="240">
        <f>F71/[1]EU28!F71</f>
        <v>8.9548095280049655E-3</v>
      </c>
      <c r="DD39" s="240">
        <f>F79/[1]EU28!F79</f>
        <v>7.7589824760366841E-2</v>
      </c>
      <c r="DE39" s="240">
        <f>F87/[1]EU28!F87</f>
        <v>4.9019625533366598E-2</v>
      </c>
      <c r="DF39" s="237"/>
      <c r="DG39" s="27"/>
    </row>
    <row r="40" spans="1:111" ht="25.5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59">
        <v>109.79014247208316</v>
      </c>
      <c r="G40" s="60">
        <v>109.79014247208316</v>
      </c>
      <c r="H40" s="17">
        <v>21.144520000000004</v>
      </c>
      <c r="I40" s="60">
        <v>0.74567599015273922</v>
      </c>
      <c r="J40" s="60">
        <v>0.24301372938271265</v>
      </c>
      <c r="K40" s="60">
        <v>0.348281625980214</v>
      </c>
      <c r="L40" s="60">
        <v>0.39379135027297374</v>
      </c>
      <c r="M40" s="60">
        <v>0</v>
      </c>
      <c r="N40" s="13">
        <v>0.68001788995328372</v>
      </c>
      <c r="O40" s="13">
        <v>6.5658100199455463E-2</v>
      </c>
      <c r="P40" s="225">
        <v>0</v>
      </c>
      <c r="Q40" s="60">
        <v>1.0500000000000003</v>
      </c>
      <c r="R40" s="60">
        <v>3.7</v>
      </c>
      <c r="S40" s="60">
        <v>0.90000000000000013</v>
      </c>
      <c r="T40" s="60">
        <v>1.2</v>
      </c>
      <c r="U40" s="249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0"/>
      <c r="CG40" s="32">
        <v>62.461355899411444</v>
      </c>
      <c r="CH40" s="32">
        <v>77.550537234091934</v>
      </c>
      <c r="CI40" s="32">
        <v>2.4267858693773432</v>
      </c>
      <c r="CJ40" s="32">
        <v>160.52568466148739</v>
      </c>
      <c r="CK40" s="32">
        <v>29.469204148954937</v>
      </c>
      <c r="CL40" s="47">
        <v>3.6401788040660148</v>
      </c>
      <c r="CM40" s="47">
        <v>7.1240783295440515</v>
      </c>
      <c r="CN40" s="47">
        <v>1.6397688855570018</v>
      </c>
      <c r="CO40" s="94">
        <v>18.02379353893566</v>
      </c>
      <c r="CP40" s="94">
        <v>0.62311217651166073</v>
      </c>
      <c r="CQ40" s="236">
        <f t="shared" si="5"/>
        <v>109.79014247208316</v>
      </c>
      <c r="CR40" s="238">
        <f t="shared" si="6"/>
        <v>0.16510302498903989</v>
      </c>
      <c r="CS40" s="238">
        <f t="shared" si="7"/>
        <v>0.28654099079351164</v>
      </c>
      <c r="CT40" s="238">
        <f t="shared" si="8"/>
        <v>0.29127575624725999</v>
      </c>
      <c r="CU40" s="238">
        <f t="shared" si="9"/>
        <v>6.6637439719421324E-3</v>
      </c>
      <c r="CV40" s="238">
        <f t="shared" si="10"/>
        <v>0.11328364752301624</v>
      </c>
      <c r="CW40" s="238">
        <f t="shared" si="11"/>
        <v>0.1371328364752302</v>
      </c>
      <c r="CX40" s="238">
        <f t="shared" si="12"/>
        <v>1</v>
      </c>
      <c r="CY40" s="237"/>
      <c r="CZ40" s="240">
        <f>F48/[1]EU28!F48</f>
        <v>4.3111555525183358E-2</v>
      </c>
      <c r="DA40" s="240">
        <f>F56/[1]EU28!F56</f>
        <v>0.14552399020867574</v>
      </c>
      <c r="DB40" s="240">
        <f>H64/[1]EU28!F64</f>
        <v>2.4136537906583669E-2</v>
      </c>
      <c r="DC40" s="240">
        <f>F72/[1]EU28!F72</f>
        <v>1.0557191920303202E-2</v>
      </c>
      <c r="DD40" s="240">
        <f>F80/[1]EU28!F80</f>
        <v>0.10359343496009665</v>
      </c>
      <c r="DE40" s="240">
        <f>F88/[1]EU28!F88</f>
        <v>8.8102484956500707E-2</v>
      </c>
      <c r="DF40" s="237"/>
      <c r="DG40" s="27"/>
    </row>
    <row r="41" spans="1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59">
        <v>42.84751636503659</v>
      </c>
      <c r="G41" s="60">
        <v>42.84751636503659</v>
      </c>
      <c r="H41" s="17">
        <v>9.3332400000000018</v>
      </c>
      <c r="I41" s="60">
        <v>0.2841857345252965</v>
      </c>
      <c r="J41" s="60">
        <v>9.5026462191679775E-2</v>
      </c>
      <c r="K41" s="60">
        <v>0.13313261117055819</v>
      </c>
      <c r="L41" s="60">
        <v>0.14953794863539058</v>
      </c>
      <c r="M41" s="60">
        <v>0</v>
      </c>
      <c r="N41" s="13">
        <v>0.25889303159972926</v>
      </c>
      <c r="O41" s="13">
        <v>2.5292702925567328E-2</v>
      </c>
      <c r="P41" s="225">
        <v>-9.3675067702747583E-17</v>
      </c>
      <c r="Q41" s="60">
        <v>0.92499999999999993</v>
      </c>
      <c r="R41" s="60">
        <v>2.5999999999999996</v>
      </c>
      <c r="S41" s="60">
        <v>0.69999999999999984</v>
      </c>
      <c r="T41" s="60">
        <v>1.1499999999999999</v>
      </c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0"/>
      <c r="CG41" s="32">
        <v>53.434571310342378</v>
      </c>
      <c r="CH41" s="32">
        <v>78.296859565362212</v>
      </c>
      <c r="CI41" s="32">
        <v>2.5135770457939812</v>
      </c>
      <c r="CJ41" s="32">
        <v>137.32684826757989</v>
      </c>
      <c r="CK41" s="32">
        <v>29.75280663483764</v>
      </c>
      <c r="CL41" s="47">
        <v>3.7703655686909716</v>
      </c>
      <c r="CM41" s="47">
        <v>2.3972392022830475</v>
      </c>
      <c r="CN41" s="47">
        <v>0.73076338156982135</v>
      </c>
      <c r="CO41" s="94">
        <v>6.0456651789106823</v>
      </c>
      <c r="CP41" s="94">
        <v>0.27769008499653208</v>
      </c>
      <c r="CQ41" s="236">
        <f t="shared" si="5"/>
        <v>42.84751636503659</v>
      </c>
      <c r="CR41" s="238">
        <f t="shared" si="6"/>
        <v>0.16198607054594469</v>
      </c>
      <c r="CS41" s="238">
        <f t="shared" si="7"/>
        <v>0.27454504605706581</v>
      </c>
      <c r="CT41" s="238">
        <f t="shared" si="8"/>
        <v>0.31386205347113005</v>
      </c>
      <c r="CU41" s="238">
        <f t="shared" si="9"/>
        <v>3.6620984048528413E-2</v>
      </c>
      <c r="CV41" s="238">
        <f t="shared" si="10"/>
        <v>0.10065153898000448</v>
      </c>
      <c r="CW41" s="238">
        <f t="shared" si="11"/>
        <v>0.11233430689732642</v>
      </c>
      <c r="CX41" s="238">
        <f t="shared" si="12"/>
        <v>0.99999999999999978</v>
      </c>
      <c r="CY41" s="237"/>
      <c r="CZ41" s="240">
        <f>F49/[1]EU28!F49</f>
        <v>3.4978081986722441E-2</v>
      </c>
      <c r="DA41" s="240">
        <f>F57/[1]EU28!F57</f>
        <v>9.3756064030205227E-2</v>
      </c>
      <c r="DB41" s="240">
        <f>H65/[1]EU28!F65</f>
        <v>2.275568301632154E-2</v>
      </c>
      <c r="DC41" s="240">
        <f>F73/[1]EU28!F73</f>
        <v>4.3303938549001386E-2</v>
      </c>
      <c r="DD41" s="240">
        <f>F81/[1]EU28!F81</f>
        <v>6.8558436747664916E-2</v>
      </c>
      <c r="DE41" s="240">
        <f>F89/[1]EU28!F89</f>
        <v>4.6735989174838198E-2</v>
      </c>
      <c r="DF41" s="237"/>
      <c r="DG41" s="27"/>
    </row>
    <row r="42" spans="1:111" ht="27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59">
        <v>48.623411628802465</v>
      </c>
      <c r="G42" s="60">
        <v>48.623411628802465</v>
      </c>
      <c r="H42" s="17">
        <v>10.31724</v>
      </c>
      <c r="I42" s="60">
        <v>0.31930300725225008</v>
      </c>
      <c r="J42" s="60">
        <v>0.10820112664907781</v>
      </c>
      <c r="K42" s="60">
        <v>0.14973415764385972</v>
      </c>
      <c r="L42" s="60">
        <v>0.16790833959026474</v>
      </c>
      <c r="M42" s="60">
        <v>0</v>
      </c>
      <c r="N42" s="13">
        <v>0.2907482653198894</v>
      </c>
      <c r="O42" s="13">
        <v>2.8554741932360638E-2</v>
      </c>
      <c r="P42" s="225">
        <v>4.5102810375396984E-17</v>
      </c>
      <c r="Q42" s="60">
        <v>0.80000000000000027</v>
      </c>
      <c r="R42" s="60">
        <v>2.4500000000000006</v>
      </c>
      <c r="S42" s="60">
        <v>0.50000000000000011</v>
      </c>
      <c r="T42" s="60">
        <v>1.1000000000000001</v>
      </c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0"/>
      <c r="CG42" s="32">
        <v>53.843343107135112</v>
      </c>
      <c r="CH42" s="32">
        <v>75.385361695642771</v>
      </c>
      <c r="CI42" s="32">
        <v>2.5239669315897721</v>
      </c>
      <c r="CJ42" s="32">
        <v>138.37739178533724</v>
      </c>
      <c r="CK42" s="32">
        <v>28.646437444344254</v>
      </c>
      <c r="CL42" s="47">
        <v>3.7859503973846582</v>
      </c>
      <c r="CM42" s="47">
        <v>2.7407709184212496</v>
      </c>
      <c r="CN42" s="47">
        <v>0.77776886910075349</v>
      </c>
      <c r="CO42" s="47">
        <v>6.9124667054767839</v>
      </c>
      <c r="CP42" s="47">
        <v>0.29555217025828628</v>
      </c>
      <c r="CQ42" s="236">
        <f t="shared" si="5"/>
        <v>48.623411628802465</v>
      </c>
      <c r="CR42" s="238">
        <f t="shared" si="6"/>
        <v>0.16709562462878638</v>
      </c>
      <c r="CS42" s="238">
        <f t="shared" si="7"/>
        <v>0.26509602058998222</v>
      </c>
      <c r="CT42" s="238">
        <f t="shared" si="8"/>
        <v>0.30310829538705208</v>
      </c>
      <c r="CU42" s="238">
        <f t="shared" si="9"/>
        <v>3.4844585230647394E-2</v>
      </c>
      <c r="CV42" s="238">
        <f t="shared" si="10"/>
        <v>0.11027519303108296</v>
      </c>
      <c r="CW42" s="238">
        <f t="shared" si="11"/>
        <v>0.11958028113244903</v>
      </c>
      <c r="CX42" s="238">
        <f t="shared" si="12"/>
        <v>1.0000000000000002</v>
      </c>
      <c r="CY42" s="237"/>
      <c r="CZ42" s="240">
        <f>F50/[1]EU28!F50</f>
        <v>3.1605241131588073E-2</v>
      </c>
      <c r="DA42" s="240">
        <f>F58/[1]EU28!F58</f>
        <v>5.3460548837892238E-2</v>
      </c>
      <c r="DB42" s="240">
        <f>H66/[1]EU28!F66</f>
        <v>1.8404996214988645E-2</v>
      </c>
      <c r="DC42" s="240">
        <f>F74/[1]EU28!F74</f>
        <v>2.8563813718362287E-2</v>
      </c>
      <c r="DD42" s="240">
        <f>F82/[1]EU28!F82</f>
        <v>5.4755742692836312E-2</v>
      </c>
      <c r="DE42" s="240">
        <f>F90/[1]EU28!F90</f>
        <v>3.9648258380459205E-2</v>
      </c>
      <c r="DF42" s="237"/>
      <c r="DG42" s="27"/>
    </row>
    <row r="43" spans="1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59">
        <v>38.188294185598764</v>
      </c>
      <c r="G43" s="7">
        <v>38.188294185598764</v>
      </c>
      <c r="H43" s="17">
        <v>8.5394800000000011</v>
      </c>
      <c r="I43" s="60">
        <v>0.25509150593937435</v>
      </c>
      <c r="J43" s="60">
        <v>8.4448230060318902E-2</v>
      </c>
      <c r="K43" s="60">
        <v>0.11944888659713185</v>
      </c>
      <c r="L43" s="60">
        <v>0.13422071951614015</v>
      </c>
      <c r="M43" s="60">
        <v>0</v>
      </c>
      <c r="N43" s="13">
        <v>0.23246697128932148</v>
      </c>
      <c r="O43" s="13">
        <v>2.2624534650052847E-2</v>
      </c>
      <c r="P43" s="225">
        <v>2.7755575615628914E-17</v>
      </c>
      <c r="Q43" s="60">
        <v>0.60000000000000009</v>
      </c>
      <c r="R43" s="60">
        <v>2.3000000000000003</v>
      </c>
      <c r="S43" s="60">
        <v>0.30000000000000004</v>
      </c>
      <c r="T43" s="60">
        <v>1.0000000000000002</v>
      </c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0"/>
      <c r="CG43" s="32">
        <v>55.188065394049374</v>
      </c>
      <c r="CH43" s="32">
        <v>72.68240527941353</v>
      </c>
      <c r="CI43" s="32">
        <v>2.4959674058114865</v>
      </c>
      <c r="CJ43" s="32">
        <v>141.8333280627069</v>
      </c>
      <c r="CK43" s="32">
        <v>27.619314006177142</v>
      </c>
      <c r="CL43" s="47">
        <v>3.7439511087172299</v>
      </c>
      <c r="CM43" s="47">
        <v>2.2028548143728148</v>
      </c>
      <c r="CN43" s="47">
        <v>0.62066994623544636</v>
      </c>
      <c r="CO43" s="47">
        <v>5.5593479637373839</v>
      </c>
      <c r="CP43" s="47">
        <v>0.23585457956946959</v>
      </c>
      <c r="CQ43" s="236">
        <f t="shared" si="5"/>
        <v>38.188294185598764</v>
      </c>
      <c r="CR43" s="238">
        <f t="shared" si="6"/>
        <v>0.15729770607511978</v>
      </c>
      <c r="CS43" s="238">
        <f t="shared" si="7"/>
        <v>0.28207713637509457</v>
      </c>
      <c r="CT43" s="238">
        <f t="shared" si="8"/>
        <v>0.3304764305520545</v>
      </c>
      <c r="CU43" s="238">
        <f t="shared" si="9"/>
        <v>3.9324426518779945E-2</v>
      </c>
      <c r="CV43" s="238">
        <f t="shared" si="10"/>
        <v>8.9488278295941526E-2</v>
      </c>
      <c r="CW43" s="238">
        <f t="shared" si="11"/>
        <v>0.10133602218300984</v>
      </c>
      <c r="CX43" s="238">
        <f t="shared" si="12"/>
        <v>1.0000000000000002</v>
      </c>
      <c r="CY43" s="237"/>
      <c r="CZ43" s="240">
        <f>F51/[1]EU28!F51</f>
        <v>2.3522461817427731E-2</v>
      </c>
      <c r="DA43" s="240">
        <f>F59/[1]EU28!F59</f>
        <v>4.5382729469680541E-2</v>
      </c>
      <c r="DB43" s="240">
        <f>H67/[1]EU28!F67</f>
        <v>1.730592463736725E-2</v>
      </c>
      <c r="DC43" s="240">
        <f>F75/[1]EU28!F75</f>
        <v>2.3612150449357387E-2</v>
      </c>
      <c r="DD43" s="240">
        <f>F83/[1]EU28!F83</f>
        <v>3.3632562717529256E-2</v>
      </c>
      <c r="DE43" s="240">
        <f>F91/[1]EU28!F91</f>
        <v>2.5985749766476021E-2</v>
      </c>
      <c r="DF43" s="237"/>
      <c r="DG43" s="27"/>
    </row>
    <row r="44" spans="1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17.058144012321911</v>
      </c>
      <c r="G44" s="7">
        <v>17.058144012321911</v>
      </c>
      <c r="H44" s="17">
        <v>4.939680000000001</v>
      </c>
      <c r="I44" s="60">
        <v>0.11229256932770157</v>
      </c>
      <c r="J44" s="60">
        <v>3.1949000449457927E-2</v>
      </c>
      <c r="K44" s="60">
        <v>5.1987947000818664E-2</v>
      </c>
      <c r="L44" s="60">
        <v>5.9483586347966466E-2</v>
      </c>
      <c r="M44" s="60">
        <v>0</v>
      </c>
      <c r="N44" s="13">
        <v>0.10281230736683575</v>
      </c>
      <c r="O44" s="13">
        <v>9.4802619608658246E-3</v>
      </c>
      <c r="P44" s="225">
        <v>0</v>
      </c>
      <c r="Q44" s="60">
        <v>0.45</v>
      </c>
      <c r="R44" s="60">
        <v>2.0999999999999996</v>
      </c>
      <c r="S44" s="60">
        <v>0.27500000000000002</v>
      </c>
      <c r="T44" s="60">
        <v>0.70000000000000007</v>
      </c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0"/>
      <c r="CG44" s="32">
        <v>58.873595534353058</v>
      </c>
      <c r="CH44" s="32">
        <v>80.632661326356256</v>
      </c>
      <c r="CI44" s="32">
        <v>2.5129387523791538</v>
      </c>
      <c r="CJ44" s="32">
        <v>151.30514052328735</v>
      </c>
      <c r="CK44" s="32">
        <v>30.640411304015377</v>
      </c>
      <c r="CL44" s="47">
        <v>3.7694081285687306</v>
      </c>
      <c r="CM44" s="47">
        <v>1.0471403422804146</v>
      </c>
      <c r="CN44" s="47">
        <v>0.39829954450057559</v>
      </c>
      <c r="CO44" s="47">
        <v>2.6452839835491817</v>
      </c>
      <c r="CP44" s="47">
        <v>0.1513538269102187</v>
      </c>
      <c r="CQ44" s="236">
        <f t="shared" si="5"/>
        <v>17.058144012321911</v>
      </c>
      <c r="CR44" s="238">
        <f t="shared" si="6"/>
        <v>7.0541760722347621E-2</v>
      </c>
      <c r="CS44" s="238">
        <f t="shared" si="7"/>
        <v>0.35722347629796841</v>
      </c>
      <c r="CT44" s="238">
        <f t="shared" si="8"/>
        <v>0.42720090293453722</v>
      </c>
      <c r="CU44" s="238">
        <f t="shared" si="9"/>
        <v>6.5462753950338598E-2</v>
      </c>
      <c r="CV44" s="238">
        <f t="shared" si="10"/>
        <v>5.4176072234762979E-2</v>
      </c>
      <c r="CW44" s="238">
        <f t="shared" si="11"/>
        <v>2.5395033860045147E-2</v>
      </c>
      <c r="CX44" s="238">
        <f t="shared" si="12"/>
        <v>1</v>
      </c>
      <c r="CY44" s="237"/>
      <c r="CZ44" s="240">
        <f>F52/[1]EU28!F52</f>
        <v>5.067855093011114E-3</v>
      </c>
      <c r="DA44" s="240">
        <f>F60/[1]EU28!F60</f>
        <v>2.2589692319825792E-2</v>
      </c>
      <c r="DB44" s="240">
        <f>H68/[1]EU28!F68</f>
        <v>1.2330827067669171E-2</v>
      </c>
      <c r="DC44" s="240">
        <f>F76/[1]EU28!F76</f>
        <v>1.7986197701990347E-2</v>
      </c>
      <c r="DD44" s="240">
        <f>F84/[1]EU28!F84</f>
        <v>8.9836030154811057E-3</v>
      </c>
      <c r="DE44" s="240">
        <f>F92/[1]EU28!F92</f>
        <v>2.8491797921773821E-3</v>
      </c>
      <c r="DF44" s="237"/>
      <c r="DG44" s="27"/>
    </row>
    <row r="45" spans="1:111" ht="25.5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16.86561417019638</v>
      </c>
      <c r="G45" s="7">
        <v>16.86561417019638</v>
      </c>
      <c r="H45" s="17">
        <v>4.5001600000000002</v>
      </c>
      <c r="I45" s="60">
        <v>0.11778031689251235</v>
      </c>
      <c r="J45" s="60">
        <v>3.7585064240482587E-2</v>
      </c>
      <c r="K45" s="60">
        <v>5.5072058147612332E-2</v>
      </c>
      <c r="L45" s="60">
        <v>6.1921929703005148E-2</v>
      </c>
      <c r="M45" s="60">
        <v>0</v>
      </c>
      <c r="N45" s="13">
        <v>0.10745658456384097</v>
      </c>
      <c r="O45" s="13">
        <v>1.0323732328671396E-2</v>
      </c>
      <c r="P45" s="225">
        <v>0</v>
      </c>
      <c r="Q45" s="60">
        <v>0.29999999999999993</v>
      </c>
      <c r="R45" s="60">
        <v>1.7</v>
      </c>
      <c r="S45" s="60">
        <v>0.25</v>
      </c>
      <c r="T45" s="60">
        <v>0.45</v>
      </c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0"/>
      <c r="CG45" s="32">
        <v>55.065762107390611</v>
      </c>
      <c r="CH45" s="32">
        <v>65.67437582932584</v>
      </c>
      <c r="CI45" s="32">
        <v>2.4755236240724492</v>
      </c>
      <c r="CJ45" s="32">
        <v>141.51900861599387</v>
      </c>
      <c r="CK45" s="32">
        <v>24.95626281514382</v>
      </c>
      <c r="CL45" s="47">
        <v>3.7132854361086736</v>
      </c>
      <c r="CM45" s="47">
        <v>0.97046912400388219</v>
      </c>
      <c r="CN45" s="47">
        <v>0.29554519913209898</v>
      </c>
      <c r="CO45" s="47">
        <v>2.4494318365352683</v>
      </c>
      <c r="CP45" s="47">
        <v>0.11230717567019763</v>
      </c>
      <c r="CQ45" s="236">
        <f t="shared" si="5"/>
        <v>16.86561417019638</v>
      </c>
      <c r="CR45" s="238">
        <f t="shared" si="6"/>
        <v>0.13641552511415528</v>
      </c>
      <c r="CS45" s="238">
        <f t="shared" si="7"/>
        <v>0.31963470319634701</v>
      </c>
      <c r="CT45" s="238">
        <f t="shared" si="8"/>
        <v>0.41381278538812788</v>
      </c>
      <c r="CU45" s="238">
        <f t="shared" si="9"/>
        <v>6.4497716894977172E-2</v>
      </c>
      <c r="CV45" s="238">
        <f t="shared" si="10"/>
        <v>5.0228310502283102E-2</v>
      </c>
      <c r="CW45" s="238">
        <f t="shared" si="11"/>
        <v>1.5410958904109592E-2</v>
      </c>
      <c r="CX45" s="238">
        <f t="shared" si="12"/>
        <v>1</v>
      </c>
      <c r="CY45" s="237"/>
      <c r="CZ45" s="240">
        <f>F53/[1]EU28!F53</f>
        <v>1.6602190889017734E-2</v>
      </c>
      <c r="DA45" s="240">
        <f>F61/[1]EU28!F61</f>
        <v>3.9075352127535691E-2</v>
      </c>
      <c r="DB45" s="240">
        <f>H69/[1]EU28!F69</f>
        <v>5.4115786004613857E-2</v>
      </c>
      <c r="DC45" s="240">
        <f>F77/[1]EU28!F77</f>
        <v>4.9382313782878225E-2</v>
      </c>
      <c r="DD45" s="240">
        <f>F85/[1]EU28!F85</f>
        <v>2.0841689350792933E-2</v>
      </c>
      <c r="DE45" s="240">
        <f>F93/[1]EU28!F93</f>
        <v>3.4786167572668537E-3</v>
      </c>
      <c r="DF45" s="237"/>
      <c r="DG45" s="27"/>
    </row>
    <row r="46" spans="1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17"/>
      <c r="I46" s="236">
        <v>0.96959136759533149</v>
      </c>
      <c r="J46" s="236">
        <v>0.47800000000000009</v>
      </c>
      <c r="K46" s="236">
        <v>0.47354842393355984</v>
      </c>
      <c r="L46" s="236">
        <v>0.49604294366177154</v>
      </c>
      <c r="M46" s="236">
        <v>0</v>
      </c>
      <c r="N46" s="14"/>
      <c r="O46" s="14"/>
      <c r="P46" s="317"/>
      <c r="Q46" s="7"/>
      <c r="R46" s="7"/>
      <c r="S46" s="7"/>
      <c r="T46" s="7"/>
      <c r="U46" s="249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0"/>
      <c r="CG46" s="7"/>
      <c r="CH46" s="60"/>
      <c r="CI46" s="60"/>
      <c r="CJ46" s="60"/>
      <c r="CK46" s="60"/>
      <c r="CL46" s="7"/>
      <c r="CM46" s="7"/>
      <c r="CN46" s="47"/>
      <c r="CO46" s="7"/>
      <c r="CP46" s="7"/>
      <c r="CQ46" s="121"/>
      <c r="CR46" s="121"/>
      <c r="CS46" s="121"/>
      <c r="CT46" s="121"/>
      <c r="CU46" s="121"/>
      <c r="CV46" s="121"/>
      <c r="CW46" s="121"/>
      <c r="CX46" s="121"/>
      <c r="CY46" s="237"/>
      <c r="CZ46" s="237"/>
      <c r="DA46" s="237"/>
      <c r="DB46" s="237"/>
      <c r="DC46" s="237"/>
      <c r="DD46" s="237"/>
      <c r="DE46" s="237"/>
      <c r="DF46" s="237"/>
    </row>
    <row r="47" spans="1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53">
        <v>23.95108586830959</v>
      </c>
      <c r="G47" s="7">
        <v>23.95108586830959</v>
      </c>
      <c r="H47" s="7">
        <v>4.4985200000000001</v>
      </c>
      <c r="I47" s="75">
        <v>0.34840661821858182</v>
      </c>
      <c r="J47" s="7">
        <v>0.17176139255603251</v>
      </c>
      <c r="K47" s="225">
        <v>0.17016179233795534</v>
      </c>
      <c r="L47" s="319">
        <v>0.17824482588062648</v>
      </c>
      <c r="M47" s="318">
        <v>0</v>
      </c>
      <c r="N47" s="17">
        <v>0.31234653323295858</v>
      </c>
      <c r="O47" s="103">
        <v>3.6060084985623214E-2</v>
      </c>
      <c r="P47" s="225">
        <v>0</v>
      </c>
      <c r="Q47" s="53">
        <v>1.3</v>
      </c>
      <c r="R47" s="53">
        <v>4.7</v>
      </c>
      <c r="S47" s="53">
        <v>1</v>
      </c>
      <c r="T47" s="53">
        <v>1.6</v>
      </c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0"/>
      <c r="CG47" s="53">
        <v>105.38830368442578</v>
      </c>
      <c r="CH47" s="175">
        <v>40.757353362880544</v>
      </c>
      <c r="CI47" s="60">
        <v>2.6710070049370862</v>
      </c>
      <c r="CJ47" s="32">
        <v>270.84794046897423</v>
      </c>
      <c r="CK47" s="32">
        <v>15.487794277894606</v>
      </c>
      <c r="CL47" s="47">
        <v>4.0065105074056291</v>
      </c>
      <c r="CM47" s="47">
        <v>2.5881378291912744</v>
      </c>
      <c r="CN47" s="47">
        <v>0.17334776924998538</v>
      </c>
      <c r="CO47" s="94">
        <v>8.3730625566223615</v>
      </c>
      <c r="CP47" s="94">
        <v>7.9672152314994443E-2</v>
      </c>
      <c r="CY47" s="237"/>
      <c r="CZ47" s="237"/>
      <c r="DA47" s="237"/>
      <c r="DB47" s="237"/>
      <c r="DC47" s="237"/>
      <c r="DD47" s="237"/>
      <c r="DE47" s="237"/>
      <c r="DF47" s="237"/>
    </row>
    <row r="48" spans="1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7">
        <v>18.126684636118597</v>
      </c>
      <c r="G48" s="7">
        <v>18.126684636118597</v>
      </c>
      <c r="H48" s="7">
        <v>3.4948399999999999</v>
      </c>
      <c r="I48" s="75">
        <v>0.26368144343472033</v>
      </c>
      <c r="J48" s="7">
        <v>0.12999262800202679</v>
      </c>
      <c r="K48" s="225">
        <v>0.1287820169735174</v>
      </c>
      <c r="L48" s="319">
        <v>0.13489942646120293</v>
      </c>
      <c r="M48" s="318">
        <v>0</v>
      </c>
      <c r="N48" s="17">
        <v>0.23639041403922678</v>
      </c>
      <c r="O48" s="103">
        <v>2.7291029395493552E-2</v>
      </c>
      <c r="P48" s="225">
        <v>0</v>
      </c>
      <c r="Q48" s="190">
        <v>1.05</v>
      </c>
      <c r="R48" s="53">
        <v>3.7</v>
      </c>
      <c r="S48" s="53">
        <v>0.9</v>
      </c>
      <c r="T48" s="53">
        <v>1.2</v>
      </c>
      <c r="U48" s="249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0"/>
      <c r="CG48" s="7">
        <v>72.675636119808772</v>
      </c>
      <c r="CH48" s="7">
        <v>37.9043386274789</v>
      </c>
      <c r="CI48" s="7">
        <v>2.1926176906199961</v>
      </c>
      <c r="CJ48" s="32">
        <v>186.77638482790854</v>
      </c>
      <c r="CK48" s="32">
        <v>14.403648678441982</v>
      </c>
      <c r="CL48" s="47">
        <v>3.2889265359299942</v>
      </c>
      <c r="CM48" s="47">
        <v>1.3571132260785266</v>
      </c>
      <c r="CN48" s="47">
        <v>0.13246959880885836</v>
      </c>
      <c r="CO48" s="94">
        <v>3.4452539593579892</v>
      </c>
      <c r="CP48" s="94">
        <v>5.0338447547366182E-2</v>
      </c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7">
        <v>6.940700808625337</v>
      </c>
      <c r="G49" s="7">
        <v>6.940700808625337</v>
      </c>
      <c r="H49" s="7">
        <v>1.5891599999999999</v>
      </c>
      <c r="I49" s="75">
        <v>0.100963526668313</v>
      </c>
      <c r="J49" s="7">
        <v>4.9774128937579036E-2</v>
      </c>
      <c r="K49" s="225">
        <v>4.9310586424804063E-2</v>
      </c>
      <c r="L49" s="319">
        <v>5.1652940243508937E-2</v>
      </c>
      <c r="M49" s="225">
        <v>0</v>
      </c>
      <c r="N49" s="17">
        <v>9.0513801658142601E-2</v>
      </c>
      <c r="O49" s="103">
        <v>1.0449725010170396E-2</v>
      </c>
      <c r="P49" s="225">
        <v>0</v>
      </c>
      <c r="Q49" s="190">
        <v>0.92500000000000004</v>
      </c>
      <c r="R49" s="53">
        <v>2.6</v>
      </c>
      <c r="S49" s="53">
        <v>0.7</v>
      </c>
      <c r="T49" s="190">
        <v>1.1499999999999999</v>
      </c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0"/>
      <c r="CG49" s="29">
        <v>59.987609386302971</v>
      </c>
      <c r="CH49" s="226">
        <v>36.562525040066156</v>
      </c>
      <c r="CI49" s="7">
        <v>2.1926176906199961</v>
      </c>
      <c r="CJ49" s="32">
        <v>154.16815612279862</v>
      </c>
      <c r="CK49" s="32">
        <v>13.89375951522514</v>
      </c>
      <c r="CL49" s="47">
        <v>3.2889265359299942</v>
      </c>
      <c r="CM49" s="47">
        <v>0.43157435235330632</v>
      </c>
      <c r="CN49" s="47">
        <v>5.8103702292671526E-2</v>
      </c>
      <c r="CO49" s="94">
        <v>1.0928625009332242</v>
      </c>
      <c r="CP49" s="94">
        <v>2.2079406871215179E-2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7">
        <v>8.124759337697343</v>
      </c>
      <c r="G50" s="7">
        <v>8.124759337697343</v>
      </c>
      <c r="H50" s="7">
        <v>1.79088</v>
      </c>
      <c r="I50" s="75">
        <v>0.11818754023308761</v>
      </c>
      <c r="J50" s="7">
        <v>5.826541584371249E-2</v>
      </c>
      <c r="K50" s="225">
        <v>5.7722794649839981E-2</v>
      </c>
      <c r="L50" s="319">
        <v>6.0464745583247631E-2</v>
      </c>
      <c r="M50" s="225">
        <v>0</v>
      </c>
      <c r="N50" s="17">
        <v>0.10595512981896305</v>
      </c>
      <c r="O50" s="103">
        <v>1.2232410414124567E-2</v>
      </c>
      <c r="P50" s="225">
        <v>0</v>
      </c>
      <c r="Q50" s="53">
        <v>0.8</v>
      </c>
      <c r="R50" s="190">
        <v>2.4500000000000002</v>
      </c>
      <c r="S50" s="53">
        <v>0.5</v>
      </c>
      <c r="T50" s="53">
        <v>1.1000000000000001</v>
      </c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0"/>
      <c r="CG50" s="226">
        <v>60.138657323606608</v>
      </c>
      <c r="CH50" s="226">
        <v>35.220711452653404</v>
      </c>
      <c r="CI50" s="7">
        <v>2.1926176906199961</v>
      </c>
      <c r="CJ50" s="32">
        <v>154.55634932166896</v>
      </c>
      <c r="CK50" s="32">
        <v>13.383870352008294</v>
      </c>
      <c r="CL50" s="47">
        <v>3.2889265359299942</v>
      </c>
      <c r="CM50" s="47">
        <v>0.50642660870241862</v>
      </c>
      <c r="CN50" s="47">
        <v>6.3076067726327928E-2</v>
      </c>
      <c r="CO50" s="47">
        <v>1.2824548789354402</v>
      </c>
      <c r="CP50" s="47">
        <v>2.3968905736004614E-2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7">
        <v>6.0069310743165198</v>
      </c>
      <c r="G51" s="7">
        <v>6.0069310743165198</v>
      </c>
      <c r="H51" s="7">
        <v>1.4300800000000002</v>
      </c>
      <c r="I51" s="75">
        <v>8.7380361499344403E-2</v>
      </c>
      <c r="J51" s="7">
        <v>4.307774820672583E-2</v>
      </c>
      <c r="K51" s="225">
        <v>4.2676568556279805E-2</v>
      </c>
      <c r="L51" s="319">
        <v>4.4703792943064598E-2</v>
      </c>
      <c r="M51" s="225">
        <v>0</v>
      </c>
      <c r="N51" s="17">
        <v>7.8336494084162253E-2</v>
      </c>
      <c r="O51" s="103">
        <v>9.0438674151821444E-3</v>
      </c>
      <c r="P51" s="225">
        <v>0</v>
      </c>
      <c r="Q51" s="53">
        <v>0.6</v>
      </c>
      <c r="R51" s="53">
        <v>2.2999999999999998</v>
      </c>
      <c r="S51" s="53">
        <v>0.3</v>
      </c>
      <c r="T51" s="53">
        <v>1</v>
      </c>
      <c r="U51" s="249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0"/>
      <c r="CG51" s="226">
        <v>60.289705260910246</v>
      </c>
      <c r="CH51" s="60">
        <v>32.1580408915531</v>
      </c>
      <c r="CI51" s="60">
        <v>2.1926176906199961</v>
      </c>
      <c r="CJ51" s="32">
        <v>154.94454252053933</v>
      </c>
      <c r="CK51" s="32">
        <v>12.220055538790177</v>
      </c>
      <c r="CL51" s="47">
        <v>3.2889265359299942</v>
      </c>
      <c r="CM51" s="47">
        <v>0.37532700733302726</v>
      </c>
      <c r="CN51" s="47">
        <v>4.598857111819226E-2</v>
      </c>
      <c r="CO51" s="47">
        <v>0.95049754227220706</v>
      </c>
      <c r="CP51" s="47">
        <v>1.747565702491306E-2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7">
        <v>1.2033115132845591</v>
      </c>
      <c r="G52" s="60">
        <v>1.2033115132845591</v>
      </c>
      <c r="H52" s="60">
        <v>0.61172000000000004</v>
      </c>
      <c r="I52" s="75">
        <v>1.7504078825990463E-2</v>
      </c>
      <c r="J52" s="7">
        <v>8.6293566119242434E-3</v>
      </c>
      <c r="K52" s="225">
        <v>8.5489920986137405E-3</v>
      </c>
      <c r="L52" s="319">
        <v>8.9550867273767223E-3</v>
      </c>
      <c r="M52" s="225">
        <v>0</v>
      </c>
      <c r="N52" s="17">
        <v>1.569240666750045E-2</v>
      </c>
      <c r="O52" s="162">
        <v>1.8116721584900128E-3</v>
      </c>
      <c r="P52" s="225">
        <v>0</v>
      </c>
      <c r="Q52" s="55">
        <v>0.45</v>
      </c>
      <c r="R52" s="53">
        <v>2.1</v>
      </c>
      <c r="S52" s="55">
        <v>0.27500000000000002</v>
      </c>
      <c r="T52" s="53">
        <v>0.7</v>
      </c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0"/>
      <c r="CG52" s="7">
        <v>60.591801135517528</v>
      </c>
      <c r="CH52" s="60">
        <v>29.26381721131332</v>
      </c>
      <c r="CI52" s="60">
        <v>2.1926176906199961</v>
      </c>
      <c r="CJ52" s="32">
        <v>155.72092891828004</v>
      </c>
      <c r="CK52" s="32">
        <v>11.120250540299061</v>
      </c>
      <c r="CL52" s="47">
        <v>3.2889265359299942</v>
      </c>
      <c r="CM52" s="47">
        <v>7.5549214028371101E-2</v>
      </c>
      <c r="CN52" s="47">
        <v>1.7901262264504586E-2</v>
      </c>
      <c r="CO52" s="47">
        <v>0.19133838979376447</v>
      </c>
      <c r="CP52" s="47">
        <v>6.8024796605117418E-3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52">
        <v>2.3007316134000773</v>
      </c>
      <c r="G53" s="32">
        <v>2.3007316134000773</v>
      </c>
      <c r="H53" s="32">
        <v>0.84701599999999999</v>
      </c>
      <c r="I53" s="75">
        <v>3.3467798715293769E-2</v>
      </c>
      <c r="J53" s="7">
        <v>1.6499329841999155E-2</v>
      </c>
      <c r="K53" s="225">
        <v>1.6345672892549474E-2</v>
      </c>
      <c r="L53" s="319">
        <v>1.7122125822744295E-2</v>
      </c>
      <c r="M53" s="225">
        <v>0</v>
      </c>
      <c r="N53" s="17">
        <v>3.0003881548260863E-2</v>
      </c>
      <c r="O53" s="162">
        <v>3.4639171670329048E-3</v>
      </c>
      <c r="P53" s="225">
        <v>0</v>
      </c>
      <c r="Q53" s="53">
        <v>0.3</v>
      </c>
      <c r="R53" s="53">
        <v>1.7</v>
      </c>
      <c r="S53" s="52">
        <v>0.25</v>
      </c>
      <c r="T53" s="52">
        <v>0.45</v>
      </c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0"/>
      <c r="CG53" s="53">
        <v>56.733605251247404</v>
      </c>
      <c r="CH53" s="228">
        <v>28.942880046298715</v>
      </c>
      <c r="CI53" s="60">
        <v>2.1926176906199961</v>
      </c>
      <c r="CJ53" s="32">
        <v>145.80536549570581</v>
      </c>
      <c r="CK53" s="32">
        <v>10.998294417593511</v>
      </c>
      <c r="CL53" s="47">
        <v>3.2889265359299942</v>
      </c>
      <c r="CM53" s="47">
        <v>0.13557342398061523</v>
      </c>
      <c r="CN53" s="47">
        <v>2.4515082485295752E-2</v>
      </c>
      <c r="CO53" s="47">
        <v>0.34302595105468775</v>
      </c>
      <c r="CP53" s="47">
        <v>9.3157313444123865E-3</v>
      </c>
    </row>
    <row r="54" spans="2:94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66"/>
      <c r="I54" s="231">
        <v>1.5795680732573798</v>
      </c>
      <c r="J54" s="231">
        <v>0.30599999999999999</v>
      </c>
      <c r="K54" s="231">
        <v>0.70290779259953395</v>
      </c>
      <c r="L54" s="231">
        <v>0.87666028065784551</v>
      </c>
      <c r="M54" s="231">
        <v>0</v>
      </c>
      <c r="N54" s="14"/>
      <c r="O54" s="14"/>
      <c r="P54" s="317"/>
      <c r="Q54" s="7"/>
      <c r="R54" s="7"/>
      <c r="S54" s="7"/>
      <c r="T54" s="7"/>
      <c r="U54" s="249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0"/>
      <c r="CG54" s="7"/>
      <c r="CH54" s="60"/>
      <c r="CI54" s="60"/>
      <c r="CJ54" s="60"/>
      <c r="CK54" s="60"/>
      <c r="CL54" s="7"/>
      <c r="CM54" s="7"/>
      <c r="CN54" s="47"/>
      <c r="CO54" s="7"/>
      <c r="CP54" s="7"/>
    </row>
    <row r="55" spans="2:94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53">
        <v>30.217558721601851</v>
      </c>
      <c r="G55" s="60">
        <v>30.217558721601851</v>
      </c>
      <c r="H55" s="60">
        <v>5.5546799999999994</v>
      </c>
      <c r="I55" s="75">
        <v>0.43956242747827257</v>
      </c>
      <c r="J55" s="7">
        <v>8.515372340425531E-2</v>
      </c>
      <c r="K55" s="319">
        <v>0.1956052802278313</v>
      </c>
      <c r="L55" s="225">
        <v>0.24395714725044126</v>
      </c>
      <c r="M55" s="318">
        <v>0</v>
      </c>
      <c r="N55" s="44">
        <v>0.40659524541740211</v>
      </c>
      <c r="O55" s="44">
        <v>3.2967182060870438E-2</v>
      </c>
      <c r="P55" s="225">
        <v>0</v>
      </c>
      <c r="Q55" s="53">
        <v>1.3</v>
      </c>
      <c r="R55" s="53">
        <v>4.7</v>
      </c>
      <c r="S55" s="53">
        <v>1</v>
      </c>
      <c r="T55" s="53">
        <v>1.6</v>
      </c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0"/>
      <c r="CG55" s="53">
        <v>120.9246629499431</v>
      </c>
      <c r="CH55" s="175">
        <v>69.648641822643967</v>
      </c>
      <c r="CI55" s="60">
        <v>3.1493963192541763</v>
      </c>
      <c r="CJ55" s="32">
        <v>310.77638378135373</v>
      </c>
      <c r="CK55" s="32">
        <v>26.466483892604707</v>
      </c>
      <c r="CL55" s="47">
        <v>4.7240944788812644</v>
      </c>
      <c r="CM55" s="47">
        <v>3.7492151717944768</v>
      </c>
      <c r="CN55" s="47">
        <v>0.37687591775940393</v>
      </c>
      <c r="CO55" s="94">
        <v>9.5336542285221206</v>
      </c>
      <c r="CP55" s="94">
        <v>0.14701284874857351</v>
      </c>
    </row>
    <row r="56" spans="2:94" ht="21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31.459376203311514</v>
      </c>
      <c r="G56" s="60">
        <v>31.459376203311514</v>
      </c>
      <c r="H56" s="60">
        <v>5.7662399999999998</v>
      </c>
      <c r="I56" s="75">
        <v>0.45762663682669469</v>
      </c>
      <c r="J56" s="7">
        <v>8.8653191489361682E-2</v>
      </c>
      <c r="K56" s="319">
        <v>0.20364385338787913</v>
      </c>
      <c r="L56" s="225">
        <v>0.25398278343881553</v>
      </c>
      <c r="M56" s="318">
        <v>0</v>
      </c>
      <c r="N56" s="44">
        <v>0.42330463906469257</v>
      </c>
      <c r="O56" s="44">
        <v>3.43219977620021E-2</v>
      </c>
      <c r="P56" s="225">
        <v>0</v>
      </c>
      <c r="Q56" s="190">
        <v>1.05</v>
      </c>
      <c r="R56" s="53">
        <v>3.7</v>
      </c>
      <c r="S56" s="53">
        <v>0.9</v>
      </c>
      <c r="T56" s="53">
        <v>1.2</v>
      </c>
      <c r="U56" s="249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0"/>
      <c r="CG56" s="7">
        <v>75.006090009636367</v>
      </c>
      <c r="CH56" s="60">
        <v>87.060802278304962</v>
      </c>
      <c r="CI56" s="60">
        <v>3.1493963192541763</v>
      </c>
      <c r="CJ56" s="32">
        <v>192.76565132476546</v>
      </c>
      <c r="CK56" s="32">
        <v>33.083104865755885</v>
      </c>
      <c r="CL56" s="47">
        <v>4.7240944788812644</v>
      </c>
      <c r="CM56" s="47">
        <v>2.4587228467733375</v>
      </c>
      <c r="CN56" s="47">
        <v>0.50201348052925321</v>
      </c>
      <c r="CO56" s="94">
        <v>6.2129042095332832</v>
      </c>
      <c r="CP56" s="94">
        <v>0.19076512260111622</v>
      </c>
    </row>
    <row r="57" spans="2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11.763573353869852</v>
      </c>
      <c r="G57" s="60">
        <v>11.763573353869852</v>
      </c>
      <c r="H57" s="60">
        <v>2.4108000000000001</v>
      </c>
      <c r="I57" s="75">
        <v>0.1711198746028828</v>
      </c>
      <c r="J57" s="7">
        <v>3.3149999999999999E-2</v>
      </c>
      <c r="K57" s="319">
        <v>7.6148344198282855E-2</v>
      </c>
      <c r="L57" s="225">
        <v>9.4971530404599949E-2</v>
      </c>
      <c r="M57" s="225">
        <v>0</v>
      </c>
      <c r="N57" s="44">
        <v>0.15828588400766661</v>
      </c>
      <c r="O57" s="44">
        <v>1.283399059521621E-2</v>
      </c>
      <c r="P57" s="225">
        <v>0</v>
      </c>
      <c r="Q57" s="190">
        <v>0.92500000000000004</v>
      </c>
      <c r="R57" s="53">
        <v>2.6</v>
      </c>
      <c r="S57" s="53">
        <v>0.7</v>
      </c>
      <c r="T57" s="190">
        <v>1.1499999999999999</v>
      </c>
      <c r="U57" s="249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0"/>
      <c r="CG57" s="7">
        <v>65.770587557356649</v>
      </c>
      <c r="CH57" s="60">
        <v>87.931410301088007</v>
      </c>
      <c r="CI57" s="60">
        <v>3.1493963192541763</v>
      </c>
      <c r="CJ57" s="32">
        <v>169.03041002240658</v>
      </c>
      <c r="CK57" s="32">
        <v>33.413935914413443</v>
      </c>
      <c r="CL57" s="47">
        <v>4.7240944788812644</v>
      </c>
      <c r="CM57" s="47">
        <v>0.81074528588003902</v>
      </c>
      <c r="CN57" s="47">
        <v>0.21198504395386297</v>
      </c>
      <c r="CO57" s="94">
        <v>2.0439738592662091</v>
      </c>
      <c r="CP57" s="94">
        <v>8.0554316702467932E-2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12.889872930304199</v>
      </c>
      <c r="G58" s="60">
        <v>12.889872930304199</v>
      </c>
      <c r="H58" s="60">
        <v>2.6026799999999999</v>
      </c>
      <c r="I58" s="75">
        <v>0.18750369238400988</v>
      </c>
      <c r="J58" s="7">
        <v>3.6323936170212762E-2</v>
      </c>
      <c r="K58" s="319">
        <v>8.3439143110884392E-2</v>
      </c>
      <c r="L58" s="225">
        <v>0.10406454927312549</v>
      </c>
      <c r="M58" s="225">
        <v>0</v>
      </c>
      <c r="N58" s="44">
        <v>0.17344091545520915</v>
      </c>
      <c r="O58" s="44">
        <v>1.406277692880074E-2</v>
      </c>
      <c r="P58" s="225">
        <v>0</v>
      </c>
      <c r="Q58" s="53">
        <v>0.8</v>
      </c>
      <c r="R58" s="190">
        <v>2.4500000000000002</v>
      </c>
      <c r="S58" s="53">
        <v>0.5</v>
      </c>
      <c r="T58" s="53">
        <v>1.1000000000000001</v>
      </c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0"/>
      <c r="CG58" s="226">
        <v>67.259488653635387</v>
      </c>
      <c r="CH58" s="226">
        <v>94.965923125175038</v>
      </c>
      <c r="CI58" s="60">
        <v>3.1493963192541763</v>
      </c>
      <c r="CJ58" s="13">
        <v>172.85688583984293</v>
      </c>
      <c r="CK58" s="13">
        <v>36.087050787566518</v>
      </c>
      <c r="CL58" s="47">
        <v>4.7240944788812644</v>
      </c>
      <c r="CM58" s="47">
        <v>0.90756158046495128</v>
      </c>
      <c r="CN58" s="47">
        <v>0.24716590879943057</v>
      </c>
      <c r="CO58" s="47">
        <v>2.2889962711472056</v>
      </c>
      <c r="CP58" s="47">
        <v>9.3923045343783623E-2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10.772044666923373</v>
      </c>
      <c r="G59" s="60">
        <v>10.772044666923373</v>
      </c>
      <c r="H59" s="60">
        <v>2.2418800000000001</v>
      </c>
      <c r="I59" s="75">
        <v>0.15669651365026663</v>
      </c>
      <c r="J59" s="7">
        <v>3.0355851063829781E-2</v>
      </c>
      <c r="K59" s="319">
        <v>6.972994857436865E-2</v>
      </c>
      <c r="L59" s="225">
        <v>8.6966565075897978E-2</v>
      </c>
      <c r="M59" s="225">
        <v>0</v>
      </c>
      <c r="N59" s="44">
        <v>0.14494427512649663</v>
      </c>
      <c r="O59" s="44">
        <v>1.1752238523769996E-2</v>
      </c>
      <c r="P59" s="225">
        <v>0</v>
      </c>
      <c r="Q59" s="53">
        <v>0.6</v>
      </c>
      <c r="R59" s="53">
        <v>2.2999999999999998</v>
      </c>
      <c r="S59" s="53">
        <v>0.3</v>
      </c>
      <c r="T59" s="53">
        <v>1</v>
      </c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0"/>
      <c r="CG59" s="226">
        <v>68.748389749914125</v>
      </c>
      <c r="CH59" s="60">
        <v>102.00043594926208</v>
      </c>
      <c r="CI59" s="60">
        <v>3.1493963192541763</v>
      </c>
      <c r="CJ59" s="13">
        <v>176.68336165727928</v>
      </c>
      <c r="CK59" s="13">
        <v>38.760165660719593</v>
      </c>
      <c r="CL59" s="47">
        <v>4.7240944788812644</v>
      </c>
      <c r="CM59" s="47">
        <v>0.77448616298998196</v>
      </c>
      <c r="CN59" s="47">
        <v>0.22867273734593169</v>
      </c>
      <c r="CO59" s="47">
        <v>1.9541292204116638</v>
      </c>
      <c r="CP59" s="47">
        <v>8.6895640191454043E-2</v>
      </c>
    </row>
    <row r="60" spans="2:94" ht="14.2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6.0935695032730077</v>
      </c>
      <c r="G60" s="60">
        <v>6.0935695032730077</v>
      </c>
      <c r="H60" s="60">
        <v>1.4448400000000001</v>
      </c>
      <c r="I60" s="75">
        <v>8.8640655174815716E-2</v>
      </c>
      <c r="J60" s="7">
        <v>1.7171808510638296E-2</v>
      </c>
      <c r="K60" s="319">
        <v>3.9445091552792994E-2</v>
      </c>
      <c r="L60" s="225">
        <v>4.9195563622022723E-2</v>
      </c>
      <c r="M60" s="225">
        <v>0</v>
      </c>
      <c r="N60" s="44">
        <v>8.1992606036704538E-2</v>
      </c>
      <c r="O60" s="164">
        <v>6.6480491381111784E-3</v>
      </c>
      <c r="P60" s="225">
        <v>0</v>
      </c>
      <c r="Q60" s="55">
        <v>0.45</v>
      </c>
      <c r="R60" s="53">
        <v>2.1</v>
      </c>
      <c r="S60" s="55">
        <v>0.27500000000000002</v>
      </c>
      <c r="T60" s="53">
        <v>0.7</v>
      </c>
      <c r="U60" s="249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0"/>
      <c r="CG60" s="7">
        <v>71.726191942471601</v>
      </c>
      <c r="CH60" s="60">
        <v>103.0204403087547</v>
      </c>
      <c r="CI60" s="60">
        <v>3.1493963192541763</v>
      </c>
      <c r="CJ60" s="32">
        <v>184.336313292152</v>
      </c>
      <c r="CK60" s="32">
        <v>39.147767317326789</v>
      </c>
      <c r="CL60" s="47">
        <v>4.7240944788812644</v>
      </c>
      <c r="CM60" s="47">
        <v>0.45625960117127862</v>
      </c>
      <c r="CN60" s="47">
        <v>0.14884805297570117</v>
      </c>
      <c r="CO60" s="47">
        <v>1.1520527350699274</v>
      </c>
      <c r="CP60" s="47">
        <v>5.6562260130766442E-2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3">
        <v>5.3908355795148246</v>
      </c>
      <c r="G61" s="32">
        <v>5.3908355795148246</v>
      </c>
      <c r="H61" s="32">
        <v>2.8635519999999999</v>
      </c>
      <c r="I61" s="75">
        <v>7.8418273140437283E-2</v>
      </c>
      <c r="J61" s="7">
        <v>1.5191489361702124E-2</v>
      </c>
      <c r="K61" s="319">
        <v>3.4896131547494588E-2</v>
      </c>
      <c r="L61" s="225">
        <v>4.3522141592942695E-2</v>
      </c>
      <c r="M61" s="225">
        <v>0</v>
      </c>
      <c r="N61" s="44">
        <v>7.2536902654904492E-2</v>
      </c>
      <c r="O61" s="164">
        <v>5.8813704855327957E-3</v>
      </c>
      <c r="P61" s="225">
        <v>0</v>
      </c>
      <c r="Q61" s="53">
        <v>0.3</v>
      </c>
      <c r="R61" s="53">
        <v>1.7</v>
      </c>
      <c r="S61" s="52">
        <v>0.25</v>
      </c>
      <c r="T61" s="52">
        <v>0.45</v>
      </c>
      <c r="U61" s="249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53">
        <v>67.755789019061623</v>
      </c>
      <c r="CH61" s="175">
        <v>80.482874995055241</v>
      </c>
      <c r="CI61" s="60">
        <v>3.1493963192541763</v>
      </c>
      <c r="CJ61" s="32">
        <v>174.13237777898837</v>
      </c>
      <c r="CK61" s="32">
        <v>30.583492498120993</v>
      </c>
      <c r="CL61" s="47">
        <v>4.7240944788812644</v>
      </c>
      <c r="CM61" s="47">
        <v>0.38223819589388575</v>
      </c>
      <c r="CN61" s="47">
        <v>0.2304668976578404</v>
      </c>
      <c r="CO61" s="47">
        <v>0.96418583427422977</v>
      </c>
      <c r="CP61" s="47">
        <v>8.7577421109979375E-2</v>
      </c>
    </row>
    <row r="62" spans="2:94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60"/>
      <c r="H62" s="66"/>
      <c r="I62" s="231">
        <v>5.5E-2</v>
      </c>
      <c r="J62" s="231">
        <v>5.5E-2</v>
      </c>
      <c r="K62" s="231">
        <v>4.1734000000000007E-2</v>
      </c>
      <c r="L62" s="231">
        <v>0</v>
      </c>
      <c r="M62" s="231">
        <v>0</v>
      </c>
      <c r="N62" s="14"/>
      <c r="O62" s="14"/>
      <c r="P62" s="317"/>
      <c r="Q62" s="7"/>
      <c r="R62" s="7"/>
      <c r="S62" s="7"/>
      <c r="T62" s="7"/>
      <c r="U62" s="249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0"/>
      <c r="CG62" s="7"/>
      <c r="CH62" s="60"/>
      <c r="CI62" s="60"/>
      <c r="CJ62" s="60"/>
      <c r="CK62" s="60"/>
      <c r="CL62" s="7"/>
      <c r="CM62" s="7"/>
      <c r="CN62" s="7"/>
      <c r="CO62" s="7"/>
      <c r="CP62" s="7"/>
    </row>
    <row r="63" spans="2:94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53">
        <v>30.692433577204469</v>
      </c>
      <c r="G63" s="60">
        <v>30.692433577204469</v>
      </c>
      <c r="H63" s="60">
        <v>5.6355812000000007</v>
      </c>
      <c r="I63" s="53">
        <v>1.4336801476209049E-2</v>
      </c>
      <c r="J63" s="7">
        <v>1.4336801476209049E-2</v>
      </c>
      <c r="K63" s="191">
        <v>1.0878764960147428E-2</v>
      </c>
      <c r="L63" s="191">
        <v>0</v>
      </c>
      <c r="M63" s="318">
        <v>0</v>
      </c>
      <c r="N63" s="53">
        <v>1.1956892431158347E-2</v>
      </c>
      <c r="O63" s="133">
        <v>2.3799090450507022E-3</v>
      </c>
      <c r="P63" s="225">
        <v>0</v>
      </c>
      <c r="Q63" s="53">
        <v>1.3</v>
      </c>
      <c r="R63" s="53">
        <v>4.7</v>
      </c>
      <c r="S63" s="53">
        <v>1</v>
      </c>
      <c r="T63" s="53">
        <v>1.6</v>
      </c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0"/>
      <c r="CG63" s="53">
        <v>61.454932205824051</v>
      </c>
      <c r="CH63" s="33">
        <v>80.482874995055241</v>
      </c>
      <c r="CI63" s="7">
        <v>1.1561075095996343</v>
      </c>
      <c r="CJ63" s="32">
        <v>157.9391757689678</v>
      </c>
      <c r="CK63" s="32">
        <v>30.583492498120993</v>
      </c>
      <c r="CL63" s="47">
        <v>1.7341612643994515</v>
      </c>
      <c r="CM63" s="47">
        <v>1.9216851776653523</v>
      </c>
      <c r="CN63" s="47">
        <v>0.45356777724408348</v>
      </c>
      <c r="CO63" s="94">
        <v>4.9007632909472072</v>
      </c>
      <c r="CP63" s="94">
        <v>0.17235575535275172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10">
        <v>31.979206777050443</v>
      </c>
      <c r="G64" s="60">
        <v>31.979206777050443</v>
      </c>
      <c r="H64" s="60">
        <v>5.8548000000000009</v>
      </c>
      <c r="I64" s="53">
        <v>1.4937868571937803E-2</v>
      </c>
      <c r="J64" s="7">
        <v>1.4937868571937803E-2</v>
      </c>
      <c r="K64" s="191">
        <v>1.1334854672386405E-2</v>
      </c>
      <c r="L64" s="191">
        <v>0</v>
      </c>
      <c r="M64" s="318">
        <v>0</v>
      </c>
      <c r="N64" s="53">
        <v>1.2458182388996127E-2</v>
      </c>
      <c r="O64" s="133">
        <v>2.4796861829416753E-3</v>
      </c>
      <c r="P64" s="225">
        <v>0</v>
      </c>
      <c r="Q64" s="190">
        <v>1.05</v>
      </c>
      <c r="R64" s="53">
        <v>3.7</v>
      </c>
      <c r="S64" s="53">
        <v>0.9</v>
      </c>
      <c r="T64" s="53">
        <v>1.2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0"/>
      <c r="CG64" s="7">
        <v>47.731148187950417</v>
      </c>
      <c r="CH64" s="7">
        <v>87.72633374461023</v>
      </c>
      <c r="CI64" s="7">
        <v>1.1561075095996343</v>
      </c>
      <c r="CJ64" s="32">
        <v>122.66905084303257</v>
      </c>
      <c r="CK64" s="32">
        <v>33.336006822951887</v>
      </c>
      <c r="CL64" s="47">
        <v>1.7341612643994515</v>
      </c>
      <c r="CM64" s="47">
        <v>1.5633756587144905</v>
      </c>
      <c r="CN64" s="47">
        <v>0.51362013880794399</v>
      </c>
      <c r="CO64" s="94">
        <v>3.9783160437128338</v>
      </c>
      <c r="CP64" s="94">
        <v>0.19517565274701876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10">
        <v>13.448209472468234</v>
      </c>
      <c r="G65" s="60">
        <v>13.448209472468234</v>
      </c>
      <c r="H65" s="60">
        <v>2.6978</v>
      </c>
      <c r="I65" s="53">
        <v>6.2818189027685472E-3</v>
      </c>
      <c r="J65" s="7">
        <v>6.2818189027685472E-3</v>
      </c>
      <c r="K65" s="315">
        <v>4.7666441834207738E-3</v>
      </c>
      <c r="L65" s="191">
        <v>0</v>
      </c>
      <c r="M65" s="225">
        <v>0</v>
      </c>
      <c r="N65" s="53">
        <v>5.2390369649089686E-3</v>
      </c>
      <c r="O65" s="133">
        <v>1.0427819378595788E-3</v>
      </c>
      <c r="P65" s="225">
        <v>0</v>
      </c>
      <c r="Q65" s="190">
        <v>0.92500000000000004</v>
      </c>
      <c r="R65" s="53">
        <v>2.6</v>
      </c>
      <c r="S65" s="53">
        <v>0.7</v>
      </c>
      <c r="T65" s="190">
        <v>1.1499999999999999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0"/>
      <c r="CG65" s="7">
        <v>41.516604481743492</v>
      </c>
      <c r="CH65" s="7">
        <v>88.603597082056325</v>
      </c>
      <c r="CI65" s="7">
        <v>1.1561075095996343</v>
      </c>
      <c r="CJ65" s="32">
        <v>106.69767351808076</v>
      </c>
      <c r="CK65" s="32">
        <v>33.669366891181404</v>
      </c>
      <c r="CL65" s="47">
        <v>1.7341612643994515</v>
      </c>
      <c r="CM65" s="47">
        <v>0.57387156961788943</v>
      </c>
      <c r="CN65" s="47">
        <v>0.23903478420797153</v>
      </c>
      <c r="CO65" s="94">
        <v>1.4582140276388609</v>
      </c>
      <c r="CP65" s="94">
        <v>9.0833217999029187E-2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10">
        <v>14.738159414709282</v>
      </c>
      <c r="G66" s="60">
        <v>14.738159414709282</v>
      </c>
      <c r="H66" s="60">
        <v>2.9175599999999999</v>
      </c>
      <c r="I66" s="53">
        <v>6.8843698927263039E-3</v>
      </c>
      <c r="J66" s="7">
        <v>6.8843698927263039E-3</v>
      </c>
      <c r="K66" s="315">
        <v>5.2238598746007199E-3</v>
      </c>
      <c r="L66" s="191">
        <v>0</v>
      </c>
      <c r="M66" s="225">
        <v>0</v>
      </c>
      <c r="N66" s="53">
        <v>5.7415644905337371E-3</v>
      </c>
      <c r="O66" s="133">
        <v>1.1428054021925666E-3</v>
      </c>
      <c r="P66" s="225">
        <v>0</v>
      </c>
      <c r="Q66" s="53">
        <v>0.8</v>
      </c>
      <c r="R66" s="190">
        <v>2.4500000000000002</v>
      </c>
      <c r="S66" s="53">
        <v>0.5</v>
      </c>
      <c r="T66" s="53">
        <v>1.1000000000000001</v>
      </c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0"/>
      <c r="CG66" s="226">
        <v>43.523384220206147</v>
      </c>
      <c r="CH66" s="226">
        <v>76.642111475978723</v>
      </c>
      <c r="CI66" s="7">
        <v>1.1561075095996343</v>
      </c>
      <c r="CJ66" s="32">
        <v>111.85509744592979</v>
      </c>
      <c r="CK66" s="32">
        <v>29.124002360871916</v>
      </c>
      <c r="CL66" s="47">
        <v>1.7341612643994515</v>
      </c>
      <c r="CM66" s="47">
        <v>0.65849347168206263</v>
      </c>
      <c r="CN66" s="47">
        <v>0.22360795875785647</v>
      </c>
      <c r="CO66" s="47">
        <v>1.674096602671487</v>
      </c>
      <c r="CP66" s="47">
        <v>8.4971024327985464E-2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10">
        <v>12.620331151328456</v>
      </c>
      <c r="G67" s="60">
        <v>12.620331151328456</v>
      </c>
      <c r="H67" s="60">
        <v>2.5567600000000001</v>
      </c>
      <c r="I67" s="53">
        <v>5.8951070733926731E-3</v>
      </c>
      <c r="J67" s="7">
        <v>5.8951070733926731E-3</v>
      </c>
      <c r="K67" s="315">
        <v>4.4732072472903608E-3</v>
      </c>
      <c r="L67" s="191">
        <v>0</v>
      </c>
      <c r="M67" s="225">
        <v>0</v>
      </c>
      <c r="N67" s="53">
        <v>4.9165192992094891E-3</v>
      </c>
      <c r="O67" s="133">
        <v>9.7858777418318387E-4</v>
      </c>
      <c r="P67" s="225">
        <v>0</v>
      </c>
      <c r="Q67" s="53">
        <v>0.6</v>
      </c>
      <c r="R67" s="53">
        <v>2.2999999999999998</v>
      </c>
      <c r="S67" s="53">
        <v>0.3</v>
      </c>
      <c r="T67" s="53">
        <v>1</v>
      </c>
      <c r="U67" s="249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0"/>
      <c r="CG67" s="226">
        <v>45.530163958668801</v>
      </c>
      <c r="CH67" s="60">
        <v>64.680625869901121</v>
      </c>
      <c r="CI67" s="60">
        <v>1.1561075095996343</v>
      </c>
      <c r="CJ67" s="32">
        <v>117.01252137377881</v>
      </c>
      <c r="CK67" s="32">
        <v>24.578637830562425</v>
      </c>
      <c r="CL67" s="47">
        <v>1.7341612643994515</v>
      </c>
      <c r="CM67" s="47">
        <v>0.58919620615036505</v>
      </c>
      <c r="CN67" s="47">
        <v>0.16537283699912839</v>
      </c>
      <c r="CO67" s="47">
        <v>1.498622458015515</v>
      </c>
      <c r="CP67" s="47">
        <v>6.2841678059668782E-2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10">
        <v>7.2872545244512903</v>
      </c>
      <c r="G68" s="60">
        <v>7.2872545244512903</v>
      </c>
      <c r="H68" s="60">
        <v>1.6482000000000001</v>
      </c>
      <c r="I68" s="133">
        <v>3.403963428343443E-3</v>
      </c>
      <c r="J68" s="31">
        <v>3.403963428343443E-3</v>
      </c>
      <c r="K68" s="315">
        <v>2.5829274494270048E-3</v>
      </c>
      <c r="L68" s="191">
        <v>0</v>
      </c>
      <c r="M68" s="225">
        <v>0</v>
      </c>
      <c r="N68" s="133">
        <v>2.8389054992384315E-3</v>
      </c>
      <c r="O68" s="133">
        <v>5.6505792910501156E-4</v>
      </c>
      <c r="P68" s="225">
        <v>0</v>
      </c>
      <c r="Q68" s="55">
        <v>0.45</v>
      </c>
      <c r="R68" s="53">
        <v>2.1</v>
      </c>
      <c r="S68" s="55">
        <v>0.27500000000000002</v>
      </c>
      <c r="T68" s="53">
        <v>0.7</v>
      </c>
      <c r="U68" s="249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7">
        <v>49.543723435594103</v>
      </c>
      <c r="CH68" s="60">
        <v>73.735913491687285</v>
      </c>
      <c r="CI68" s="60">
        <v>1.1561075095996343</v>
      </c>
      <c r="CJ68" s="32">
        <v>127.32736922947684</v>
      </c>
      <c r="CK68" s="32">
        <v>28.019647126841168</v>
      </c>
      <c r="CL68" s="47">
        <v>1.7341612643994515</v>
      </c>
      <c r="CM68" s="47">
        <v>0.3694625724442786</v>
      </c>
      <c r="CN68" s="47">
        <v>0.12153153261699899</v>
      </c>
      <c r="CO68" s="47">
        <v>0.94050422202410822</v>
      </c>
      <c r="CP68" s="47">
        <v>4.6181982394459614E-2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3">
        <v>6.9792067770504431</v>
      </c>
      <c r="G69" s="32">
        <v>6.9792067770504431</v>
      </c>
      <c r="H69" s="32">
        <v>3.448312</v>
      </c>
      <c r="I69" s="133">
        <v>3.2600706546221879E-3</v>
      </c>
      <c r="J69" s="31">
        <v>3.2600706546221879E-3</v>
      </c>
      <c r="K69" s="315">
        <v>2.4737416127273162E-3</v>
      </c>
      <c r="L69" s="191">
        <v>0</v>
      </c>
      <c r="M69" s="225">
        <v>0</v>
      </c>
      <c r="N69" s="133">
        <v>2.7188989259549047E-3</v>
      </c>
      <c r="O69" s="133">
        <v>5.4117172866728321E-4</v>
      </c>
      <c r="P69" s="225">
        <v>0</v>
      </c>
      <c r="Q69" s="53">
        <v>0.3</v>
      </c>
      <c r="R69" s="53">
        <v>1.7</v>
      </c>
      <c r="S69" s="52">
        <v>0.25</v>
      </c>
      <c r="T69" s="52">
        <v>0.45</v>
      </c>
      <c r="U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0"/>
      <c r="CG69" s="53">
        <v>45.651002308511714</v>
      </c>
      <c r="CH69" s="228">
        <v>66.862696149738213</v>
      </c>
      <c r="CI69" s="60">
        <v>1.1561075095996343</v>
      </c>
      <c r="CJ69" s="32">
        <v>117.3230759328751</v>
      </c>
      <c r="CK69" s="32">
        <v>25.40782453690052</v>
      </c>
      <c r="CL69" s="47">
        <v>1.7341612643994515</v>
      </c>
      <c r="CM69" s="47">
        <v>0.32667649805670707</v>
      </c>
      <c r="CN69" s="47">
        <v>0.23056343748549607</v>
      </c>
      <c r="CO69" s="47">
        <v>0.83092507670412064</v>
      </c>
      <c r="CP69" s="47">
        <v>8.761410624448851E-2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63"/>
      <c r="H70" s="63"/>
      <c r="I70" s="513">
        <v>1.7000000000000001E-2</v>
      </c>
      <c r="J70" s="513">
        <v>1.7000000000000001E-2</v>
      </c>
      <c r="K70" s="513">
        <v>8.9114000000000016E-3</v>
      </c>
      <c r="L70" s="513">
        <v>8.0886000000000013E-3</v>
      </c>
      <c r="M70" s="513">
        <v>0</v>
      </c>
      <c r="N70" s="166"/>
      <c r="O70" s="166"/>
      <c r="P70" s="241"/>
      <c r="Q70" s="15"/>
      <c r="R70" s="15"/>
      <c r="S70" s="15"/>
      <c r="T70" s="15"/>
      <c r="U70" s="249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0"/>
      <c r="CG70" s="10"/>
      <c r="CH70" s="63"/>
      <c r="CI70" s="60"/>
      <c r="CJ70" s="63"/>
      <c r="CK70" s="63"/>
      <c r="CL70" s="15"/>
      <c r="CM70" s="15"/>
      <c r="CN70" s="47"/>
      <c r="CO70" s="15"/>
      <c r="CP70" s="15"/>
    </row>
    <row r="71" spans="2:94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53">
        <v>1.0011551790527533</v>
      </c>
      <c r="G71" s="7">
        <v>1.0011551790527533</v>
      </c>
      <c r="H71" s="7">
        <v>0.57728000000000002</v>
      </c>
      <c r="I71" s="133">
        <v>1.9557522123893811E-3</v>
      </c>
      <c r="J71" s="106">
        <v>1.9557522123893811E-3</v>
      </c>
      <c r="K71" s="315">
        <v>1.0252053097345136E-3</v>
      </c>
      <c r="L71" s="315">
        <v>9.305469026548675E-4</v>
      </c>
      <c r="M71" s="318">
        <v>0</v>
      </c>
      <c r="N71" s="133">
        <v>1.6310973451327438E-3</v>
      </c>
      <c r="O71" s="133">
        <v>3.2465486725663729E-4</v>
      </c>
      <c r="P71" s="225">
        <v>0</v>
      </c>
      <c r="Q71" s="53">
        <v>1.3</v>
      </c>
      <c r="R71" s="53">
        <v>4.7</v>
      </c>
      <c r="S71" s="53">
        <v>1</v>
      </c>
      <c r="T71" s="53">
        <v>1.6</v>
      </c>
      <c r="U71" s="249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0"/>
      <c r="CG71" s="53">
        <v>94.944417733716932</v>
      </c>
      <c r="CH71" s="175">
        <v>80.482874995055241</v>
      </c>
      <c r="CI71" s="60">
        <v>7.2555712671425319</v>
      </c>
      <c r="CJ71" s="32">
        <v>244.0071535756525</v>
      </c>
      <c r="CK71" s="32">
        <v>30.583492498120993</v>
      </c>
      <c r="CL71" s="47">
        <v>10.883356900713798</v>
      </c>
      <c r="CM71" s="47">
        <v>0.10231804828734488</v>
      </c>
      <c r="CN71" s="47">
        <v>4.6461154077145496E-2</v>
      </c>
      <c r="CO71" s="94">
        <v>0.25518495465481417</v>
      </c>
      <c r="CP71" s="94">
        <v>1.7655238549315288E-2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10">
        <v>0.73161340007701203</v>
      </c>
      <c r="G72" s="7">
        <v>0.73161340007701203</v>
      </c>
      <c r="H72" s="7">
        <v>0.53136000000000005</v>
      </c>
      <c r="I72" s="133">
        <v>1.4292035398230092E-3</v>
      </c>
      <c r="J72" s="106">
        <v>1.4292035398230092E-3</v>
      </c>
      <c r="K72" s="315">
        <v>7.491884955752214E-4</v>
      </c>
      <c r="L72" s="315">
        <v>6.8001504424778779E-4</v>
      </c>
      <c r="M72" s="318">
        <v>0</v>
      </c>
      <c r="N72" s="133">
        <v>1.1919557522123896E-3</v>
      </c>
      <c r="O72" s="134">
        <v>2.3724778761061955E-4</v>
      </c>
      <c r="P72" s="225">
        <v>0</v>
      </c>
      <c r="Q72" s="190">
        <v>1.05</v>
      </c>
      <c r="R72" s="53">
        <v>3.7</v>
      </c>
      <c r="S72" s="53">
        <v>0.9</v>
      </c>
      <c r="T72" s="53">
        <v>1.2</v>
      </c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0"/>
      <c r="CG72" s="7">
        <v>66.720031734693805</v>
      </c>
      <c r="CH72" s="60">
        <v>74.849073745401384</v>
      </c>
      <c r="CI72" s="60">
        <v>7.2555712671425319</v>
      </c>
      <c r="CJ72" s="32">
        <v>171.47048155816307</v>
      </c>
      <c r="CK72" s="32">
        <v>28.442648023252527</v>
      </c>
      <c r="CL72" s="47">
        <v>10.883356900713798</v>
      </c>
      <c r="CM72" s="47">
        <v>5.4121542434920698E-2</v>
      </c>
      <c r="CN72" s="47">
        <v>3.9771803825356486E-2</v>
      </c>
      <c r="CO72" s="94">
        <v>0.13341251177199312</v>
      </c>
      <c r="CP72" s="94">
        <v>1.5113285453635465E-2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10">
        <v>1.569118213323065</v>
      </c>
      <c r="G73" s="7">
        <v>1.569118213323065</v>
      </c>
      <c r="H73" s="7">
        <v>0.26732</v>
      </c>
      <c r="I73" s="133">
        <v>3.0652654867256639E-3</v>
      </c>
      <c r="J73" s="106">
        <v>3.0652654867256639E-3</v>
      </c>
      <c r="K73" s="315">
        <v>1.6068121681415931E-3</v>
      </c>
      <c r="L73" s="315">
        <v>1.4584533185840708E-3</v>
      </c>
      <c r="M73" s="225">
        <v>0</v>
      </c>
      <c r="N73" s="133">
        <v>2.5564314159292035E-3</v>
      </c>
      <c r="O73" s="134">
        <v>5.0883407079646027E-4</v>
      </c>
      <c r="P73" s="225">
        <v>0</v>
      </c>
      <c r="Q73" s="190">
        <v>0.92500000000000004</v>
      </c>
      <c r="R73" s="53">
        <v>2.6</v>
      </c>
      <c r="S73" s="53">
        <v>0.7</v>
      </c>
      <c r="T73" s="190">
        <v>1.1499999999999999</v>
      </c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0"/>
      <c r="CG73" s="7">
        <v>55.758267141801028</v>
      </c>
      <c r="CH73" s="60">
        <v>75.59756448285539</v>
      </c>
      <c r="CI73" s="60">
        <v>7.2555712671425319</v>
      </c>
      <c r="CJ73" s="32">
        <v>143.29874655442865</v>
      </c>
      <c r="CK73" s="32">
        <v>28.727074503485049</v>
      </c>
      <c r="CL73" s="47">
        <v>10.883356900713798</v>
      </c>
      <c r="CM73" s="47">
        <v>9.8876161538869856E-2</v>
      </c>
      <c r="CN73" s="47">
        <v>2.0208740937556903E-2</v>
      </c>
      <c r="CO73" s="94">
        <v>0.24192994669992507</v>
      </c>
      <c r="CP73" s="94">
        <v>7.6793215562716236E-3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10">
        <v>1.6942626107046592</v>
      </c>
      <c r="G74" s="7">
        <v>1.6942626107046592</v>
      </c>
      <c r="H74" s="7">
        <v>0.28864000000000001</v>
      </c>
      <c r="I74" s="133">
        <v>3.3097345132743366E-3</v>
      </c>
      <c r="J74" s="106">
        <v>3.3097345132743366E-3</v>
      </c>
      <c r="K74" s="315">
        <v>1.7349628318584073E-3</v>
      </c>
      <c r="L74" s="315">
        <v>1.5747716814159293E-3</v>
      </c>
      <c r="M74" s="225">
        <v>0</v>
      </c>
      <c r="N74" s="133">
        <v>2.7603185840707968E-3</v>
      </c>
      <c r="O74" s="134">
        <v>5.4941592920353989E-4</v>
      </c>
      <c r="P74" s="225">
        <v>0</v>
      </c>
      <c r="Q74" s="53">
        <v>0.8</v>
      </c>
      <c r="R74" s="190">
        <v>2.4500000000000002</v>
      </c>
      <c r="S74" s="53">
        <v>0.5</v>
      </c>
      <c r="T74" s="53">
        <v>1.1000000000000001</v>
      </c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0"/>
      <c r="CG74" s="226">
        <v>55.518748269790969</v>
      </c>
      <c r="CH74" s="226">
        <v>66.903844567327013</v>
      </c>
      <c r="CI74" s="60">
        <v>7.2555712671425319</v>
      </c>
      <c r="CJ74" s="32">
        <v>142.68318305336277</v>
      </c>
      <c r="CK74" s="32">
        <v>25.423460935584266</v>
      </c>
      <c r="CL74" s="47">
        <v>10.883356900713798</v>
      </c>
      <c r="CM74" s="47">
        <v>0.10635618250385345</v>
      </c>
      <c r="CN74" s="47">
        <v>1.931112569591327E-2</v>
      </c>
      <c r="CO74" s="47">
        <v>0.26018204689947516</v>
      </c>
      <c r="CP74" s="47">
        <v>7.3382277644470431E-3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10">
        <v>1.50173276857913</v>
      </c>
      <c r="G75" s="7">
        <v>1.50173276857913</v>
      </c>
      <c r="H75" s="7">
        <v>0.25584000000000001</v>
      </c>
      <c r="I75" s="133">
        <v>2.9336283185840712E-3</v>
      </c>
      <c r="J75" s="106">
        <v>2.9336283185840712E-3</v>
      </c>
      <c r="K75" s="315">
        <v>1.5378079646017702E-3</v>
      </c>
      <c r="L75" s="315">
        <v>1.395820353982301E-3</v>
      </c>
      <c r="M75" s="225">
        <v>0</v>
      </c>
      <c r="N75" s="133">
        <v>2.4466460176991154E-3</v>
      </c>
      <c r="O75" s="134">
        <v>4.8698230088495585E-4</v>
      </c>
      <c r="P75" s="225">
        <v>0</v>
      </c>
      <c r="Q75" s="53">
        <v>0.6</v>
      </c>
      <c r="R75" s="53">
        <v>2.2999999999999998</v>
      </c>
      <c r="S75" s="53">
        <v>0.3</v>
      </c>
      <c r="T75" s="53">
        <v>1</v>
      </c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0"/>
      <c r="CG75" s="226">
        <v>55.279229397780902</v>
      </c>
      <c r="CH75" s="60">
        <v>58.210124651798658</v>
      </c>
      <c r="CI75" s="60">
        <v>7.2555712671425319</v>
      </c>
      <c r="CJ75" s="32">
        <v>142.06761955229692</v>
      </c>
      <c r="CK75" s="32">
        <v>22.119847367683491</v>
      </c>
      <c r="CL75" s="47">
        <v>10.883356900713798</v>
      </c>
      <c r="CM75" s="47">
        <v>9.3910559335079483E-2</v>
      </c>
      <c r="CN75" s="47">
        <v>1.489247829091617E-2</v>
      </c>
      <c r="CO75" s="47">
        <v>0.22969149332566111</v>
      </c>
      <c r="CP75" s="47">
        <v>5.6591417505481448E-3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10">
        <v>1.116673084328071</v>
      </c>
      <c r="G76" s="7">
        <v>1.116673084328071</v>
      </c>
      <c r="H76" s="7">
        <v>0.19024000000000002</v>
      </c>
      <c r="I76" s="133">
        <v>2.1814159292035404E-3</v>
      </c>
      <c r="J76" s="106">
        <v>2.1814159292035404E-3</v>
      </c>
      <c r="K76" s="314">
        <v>1.143498230088496E-3</v>
      </c>
      <c r="L76" s="314">
        <v>1.0379176991150445E-3</v>
      </c>
      <c r="M76" s="225">
        <v>0</v>
      </c>
      <c r="N76" s="133">
        <v>1.8193008849557526E-3</v>
      </c>
      <c r="O76" s="134">
        <v>3.6211504424778771E-4</v>
      </c>
      <c r="P76" s="225">
        <v>0</v>
      </c>
      <c r="Q76" s="55">
        <v>0.45</v>
      </c>
      <c r="R76" s="53">
        <v>2.1</v>
      </c>
      <c r="S76" s="55">
        <v>0.27500000000000002</v>
      </c>
      <c r="T76" s="53">
        <v>0.7</v>
      </c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0"/>
      <c r="CG76" s="226">
        <v>54.800191653760791</v>
      </c>
      <c r="CH76" s="60">
        <v>65.777440856532479</v>
      </c>
      <c r="CI76" s="60">
        <v>7.2555712671425319</v>
      </c>
      <c r="CJ76" s="32">
        <v>140.83649255016522</v>
      </c>
      <c r="CK76" s="32">
        <v>24.995427525482341</v>
      </c>
      <c r="CL76" s="47">
        <v>10.883356900713798</v>
      </c>
      <c r="CM76" s="47">
        <v>6.9296000181216649E-2</v>
      </c>
      <c r="CN76" s="47">
        <v>1.251350034854674E-2</v>
      </c>
      <c r="CO76" s="47">
        <v>0.16942147224010365</v>
      </c>
      <c r="CP76" s="69">
        <v>4.7551301324477617E-3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3">
        <v>1.0877936080092414</v>
      </c>
      <c r="G77" s="32">
        <v>1.0877936080092414</v>
      </c>
      <c r="H77" s="32">
        <v>0.40047199999999994</v>
      </c>
      <c r="I77" s="133">
        <v>2.1250000000000002E-3</v>
      </c>
      <c r="J77" s="106">
        <v>2.1250000000000002E-3</v>
      </c>
      <c r="K77" s="315">
        <v>1.113925E-3</v>
      </c>
      <c r="L77" s="315">
        <v>1.0110750000000002E-3</v>
      </c>
      <c r="M77" s="225">
        <v>0</v>
      </c>
      <c r="N77" s="133">
        <v>1.7722500000000002E-3</v>
      </c>
      <c r="O77" s="134">
        <v>3.5275000000000004E-4</v>
      </c>
      <c r="P77" s="225">
        <v>0</v>
      </c>
      <c r="Q77" s="53">
        <v>0.3</v>
      </c>
      <c r="R77" s="53">
        <v>1.7</v>
      </c>
      <c r="S77" s="52">
        <v>0.25</v>
      </c>
      <c r="T77" s="52">
        <v>0.45</v>
      </c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0"/>
      <c r="CG77" s="53">
        <v>53.842116165720569</v>
      </c>
      <c r="CH77" s="228">
        <v>60.692342400117305</v>
      </c>
      <c r="CI77" s="60">
        <v>7.2555712671425319</v>
      </c>
      <c r="CJ77" s="32">
        <v>138.37423854590185</v>
      </c>
      <c r="CK77" s="32">
        <v>23.063090112044577</v>
      </c>
      <c r="CL77" s="47">
        <v>10.883356900713798</v>
      </c>
      <c r="CM77" s="47">
        <v>6.6461673853615039E-2</v>
      </c>
      <c r="CN77" s="47">
        <v>2.4305583745659776E-2</v>
      </c>
      <c r="CO77" s="47">
        <v>0.16236145827365775</v>
      </c>
      <c r="CP77" s="47">
        <v>9.2361218233507139E-3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15"/>
      <c r="H78" s="15"/>
      <c r="I78" s="330">
        <v>2.3E-2</v>
      </c>
      <c r="J78" s="330">
        <v>2.3E-2</v>
      </c>
      <c r="K78" s="330">
        <v>1.1000900000000001E-2</v>
      </c>
      <c r="L78" s="330">
        <v>1.1999099999999999E-2</v>
      </c>
      <c r="M78" s="330">
        <v>0</v>
      </c>
      <c r="N78" s="166"/>
      <c r="O78" s="166"/>
      <c r="P78" s="241"/>
      <c r="Q78" s="15"/>
      <c r="R78" s="15"/>
      <c r="S78" s="15"/>
      <c r="T78" s="15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0"/>
      <c r="CG78" s="10"/>
      <c r="CH78" s="63"/>
      <c r="CI78" s="60"/>
      <c r="CJ78" s="63"/>
      <c r="CK78" s="63"/>
      <c r="CL78" s="15"/>
      <c r="CM78" s="15"/>
      <c r="CN78" s="47"/>
      <c r="CO78" s="15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53">
        <v>11.900269541778977</v>
      </c>
      <c r="G79" s="7">
        <v>11.900269541778977</v>
      </c>
      <c r="H79" s="7">
        <v>2.434088</v>
      </c>
      <c r="I79" s="53">
        <v>6.9821226855262515E-3</v>
      </c>
      <c r="J79" s="7">
        <v>6.9821226855262515E-3</v>
      </c>
      <c r="K79" s="320">
        <v>3.3395492804872062E-3</v>
      </c>
      <c r="L79" s="321">
        <v>3.6425734050390454E-3</v>
      </c>
      <c r="M79" s="318">
        <v>0</v>
      </c>
      <c r="N79" s="133">
        <v>5.8230903197288939E-3</v>
      </c>
      <c r="O79" s="133">
        <v>1.1590323657973578E-3</v>
      </c>
      <c r="P79" s="225">
        <v>0</v>
      </c>
      <c r="Q79" s="53">
        <v>1.3</v>
      </c>
      <c r="R79" s="53">
        <v>4.7</v>
      </c>
      <c r="S79" s="53">
        <v>1</v>
      </c>
      <c r="T79" s="53">
        <v>1.6</v>
      </c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0"/>
      <c r="CG79" s="53">
        <v>107.71875757425337</v>
      </c>
      <c r="CH79" s="175">
        <v>80.482874995055241</v>
      </c>
      <c r="CI79" s="60">
        <v>3.6277856335712659</v>
      </c>
      <c r="CJ79" s="32">
        <v>276.83720696583117</v>
      </c>
      <c r="CK79" s="32">
        <v>30.583492498120993</v>
      </c>
      <c r="CL79" s="47">
        <v>5.4416784503568989</v>
      </c>
      <c r="CM79" s="47">
        <v>1.3250538767184525</v>
      </c>
      <c r="CN79" s="47">
        <v>0.19590240023096403</v>
      </c>
      <c r="CO79" s="94">
        <v>3.359194822405581</v>
      </c>
      <c r="CP79" s="94">
        <v>7.4442912087766336E-2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7">
        <v>12.437427801309203</v>
      </c>
      <c r="G80" s="7">
        <v>12.437427801309203</v>
      </c>
      <c r="H80" s="7">
        <v>2.5256000000000003</v>
      </c>
      <c r="I80" s="53">
        <v>7.2972840233780272E-3</v>
      </c>
      <c r="J80" s="31">
        <v>7.2972840233780272E-3</v>
      </c>
      <c r="K80" s="320">
        <v>3.4902909483817105E-3</v>
      </c>
      <c r="L80" s="321">
        <v>3.8069930749963167E-3</v>
      </c>
      <c r="M80" s="318">
        <v>0</v>
      </c>
      <c r="N80" s="133">
        <v>6.0859348754972748E-3</v>
      </c>
      <c r="O80" s="133">
        <v>1.2113491478807526E-3</v>
      </c>
      <c r="P80" s="225">
        <v>0</v>
      </c>
      <c r="Q80" s="190">
        <v>1.05</v>
      </c>
      <c r="R80" s="53">
        <v>3.7</v>
      </c>
      <c r="S80" s="53">
        <v>0.9</v>
      </c>
      <c r="T80" s="53">
        <v>1.2</v>
      </c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0"/>
      <c r="CG80" s="7">
        <v>70.776747765134445</v>
      </c>
      <c r="CH80" s="60">
        <v>78.068388745203592</v>
      </c>
      <c r="CI80" s="60">
        <v>3.6277856335712659</v>
      </c>
      <c r="CJ80" s="32">
        <v>181.89624175639551</v>
      </c>
      <c r="CK80" s="32">
        <v>29.665987723177366</v>
      </c>
      <c r="CL80" s="47">
        <v>5.4416784503568989</v>
      </c>
      <c r="CM80" s="47">
        <v>0.92540101223650151</v>
      </c>
      <c r="CN80" s="47">
        <v>0.19716952261488621</v>
      </c>
      <c r="CO80" s="94">
        <v>2.3300018570189076</v>
      </c>
      <c r="CP80" s="94">
        <v>7.4924418593656769E-2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7">
        <v>4.3126684636118604</v>
      </c>
      <c r="G81" s="7">
        <v>4.3126684636118604</v>
      </c>
      <c r="H81" s="7">
        <v>1.14144</v>
      </c>
      <c r="I81" s="133">
        <v>2.5303275870536819E-3</v>
      </c>
      <c r="J81" s="31">
        <v>2.5303275870536819E-3</v>
      </c>
      <c r="K81" s="320">
        <v>1.210255684887776E-3</v>
      </c>
      <c r="L81" s="321">
        <v>1.3200719021659059E-3</v>
      </c>
      <c r="M81" s="225">
        <v>0</v>
      </c>
      <c r="N81" s="133">
        <v>2.1102932076027705E-3</v>
      </c>
      <c r="O81" s="134">
        <v>4.2003437945091124E-4</v>
      </c>
      <c r="P81" s="225">
        <v>0</v>
      </c>
      <c r="Q81" s="190">
        <v>0.92500000000000004</v>
      </c>
      <c r="R81" s="53">
        <v>2.6</v>
      </c>
      <c r="S81" s="53">
        <v>0.7</v>
      </c>
      <c r="T81" s="190">
        <v>1.1499999999999999</v>
      </c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0"/>
      <c r="CG81" s="7">
        <v>57.570842389444721</v>
      </c>
      <c r="CH81" s="60">
        <v>78.849072632655634</v>
      </c>
      <c r="CI81" s="60">
        <v>3.6277856335712659</v>
      </c>
      <c r="CJ81" s="32">
        <v>147.95706494087293</v>
      </c>
      <c r="CK81" s="32">
        <v>29.962647600409142</v>
      </c>
      <c r="CL81" s="47">
        <v>5.4416784503568989</v>
      </c>
      <c r="CM81" s="47">
        <v>0.26392939309117408</v>
      </c>
      <c r="CN81" s="47">
        <v>9.0001485465818445E-2</v>
      </c>
      <c r="CO81" s="94">
        <v>0.66155792298104521</v>
      </c>
      <c r="CP81" s="94">
        <v>3.4200564477011017E-2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7">
        <v>5.3619561031959959</v>
      </c>
      <c r="G82" s="7">
        <v>5.3619561031959959</v>
      </c>
      <c r="H82" s="7">
        <v>1.3202000000000003</v>
      </c>
      <c r="I82" s="133">
        <v>3.1459653258680818E-3</v>
      </c>
      <c r="J82" s="31">
        <v>3.1459653258680818E-3</v>
      </c>
      <c r="K82" s="320">
        <v>1.5047152153627036E-3</v>
      </c>
      <c r="L82" s="321">
        <v>1.6412501105053782E-3</v>
      </c>
      <c r="M82" s="225">
        <v>0</v>
      </c>
      <c r="N82" s="133">
        <v>2.6237350817739803E-3</v>
      </c>
      <c r="O82" s="134">
        <v>5.2223024409410164E-4</v>
      </c>
      <c r="P82" s="225">
        <v>0</v>
      </c>
      <c r="Q82" s="53">
        <v>0.8</v>
      </c>
      <c r="R82" s="190">
        <v>2.4500000000000002</v>
      </c>
      <c r="S82" s="53">
        <v>0.5</v>
      </c>
      <c r="T82" s="53">
        <v>1.1000000000000001</v>
      </c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0"/>
      <c r="CG82" s="226">
        <v>57.959251371082658</v>
      </c>
      <c r="CH82" s="226">
        <v>69.781429279900223</v>
      </c>
      <c r="CI82" s="60">
        <v>3.6277856335712659</v>
      </c>
      <c r="CJ82" s="32">
        <v>148.95527602368242</v>
      </c>
      <c r="CK82" s="32">
        <v>26.516943126362087</v>
      </c>
      <c r="CL82" s="47">
        <v>5.4416784503568989</v>
      </c>
      <c r="CM82" s="47">
        <v>0.33022698894486174</v>
      </c>
      <c r="CN82" s="47">
        <v>9.2125442935324292E-2</v>
      </c>
      <c r="CO82" s="47">
        <v>0.8278696923569494</v>
      </c>
      <c r="CP82" s="47">
        <v>3.5007668315423228E-2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7">
        <v>3.417404697728148</v>
      </c>
      <c r="G83" s="7">
        <v>3.417404697728148</v>
      </c>
      <c r="H83" s="7">
        <v>0.98892000000000013</v>
      </c>
      <c r="I83" s="133">
        <v>2.0050586906340553E-3</v>
      </c>
      <c r="J83" s="31">
        <v>2.0050586906340553E-3</v>
      </c>
      <c r="K83" s="320">
        <v>9.5901957173026868E-4</v>
      </c>
      <c r="L83" s="321">
        <v>1.0460391189037865E-3</v>
      </c>
      <c r="M83" s="225">
        <v>0</v>
      </c>
      <c r="N83" s="133">
        <v>1.6722189479888021E-3</v>
      </c>
      <c r="O83" s="134">
        <v>3.3283974264525321E-4</v>
      </c>
      <c r="P83" s="225">
        <v>0</v>
      </c>
      <c r="Q83" s="53">
        <v>0.6</v>
      </c>
      <c r="R83" s="53">
        <v>2.2999999999999998</v>
      </c>
      <c r="S83" s="53">
        <v>0.3</v>
      </c>
      <c r="T83" s="53">
        <v>1</v>
      </c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0"/>
      <c r="CG83" s="226">
        <v>58.347660352720581</v>
      </c>
      <c r="CH83" s="60">
        <v>60.713785927144841</v>
      </c>
      <c r="CI83" s="60">
        <v>3.6277856335712659</v>
      </c>
      <c r="CJ83" s="32">
        <v>149.95348710649188</v>
      </c>
      <c r="CK83" s="32">
        <v>23.071238652315039</v>
      </c>
      <c r="CL83" s="47">
        <v>5.4416784503568989</v>
      </c>
      <c r="CM83" s="47">
        <v>0.21179518025735083</v>
      </c>
      <c r="CN83" s="47">
        <v>6.0041077179072082E-2</v>
      </c>
      <c r="CO83" s="47">
        <v>0.53104816877821837</v>
      </c>
      <c r="CP83" s="47">
        <v>2.2815609328047392E-2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7">
        <v>0.9241432422025414</v>
      </c>
      <c r="G84" s="60">
        <v>0.9241432422025414</v>
      </c>
      <c r="H84" s="60">
        <v>0.56416000000000011</v>
      </c>
      <c r="I84" s="133">
        <v>5.4221305436864603E-4</v>
      </c>
      <c r="J84" s="31">
        <v>5.4221305436864603E-4</v>
      </c>
      <c r="K84" s="320">
        <v>2.5934050390452341E-4</v>
      </c>
      <c r="L84" s="321">
        <v>2.8287255046412262E-4</v>
      </c>
      <c r="M84" s="225">
        <v>0</v>
      </c>
      <c r="N84" s="133">
        <v>4.5220568734345078E-4</v>
      </c>
      <c r="O84" s="134">
        <v>9.000736702519525E-5</v>
      </c>
      <c r="P84" s="225">
        <v>0</v>
      </c>
      <c r="Q84" s="55">
        <v>0.45</v>
      </c>
      <c r="R84" s="53">
        <v>2.1</v>
      </c>
      <c r="S84" s="55">
        <v>0.27500000000000002</v>
      </c>
      <c r="T84" s="53">
        <v>0.7</v>
      </c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0"/>
      <c r="CG84" s="7">
        <v>59.124478315996448</v>
      </c>
      <c r="CH84" s="60">
        <v>68.606578097673662</v>
      </c>
      <c r="CI84" s="60">
        <v>3.6277856335712659</v>
      </c>
      <c r="CJ84" s="32">
        <v>151.94990927211086</v>
      </c>
      <c r="CK84" s="32">
        <v>26.070499677115993</v>
      </c>
      <c r="CL84" s="47">
        <v>5.4416784503568989</v>
      </c>
      <c r="CM84" s="47">
        <v>5.7992080661903166E-2</v>
      </c>
      <c r="CN84" s="47">
        <v>3.8705087099583577E-2</v>
      </c>
      <c r="CO84" s="47">
        <v>0.14545237217324705</v>
      </c>
      <c r="CP84" s="47">
        <v>1.4707933097841762E-2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3">
        <v>0.84713130535232961</v>
      </c>
      <c r="G85" s="32">
        <v>0.84713130535232961</v>
      </c>
      <c r="H85" s="32">
        <v>1.1907840000000001</v>
      </c>
      <c r="I85" s="133">
        <v>4.9702863317125886E-4</v>
      </c>
      <c r="J85" s="31">
        <v>4.9702863317125886E-4</v>
      </c>
      <c r="K85" s="320">
        <v>2.3772879524581311E-4</v>
      </c>
      <c r="L85" s="321">
        <v>2.5929983792544577E-4</v>
      </c>
      <c r="M85" s="225">
        <v>0</v>
      </c>
      <c r="N85" s="133">
        <v>4.1452188006482987E-4</v>
      </c>
      <c r="O85" s="134">
        <v>8.2506753106428971E-5</v>
      </c>
      <c r="P85" s="225">
        <v>0</v>
      </c>
      <c r="Q85" s="53">
        <v>0.3</v>
      </c>
      <c r="R85" s="53">
        <v>1.7</v>
      </c>
      <c r="S85" s="52">
        <v>0.25</v>
      </c>
      <c r="T85" s="52">
        <v>0.45</v>
      </c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0"/>
      <c r="CG85" s="53">
        <v>54.912398692900645</v>
      </c>
      <c r="CH85" s="228">
        <v>63.261603409574839</v>
      </c>
      <c r="CI85" s="60">
        <v>3.6277856335712659</v>
      </c>
      <c r="CJ85" s="32">
        <v>141.12486464075465</v>
      </c>
      <c r="CK85" s="32">
        <v>24.039409295638439</v>
      </c>
      <c r="CL85" s="47">
        <v>5.4416784503568989</v>
      </c>
      <c r="CM85" s="47">
        <v>4.959122276405014E-2</v>
      </c>
      <c r="CN85" s="47">
        <v>7.5330905154467179E-2</v>
      </c>
      <c r="CO85" s="47">
        <v>0.1241611069697518</v>
      </c>
      <c r="CP85" s="47">
        <v>2.8625743958697523E-2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63"/>
      <c r="H86" s="63"/>
      <c r="I86" s="513">
        <v>2E-3</v>
      </c>
      <c r="J86" s="513">
        <v>2E-3</v>
      </c>
      <c r="K86" s="513">
        <v>8.0000000000000015E-4</v>
      </c>
      <c r="L86" s="513">
        <v>1.2000000000000001E-3</v>
      </c>
      <c r="M86" s="513">
        <v>0</v>
      </c>
      <c r="N86" s="166"/>
      <c r="O86" s="166"/>
      <c r="P86" s="241"/>
      <c r="Q86" s="15"/>
      <c r="R86" s="15"/>
      <c r="S86" s="15"/>
      <c r="T86" s="15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0"/>
      <c r="CG86" s="10"/>
      <c r="CH86" s="15"/>
      <c r="CI86" s="7"/>
      <c r="CJ86" s="63"/>
      <c r="CK86" s="63"/>
      <c r="CL86" s="15"/>
      <c r="CM86" s="15"/>
      <c r="CN86" s="47"/>
      <c r="CO86" s="15"/>
      <c r="CP86" s="15"/>
    </row>
    <row r="87" spans="2:94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53">
        <v>12.55294570658452</v>
      </c>
      <c r="G87" s="60">
        <v>12.55294570658452</v>
      </c>
      <c r="H87" s="60">
        <v>2.54528</v>
      </c>
      <c r="I87" s="133">
        <v>5.8659469185784983E-4</v>
      </c>
      <c r="J87" s="106">
        <v>5.8659469185784983E-4</v>
      </c>
      <c r="K87" s="322">
        <v>2.3463787674313994E-4</v>
      </c>
      <c r="L87" s="323">
        <v>3.5195681511470989E-4</v>
      </c>
      <c r="M87" s="318">
        <v>0</v>
      </c>
      <c r="N87" s="134">
        <v>4.8921997300944672E-4</v>
      </c>
      <c r="O87" s="135">
        <v>9.7374718848403078E-5</v>
      </c>
      <c r="P87" s="225">
        <v>0</v>
      </c>
      <c r="Q87" s="53">
        <v>1.3</v>
      </c>
      <c r="R87" s="53">
        <v>4.7</v>
      </c>
      <c r="S87" s="53">
        <v>1</v>
      </c>
      <c r="T87" s="53">
        <v>1.6</v>
      </c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0"/>
      <c r="CG87" s="53">
        <v>65.684274450325987</v>
      </c>
      <c r="CH87" s="33">
        <v>80.482874995055241</v>
      </c>
      <c r="CI87" s="7">
        <v>2.6710070049370862</v>
      </c>
      <c r="CJ87" s="32">
        <v>168.80858533733777</v>
      </c>
      <c r="CK87" s="13">
        <v>30.583492498120993</v>
      </c>
      <c r="CL87" s="47">
        <v>4.0065105074056291</v>
      </c>
      <c r="CM87" s="47">
        <v>0.85806013686622107</v>
      </c>
      <c r="CN87" s="47">
        <v>0.2048514520674142</v>
      </c>
      <c r="CO87" s="94">
        <v>2.1693385154172642</v>
      </c>
      <c r="CP87" s="94">
        <v>7.7843551785617401E-2</v>
      </c>
    </row>
    <row r="88" spans="2:94" ht="16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10">
        <v>15.055833654216405</v>
      </c>
      <c r="G88" s="7">
        <v>15.055833654216405</v>
      </c>
      <c r="H88" s="7">
        <v>2.9716800000000001</v>
      </c>
      <c r="I88" s="133">
        <v>7.0355375618533537E-4</v>
      </c>
      <c r="J88" s="106">
        <v>7.0355375618533537E-4</v>
      </c>
      <c r="K88" s="322">
        <v>2.8142150247413415E-4</v>
      </c>
      <c r="L88" s="323">
        <v>4.2213225371120122E-4</v>
      </c>
      <c r="M88" s="318">
        <v>0</v>
      </c>
      <c r="N88" s="134">
        <v>5.8676383265856972E-4</v>
      </c>
      <c r="O88" s="135">
        <v>1.1678992352676568E-4</v>
      </c>
      <c r="P88" s="225">
        <v>0</v>
      </c>
      <c r="Q88" s="190">
        <v>1.05</v>
      </c>
      <c r="R88" s="53">
        <v>3.7</v>
      </c>
      <c r="S88" s="53">
        <v>0.9</v>
      </c>
      <c r="T88" s="53">
        <v>1.2</v>
      </c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0"/>
      <c r="CG88" s="10">
        <v>48.162713723103678</v>
      </c>
      <c r="CH88" s="226">
        <v>83.500982807369823</v>
      </c>
      <c r="CI88" s="7">
        <v>2.6710070049370862</v>
      </c>
      <c r="CJ88" s="13">
        <v>123.77817426837645</v>
      </c>
      <c r="CK88" s="13">
        <v>31.730373466800533</v>
      </c>
      <c r="CL88" s="47">
        <v>4.0065105074056291</v>
      </c>
      <c r="CM88" s="47">
        <v>0.76534404330627426</v>
      </c>
      <c r="CN88" s="47">
        <v>0.24813820058900476</v>
      </c>
      <c r="CO88" s="94">
        <v>1.9239049575406546</v>
      </c>
      <c r="CP88" s="94">
        <v>9.4292516223821801E-2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10">
        <v>4.8132460531382364</v>
      </c>
      <c r="G89" s="7">
        <v>4.8132460531382364</v>
      </c>
      <c r="H89" s="7">
        <v>1.22672</v>
      </c>
      <c r="I89" s="134">
        <v>2.2492127755285654E-4</v>
      </c>
      <c r="J89" s="305">
        <v>2.2492127755285654E-4</v>
      </c>
      <c r="K89" s="322">
        <v>8.9968511021142614E-5</v>
      </c>
      <c r="L89" s="323">
        <v>1.3495276653171392E-4</v>
      </c>
      <c r="M89" s="225">
        <v>0</v>
      </c>
      <c r="N89" s="134">
        <v>1.8758434547908235E-4</v>
      </c>
      <c r="O89" s="135">
        <v>3.7336932073774184E-5</v>
      </c>
      <c r="P89" s="225">
        <v>0</v>
      </c>
      <c r="Q89" s="190">
        <v>0.92500000000000004</v>
      </c>
      <c r="R89" s="53">
        <v>2.6</v>
      </c>
      <c r="S89" s="53">
        <v>0.7</v>
      </c>
      <c r="T89" s="190">
        <v>1.1499999999999999</v>
      </c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0"/>
      <c r="CG89" s="226">
        <v>42.671042288278464</v>
      </c>
      <c r="CH89" s="226">
        <v>86.519090619684391</v>
      </c>
      <c r="CI89" s="7">
        <v>2.6710070049370862</v>
      </c>
      <c r="CJ89" s="13">
        <v>109.66457868087565</v>
      </c>
      <c r="CK89" s="13">
        <v>32.877254435480069</v>
      </c>
      <c r="CL89" s="47">
        <v>4.0065105074056291</v>
      </c>
      <c r="CM89" s="47">
        <v>0.21824243980176911</v>
      </c>
      <c r="CN89" s="47">
        <v>0.10613469884497924</v>
      </c>
      <c r="CO89" s="94">
        <v>0.54712692139141939</v>
      </c>
      <c r="CP89" s="94">
        <v>4.0331185561092116E-2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10">
        <v>5.8144012321909901</v>
      </c>
      <c r="G90" s="7">
        <v>5.8144012321909901</v>
      </c>
      <c r="H90" s="7">
        <v>1.3972800000000001</v>
      </c>
      <c r="I90" s="134">
        <v>2.7170490328385071E-4</v>
      </c>
      <c r="J90" s="305">
        <v>2.7170490328385071E-4</v>
      </c>
      <c r="K90" s="322">
        <v>1.0868196131354028E-4</v>
      </c>
      <c r="L90" s="323">
        <v>1.6302294197031043E-4</v>
      </c>
      <c r="M90" s="225">
        <v>0</v>
      </c>
      <c r="N90" s="134">
        <v>2.266018893387315E-4</v>
      </c>
      <c r="O90" s="135">
        <v>4.5103013945119221E-5</v>
      </c>
      <c r="P90" s="225">
        <v>0</v>
      </c>
      <c r="Q90" s="53">
        <v>0.8</v>
      </c>
      <c r="R90" s="190">
        <v>2.4500000000000002</v>
      </c>
      <c r="S90" s="53">
        <v>0.5</v>
      </c>
      <c r="T90" s="53">
        <v>1.1000000000000001</v>
      </c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0"/>
      <c r="CG90" s="226">
        <v>37.179370853453243</v>
      </c>
      <c r="CH90" s="7">
        <v>92.555306244313527</v>
      </c>
      <c r="CI90" s="7">
        <v>2.6710070049370862</v>
      </c>
      <c r="CJ90" s="13">
        <v>95.550983093374825</v>
      </c>
      <c r="CK90" s="13">
        <v>35.171016372839141</v>
      </c>
      <c r="CL90" s="47">
        <v>4.0065105074056291</v>
      </c>
      <c r="CM90" s="47">
        <v>0.23170608612310128</v>
      </c>
      <c r="CN90" s="47">
        <v>0.12932567830905442</v>
      </c>
      <c r="CO90" s="47">
        <v>0.5788672134662245</v>
      </c>
      <c r="CP90" s="47">
        <v>4.9143757757440676E-2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7">
        <v>3.8698498267231418</v>
      </c>
      <c r="G91" s="7">
        <v>3.8698498267231418</v>
      </c>
      <c r="H91" s="7">
        <v>1.0660000000000001</v>
      </c>
      <c r="I91" s="134">
        <v>1.8083670715249664E-4</v>
      </c>
      <c r="J91" s="305">
        <v>1.8083670715249664E-4</v>
      </c>
      <c r="K91" s="322">
        <v>7.2334682860998652E-5</v>
      </c>
      <c r="L91" s="323">
        <v>1.0850202429149798E-4</v>
      </c>
      <c r="M91" s="225">
        <v>0</v>
      </c>
      <c r="N91" s="134">
        <v>1.508178137651822E-4</v>
      </c>
      <c r="O91" s="135">
        <v>3.0018893387314444E-5</v>
      </c>
      <c r="P91" s="225">
        <v>0</v>
      </c>
      <c r="Q91" s="53">
        <v>0.6</v>
      </c>
      <c r="R91" s="53">
        <v>2.2999999999999998</v>
      </c>
      <c r="S91" s="53">
        <v>0.3</v>
      </c>
      <c r="T91" s="53">
        <v>1</v>
      </c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0"/>
      <c r="CG91" s="226">
        <v>38.193549861063396</v>
      </c>
      <c r="CH91" s="7">
        <v>96.257518494086071</v>
      </c>
      <c r="CI91" s="7">
        <v>2.6710070049370862</v>
      </c>
      <c r="CJ91" s="13">
        <v>98.157423142932927</v>
      </c>
      <c r="CK91" s="13">
        <v>36.577857027752707</v>
      </c>
      <c r="CL91" s="47">
        <v>4.0065105074056291</v>
      </c>
      <c r="CM91" s="47">
        <v>0.15813969830700994</v>
      </c>
      <c r="CN91" s="47">
        <v>0.10261051471469575</v>
      </c>
      <c r="CO91" s="47">
        <v>0.39535908093411726</v>
      </c>
      <c r="CP91" s="47">
        <v>3.8991995591584387E-2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10">
        <v>0.43319214478244134</v>
      </c>
      <c r="G92" s="60">
        <v>0.43319214478244134</v>
      </c>
      <c r="H92" s="60">
        <v>0.48052000000000006</v>
      </c>
      <c r="I92" s="134">
        <v>2.0242914979757092E-5</v>
      </c>
      <c r="J92" s="305">
        <v>2.0242914979757092E-5</v>
      </c>
      <c r="K92" s="324">
        <v>8.0971659919028373E-6</v>
      </c>
      <c r="L92" s="323">
        <v>1.2145748987854254E-5</v>
      </c>
      <c r="M92" s="225">
        <v>0</v>
      </c>
      <c r="N92" s="134">
        <v>1.6882591093117414E-5</v>
      </c>
      <c r="O92" s="135">
        <v>3.3603238866396775E-6</v>
      </c>
      <c r="P92" s="225">
        <v>0</v>
      </c>
      <c r="Q92" s="55">
        <v>0.45</v>
      </c>
      <c r="R92" s="53">
        <v>2.1</v>
      </c>
      <c r="S92" s="55">
        <v>0.27500000000000002</v>
      </c>
      <c r="T92" s="53">
        <v>0.7</v>
      </c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0"/>
      <c r="CG92" s="10">
        <v>40.221907876283716</v>
      </c>
      <c r="CH92" s="226">
        <v>88.370196744570677</v>
      </c>
      <c r="CI92" s="60">
        <v>2.6710070049370862</v>
      </c>
      <c r="CJ92" s="13">
        <v>103.37030324204915</v>
      </c>
      <c r="CK92" s="13">
        <v>33.580674762936859</v>
      </c>
      <c r="CL92" s="47">
        <v>4.0065105074056291</v>
      </c>
      <c r="CM92" s="47">
        <v>1.8580873793366731E-2</v>
      </c>
      <c r="CN92" s="47">
        <v>4.2463646939701109E-2</v>
      </c>
      <c r="CO92" s="47">
        <v>4.6514792248031053E-2</v>
      </c>
      <c r="CP92" s="47">
        <v>1.6136185837086422E-2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2">
        <v>0.2599152868694648</v>
      </c>
      <c r="G93" s="32">
        <v>0.2599152868694648</v>
      </c>
      <c r="H93" s="32">
        <v>0.97460000000000002</v>
      </c>
      <c r="I93" s="134">
        <v>1.2145748987854254E-5</v>
      </c>
      <c r="J93" s="305">
        <v>1.2145748987854254E-5</v>
      </c>
      <c r="K93" s="324">
        <v>4.8582995951417019E-6</v>
      </c>
      <c r="L93" s="325">
        <v>7.2874493927125524E-6</v>
      </c>
      <c r="M93" s="225">
        <v>0</v>
      </c>
      <c r="N93" s="134">
        <v>1.0129554655870448E-5</v>
      </c>
      <c r="O93" s="135">
        <v>2.0161943319838065E-6</v>
      </c>
      <c r="P93" s="225">
        <v>0</v>
      </c>
      <c r="Q93" s="53">
        <v>0.3</v>
      </c>
      <c r="R93" s="53">
        <v>1.7</v>
      </c>
      <c r="S93" s="52">
        <v>0.25</v>
      </c>
      <c r="T93" s="52">
        <v>0.45</v>
      </c>
      <c r="U93" s="259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2"/>
      <c r="CG93" s="53">
        <v>35.526474853816261</v>
      </c>
      <c r="CH93" s="175">
        <v>80.482874995055241</v>
      </c>
      <c r="CI93" s="60">
        <v>2.6710070049370862</v>
      </c>
      <c r="CJ93" s="13">
        <v>91.303040374307784</v>
      </c>
      <c r="CK93" s="32">
        <v>30.583492498120993</v>
      </c>
      <c r="CL93" s="7">
        <v>4.0065105074056291</v>
      </c>
      <c r="CM93" s="7">
        <v>9.9281094550090539E-3</v>
      </c>
      <c r="CN93" s="7">
        <v>7.8438609970180831E-2</v>
      </c>
      <c r="CO93" s="7">
        <v>2.4772409258820394E-2</v>
      </c>
      <c r="CP93" s="7">
        <v>2.980667178866872E-2</v>
      </c>
    </row>
    <row r="94" spans="2:94" x14ac:dyDescent="0.2">
      <c r="B94" s="21"/>
      <c r="C94" s="21"/>
      <c r="D94" s="21"/>
      <c r="E94" s="21"/>
      <c r="F94" s="22"/>
      <c r="G94" s="23"/>
      <c r="H94" s="23"/>
      <c r="I94" s="23"/>
      <c r="J94" s="132">
        <f>SUM(J87:J93)</f>
        <v>2E-3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2"/>
      <c r="CH94" s="23"/>
      <c r="CI94" s="24"/>
      <c r="CJ94" s="23"/>
      <c r="CK94" s="23"/>
      <c r="CL94" s="23"/>
      <c r="CM94" s="23"/>
      <c r="CN94" s="23"/>
      <c r="CO94" s="23"/>
      <c r="CP94" s="23"/>
    </row>
    <row r="95" spans="2:94" x14ac:dyDescent="0.2">
      <c r="F95" s="25"/>
      <c r="I95" s="25"/>
      <c r="J95" s="147">
        <f>J94/J38</f>
        <v>2.2701475595913742E-3</v>
      </c>
      <c r="CG95" s="25"/>
      <c r="CI95" s="26"/>
    </row>
    <row r="96" spans="2:94" x14ac:dyDescent="0.2">
      <c r="B96" s="208"/>
      <c r="C96" s="18" t="s">
        <v>114</v>
      </c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R3:BR4"/>
    <mergeCell ref="BP3:BP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F3:J3"/>
    <mergeCell ref="K3:M3"/>
    <mergeCell ref="BT3:BT4"/>
    <mergeCell ref="BU3:BU4"/>
    <mergeCell ref="U4:U5"/>
    <mergeCell ref="V4:V5"/>
    <mergeCell ref="W4:W5"/>
    <mergeCell ref="X4:X5"/>
    <mergeCell ref="Y4:Z4"/>
    <mergeCell ref="AA4:AB4"/>
    <mergeCell ref="AC4:AD4"/>
    <mergeCell ref="AE4:AE5"/>
    <mergeCell ref="AF4:AF5"/>
    <mergeCell ref="AG4:AG5"/>
    <mergeCell ref="AH4:AH5"/>
    <mergeCell ref="Q3:T3"/>
    <mergeCell ref="CG3:CI3"/>
    <mergeCell ref="CJ3:CL3"/>
    <mergeCell ref="CM3:CN3"/>
    <mergeCell ref="CO3:CP3"/>
    <mergeCell ref="BV3:BV4"/>
    <mergeCell ref="BW3:BX3"/>
    <mergeCell ref="BY3:BY4"/>
    <mergeCell ref="BZ3:BZ4"/>
    <mergeCell ref="CA3:CA4"/>
    <mergeCell ref="AP4:AP5"/>
    <mergeCell ref="AI4:AI5"/>
    <mergeCell ref="AJ4:AK4"/>
    <mergeCell ref="AL4:AM4"/>
    <mergeCell ref="AN4:AN5"/>
    <mergeCell ref="AO4:AO5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2:DG96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7.5" customWidth="1"/>
    <col min="2" max="2" width="19.5" customWidth="1"/>
    <col min="3" max="3" width="27.5" customWidth="1"/>
    <col min="4" max="4" width="27" customWidth="1"/>
    <col min="5" max="7" width="11.33203125"/>
    <col min="8" max="8" width="15.33203125"/>
    <col min="9" max="9" width="14.5" customWidth="1"/>
    <col min="10" max="10" width="11.6640625"/>
    <col min="11" max="12" width="14.6640625"/>
    <col min="13" max="13" width="15.6640625"/>
    <col min="14" max="14" width="9.5" customWidth="1"/>
    <col min="15" max="15" width="8" customWidth="1"/>
    <col min="16" max="16" width="11" customWidth="1"/>
    <col min="17" max="17" width="12.6640625" customWidth="1"/>
    <col min="18" max="18" width="17.33203125"/>
    <col min="19" max="19" width="14.5"/>
    <col min="20" max="20" width="15.33203125"/>
    <col min="21" max="55" width="34.6640625" style="136" customWidth="1"/>
    <col min="56" max="84" width="34.6640625" style="21" customWidth="1"/>
    <col min="85" max="85" width="14.6640625"/>
    <col min="86" max="87" width="13"/>
    <col min="88" max="88" width="13.6640625"/>
    <col min="89" max="89" width="13"/>
    <col min="90" max="90" width="15.33203125"/>
    <col min="91" max="91" width="16.33203125" customWidth="1"/>
    <col min="92" max="93" width="17"/>
    <col min="94" max="94" width="18.6640625"/>
    <col min="95" max="95" width="10"/>
    <col min="97" max="97" width="7.5"/>
    <col min="98" max="98" width="8"/>
    <col min="99" max="99" width="8.5"/>
    <col min="100" max="100" width="9.5"/>
    <col min="101" max="101" width="7"/>
    <col min="102" max="102" width="8.5"/>
    <col min="103" max="103" width="8"/>
    <col min="104" max="104" width="12.6640625"/>
    <col min="105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48</v>
      </c>
      <c r="R4" s="4" t="s">
        <v>110</v>
      </c>
      <c r="S4" s="4" t="s">
        <v>112</v>
      </c>
      <c r="T4" s="4" t="s">
        <v>117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24.75" customHeight="1" x14ac:dyDescent="0.2">
      <c r="A5" s="2"/>
      <c r="B5" s="3"/>
      <c r="C5" s="3"/>
      <c r="D5" s="3"/>
      <c r="E5" s="3"/>
      <c r="F5" s="96">
        <f>F6/I6</f>
        <v>62.025577721288663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436.26</v>
      </c>
      <c r="G6" s="7"/>
      <c r="H6" s="95"/>
      <c r="I6" s="96">
        <v>7.0335499648278992</v>
      </c>
      <c r="J6" s="96">
        <v>2.4550000000000001</v>
      </c>
      <c r="K6" s="96">
        <v>5.2681289236560973</v>
      </c>
      <c r="L6" s="96">
        <v>0.87216019563865965</v>
      </c>
      <c r="M6" s="96">
        <v>0.89326084553314322</v>
      </c>
      <c r="N6" s="98">
        <f>N14+N22</f>
        <v>1.64</v>
      </c>
      <c r="O6" s="336"/>
      <c r="P6" s="98"/>
      <c r="Q6" s="99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100"/>
      <c r="CK6" s="100"/>
      <c r="CL6" s="8"/>
      <c r="CM6" s="8"/>
      <c r="CN6" s="8"/>
      <c r="CO6" s="8"/>
      <c r="CP6" s="8"/>
      <c r="CQ6" s="121"/>
      <c r="CR6" s="121"/>
      <c r="CS6" s="121"/>
      <c r="CT6" s="121"/>
      <c r="CU6" s="121"/>
    </row>
    <row r="7" spans="1:108" ht="27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63.55</v>
      </c>
      <c r="G7" s="13">
        <v>35.004019999999997</v>
      </c>
      <c r="H7" s="13">
        <v>2.4150500000000004</v>
      </c>
      <c r="I7" s="372">
        <v>1.0020154000985488</v>
      </c>
      <c r="J7" s="372">
        <v>0.32999999999999996</v>
      </c>
      <c r="K7" s="372">
        <v>0.75050953467381309</v>
      </c>
      <c r="L7" s="372">
        <v>0.12424990961222006</v>
      </c>
      <c r="M7" s="372">
        <v>0.1272559558125157</v>
      </c>
      <c r="N7" s="13">
        <v>0.67250234527003117</v>
      </c>
      <c r="O7" s="225">
        <v>0.1252519250123186</v>
      </c>
      <c r="P7" s="190">
        <v>0.20426112981619904</v>
      </c>
      <c r="Q7" s="190">
        <v>2</v>
      </c>
      <c r="R7" s="190">
        <v>4.3</v>
      </c>
      <c r="S7" s="190">
        <v>3.1000000000000005</v>
      </c>
      <c r="T7" s="340">
        <v>2.1</v>
      </c>
      <c r="U7" s="272">
        <v>0.5</v>
      </c>
      <c r="V7" s="272"/>
      <c r="W7" s="272"/>
      <c r="X7" s="272">
        <v>0.5</v>
      </c>
      <c r="Y7" s="272">
        <v>1</v>
      </c>
      <c r="Z7" s="272"/>
      <c r="AA7" s="272"/>
      <c r="AB7" s="272"/>
      <c r="AC7" s="272"/>
      <c r="AD7" s="272"/>
      <c r="AE7" s="272"/>
      <c r="AF7" s="272">
        <v>0.5</v>
      </c>
      <c r="AG7" s="272"/>
      <c r="AH7" s="272">
        <v>0.5</v>
      </c>
      <c r="AI7" s="272">
        <v>1</v>
      </c>
      <c r="AJ7" s="272"/>
      <c r="AK7" s="272"/>
      <c r="AL7" s="272"/>
      <c r="AM7" s="272"/>
      <c r="AN7" s="272">
        <v>0.56860503540519269</v>
      </c>
      <c r="AO7" s="272">
        <v>0.34014637293469707</v>
      </c>
      <c r="AP7" s="272">
        <v>9.1152698662470499E-2</v>
      </c>
      <c r="AQ7" s="272">
        <v>0.66659999999999997</v>
      </c>
      <c r="AR7" s="272"/>
      <c r="AS7" s="272">
        <v>0.33329999999999999</v>
      </c>
      <c r="AT7" s="272"/>
      <c r="AU7" s="272">
        <v>0.34272226593233673</v>
      </c>
      <c r="AV7" s="272">
        <v>0.5</v>
      </c>
      <c r="AW7" s="272">
        <v>0.15727773406766327</v>
      </c>
      <c r="AX7" s="272"/>
      <c r="AY7" s="272">
        <v>0.65727773406766321</v>
      </c>
      <c r="AZ7" s="272"/>
      <c r="BA7" s="272">
        <v>0.34272226593233673</v>
      </c>
      <c r="BB7" s="272"/>
      <c r="BC7" s="272"/>
      <c r="BD7" s="272"/>
      <c r="BE7" s="272" t="s">
        <v>85</v>
      </c>
      <c r="BF7" s="272"/>
      <c r="BG7" s="272" t="s">
        <v>85</v>
      </c>
      <c r="BH7" s="272"/>
      <c r="BI7" s="272"/>
      <c r="BJ7" s="272"/>
      <c r="BK7" s="272"/>
      <c r="BL7" s="272"/>
      <c r="BM7" s="272"/>
      <c r="BN7" s="272"/>
      <c r="BO7" s="272" t="s">
        <v>87</v>
      </c>
      <c r="BP7" s="272"/>
      <c r="BQ7" s="272"/>
      <c r="BR7" s="272" t="s">
        <v>85</v>
      </c>
      <c r="BS7" s="272"/>
      <c r="BT7" s="272"/>
      <c r="BU7" s="272" t="s">
        <v>85</v>
      </c>
      <c r="BV7" s="272"/>
      <c r="BW7" s="272" t="s">
        <v>85</v>
      </c>
      <c r="BX7" s="272"/>
      <c r="BY7" s="272"/>
      <c r="BZ7" s="272"/>
      <c r="CA7" s="272"/>
      <c r="CB7" s="272"/>
      <c r="CC7" s="272"/>
      <c r="CD7" s="272" t="s">
        <v>87</v>
      </c>
      <c r="CE7" s="272"/>
      <c r="CF7" s="272"/>
      <c r="CG7" s="159">
        <v>125.23892075478615</v>
      </c>
      <c r="CH7" s="32">
        <v>38.751673616146306</v>
      </c>
      <c r="CI7" s="32">
        <v>22.087957621062568</v>
      </c>
      <c r="CJ7" s="32">
        <v>173.73143087103935</v>
      </c>
      <c r="CK7" s="32">
        <v>14.276116560188299</v>
      </c>
      <c r="CL7" s="47">
        <v>25.842910416643203</v>
      </c>
      <c r="CM7" s="47">
        <v>5.6902520830768619</v>
      </c>
      <c r="CN7" s="47">
        <v>9.3587229366674157E-2</v>
      </c>
      <c r="CO7" s="94">
        <v>6.9136154378161532</v>
      </c>
      <c r="CP7" s="94">
        <v>3.4477535298682763E-2</v>
      </c>
      <c r="CQ7" s="236">
        <f t="shared" ref="CQ7:CQ13" si="0">F15+F23+F31</f>
        <v>63.55</v>
      </c>
      <c r="CR7" s="238">
        <f t="shared" ref="CR7:CR13" si="1">F15/CQ7</f>
        <v>0.68544453186467347</v>
      </c>
      <c r="CS7" s="238">
        <f t="shared" ref="CS7:CS13" si="2">F23/CQ7</f>
        <v>4.107002360346184E-2</v>
      </c>
      <c r="CT7" s="238">
        <f t="shared" ref="CT7:CT13" si="3">F31/CQ7</f>
        <v>0.27348544453186469</v>
      </c>
      <c r="CU7" s="238">
        <f>CR7+CS7+CT7</f>
        <v>1</v>
      </c>
      <c r="CV7" s="237"/>
      <c r="CW7" s="240">
        <f>CQ7/[1]EU28!F7</f>
        <v>1.2668441796034154E-2</v>
      </c>
      <c r="CX7" s="240">
        <f>F15/[1]EU28!F15</f>
        <v>1.4150831432454547E-2</v>
      </c>
      <c r="CY7" s="240">
        <f>F23/[1]EU28!F23</f>
        <v>2.0852410710588002E-3</v>
      </c>
      <c r="CZ7" s="240">
        <f>F31/[1]EU28!F31</f>
        <v>2.5317412430321727E-2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56.54999999999999</v>
      </c>
      <c r="G8" s="13">
        <v>31.151219999999995</v>
      </c>
      <c r="H8" s="13">
        <v>2.1873500000000003</v>
      </c>
      <c r="I8" s="372">
        <v>0.91100035364427168</v>
      </c>
      <c r="J8" s="372">
        <v>0.32000000000000006</v>
      </c>
      <c r="K8" s="372">
        <v>0.68233926487955954</v>
      </c>
      <c r="L8" s="372">
        <v>0.1129640438518897</v>
      </c>
      <c r="M8" s="372">
        <v>0.11569704491282251</v>
      </c>
      <c r="N8" s="13">
        <v>0.60602515512668087</v>
      </c>
      <c r="O8" s="225">
        <v>0.11387504420553396</v>
      </c>
      <c r="P8" s="190">
        <v>0.1911001543120569</v>
      </c>
      <c r="Q8" s="190">
        <v>1.5</v>
      </c>
      <c r="R8" s="190">
        <v>4.2</v>
      </c>
      <c r="S8" s="190">
        <v>3</v>
      </c>
      <c r="T8" s="340">
        <v>2.0499999999999998</v>
      </c>
      <c r="U8" s="272">
        <v>0.5</v>
      </c>
      <c r="V8" s="272">
        <v>0.5</v>
      </c>
      <c r="W8" s="272"/>
      <c r="X8" s="272"/>
      <c r="Y8" s="272">
        <v>1</v>
      </c>
      <c r="Z8" s="272"/>
      <c r="AA8" s="272"/>
      <c r="AB8" s="272"/>
      <c r="AC8" s="272"/>
      <c r="AD8" s="272"/>
      <c r="AE8" s="272"/>
      <c r="AF8" s="272"/>
      <c r="AG8" s="272"/>
      <c r="AH8" s="272">
        <v>1</v>
      </c>
      <c r="AI8" s="272">
        <v>1</v>
      </c>
      <c r="AJ8" s="272"/>
      <c r="AK8" s="272"/>
      <c r="AL8" s="272"/>
      <c r="AM8" s="272"/>
      <c r="AN8" s="272">
        <v>0.32325375773651638</v>
      </c>
      <c r="AO8" s="272">
        <v>0.51847922192749785</v>
      </c>
      <c r="AP8" s="272">
        <v>0.15826702033598586</v>
      </c>
      <c r="AQ8" s="272">
        <v>0.32325375773651638</v>
      </c>
      <c r="AR8" s="272"/>
      <c r="AS8" s="272">
        <v>0.67674624226348368</v>
      </c>
      <c r="AT8" s="272"/>
      <c r="AU8" s="272"/>
      <c r="AV8" s="272"/>
      <c r="AW8" s="272">
        <v>1</v>
      </c>
      <c r="AX8" s="272"/>
      <c r="AY8" s="272">
        <v>1</v>
      </c>
      <c r="AZ8" s="272"/>
      <c r="BA8" s="272"/>
      <c r="BB8" s="272"/>
      <c r="BC8" s="272"/>
      <c r="BD8" s="272"/>
      <c r="BE8" s="272" t="s">
        <v>85</v>
      </c>
      <c r="BF8" s="272"/>
      <c r="BG8" s="272" t="s">
        <v>85</v>
      </c>
      <c r="BH8" s="272"/>
      <c r="BI8" s="272"/>
      <c r="BJ8" s="272"/>
      <c r="BK8" s="272"/>
      <c r="BL8" s="272"/>
      <c r="BM8" s="272"/>
      <c r="BN8" s="272"/>
      <c r="BO8" s="272" t="s">
        <v>87</v>
      </c>
      <c r="BP8" s="272"/>
      <c r="BQ8" s="272"/>
      <c r="BR8" s="272" t="s">
        <v>85</v>
      </c>
      <c r="BS8" s="272"/>
      <c r="BT8" s="272"/>
      <c r="BU8" s="272" t="s">
        <v>85</v>
      </c>
      <c r="BV8" s="272"/>
      <c r="BW8" s="272" t="s">
        <v>85</v>
      </c>
      <c r="BX8" s="272"/>
      <c r="BY8" s="272"/>
      <c r="BZ8" s="272"/>
      <c r="CA8" s="272"/>
      <c r="CB8" s="272"/>
      <c r="CC8" s="272"/>
      <c r="CD8" s="272" t="s">
        <v>87</v>
      </c>
      <c r="CE8" s="272"/>
      <c r="CF8" s="272"/>
      <c r="CG8" s="159">
        <v>103.34672638171452</v>
      </c>
      <c r="CH8" s="32">
        <v>38.681365539877227</v>
      </c>
      <c r="CI8" s="32">
        <v>22.277528110658547</v>
      </c>
      <c r="CJ8" s="32">
        <v>143.36257883671439</v>
      </c>
      <c r="CK8" s="32">
        <v>14.250215064890771</v>
      </c>
      <c r="CL8" s="47">
        <v>26.064707889470498</v>
      </c>
      <c r="CM8" s="47">
        <v>4.4038647374440405</v>
      </c>
      <c r="CN8" s="47">
        <v>8.4609684913650465E-2</v>
      </c>
      <c r="CO8" s="94">
        <v>5.9398784642593894</v>
      </c>
      <c r="CP8" s="94">
        <v>3.1170207922188834E-2</v>
      </c>
      <c r="CQ8" s="236">
        <f t="shared" si="0"/>
        <v>56.54999999999999</v>
      </c>
      <c r="CR8" s="238">
        <f t="shared" si="1"/>
        <v>0.64650751547303276</v>
      </c>
      <c r="CS8" s="238">
        <f t="shared" si="2"/>
        <v>3.6958443854995582E-2</v>
      </c>
      <c r="CT8" s="238">
        <f t="shared" si="3"/>
        <v>0.31653404067197172</v>
      </c>
      <c r="CU8" s="238">
        <f t="shared" ref="CU8:CU13" si="4">CR8+CS8+CT8</f>
        <v>1</v>
      </c>
      <c r="CV8" s="237"/>
      <c r="CW8" s="240">
        <f>CQ8/[1]EU28!F8</f>
        <v>1.2039679205887882E-2</v>
      </c>
      <c r="CX8" s="240">
        <f>F16/[1]EU28!F16</f>
        <v>1.4355720299051326E-2</v>
      </c>
      <c r="CY8" s="240">
        <f>F23/[1]EU28!F23</f>
        <v>2.0852410710588002E-3</v>
      </c>
      <c r="CZ8" s="240">
        <f>F32/[1]EU28!F32</f>
        <v>2.2233774421634545E-2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69.86</v>
      </c>
      <c r="G9" s="13">
        <v>38.477043999999999</v>
      </c>
      <c r="H9" s="13">
        <v>2.9194</v>
      </c>
      <c r="I9" s="372">
        <v>1.1358909286067578</v>
      </c>
      <c r="J9" s="372">
        <v>0.41</v>
      </c>
      <c r="K9" s="372">
        <v>0.85078230552646161</v>
      </c>
      <c r="L9" s="372">
        <v>0.14085047514723795</v>
      </c>
      <c r="M9" s="372">
        <v>0.14425814793305825</v>
      </c>
      <c r="N9" s="13">
        <v>0.76032053357934726</v>
      </c>
      <c r="O9" s="225">
        <v>0.14198636607584472</v>
      </c>
      <c r="P9" s="190">
        <v>0.23358402895156577</v>
      </c>
      <c r="Q9" s="190">
        <v>1.4499999999999997</v>
      </c>
      <c r="R9" s="190">
        <v>3.4999999999999996</v>
      </c>
      <c r="S9" s="190">
        <v>2.6999999999999997</v>
      </c>
      <c r="T9" s="340">
        <v>2.0249999999999999</v>
      </c>
      <c r="U9" s="272">
        <v>0.5</v>
      </c>
      <c r="V9" s="272">
        <v>0.5</v>
      </c>
      <c r="W9" s="272"/>
      <c r="X9" s="272"/>
      <c r="Y9" s="272">
        <v>1</v>
      </c>
      <c r="Z9" s="272"/>
      <c r="AA9" s="272"/>
      <c r="AB9" s="272"/>
      <c r="AC9" s="272"/>
      <c r="AD9" s="272"/>
      <c r="AE9" s="272"/>
      <c r="AF9" s="272"/>
      <c r="AG9" s="272"/>
      <c r="AH9" s="272">
        <v>1</v>
      </c>
      <c r="AI9" s="272">
        <v>1</v>
      </c>
      <c r="AJ9" s="272"/>
      <c r="AK9" s="272"/>
      <c r="AL9" s="272"/>
      <c r="AM9" s="272"/>
      <c r="AN9" s="272">
        <v>0.62797022616661891</v>
      </c>
      <c r="AO9" s="272">
        <v>3.6644718007443462E-2</v>
      </c>
      <c r="AP9" s="272">
        <v>0.33538505582593753</v>
      </c>
      <c r="AQ9" s="272">
        <v>0.62797022616661891</v>
      </c>
      <c r="AR9" s="272"/>
      <c r="AS9" s="272">
        <v>0.37202977383338098</v>
      </c>
      <c r="AT9" s="272"/>
      <c r="AU9" s="272"/>
      <c r="AV9" s="272">
        <v>0.62797022616661891</v>
      </c>
      <c r="AW9" s="272">
        <v>0.37202977383338098</v>
      </c>
      <c r="AX9" s="272"/>
      <c r="AY9" s="272">
        <v>1</v>
      </c>
      <c r="AZ9" s="272"/>
      <c r="BA9" s="272"/>
      <c r="BB9" s="272"/>
      <c r="BC9" s="272"/>
      <c r="BD9" s="272"/>
      <c r="BE9" s="272" t="s">
        <v>85</v>
      </c>
      <c r="BF9" s="272"/>
      <c r="BG9" s="272" t="s">
        <v>85</v>
      </c>
      <c r="BH9" s="272"/>
      <c r="BI9" s="272"/>
      <c r="BJ9" s="272"/>
      <c r="BK9" s="272"/>
      <c r="BL9" s="272"/>
      <c r="BM9" s="272"/>
      <c r="BN9" s="272"/>
      <c r="BO9" s="272" t="s">
        <v>87</v>
      </c>
      <c r="BP9" s="272"/>
      <c r="BQ9" s="272"/>
      <c r="BR9" s="272" t="s">
        <v>85</v>
      </c>
      <c r="BS9" s="272"/>
      <c r="BT9" s="272"/>
      <c r="BU9" s="272" t="s">
        <v>85</v>
      </c>
      <c r="BV9" s="272"/>
      <c r="BW9" s="272" t="s">
        <v>85</v>
      </c>
      <c r="BX9" s="272"/>
      <c r="BY9" s="272"/>
      <c r="BZ9" s="272"/>
      <c r="CA9" s="272"/>
      <c r="CB9" s="272"/>
      <c r="CC9" s="272"/>
      <c r="CD9" s="272" t="s">
        <v>87</v>
      </c>
      <c r="CE9" s="272"/>
      <c r="CF9" s="272"/>
      <c r="CG9" s="159">
        <v>101.97414493158246</v>
      </c>
      <c r="CH9" s="32">
        <v>39.0400091435679</v>
      </c>
      <c r="CI9" s="32">
        <v>22.367779581758768</v>
      </c>
      <c r="CJ9" s="32">
        <v>141.4585338490912</v>
      </c>
      <c r="CK9" s="32">
        <v>14.382339368490415</v>
      </c>
      <c r="CL9" s="47">
        <v>26.170302110657758</v>
      </c>
      <c r="CM9" s="47">
        <v>5.3940386815225088</v>
      </c>
      <c r="CN9" s="47">
        <v>0.11397340269373213</v>
      </c>
      <c r="CO9" s="94">
        <v>7.2711635365375225</v>
      </c>
      <c r="CP9" s="94">
        <v>4.1987801552370918E-2</v>
      </c>
      <c r="CQ9" s="236">
        <f t="shared" si="0"/>
        <v>69.86</v>
      </c>
      <c r="CR9" s="238">
        <f t="shared" si="1"/>
        <v>0.62797022616661891</v>
      </c>
      <c r="CS9" s="238">
        <f t="shared" si="2"/>
        <v>3.6644718007443462E-2</v>
      </c>
      <c r="CT9" s="238">
        <f t="shared" si="3"/>
        <v>0.33538505582593753</v>
      </c>
      <c r="CU9" s="238">
        <f t="shared" si="4"/>
        <v>1</v>
      </c>
      <c r="CV9" s="237"/>
      <c r="CW9" s="240">
        <f>CQ9/[1]EU28!F9</f>
        <v>1.9692275080730993E-2</v>
      </c>
      <c r="CX9" s="240">
        <f>F17/[1]EU28!F17</f>
        <v>2.5174014586812184E-2</v>
      </c>
      <c r="CY9" s="240">
        <f>F24/[1]EU28!F24</f>
        <v>1.5537098299750606E-3</v>
      </c>
      <c r="CZ9" s="240">
        <f>F33/[1]EU28!F33</f>
        <v>3.4024599103037706E-2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71.959999999999994</v>
      </c>
      <c r="G10" s="13">
        <v>39.632883999999997</v>
      </c>
      <c r="H10" s="13">
        <v>3.0348999999999999</v>
      </c>
      <c r="I10" s="372">
        <v>1.1615733934557513</v>
      </c>
      <c r="J10" s="372">
        <v>0.4</v>
      </c>
      <c r="K10" s="372">
        <v>0.87001847169835778</v>
      </c>
      <c r="L10" s="372">
        <v>0.14403510078851317</v>
      </c>
      <c r="M10" s="372">
        <v>0.14751982096888042</v>
      </c>
      <c r="N10" s="13">
        <v>0.79006393964908628</v>
      </c>
      <c r="O10" s="225">
        <v>0.14519667418196891</v>
      </c>
      <c r="P10" s="190">
        <v>0.22631277962469612</v>
      </c>
      <c r="Q10" s="190">
        <v>1.3999999999999997</v>
      </c>
      <c r="R10" s="190">
        <v>3.1499999999999995</v>
      </c>
      <c r="S10" s="190">
        <v>2.5999999999999996</v>
      </c>
      <c r="T10" s="340">
        <v>2.0099999999999993</v>
      </c>
      <c r="U10" s="272">
        <v>0.49999999999999994</v>
      </c>
      <c r="V10" s="272">
        <v>0.49999999999999994</v>
      </c>
      <c r="W10" s="272"/>
      <c r="X10" s="272"/>
      <c r="Y10" s="272">
        <v>0.99999999999999989</v>
      </c>
      <c r="Z10" s="272"/>
      <c r="AA10" s="272"/>
      <c r="AB10" s="272"/>
      <c r="AC10" s="272"/>
      <c r="AD10" s="272"/>
      <c r="AE10" s="272"/>
      <c r="AF10" s="272"/>
      <c r="AG10" s="272"/>
      <c r="AH10" s="272">
        <v>0.99999999999999989</v>
      </c>
      <c r="AI10" s="272">
        <v>0.99999999999999989</v>
      </c>
      <c r="AJ10" s="272"/>
      <c r="AK10" s="272"/>
      <c r="AL10" s="272"/>
      <c r="AM10" s="272"/>
      <c r="AN10" s="272"/>
      <c r="AO10" s="272"/>
      <c r="AP10" s="272">
        <v>0.99999999999999989</v>
      </c>
      <c r="AQ10" s="272"/>
      <c r="AR10" s="272"/>
      <c r="AS10" s="272">
        <v>0.99999999999999989</v>
      </c>
      <c r="AT10" s="272">
        <v>0.6794052251250694</v>
      </c>
      <c r="AU10" s="272"/>
      <c r="AV10" s="272">
        <v>0.62493051695386315</v>
      </c>
      <c r="AW10" s="272">
        <v>0.37506948304613674</v>
      </c>
      <c r="AX10" s="272"/>
      <c r="AY10" s="272">
        <v>0.99999999999999989</v>
      </c>
      <c r="AZ10" s="272"/>
      <c r="BA10" s="272"/>
      <c r="BB10" s="272"/>
      <c r="BC10" s="272"/>
      <c r="BD10" s="272"/>
      <c r="BE10" s="272" t="s">
        <v>85</v>
      </c>
      <c r="BF10" s="272"/>
      <c r="BG10" s="272" t="s">
        <v>85</v>
      </c>
      <c r="BH10" s="272"/>
      <c r="BI10" s="272"/>
      <c r="BJ10" s="272"/>
      <c r="BK10" s="272"/>
      <c r="BL10" s="272"/>
      <c r="BM10" s="272"/>
      <c r="BN10" s="272"/>
      <c r="BO10" s="272" t="s">
        <v>87</v>
      </c>
      <c r="BP10" s="272"/>
      <c r="BQ10" s="272"/>
      <c r="BR10" s="272" t="s">
        <v>85</v>
      </c>
      <c r="BS10" s="272"/>
      <c r="BT10" s="272"/>
      <c r="BU10" s="272" t="s">
        <v>85</v>
      </c>
      <c r="BV10" s="272"/>
      <c r="BW10" s="272" t="s">
        <v>85</v>
      </c>
      <c r="BX10" s="272"/>
      <c r="BY10" s="272"/>
      <c r="BZ10" s="272"/>
      <c r="CA10" s="272"/>
      <c r="CB10" s="272"/>
      <c r="CC10" s="272"/>
      <c r="CD10" s="272" t="s">
        <v>87</v>
      </c>
      <c r="CE10" s="272"/>
      <c r="CF10" s="272"/>
      <c r="CG10" s="159">
        <v>94.433972930299475</v>
      </c>
      <c r="CH10" s="32">
        <v>40.253220191242193</v>
      </c>
      <c r="CI10" s="32">
        <v>22.382578845212734</v>
      </c>
      <c r="CJ10" s="32">
        <v>130.99880724891142</v>
      </c>
      <c r="CK10" s="32">
        <v>14.829286318453624</v>
      </c>
      <c r="CL10" s="47">
        <v>26.187617248898896</v>
      </c>
      <c r="CM10" s="47">
        <v>5.2633379888970673</v>
      </c>
      <c r="CN10" s="47">
        <v>0.12216449795840092</v>
      </c>
      <c r="CO10" s="47">
        <v>7.0763214690652294</v>
      </c>
      <c r="CP10" s="47">
        <v>4.5005401047874906E-2</v>
      </c>
      <c r="CQ10" s="236">
        <f t="shared" si="0"/>
        <v>71.959999999999994</v>
      </c>
      <c r="CR10" s="238">
        <f t="shared" si="1"/>
        <v>0.62493051695386315</v>
      </c>
      <c r="CS10" s="238">
        <f t="shared" si="2"/>
        <v>5.4474708171206226E-2</v>
      </c>
      <c r="CT10" s="238">
        <f t="shared" si="3"/>
        <v>0.32059477487493049</v>
      </c>
      <c r="CU10" s="238">
        <f t="shared" si="4"/>
        <v>0.99999999999999989</v>
      </c>
      <c r="CV10" s="237"/>
      <c r="CW10" s="240">
        <f>CQ10/[1]EU28!F10</f>
        <v>2.2333614417409539E-2</v>
      </c>
      <c r="CX10" s="240">
        <f>F18/[1]EU28!F18</f>
        <v>2.9149624367193212E-2</v>
      </c>
      <c r="CY10" s="240">
        <f>F25/[1]EU28!F25</f>
        <v>2.2933014869748014E-3</v>
      </c>
      <c r="CZ10" s="240">
        <f>F34/[1]EU28!F34</f>
        <v>4.263943444418003E-2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74.72</v>
      </c>
      <c r="G11" s="13">
        <v>41.151987999999996</v>
      </c>
      <c r="H11" s="13">
        <v>3.1867000000000001</v>
      </c>
      <c r="I11" s="372">
        <v>1.220557850287308</v>
      </c>
      <c r="J11" s="372">
        <v>0.52</v>
      </c>
      <c r="K11" s="372">
        <v>0.91419782986519382</v>
      </c>
      <c r="L11" s="372">
        <v>0.15134917343562621</v>
      </c>
      <c r="M11" s="372">
        <v>0.15501084698648812</v>
      </c>
      <c r="N11" s="13">
        <v>0.79462593671538628</v>
      </c>
      <c r="O11" s="225">
        <v>0.1525697312859135</v>
      </c>
      <c r="P11" s="190">
        <v>0.27336218228600839</v>
      </c>
      <c r="Q11" s="190">
        <v>1.2</v>
      </c>
      <c r="R11" s="190">
        <v>2.9699999999999998</v>
      </c>
      <c r="S11" s="190">
        <v>2.4</v>
      </c>
      <c r="T11" s="340">
        <v>1.9999999999999998</v>
      </c>
      <c r="U11" s="272">
        <v>0.49999999999999994</v>
      </c>
      <c r="V11" s="272">
        <v>0.49999999999999994</v>
      </c>
      <c r="W11" s="272"/>
      <c r="X11" s="272"/>
      <c r="Y11" s="272">
        <v>0.99999999999999989</v>
      </c>
      <c r="Z11" s="272"/>
      <c r="AA11" s="272"/>
      <c r="AB11" s="272"/>
      <c r="AC11" s="272"/>
      <c r="AD11" s="272"/>
      <c r="AE11" s="272"/>
      <c r="AF11" s="272"/>
      <c r="AG11" s="272"/>
      <c r="AH11" s="272">
        <v>0.99999999999999989</v>
      </c>
      <c r="AI11" s="272">
        <v>0.99999999999999989</v>
      </c>
      <c r="AJ11" s="272"/>
      <c r="AK11" s="272"/>
      <c r="AL11" s="272"/>
      <c r="AM11" s="272"/>
      <c r="AN11" s="272"/>
      <c r="AO11" s="272"/>
      <c r="AP11" s="272">
        <v>0.99999999999999989</v>
      </c>
      <c r="AQ11" s="272"/>
      <c r="AR11" s="272"/>
      <c r="AS11" s="272">
        <v>0.99999999999999989</v>
      </c>
      <c r="AT11" s="272">
        <v>0.65511241970021405</v>
      </c>
      <c r="AU11" s="272"/>
      <c r="AV11" s="272">
        <v>0.62540149892933616</v>
      </c>
      <c r="AW11" s="272">
        <v>0.37459850107066378</v>
      </c>
      <c r="AX11" s="272"/>
      <c r="AY11" s="272">
        <v>0.99999999999999989</v>
      </c>
      <c r="AZ11" s="272"/>
      <c r="BA11" s="272"/>
      <c r="BB11" s="272"/>
      <c r="BC11" s="272"/>
      <c r="BD11" s="272"/>
      <c r="BE11" s="272" t="s">
        <v>85</v>
      </c>
      <c r="BF11" s="272"/>
      <c r="BG11" s="272" t="s">
        <v>85</v>
      </c>
      <c r="BH11" s="272"/>
      <c r="BI11" s="272"/>
      <c r="BJ11" s="272"/>
      <c r="BK11" s="272"/>
      <c r="BL11" s="272"/>
      <c r="BM11" s="272"/>
      <c r="BN11" s="272"/>
      <c r="BO11" s="272" t="s">
        <v>87</v>
      </c>
      <c r="BP11" s="272"/>
      <c r="BQ11" s="272"/>
      <c r="BR11" s="272" t="s">
        <v>85</v>
      </c>
      <c r="BS11" s="272"/>
      <c r="BT11" s="272"/>
      <c r="BU11" s="272" t="s">
        <v>85</v>
      </c>
      <c r="BV11" s="272"/>
      <c r="BW11" s="272" t="s">
        <v>85</v>
      </c>
      <c r="BX11" s="272"/>
      <c r="BY11" s="272"/>
      <c r="BZ11" s="272"/>
      <c r="CA11" s="272"/>
      <c r="CB11" s="272"/>
      <c r="CC11" s="272"/>
      <c r="CD11" s="272" t="s">
        <v>87</v>
      </c>
      <c r="CE11" s="272"/>
      <c r="CF11" s="272"/>
      <c r="CG11" s="159">
        <v>88.265231942992557</v>
      </c>
      <c r="CH11" s="32">
        <v>36.135002121728412</v>
      </c>
      <c r="CI11" s="32">
        <v>22.380285801421625</v>
      </c>
      <c r="CJ11" s="32">
        <v>122.44152975131928</v>
      </c>
      <c r="CK11" s="32">
        <v>13.312134781644748</v>
      </c>
      <c r="CL11" s="47">
        <v>26.184934387663301</v>
      </c>
      <c r="CM11" s="47">
        <v>5.2153620301027139</v>
      </c>
      <c r="CN11" s="47">
        <v>0.11515141126131194</v>
      </c>
      <c r="CO11" s="47">
        <v>6.9952506604741354</v>
      </c>
      <c r="CP11" s="47">
        <v>4.2421779908667315E-2</v>
      </c>
      <c r="CQ11" s="236">
        <f t="shared" si="0"/>
        <v>74.72</v>
      </c>
      <c r="CR11" s="238">
        <f t="shared" si="1"/>
        <v>0.62540149892933616</v>
      </c>
      <c r="CS11" s="238">
        <f t="shared" si="2"/>
        <v>2.9710920770877947E-2</v>
      </c>
      <c r="CT11" s="238">
        <f t="shared" si="3"/>
        <v>0.34488758029978583</v>
      </c>
      <c r="CU11" s="238">
        <f t="shared" si="4"/>
        <v>0.99999999999999989</v>
      </c>
      <c r="CV11" s="237"/>
      <c r="CW11" s="240">
        <f>CQ11/[1]EU28!F11</f>
        <v>2.5805524703125946E-2</v>
      </c>
      <c r="CX11" s="240">
        <f>F19/[1]EU28!F19</f>
        <v>3.6900747806723151E-2</v>
      </c>
      <c r="CY11" s="240">
        <f>F26/[1]EU28!F26</f>
        <v>3.4438209851543446E-3</v>
      </c>
      <c r="CZ11" s="240">
        <f>F35/[1]EU28!F35</f>
        <v>6.2116078434664303E-2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67.599999999999994</v>
      </c>
      <c r="G12" s="13">
        <v>37.233139999999999</v>
      </c>
      <c r="H12" s="13">
        <v>2.7951000000000001</v>
      </c>
      <c r="I12" s="372">
        <v>1.0750360466806725</v>
      </c>
      <c r="J12" s="372">
        <v>0.35399999999999998</v>
      </c>
      <c r="K12" s="372">
        <v>0.80520199896382372</v>
      </c>
      <c r="L12" s="372">
        <v>0.13330446978840341</v>
      </c>
      <c r="M12" s="372">
        <v>0.13652957792844542</v>
      </c>
      <c r="N12" s="13">
        <v>0.71219756760809716</v>
      </c>
      <c r="O12" s="225">
        <v>0.13437950583508407</v>
      </c>
      <c r="P12" s="190">
        <v>0.22845897323749126</v>
      </c>
      <c r="Q12" s="190">
        <v>0.8</v>
      </c>
      <c r="R12" s="190">
        <v>2.8799999999999994</v>
      </c>
      <c r="S12" s="190">
        <v>1.2999999999999998</v>
      </c>
      <c r="T12" s="340">
        <v>1.2999999999999998</v>
      </c>
      <c r="U12" s="272">
        <v>0.49999999999999989</v>
      </c>
      <c r="V12" s="272">
        <v>0.49999999999999989</v>
      </c>
      <c r="W12" s="272"/>
      <c r="X12" s="272"/>
      <c r="Y12" s="272">
        <v>0.99999999999999978</v>
      </c>
      <c r="Z12" s="272"/>
      <c r="AA12" s="272"/>
      <c r="AB12" s="272"/>
      <c r="AC12" s="272"/>
      <c r="AD12" s="272"/>
      <c r="AE12" s="272"/>
      <c r="AF12" s="272"/>
      <c r="AG12" s="272"/>
      <c r="AH12" s="272">
        <v>0.99999999999999978</v>
      </c>
      <c r="AI12" s="272">
        <v>0.99999999999999978</v>
      </c>
      <c r="AJ12" s="272"/>
      <c r="AK12" s="272"/>
      <c r="AL12" s="272"/>
      <c r="AM12" s="272"/>
      <c r="AN12" s="272"/>
      <c r="AO12" s="272"/>
      <c r="AP12" s="272">
        <v>0.99999999999999978</v>
      </c>
      <c r="AQ12" s="272"/>
      <c r="AR12" s="272"/>
      <c r="AS12" s="272">
        <v>0.99999999999999978</v>
      </c>
      <c r="AT12" s="272">
        <v>0.70946745562130165</v>
      </c>
      <c r="AU12" s="272"/>
      <c r="AV12" s="272">
        <v>0.68949704142011825</v>
      </c>
      <c r="AW12" s="272">
        <v>0.31050295857988164</v>
      </c>
      <c r="AX12" s="272"/>
      <c r="AY12" s="272">
        <v>0.99999999999999978</v>
      </c>
      <c r="AZ12" s="272"/>
      <c r="BA12" s="272"/>
      <c r="BB12" s="272"/>
      <c r="BC12" s="272"/>
      <c r="BD12" s="272"/>
      <c r="BE12" s="272" t="s">
        <v>85</v>
      </c>
      <c r="BF12" s="272"/>
      <c r="BG12" s="272" t="s">
        <v>85</v>
      </c>
      <c r="BH12" s="272"/>
      <c r="BI12" s="272"/>
      <c r="BJ12" s="272"/>
      <c r="BK12" s="272"/>
      <c r="BL12" s="272"/>
      <c r="BM12" s="272"/>
      <c r="BN12" s="272"/>
      <c r="BO12" s="272" t="s">
        <v>87</v>
      </c>
      <c r="BP12" s="272"/>
      <c r="BQ12" s="272"/>
      <c r="BR12" s="272" t="s">
        <v>85</v>
      </c>
      <c r="BS12" s="272"/>
      <c r="BT12" s="272"/>
      <c r="BU12" s="272" t="s">
        <v>85</v>
      </c>
      <c r="BV12" s="272"/>
      <c r="BW12" s="272" t="s">
        <v>85</v>
      </c>
      <c r="BX12" s="272"/>
      <c r="BY12" s="272"/>
      <c r="BZ12" s="272"/>
      <c r="CA12" s="272"/>
      <c r="CB12" s="272"/>
      <c r="CC12" s="272"/>
      <c r="CD12" s="272" t="s">
        <v>87</v>
      </c>
      <c r="CE12" s="272"/>
      <c r="CF12" s="272"/>
      <c r="CG12" s="159">
        <v>66.254931914900297</v>
      </c>
      <c r="CH12" s="32">
        <v>36.826472126908641</v>
      </c>
      <c r="CI12" s="32">
        <v>22.068227392819324</v>
      </c>
      <c r="CJ12" s="32">
        <v>91.908841552349685</v>
      </c>
      <c r="CK12" s="32">
        <v>13.566872331553144</v>
      </c>
      <c r="CL12" s="47">
        <v>25.819826049598607</v>
      </c>
      <c r="CM12" s="47">
        <v>3.8921358051642292</v>
      </c>
      <c r="CN12" s="47">
        <v>0.10293367224192235</v>
      </c>
      <c r="CO12" s="47">
        <v>5.1674750057093188</v>
      </c>
      <c r="CP12" s="47">
        <v>3.7920764853924198E-2</v>
      </c>
      <c r="CQ12" s="236">
        <f t="shared" si="0"/>
        <v>67.599999999999994</v>
      </c>
      <c r="CR12" s="238">
        <f t="shared" si="1"/>
        <v>0.68949704142011825</v>
      </c>
      <c r="CS12" s="238">
        <f t="shared" si="2"/>
        <v>1.9970414201183433E-2</v>
      </c>
      <c r="CT12" s="238">
        <f t="shared" si="3"/>
        <v>0.29053254437869819</v>
      </c>
      <c r="CU12" s="238">
        <f t="shared" si="4"/>
        <v>0.99999999999999978</v>
      </c>
      <c r="CV12" s="237"/>
      <c r="CW12" s="240">
        <f>CQ12/[1]EU28!F12</f>
        <v>2.0413304795891211E-2</v>
      </c>
      <c r="CX12" s="240">
        <f>F20/[1]EU28!F20</f>
        <v>2.9019344154105724E-2</v>
      </c>
      <c r="CY12" s="240">
        <f>F27/[1]EU28!F27</f>
        <v>1.8282656254730485E-3</v>
      </c>
      <c r="CZ12" s="240">
        <f>F36/[1]EU28!F36</f>
        <v>4.1817177674323039E-2</v>
      </c>
      <c r="DA12" s="27"/>
      <c r="DB12" s="27"/>
      <c r="DC12" s="27"/>
      <c r="DD12" s="27"/>
    </row>
    <row r="13" spans="1:108" ht="21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32.019999999999996</v>
      </c>
      <c r="G13" s="13">
        <v>17.649907999999996</v>
      </c>
      <c r="H13" s="13">
        <v>0.78925000000000012</v>
      </c>
      <c r="I13" s="372">
        <v>0.52747599205458928</v>
      </c>
      <c r="J13" s="372">
        <v>0.12100000000000001</v>
      </c>
      <c r="K13" s="372">
        <v>0.39507951804888747</v>
      </c>
      <c r="L13" s="372">
        <v>6.5407023014769083E-2</v>
      </c>
      <c r="M13" s="372">
        <v>6.6989450990932842E-2</v>
      </c>
      <c r="N13" s="13">
        <v>0.32805087488727086</v>
      </c>
      <c r="O13" s="225">
        <v>6.593449900682366E-2</v>
      </c>
      <c r="P13" s="190">
        <v>0.13349061816049484</v>
      </c>
      <c r="Q13" s="190">
        <v>0.54</v>
      </c>
      <c r="R13" s="190">
        <v>2.8</v>
      </c>
      <c r="S13" s="190">
        <v>0.55000000000000004</v>
      </c>
      <c r="T13" s="340">
        <v>0.62</v>
      </c>
      <c r="U13" s="272">
        <v>0.5</v>
      </c>
      <c r="V13" s="272">
        <v>0.5</v>
      </c>
      <c r="W13" s="272"/>
      <c r="X13" s="272"/>
      <c r="Y13" s="272">
        <v>1</v>
      </c>
      <c r="Z13" s="272"/>
      <c r="AA13" s="272"/>
      <c r="AB13" s="272"/>
      <c r="AC13" s="272"/>
      <c r="AD13" s="272"/>
      <c r="AE13" s="272"/>
      <c r="AF13" s="272"/>
      <c r="AG13" s="272">
        <v>1</v>
      </c>
      <c r="AH13" s="272"/>
      <c r="AI13" s="272"/>
      <c r="AJ13" s="272">
        <v>1</v>
      </c>
      <c r="AK13" s="272"/>
      <c r="AL13" s="272"/>
      <c r="AM13" s="272"/>
      <c r="AN13" s="272"/>
      <c r="AO13" s="272"/>
      <c r="AP13" s="272">
        <v>1</v>
      </c>
      <c r="AQ13" s="272"/>
      <c r="AR13" s="272"/>
      <c r="AS13" s="272">
        <v>1</v>
      </c>
      <c r="AT13" s="272">
        <v>0.63772642098688315</v>
      </c>
      <c r="AU13" s="272"/>
      <c r="AV13" s="272"/>
      <c r="AW13" s="272">
        <v>1</v>
      </c>
      <c r="AX13" s="272"/>
      <c r="AY13" s="272">
        <v>1</v>
      </c>
      <c r="AZ13" s="272">
        <v>0.43066833229231744</v>
      </c>
      <c r="BA13" s="272"/>
      <c r="BB13" s="272"/>
      <c r="BC13" s="272"/>
      <c r="BD13" s="272"/>
      <c r="BE13" s="272" t="s">
        <v>85</v>
      </c>
      <c r="BF13" s="272"/>
      <c r="BG13" s="272" t="s">
        <v>85</v>
      </c>
      <c r="BH13" s="272"/>
      <c r="BI13" s="272"/>
      <c r="BJ13" s="272"/>
      <c r="BK13" s="272"/>
      <c r="BL13" s="272"/>
      <c r="BM13" s="272"/>
      <c r="BN13" s="272"/>
      <c r="BO13" s="272" t="s">
        <v>87</v>
      </c>
      <c r="BP13" s="272"/>
      <c r="BQ13" s="272"/>
      <c r="BR13" s="272" t="s">
        <v>85</v>
      </c>
      <c r="BS13" s="272"/>
      <c r="BT13" s="272"/>
      <c r="BU13" s="272" t="s">
        <v>85</v>
      </c>
      <c r="BV13" s="272"/>
      <c r="BW13" s="272" t="s">
        <v>96</v>
      </c>
      <c r="BX13" s="272"/>
      <c r="BY13" s="272"/>
      <c r="BZ13" s="272" t="s">
        <v>96</v>
      </c>
      <c r="CA13" s="272"/>
      <c r="CB13" s="272"/>
      <c r="CC13" s="272"/>
      <c r="CD13" s="272" t="s">
        <v>87</v>
      </c>
      <c r="CE13" s="272"/>
      <c r="CF13" s="272"/>
      <c r="CG13" s="159">
        <v>59.313360258437569</v>
      </c>
      <c r="CH13" s="32">
        <v>34.710883979421538</v>
      </c>
      <c r="CI13" s="32">
        <v>22.653269875222783</v>
      </c>
      <c r="CJ13" s="32">
        <v>82.279493350504595</v>
      </c>
      <c r="CK13" s="32">
        <v>12.787489658018895</v>
      </c>
      <c r="CL13" s="47">
        <v>26.504325754010654</v>
      </c>
      <c r="CM13" s="47">
        <v>1.7424373740408148</v>
      </c>
      <c r="CN13" s="47">
        <v>2.7395565180758454E-2</v>
      </c>
      <c r="CO13" s="47">
        <v>2.3008939985664383</v>
      </c>
      <c r="CP13" s="47">
        <v>1.0092526212591414E-2</v>
      </c>
      <c r="CQ13" s="236">
        <f t="shared" si="0"/>
        <v>32.019999999999996</v>
      </c>
      <c r="CR13" s="238">
        <f t="shared" si="1"/>
        <v>0.56933166770768262</v>
      </c>
      <c r="CS13" s="238">
        <f t="shared" si="2"/>
        <v>6.8394753279200513E-2</v>
      </c>
      <c r="CT13" s="238">
        <f t="shared" si="3"/>
        <v>0.36227357901311691</v>
      </c>
      <c r="CU13" s="238">
        <f t="shared" si="4"/>
        <v>1</v>
      </c>
      <c r="CV13" s="237"/>
      <c r="CW13" s="240">
        <f>CQ13/[1]EU28!F13</f>
        <v>1.3566993706454717E-2</v>
      </c>
      <c r="CX13" s="240">
        <f>F21/[1]EU28!F21</f>
        <v>1.9666224365405566E-2</v>
      </c>
      <c r="CY13" s="240">
        <f>F28/[1]EU28!F28</f>
        <v>1.0924696680153041E-3</v>
      </c>
      <c r="CZ13" s="240">
        <f>F37/[1]EU28!F37</f>
        <v>5.4864799990367648E-2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13"/>
      <c r="H14" s="99"/>
      <c r="I14" s="96">
        <v>5.590211154856199</v>
      </c>
      <c r="J14" s="96">
        <v>2.12</v>
      </c>
      <c r="K14" s="96">
        <v>4.1870681549872923</v>
      </c>
      <c r="L14" s="96">
        <v>0.69318618320216863</v>
      </c>
      <c r="M14" s="96">
        <v>0.70995681666673738</v>
      </c>
      <c r="N14" s="99"/>
      <c r="O14" s="98"/>
      <c r="P14" s="114"/>
      <c r="Q14" s="99"/>
      <c r="R14" s="7"/>
      <c r="S14" s="15"/>
      <c r="T14" s="284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7"/>
      <c r="CF14" s="277"/>
      <c r="CG14" s="48"/>
      <c r="CH14" s="15"/>
      <c r="CI14" s="15"/>
      <c r="CJ14" s="63"/>
      <c r="CK14" s="63"/>
      <c r="CL14" s="15"/>
      <c r="CM14" s="15"/>
      <c r="CN14" s="15"/>
      <c r="CO14" s="15"/>
      <c r="CP14" s="15"/>
      <c r="CQ14" s="121"/>
      <c r="CR14" s="121"/>
      <c r="CS14" s="121"/>
      <c r="CT14" s="121"/>
      <c r="CU14" s="237"/>
      <c r="CV14" s="237"/>
      <c r="CW14" s="237"/>
      <c r="CX14" s="237"/>
      <c r="CY14" s="237"/>
      <c r="CZ14" s="237"/>
      <c r="DA14" s="237"/>
      <c r="DB14" s="237"/>
      <c r="DC14" s="237"/>
      <c r="DD14" s="237"/>
    </row>
    <row r="15" spans="1:108" ht="24.75" customHeight="1" x14ac:dyDescent="0.2">
      <c r="A15" s="26"/>
      <c r="B15" s="37" t="s">
        <v>82</v>
      </c>
      <c r="C15" s="37" t="s">
        <v>97</v>
      </c>
      <c r="D15" s="37" t="s">
        <v>97</v>
      </c>
      <c r="E15" s="38" t="s">
        <v>84</v>
      </c>
      <c r="F15" s="60">
        <v>43.559999999999995</v>
      </c>
      <c r="G15" s="13">
        <v>18.582260788719299</v>
      </c>
      <c r="H15" s="13">
        <v>1.8045500000000001</v>
      </c>
      <c r="I15" s="13">
        <v>0.81499106931333487</v>
      </c>
      <c r="J15" s="13">
        <v>0.28999999999999998</v>
      </c>
      <c r="K15" s="13">
        <v>0.61042831091568783</v>
      </c>
      <c r="L15" s="13">
        <v>0.10105889259485352</v>
      </c>
      <c r="M15" s="13">
        <v>0.10350386580279353</v>
      </c>
      <c r="N15" s="13">
        <v>0.54953683530842001</v>
      </c>
      <c r="O15" s="13">
        <v>0.10187388366416686</v>
      </c>
      <c r="P15" s="58">
        <v>0.163580350340748</v>
      </c>
      <c r="Q15" s="58">
        <v>2</v>
      </c>
      <c r="R15" s="58">
        <v>4.3</v>
      </c>
      <c r="S15" s="58">
        <v>3.1</v>
      </c>
      <c r="T15" s="91">
        <v>2.1</v>
      </c>
      <c r="U15" s="291">
        <v>0.5</v>
      </c>
      <c r="V15" s="347"/>
      <c r="W15" s="347"/>
      <c r="X15" s="347">
        <v>0.5</v>
      </c>
      <c r="Y15" s="291">
        <v>1</v>
      </c>
      <c r="Z15" s="291"/>
      <c r="AA15" s="347"/>
      <c r="AB15" s="347"/>
      <c r="AC15" s="291"/>
      <c r="AD15" s="291"/>
      <c r="AE15" s="347"/>
      <c r="AF15" s="291">
        <v>0.5</v>
      </c>
      <c r="AG15" s="291"/>
      <c r="AH15" s="291">
        <v>0.5</v>
      </c>
      <c r="AI15" s="291">
        <v>1</v>
      </c>
      <c r="AJ15" s="291"/>
      <c r="AK15" s="291"/>
      <c r="AL15" s="347"/>
      <c r="AM15" s="347"/>
      <c r="AN15" s="291">
        <v>0.66659999999999997</v>
      </c>
      <c r="AO15" s="291">
        <v>0.33329999999999999</v>
      </c>
      <c r="AP15" s="349"/>
      <c r="AQ15" s="291">
        <v>0.66659999999999997</v>
      </c>
      <c r="AR15" s="291"/>
      <c r="AS15" s="291">
        <v>0.33329999999999999</v>
      </c>
      <c r="AT15" s="291"/>
      <c r="AU15" s="347">
        <v>0.5</v>
      </c>
      <c r="AV15" s="291">
        <v>0.5</v>
      </c>
      <c r="AW15" s="347"/>
      <c r="AX15" s="347"/>
      <c r="AY15" s="291">
        <v>0.5</v>
      </c>
      <c r="AZ15" s="291"/>
      <c r="BA15" s="347">
        <v>0.5</v>
      </c>
      <c r="BB15" s="347"/>
      <c r="BC15" s="347"/>
      <c r="BD15" s="277"/>
      <c r="BE15" s="291" t="s">
        <v>85</v>
      </c>
      <c r="BF15" s="277"/>
      <c r="BG15" s="291" t="s">
        <v>85</v>
      </c>
      <c r="BH15" s="277"/>
      <c r="BI15" s="277"/>
      <c r="BJ15" s="277"/>
      <c r="BK15" s="277"/>
      <c r="BL15" s="277"/>
      <c r="BM15" s="277"/>
      <c r="BN15" s="277"/>
      <c r="BO15" s="291" t="s">
        <v>87</v>
      </c>
      <c r="BP15" s="277"/>
      <c r="BQ15" s="277"/>
      <c r="BR15" s="291" t="s">
        <v>85</v>
      </c>
      <c r="BS15" s="277"/>
      <c r="BT15" s="277"/>
      <c r="BU15" s="291" t="s">
        <v>85</v>
      </c>
      <c r="BV15" s="277"/>
      <c r="BW15" s="291" t="s">
        <v>85</v>
      </c>
      <c r="BX15" s="277"/>
      <c r="BY15" s="277"/>
      <c r="BZ15" s="277"/>
      <c r="CA15" s="277"/>
      <c r="CB15" s="277"/>
      <c r="CC15" s="277"/>
      <c r="CD15" s="291" t="s">
        <v>87</v>
      </c>
      <c r="CE15" s="277"/>
      <c r="CF15" s="277"/>
      <c r="CG15" s="61">
        <v>136.15856818853601</v>
      </c>
      <c r="CH15" s="13">
        <v>38.751673616146306</v>
      </c>
      <c r="CI15" s="7">
        <v>20.556498880112223</v>
      </c>
      <c r="CJ15" s="32">
        <v>188.87916579113715</v>
      </c>
      <c r="CK15" s="32">
        <v>14.276116560188299</v>
      </c>
      <c r="CL15" s="47">
        <v>24.051103689731299</v>
      </c>
      <c r="CM15" s="47">
        <v>3.3679826112630855</v>
      </c>
      <c r="CN15" s="47">
        <v>6.9929332624016821E-2</v>
      </c>
      <c r="CO15" s="94">
        <v>3.7474679930113539</v>
      </c>
      <c r="CP15" s="94">
        <v>2.5761966138687798E-2</v>
      </c>
    </row>
    <row r="16" spans="1:108" ht="21.75" customHeight="1" x14ac:dyDescent="0.2">
      <c r="A16" s="26"/>
      <c r="B16" s="5" t="s">
        <v>82</v>
      </c>
      <c r="C16" s="5" t="s">
        <v>97</v>
      </c>
      <c r="D16" s="5" t="s">
        <v>97</v>
      </c>
      <c r="E16" s="12" t="s">
        <v>89</v>
      </c>
      <c r="F16" s="10">
        <v>36.559999999999995</v>
      </c>
      <c r="G16" s="13">
        <v>15.597213914929883</v>
      </c>
      <c r="H16" s="13">
        <v>1.5768500000000001</v>
      </c>
      <c r="I16" s="13">
        <v>0.72710745322065728</v>
      </c>
      <c r="J16" s="13">
        <v>0.28000000000000003</v>
      </c>
      <c r="K16" s="13">
        <v>0.5446034824622723</v>
      </c>
      <c r="L16" s="13">
        <v>9.0161324199361501E-2</v>
      </c>
      <c r="M16" s="13">
        <v>9.2342646559023481E-2</v>
      </c>
      <c r="N16" s="13">
        <v>0.4902781684573575</v>
      </c>
      <c r="O16" s="13">
        <v>9.0888431652582161E-2</v>
      </c>
      <c r="P16" s="58">
        <v>0.14594085311071764</v>
      </c>
      <c r="Q16" s="58">
        <v>1.5</v>
      </c>
      <c r="R16" s="58">
        <v>4.2</v>
      </c>
      <c r="S16" s="58">
        <v>3</v>
      </c>
      <c r="T16" s="58">
        <v>2.0499999999999998</v>
      </c>
      <c r="U16" s="291">
        <v>0.5</v>
      </c>
      <c r="V16" s="347">
        <v>0.5</v>
      </c>
      <c r="W16" s="347"/>
      <c r="X16" s="347"/>
      <c r="Y16" s="291">
        <v>1</v>
      </c>
      <c r="Z16" s="291"/>
      <c r="AA16" s="347"/>
      <c r="AB16" s="347"/>
      <c r="AC16" s="291"/>
      <c r="AD16" s="291"/>
      <c r="AE16" s="347"/>
      <c r="AF16" s="291"/>
      <c r="AG16" s="291"/>
      <c r="AH16" s="291">
        <v>1</v>
      </c>
      <c r="AI16" s="291">
        <v>1</v>
      </c>
      <c r="AJ16" s="291"/>
      <c r="AK16" s="291"/>
      <c r="AL16" s="347"/>
      <c r="AM16" s="347"/>
      <c r="AN16" s="291">
        <v>0.5</v>
      </c>
      <c r="AO16" s="291">
        <v>0.5</v>
      </c>
      <c r="AP16" s="291"/>
      <c r="AQ16" s="291">
        <v>0.5</v>
      </c>
      <c r="AR16" s="291"/>
      <c r="AS16" s="291">
        <v>0.5</v>
      </c>
      <c r="AT16" s="291"/>
      <c r="AU16" s="347"/>
      <c r="AV16" s="291"/>
      <c r="AW16" s="347">
        <v>1</v>
      </c>
      <c r="AX16" s="347"/>
      <c r="AY16" s="291">
        <v>1</v>
      </c>
      <c r="AZ16" s="291"/>
      <c r="BA16" s="347"/>
      <c r="BB16" s="347"/>
      <c r="BC16" s="347"/>
      <c r="BD16" s="277"/>
      <c r="BE16" s="291" t="s">
        <v>85</v>
      </c>
      <c r="BF16" s="277"/>
      <c r="BG16" s="291" t="s">
        <v>85</v>
      </c>
      <c r="BH16" s="277"/>
      <c r="BI16" s="277"/>
      <c r="BJ16" s="277"/>
      <c r="BK16" s="277"/>
      <c r="BL16" s="277"/>
      <c r="BM16" s="277"/>
      <c r="BN16" s="277"/>
      <c r="BO16" s="291" t="s">
        <v>87</v>
      </c>
      <c r="BP16" s="277"/>
      <c r="BQ16" s="277"/>
      <c r="BR16" s="291" t="s">
        <v>85</v>
      </c>
      <c r="BS16" s="277"/>
      <c r="BT16" s="277"/>
      <c r="BU16" s="291" t="s">
        <v>85</v>
      </c>
      <c r="BV16" s="277"/>
      <c r="BW16" s="291" t="s">
        <v>85</v>
      </c>
      <c r="BX16" s="277"/>
      <c r="BY16" s="277"/>
      <c r="BZ16" s="277"/>
      <c r="CA16" s="277"/>
      <c r="CB16" s="277"/>
      <c r="CC16" s="277"/>
      <c r="CD16" s="291" t="s">
        <v>87</v>
      </c>
      <c r="CE16" s="277"/>
      <c r="CF16" s="277"/>
      <c r="CG16" s="30">
        <v>116.79411486761657</v>
      </c>
      <c r="CH16" s="13">
        <v>39.914223824630696</v>
      </c>
      <c r="CI16" s="13">
        <v>20.556498880112223</v>
      </c>
      <c r="CJ16" s="32">
        <v>162.0167961443577</v>
      </c>
      <c r="CK16" s="32">
        <v>14.704400056993949</v>
      </c>
      <c r="CL16" s="47">
        <v>24.051103689731299</v>
      </c>
      <c r="CM16" s="47">
        <v>2.5299463107383846</v>
      </c>
      <c r="CN16" s="47">
        <v>6.2938743837868918E-2</v>
      </c>
      <c r="CO16" s="94">
        <v>3.40631897817171</v>
      </c>
      <c r="CP16" s="94">
        <v>2.3186633229870909E-2</v>
      </c>
    </row>
    <row r="17" spans="1:94" ht="21.75" customHeight="1" x14ac:dyDescent="0.2">
      <c r="A17" s="26"/>
      <c r="B17" s="5" t="s">
        <v>82</v>
      </c>
      <c r="C17" s="5" t="s">
        <v>97</v>
      </c>
      <c r="D17" s="5" t="s">
        <v>97</v>
      </c>
      <c r="E17" s="12" t="s">
        <v>91</v>
      </c>
      <c r="F17" s="10">
        <v>43.87</v>
      </c>
      <c r="G17" s="13">
        <v>18.714455721701402</v>
      </c>
      <c r="H17" s="13">
        <v>1.9788999999999999</v>
      </c>
      <c r="I17" s="13">
        <v>0.89723628886772666</v>
      </c>
      <c r="J17" s="13">
        <v>0.35</v>
      </c>
      <c r="K17" s="13">
        <v>0.67202998036192729</v>
      </c>
      <c r="L17" s="13">
        <v>0.1112572998195981</v>
      </c>
      <c r="M17" s="13">
        <v>0.11394900868620128</v>
      </c>
      <c r="N17" s="13">
        <v>0.60499361192223855</v>
      </c>
      <c r="O17" s="13">
        <v>0.11215453610846583</v>
      </c>
      <c r="P17" s="58">
        <v>0.18008814083702229</v>
      </c>
      <c r="Q17" s="58">
        <v>1.45</v>
      </c>
      <c r="R17" s="58">
        <v>3.5</v>
      </c>
      <c r="S17" s="58">
        <v>2.7</v>
      </c>
      <c r="T17" s="58">
        <v>2.0249999999999999</v>
      </c>
      <c r="U17" s="291">
        <v>0.5</v>
      </c>
      <c r="V17" s="347">
        <v>0.5</v>
      </c>
      <c r="W17" s="347"/>
      <c r="X17" s="347"/>
      <c r="Y17" s="291">
        <v>1</v>
      </c>
      <c r="Z17" s="291"/>
      <c r="AA17" s="347"/>
      <c r="AB17" s="347"/>
      <c r="AC17" s="291"/>
      <c r="AD17" s="291"/>
      <c r="AE17" s="347"/>
      <c r="AF17" s="291"/>
      <c r="AG17" s="291"/>
      <c r="AH17" s="291">
        <v>1</v>
      </c>
      <c r="AI17" s="291">
        <v>1</v>
      </c>
      <c r="AJ17" s="291"/>
      <c r="AK17" s="291"/>
      <c r="AL17" s="347"/>
      <c r="AM17" s="347"/>
      <c r="AN17" s="291">
        <v>1</v>
      </c>
      <c r="AO17" s="291"/>
      <c r="AP17" s="291"/>
      <c r="AQ17" s="291">
        <v>1</v>
      </c>
      <c r="AR17" s="291"/>
      <c r="AS17" s="291"/>
      <c r="AT17" s="291"/>
      <c r="AU17" s="347"/>
      <c r="AV17" s="291">
        <v>1</v>
      </c>
      <c r="AW17" s="347"/>
      <c r="AX17" s="347"/>
      <c r="AY17" s="291">
        <v>1</v>
      </c>
      <c r="AZ17" s="291"/>
      <c r="BA17" s="347"/>
      <c r="BB17" s="347"/>
      <c r="BC17" s="347"/>
      <c r="BD17" s="277"/>
      <c r="BE17" s="291" t="s">
        <v>85</v>
      </c>
      <c r="BF17" s="277"/>
      <c r="BG17" s="291" t="s">
        <v>85</v>
      </c>
      <c r="BH17" s="277"/>
      <c r="BI17" s="277"/>
      <c r="BJ17" s="277"/>
      <c r="BK17" s="277"/>
      <c r="BL17" s="277"/>
      <c r="BM17" s="277"/>
      <c r="BN17" s="277"/>
      <c r="BO17" s="291" t="s">
        <v>87</v>
      </c>
      <c r="BP17" s="277"/>
      <c r="BQ17" s="277"/>
      <c r="BR17" s="291" t="s">
        <v>85</v>
      </c>
      <c r="BS17" s="277"/>
      <c r="BT17" s="277"/>
      <c r="BU17" s="291" t="s">
        <v>85</v>
      </c>
      <c r="BV17" s="277"/>
      <c r="BW17" s="291" t="s">
        <v>85</v>
      </c>
      <c r="BX17" s="277"/>
      <c r="BY17" s="277"/>
      <c r="BZ17" s="277"/>
      <c r="CA17" s="277"/>
      <c r="CB17" s="277"/>
      <c r="CC17" s="277"/>
      <c r="CD17" s="291" t="s">
        <v>87</v>
      </c>
      <c r="CE17" s="277"/>
      <c r="CF17" s="277"/>
      <c r="CG17" s="30">
        <v>116.1267199255159</v>
      </c>
      <c r="CH17" s="13">
        <v>38.751673616146306</v>
      </c>
      <c r="CI17" s="13">
        <v>20.556498880112223</v>
      </c>
      <c r="CJ17" s="32">
        <v>161.09098588067565</v>
      </c>
      <c r="CK17" s="32">
        <v>14.276116560188299</v>
      </c>
      <c r="CL17" s="47">
        <v>24.051103689731299</v>
      </c>
      <c r="CM17" s="47">
        <v>3.0233624658568581</v>
      </c>
      <c r="CN17" s="47">
        <v>7.6685686918991913E-2</v>
      </c>
      <c r="CO17" s="94">
        <v>4.0698520412976427</v>
      </c>
      <c r="CP17" s="94">
        <v>2.8251007060956623E-2</v>
      </c>
    </row>
    <row r="18" spans="1:94" ht="21.75" customHeight="1" x14ac:dyDescent="0.2">
      <c r="A18" s="26"/>
      <c r="B18" s="5" t="s">
        <v>82</v>
      </c>
      <c r="C18" s="5" t="s">
        <v>97</v>
      </c>
      <c r="D18" s="5" t="s">
        <v>97</v>
      </c>
      <c r="E18" s="12" t="s">
        <v>92</v>
      </c>
      <c r="F18" s="10">
        <v>44.969999999999992</v>
      </c>
      <c r="G18" s="13">
        <v>19.183534516154022</v>
      </c>
      <c r="H18" s="13">
        <v>2.0394000000000001</v>
      </c>
      <c r="I18" s="13">
        <v>0.8997115656756165</v>
      </c>
      <c r="J18" s="13">
        <v>0.33</v>
      </c>
      <c r="K18" s="13">
        <v>0.67388396269103679</v>
      </c>
      <c r="L18" s="13">
        <v>0.11156423414377645</v>
      </c>
      <c r="M18" s="13">
        <v>0.11426336884080329</v>
      </c>
      <c r="N18" s="13">
        <v>0.60666265571270139</v>
      </c>
      <c r="O18" s="13">
        <v>0.11246394570945206</v>
      </c>
      <c r="P18" s="58">
        <v>0.18058496425346304</v>
      </c>
      <c r="Q18" s="58">
        <v>1.4</v>
      </c>
      <c r="R18" s="58">
        <v>3.15</v>
      </c>
      <c r="S18" s="58">
        <v>2.6</v>
      </c>
      <c r="T18" s="58">
        <v>2.0099999999999998</v>
      </c>
      <c r="U18" s="291">
        <v>0.5</v>
      </c>
      <c r="V18" s="347">
        <v>0.5</v>
      </c>
      <c r="W18" s="347"/>
      <c r="X18" s="347"/>
      <c r="Y18" s="291">
        <v>1</v>
      </c>
      <c r="Z18" s="291"/>
      <c r="AA18" s="347"/>
      <c r="AB18" s="347"/>
      <c r="AC18" s="291"/>
      <c r="AD18" s="291"/>
      <c r="AE18" s="347"/>
      <c r="AF18" s="291"/>
      <c r="AG18" s="291"/>
      <c r="AH18" s="291">
        <v>1</v>
      </c>
      <c r="AI18" s="291">
        <v>1</v>
      </c>
      <c r="AJ18" s="291"/>
      <c r="AK18" s="291"/>
      <c r="AL18" s="347"/>
      <c r="AM18" s="347"/>
      <c r="AN18" s="291"/>
      <c r="AO18" s="291"/>
      <c r="AP18" s="291">
        <v>1</v>
      </c>
      <c r="AQ18" s="291"/>
      <c r="AR18" s="291"/>
      <c r="AS18" s="291">
        <v>1</v>
      </c>
      <c r="AT18" s="291">
        <v>1</v>
      </c>
      <c r="AU18" s="347"/>
      <c r="AV18" s="291">
        <v>1</v>
      </c>
      <c r="AW18" s="347"/>
      <c r="AX18" s="347"/>
      <c r="AY18" s="291">
        <v>1</v>
      </c>
      <c r="AZ18" s="291"/>
      <c r="BA18" s="347"/>
      <c r="BB18" s="347"/>
      <c r="BC18" s="347"/>
      <c r="BD18" s="277"/>
      <c r="BE18" s="291" t="s">
        <v>85</v>
      </c>
      <c r="BF18" s="277"/>
      <c r="BG18" s="291" t="s">
        <v>85</v>
      </c>
      <c r="BH18" s="277"/>
      <c r="BI18" s="277"/>
      <c r="BJ18" s="277"/>
      <c r="BK18" s="277"/>
      <c r="BL18" s="277"/>
      <c r="BM18" s="277"/>
      <c r="BN18" s="277"/>
      <c r="BO18" s="291" t="s">
        <v>87</v>
      </c>
      <c r="BP18" s="277"/>
      <c r="BQ18" s="277"/>
      <c r="BR18" s="291" t="s">
        <v>85</v>
      </c>
      <c r="BS18" s="277"/>
      <c r="BT18" s="277"/>
      <c r="BU18" s="291" t="s">
        <v>85</v>
      </c>
      <c r="BV18" s="277"/>
      <c r="BW18" s="291" t="s">
        <v>85</v>
      </c>
      <c r="BX18" s="277"/>
      <c r="BY18" s="277"/>
      <c r="BZ18" s="277"/>
      <c r="CA18" s="277"/>
      <c r="CB18" s="277"/>
      <c r="CC18" s="277"/>
      <c r="CD18" s="291" t="s">
        <v>87</v>
      </c>
      <c r="CE18" s="277"/>
      <c r="CF18" s="277"/>
      <c r="CG18" s="30">
        <v>107.45058567820726</v>
      </c>
      <c r="CH18" s="13">
        <v>40.68925729695362</v>
      </c>
      <c r="CI18" s="13">
        <v>20.556498880112223</v>
      </c>
      <c r="CJ18" s="32">
        <v>149.05545245280911</v>
      </c>
      <c r="CK18" s="32">
        <v>14.989922388197714</v>
      </c>
      <c r="CL18" s="47">
        <v>24.051103689731299</v>
      </c>
      <c r="CM18" s="47">
        <v>2.9355105434839261</v>
      </c>
      <c r="CN18" s="47">
        <v>8.2981671331407214E-2</v>
      </c>
      <c r="CO18" s="47">
        <v>3.9409885498766344</v>
      </c>
      <c r="CP18" s="47">
        <v>3.0570447718490421E-2</v>
      </c>
    </row>
    <row r="19" spans="1:94" ht="21.75" customHeight="1" x14ac:dyDescent="0.2">
      <c r="A19" s="26"/>
      <c r="B19" s="5" t="s">
        <v>82</v>
      </c>
      <c r="C19" s="5" t="s">
        <v>97</v>
      </c>
      <c r="D19" s="5" t="s">
        <v>97</v>
      </c>
      <c r="E19" s="12" t="s">
        <v>93</v>
      </c>
      <c r="F19" s="10">
        <v>46.73</v>
      </c>
      <c r="G19" s="13">
        <v>19.934060587278221</v>
      </c>
      <c r="H19" s="13">
        <v>2.1362000000000001</v>
      </c>
      <c r="I19" s="13">
        <v>0.96959249769385769</v>
      </c>
      <c r="J19" s="13">
        <v>0.45</v>
      </c>
      <c r="K19" s="13">
        <v>0.72622478077269936</v>
      </c>
      <c r="L19" s="13">
        <v>0.12022946971403835</v>
      </c>
      <c r="M19" s="13">
        <v>0.12313824720711992</v>
      </c>
      <c r="N19" s="13">
        <v>0.65378236987357263</v>
      </c>
      <c r="O19" s="13">
        <v>0.12119906221173221</v>
      </c>
      <c r="P19" s="58">
        <v>0.19461106560855285</v>
      </c>
      <c r="Q19" s="58">
        <v>1.2</v>
      </c>
      <c r="R19" s="58">
        <v>2.97</v>
      </c>
      <c r="S19" s="58">
        <v>2.4</v>
      </c>
      <c r="T19" s="91">
        <v>2</v>
      </c>
      <c r="U19" s="291">
        <v>0.5</v>
      </c>
      <c r="V19" s="347">
        <v>0.5</v>
      </c>
      <c r="W19" s="347"/>
      <c r="X19" s="347"/>
      <c r="Y19" s="291">
        <v>1</v>
      </c>
      <c r="Z19" s="291"/>
      <c r="AA19" s="347"/>
      <c r="AB19" s="347"/>
      <c r="AC19" s="291"/>
      <c r="AD19" s="291"/>
      <c r="AE19" s="347"/>
      <c r="AF19" s="291"/>
      <c r="AG19" s="291"/>
      <c r="AH19" s="291">
        <v>1</v>
      </c>
      <c r="AI19" s="291">
        <v>1</v>
      </c>
      <c r="AJ19" s="291"/>
      <c r="AK19" s="291"/>
      <c r="AL19" s="347"/>
      <c r="AM19" s="347"/>
      <c r="AN19" s="291"/>
      <c r="AO19" s="291"/>
      <c r="AP19" s="291">
        <v>1</v>
      </c>
      <c r="AQ19" s="291"/>
      <c r="AR19" s="291"/>
      <c r="AS19" s="291">
        <v>1</v>
      </c>
      <c r="AT19" s="291">
        <v>1</v>
      </c>
      <c r="AU19" s="347"/>
      <c r="AV19" s="291">
        <v>1</v>
      </c>
      <c r="AW19" s="347"/>
      <c r="AX19" s="347"/>
      <c r="AY19" s="291">
        <v>1</v>
      </c>
      <c r="AZ19" s="291"/>
      <c r="BA19" s="347"/>
      <c r="BB19" s="347"/>
      <c r="BC19" s="347"/>
      <c r="BD19" s="277"/>
      <c r="BE19" s="291" t="s">
        <v>85</v>
      </c>
      <c r="BF19" s="277"/>
      <c r="BG19" s="291" t="s">
        <v>85</v>
      </c>
      <c r="BH19" s="277"/>
      <c r="BI19" s="277"/>
      <c r="BJ19" s="277"/>
      <c r="BK19" s="277"/>
      <c r="BL19" s="277"/>
      <c r="BM19" s="277"/>
      <c r="BN19" s="277"/>
      <c r="BO19" s="291" t="s">
        <v>87</v>
      </c>
      <c r="BP19" s="277"/>
      <c r="BQ19" s="277"/>
      <c r="BR19" s="291" t="s">
        <v>85</v>
      </c>
      <c r="BS19" s="277"/>
      <c r="BT19" s="277"/>
      <c r="BU19" s="291" t="s">
        <v>85</v>
      </c>
      <c r="BV19" s="277"/>
      <c r="BW19" s="291" t="s">
        <v>85</v>
      </c>
      <c r="BX19" s="277"/>
      <c r="BY19" s="277"/>
      <c r="BZ19" s="277"/>
      <c r="CA19" s="277"/>
      <c r="CB19" s="277"/>
      <c r="CC19" s="277"/>
      <c r="CD19" s="291" t="s">
        <v>87</v>
      </c>
      <c r="CE19" s="277"/>
      <c r="CF19" s="277"/>
      <c r="CG19" s="226">
        <v>90.365275160430201</v>
      </c>
      <c r="CH19" s="13">
        <v>35.264022990693142</v>
      </c>
      <c r="CI19" s="13">
        <v>20.556498880112223</v>
      </c>
      <c r="CJ19" s="13">
        <v>125.35470970254877</v>
      </c>
      <c r="CK19" s="13">
        <v>12.991266069771354</v>
      </c>
      <c r="CL19" s="47">
        <v>24.051103689731299</v>
      </c>
      <c r="CM19" s="47">
        <v>2.7155167266755753</v>
      </c>
      <c r="CN19" s="47">
        <v>7.5331005912718699E-2</v>
      </c>
      <c r="CO19" s="47">
        <v>3.6227364535324242</v>
      </c>
      <c r="CP19" s="47">
        <v>2.7751942578245568E-2</v>
      </c>
    </row>
    <row r="20" spans="1:94" ht="21.75" customHeight="1" x14ac:dyDescent="0.2">
      <c r="A20" s="26"/>
      <c r="B20" s="5" t="s">
        <v>82</v>
      </c>
      <c r="C20" s="5" t="s">
        <v>97</v>
      </c>
      <c r="D20" s="5" t="s">
        <v>97</v>
      </c>
      <c r="E20" s="12" t="s">
        <v>94</v>
      </c>
      <c r="F20" s="10">
        <v>46.609999999999992</v>
      </c>
      <c r="G20" s="13">
        <v>19.882888355156116</v>
      </c>
      <c r="H20" s="13">
        <v>2.1295999999999999</v>
      </c>
      <c r="I20" s="13">
        <v>0.89300917874723051</v>
      </c>
      <c r="J20" s="13">
        <v>0.32</v>
      </c>
      <c r="K20" s="13">
        <v>0.66886387488167565</v>
      </c>
      <c r="L20" s="13">
        <v>0.11073313816465659</v>
      </c>
      <c r="M20" s="13">
        <v>0.11341216570089828</v>
      </c>
      <c r="N20" s="13">
        <v>0.60214333195527536</v>
      </c>
      <c r="O20" s="13">
        <v>0.11162614734340381</v>
      </c>
      <c r="P20" s="58">
        <v>0.17923969944855134</v>
      </c>
      <c r="Q20" s="58">
        <v>0.8</v>
      </c>
      <c r="R20" s="58">
        <v>2.88</v>
      </c>
      <c r="S20" s="58">
        <v>1.3</v>
      </c>
      <c r="T20" s="91">
        <v>1.3</v>
      </c>
      <c r="U20" s="291">
        <v>0.5</v>
      </c>
      <c r="V20" s="347">
        <v>0.5</v>
      </c>
      <c r="W20" s="347"/>
      <c r="X20" s="347"/>
      <c r="Y20" s="291">
        <v>1</v>
      </c>
      <c r="Z20" s="291"/>
      <c r="AA20" s="347"/>
      <c r="AB20" s="347"/>
      <c r="AC20" s="291"/>
      <c r="AD20" s="291"/>
      <c r="AE20" s="347"/>
      <c r="AF20" s="291"/>
      <c r="AG20" s="291"/>
      <c r="AH20" s="291">
        <v>1</v>
      </c>
      <c r="AI20" s="291">
        <v>1</v>
      </c>
      <c r="AJ20" s="291"/>
      <c r="AK20" s="291"/>
      <c r="AL20" s="347"/>
      <c r="AM20" s="347"/>
      <c r="AN20" s="291"/>
      <c r="AO20" s="291"/>
      <c r="AP20" s="291">
        <v>1</v>
      </c>
      <c r="AQ20" s="291"/>
      <c r="AR20" s="291"/>
      <c r="AS20" s="291">
        <v>1</v>
      </c>
      <c r="AT20" s="291">
        <v>1</v>
      </c>
      <c r="AU20" s="347"/>
      <c r="AV20" s="291">
        <v>1</v>
      </c>
      <c r="AW20" s="347"/>
      <c r="AX20" s="347"/>
      <c r="AY20" s="291">
        <v>1</v>
      </c>
      <c r="AZ20" s="291"/>
      <c r="BA20" s="347"/>
      <c r="BB20" s="347"/>
      <c r="BC20" s="347"/>
      <c r="BD20" s="277"/>
      <c r="BE20" s="291" t="s">
        <v>85</v>
      </c>
      <c r="BF20" s="277"/>
      <c r="BG20" s="291" t="s">
        <v>85</v>
      </c>
      <c r="BH20" s="277"/>
      <c r="BI20" s="277"/>
      <c r="BJ20" s="277"/>
      <c r="BK20" s="277"/>
      <c r="BL20" s="277"/>
      <c r="BM20" s="277"/>
      <c r="BN20" s="277"/>
      <c r="BO20" s="291" t="s">
        <v>87</v>
      </c>
      <c r="BP20" s="277"/>
      <c r="BQ20" s="277"/>
      <c r="BR20" s="291" t="s">
        <v>85</v>
      </c>
      <c r="BS20" s="277"/>
      <c r="BT20" s="277"/>
      <c r="BU20" s="291" t="s">
        <v>85</v>
      </c>
      <c r="BV20" s="277"/>
      <c r="BW20" s="291" t="s">
        <v>85</v>
      </c>
      <c r="BX20" s="277"/>
      <c r="BY20" s="277"/>
      <c r="BZ20" s="277"/>
      <c r="CA20" s="277"/>
      <c r="CB20" s="277"/>
      <c r="CC20" s="277"/>
      <c r="CD20" s="291" t="s">
        <v>87</v>
      </c>
      <c r="CE20" s="277"/>
      <c r="CF20" s="277"/>
      <c r="CG20" s="30">
        <v>73.279964642653141</v>
      </c>
      <c r="CH20" s="13">
        <v>38.751673616146306</v>
      </c>
      <c r="CI20" s="13">
        <v>20.556498880112223</v>
      </c>
      <c r="CJ20" s="13">
        <v>101.65396695228844</v>
      </c>
      <c r="CK20" s="13">
        <v>14.276116560188299</v>
      </c>
      <c r="CL20" s="47">
        <v>24.051103689731299</v>
      </c>
      <c r="CM20" s="47">
        <v>2.3745509472634851</v>
      </c>
      <c r="CN20" s="47">
        <v>8.2525564132945164E-2</v>
      </c>
      <c r="CO20" s="47">
        <v>3.1421964187494558</v>
      </c>
      <c r="CP20" s="47">
        <v>3.0402417826576999E-2</v>
      </c>
    </row>
    <row r="21" spans="1:94" ht="30" customHeight="1" x14ac:dyDescent="0.2">
      <c r="A21" s="26"/>
      <c r="B21" s="5" t="s">
        <v>82</v>
      </c>
      <c r="C21" s="5" t="s">
        <v>97</v>
      </c>
      <c r="D21" s="5" t="s">
        <v>97</v>
      </c>
      <c r="E21" s="10" t="s">
        <v>95</v>
      </c>
      <c r="F21" s="52">
        <v>18.229999999999997</v>
      </c>
      <c r="G21" s="13">
        <v>7.780655458278452</v>
      </c>
      <c r="H21" s="13">
        <v>0.56869999999999998</v>
      </c>
      <c r="I21" s="13">
        <v>0.38856310133777555</v>
      </c>
      <c r="J21" s="13">
        <v>0.1</v>
      </c>
      <c r="K21" s="13">
        <v>0.2910337629019939</v>
      </c>
      <c r="L21" s="13">
        <v>4.8181824565884171E-2</v>
      </c>
      <c r="M21" s="13">
        <v>4.9347513869897497E-2</v>
      </c>
      <c r="N21" s="13">
        <v>0.26200254833061437</v>
      </c>
      <c r="O21" s="13">
        <v>4.8570387667221944E-2</v>
      </c>
      <c r="P21" s="58">
        <v>7.7990165339939244E-2</v>
      </c>
      <c r="Q21" s="52">
        <v>0.54</v>
      </c>
      <c r="R21" s="53">
        <v>2.8</v>
      </c>
      <c r="S21" s="52">
        <v>0.55000000000000004</v>
      </c>
      <c r="T21" s="252">
        <v>0.62</v>
      </c>
      <c r="U21" s="291">
        <v>0.5</v>
      </c>
      <c r="V21" s="347">
        <v>0.5</v>
      </c>
      <c r="W21" s="347"/>
      <c r="X21" s="347"/>
      <c r="Y21" s="291">
        <v>1</v>
      </c>
      <c r="Z21" s="291"/>
      <c r="AA21" s="347"/>
      <c r="AB21" s="347"/>
      <c r="AC21" s="291"/>
      <c r="AD21" s="291"/>
      <c r="AE21" s="347"/>
      <c r="AF21" s="291"/>
      <c r="AG21" s="291">
        <v>1</v>
      </c>
      <c r="AH21" s="291"/>
      <c r="AI21" s="291"/>
      <c r="AJ21" s="291">
        <v>1</v>
      </c>
      <c r="AK21" s="291"/>
      <c r="AL21" s="347"/>
      <c r="AM21" s="347"/>
      <c r="AN21" s="291"/>
      <c r="AO21" s="291"/>
      <c r="AP21" s="291">
        <v>1</v>
      </c>
      <c r="AQ21" s="291"/>
      <c r="AR21" s="291"/>
      <c r="AS21" s="291">
        <v>1</v>
      </c>
      <c r="AT21" s="291">
        <v>1</v>
      </c>
      <c r="AU21" s="347"/>
      <c r="AV21" s="291"/>
      <c r="AW21" s="347">
        <v>1</v>
      </c>
      <c r="AX21" s="347"/>
      <c r="AY21" s="291">
        <v>1</v>
      </c>
      <c r="AZ21" s="291"/>
      <c r="BA21" s="347"/>
      <c r="BB21" s="347"/>
      <c r="BC21" s="347"/>
      <c r="BD21" s="277"/>
      <c r="BE21" s="291" t="s">
        <v>85</v>
      </c>
      <c r="BF21" s="277"/>
      <c r="BG21" s="291" t="s">
        <v>85</v>
      </c>
      <c r="BH21" s="277"/>
      <c r="BI21" s="277"/>
      <c r="BJ21" s="277"/>
      <c r="BK21" s="277"/>
      <c r="BL21" s="277"/>
      <c r="BM21" s="277"/>
      <c r="BN21" s="277"/>
      <c r="BO21" s="291" t="s">
        <v>87</v>
      </c>
      <c r="BP21" s="277"/>
      <c r="BQ21" s="277"/>
      <c r="BR21" s="291" t="s">
        <v>85</v>
      </c>
      <c r="BS21" s="277"/>
      <c r="BT21" s="277"/>
      <c r="BU21" s="291" t="s">
        <v>85</v>
      </c>
      <c r="BV21" s="277"/>
      <c r="BW21" s="291" t="s">
        <v>96</v>
      </c>
      <c r="BX21" s="277"/>
      <c r="BY21" s="277"/>
      <c r="BZ21" s="291" t="s">
        <v>96</v>
      </c>
      <c r="CA21" s="277"/>
      <c r="CB21" s="277"/>
      <c r="CC21" s="277"/>
      <c r="CD21" s="291" t="s">
        <v>87</v>
      </c>
      <c r="CE21" s="277"/>
      <c r="CF21" s="277"/>
      <c r="CG21" s="61">
        <v>78.685863673668536</v>
      </c>
      <c r="CH21" s="58">
        <v>38.751673616146306</v>
      </c>
      <c r="CI21" s="58">
        <v>20.556498880112223</v>
      </c>
      <c r="CJ21" s="32">
        <v>109.15303008811298</v>
      </c>
      <c r="CK21" s="32">
        <v>14.276116560188299</v>
      </c>
      <c r="CL21" s="47">
        <v>24.051103689731299</v>
      </c>
      <c r="CM21" s="47">
        <v>0.97037908688066954</v>
      </c>
      <c r="CN21" s="47">
        <v>2.2038076785502406E-2</v>
      </c>
      <c r="CO21" s="47">
        <v>1.2877337396065101</v>
      </c>
      <c r="CP21" s="47">
        <v>8.1188274877790866E-3</v>
      </c>
    </row>
    <row r="22" spans="1:94" ht="30" customHeight="1" x14ac:dyDescent="0.2">
      <c r="A22" s="26"/>
      <c r="B22" s="5" t="s">
        <v>82</v>
      </c>
      <c r="C22" s="10" t="s">
        <v>98</v>
      </c>
      <c r="D22" s="10" t="s">
        <v>98</v>
      </c>
      <c r="E22" s="15"/>
      <c r="F22" s="6"/>
      <c r="G22" s="7"/>
      <c r="H22" s="117"/>
      <c r="I22" s="96">
        <v>0.33978884514380026</v>
      </c>
      <c r="J22" s="96">
        <v>9.0000000000000011E-2</v>
      </c>
      <c r="K22" s="96">
        <v>0.25450184501270645</v>
      </c>
      <c r="L22" s="96">
        <v>4.2133816797831236E-2</v>
      </c>
      <c r="M22" s="96">
        <v>4.3153183333262644E-2</v>
      </c>
      <c r="N22" s="97">
        <v>1.64</v>
      </c>
      <c r="O22" s="98"/>
      <c r="P22" s="116"/>
      <c r="Q22" s="96"/>
      <c r="R22" s="96"/>
      <c r="S22" s="7"/>
      <c r="T22" s="36"/>
      <c r="U22" s="273"/>
      <c r="V22" s="274"/>
      <c r="W22" s="274"/>
      <c r="X22" s="274"/>
      <c r="Y22" s="274"/>
      <c r="Z22" s="274"/>
      <c r="AA22" s="274"/>
      <c r="AB22" s="274"/>
      <c r="AC22" s="274"/>
      <c r="AD22" s="274"/>
      <c r="AE22" s="274"/>
      <c r="AF22" s="274"/>
      <c r="AG22" s="274"/>
      <c r="AH22" s="274"/>
      <c r="AI22" s="274"/>
      <c r="AJ22" s="274"/>
      <c r="AK22" s="274"/>
      <c r="AL22" s="274"/>
      <c r="AM22" s="274"/>
      <c r="AN22" s="273"/>
      <c r="AO22" s="273"/>
      <c r="AP22" s="273"/>
      <c r="AQ22" s="273"/>
      <c r="AR22" s="273"/>
      <c r="AS22" s="273"/>
      <c r="AT22" s="273"/>
      <c r="AU22" s="274"/>
      <c r="AV22" s="273"/>
      <c r="AW22" s="274"/>
      <c r="AX22" s="274"/>
      <c r="AY22" s="273"/>
      <c r="AZ22" s="273"/>
      <c r="BA22" s="274"/>
      <c r="BB22" s="274"/>
      <c r="BC22" s="274"/>
      <c r="BD22" s="277"/>
      <c r="BE22" s="273"/>
      <c r="BF22" s="277"/>
      <c r="BG22" s="273"/>
      <c r="BH22" s="277"/>
      <c r="BI22" s="277"/>
      <c r="BJ22" s="277"/>
      <c r="BK22" s="277"/>
      <c r="BL22" s="277"/>
      <c r="BM22" s="277"/>
      <c r="BN22" s="277"/>
      <c r="BO22" s="273"/>
      <c r="BP22" s="277"/>
      <c r="BQ22" s="277"/>
      <c r="BR22" s="273"/>
      <c r="BS22" s="277"/>
      <c r="BT22" s="277"/>
      <c r="BU22" s="273"/>
      <c r="BV22" s="277"/>
      <c r="BW22" s="273"/>
      <c r="BX22" s="277"/>
      <c r="BY22" s="277"/>
      <c r="BZ22" s="273"/>
      <c r="CA22" s="277"/>
      <c r="CB22" s="277"/>
      <c r="CC22" s="277"/>
      <c r="CD22" s="273"/>
      <c r="CE22" s="277"/>
      <c r="CF22" s="277"/>
      <c r="CG22" s="34"/>
      <c r="CH22" s="7"/>
      <c r="CI22" s="13"/>
      <c r="CJ22" s="60"/>
      <c r="CK22" s="60"/>
      <c r="CL22" s="7"/>
      <c r="CM22" s="7"/>
      <c r="CN22" s="7"/>
      <c r="CO22" s="7"/>
      <c r="CP22" s="7"/>
    </row>
    <row r="23" spans="1:94" ht="30" customHeight="1" x14ac:dyDescent="0.2">
      <c r="A23" s="26"/>
      <c r="B23" s="37" t="s">
        <v>82</v>
      </c>
      <c r="C23" s="38" t="s">
        <v>98</v>
      </c>
      <c r="D23" s="38" t="s">
        <v>98</v>
      </c>
      <c r="E23" s="38" t="s">
        <v>84</v>
      </c>
      <c r="F23" s="53">
        <v>2.61</v>
      </c>
      <c r="G23" s="13">
        <v>1.1197365770512124</v>
      </c>
      <c r="H23" s="13">
        <v>8.8549999999999976E-2</v>
      </c>
      <c r="I23" s="13">
        <v>4.8832109524972543E-2</v>
      </c>
      <c r="J23" s="13">
        <v>0.01</v>
      </c>
      <c r="K23" s="13">
        <v>3.6575250034204435E-2</v>
      </c>
      <c r="L23" s="28">
        <v>6.0551815810965951E-3</v>
      </c>
      <c r="M23" s="28">
        <v>6.2016779096715127E-3</v>
      </c>
      <c r="N23" s="13">
        <v>0.03</v>
      </c>
      <c r="O23" s="28">
        <v>6.1040136906215679E-3</v>
      </c>
      <c r="P23" s="149">
        <v>1.2728095834350975E-2</v>
      </c>
      <c r="Q23" s="58">
        <v>2</v>
      </c>
      <c r="R23" s="58">
        <v>4.3</v>
      </c>
      <c r="S23" s="58">
        <v>3.1</v>
      </c>
      <c r="T23" s="91">
        <v>2.1</v>
      </c>
      <c r="U23" s="291">
        <v>0.5</v>
      </c>
      <c r="V23" s="347"/>
      <c r="W23" s="347"/>
      <c r="X23" s="347">
        <v>0.5</v>
      </c>
      <c r="Y23" s="291">
        <v>1</v>
      </c>
      <c r="Z23" s="291"/>
      <c r="AA23" s="347"/>
      <c r="AB23" s="347"/>
      <c r="AC23" s="291"/>
      <c r="AD23" s="291"/>
      <c r="AE23" s="347"/>
      <c r="AF23" s="291">
        <v>0.5</v>
      </c>
      <c r="AG23" s="291"/>
      <c r="AH23" s="291">
        <v>0.5</v>
      </c>
      <c r="AI23" s="291">
        <v>1</v>
      </c>
      <c r="AJ23" s="291"/>
      <c r="AK23" s="291"/>
      <c r="AL23" s="347"/>
      <c r="AM23" s="347"/>
      <c r="AN23" s="291">
        <v>0.5</v>
      </c>
      <c r="AO23" s="291">
        <v>0.5</v>
      </c>
      <c r="AP23" s="349"/>
      <c r="AQ23" s="291">
        <v>0.66659999999999997</v>
      </c>
      <c r="AR23" s="291"/>
      <c r="AS23" s="291">
        <v>0.33329999999999999</v>
      </c>
      <c r="AT23" s="291"/>
      <c r="AU23" s="347"/>
      <c r="AV23" s="291">
        <v>0.5</v>
      </c>
      <c r="AW23" s="347">
        <v>0.5</v>
      </c>
      <c r="AX23" s="347"/>
      <c r="AY23" s="291">
        <v>1</v>
      </c>
      <c r="AZ23" s="291"/>
      <c r="BA23" s="347"/>
      <c r="BB23" s="347"/>
      <c r="BC23" s="347"/>
      <c r="BD23" s="277"/>
      <c r="BE23" s="291" t="s">
        <v>85</v>
      </c>
      <c r="BF23" s="277"/>
      <c r="BG23" s="291" t="s">
        <v>85</v>
      </c>
      <c r="BH23" s="277"/>
      <c r="BI23" s="277"/>
      <c r="BJ23" s="277"/>
      <c r="BK23" s="277"/>
      <c r="BL23" s="277"/>
      <c r="BM23" s="277"/>
      <c r="BN23" s="277"/>
      <c r="BO23" s="291" t="s">
        <v>87</v>
      </c>
      <c r="BP23" s="277"/>
      <c r="BQ23" s="277"/>
      <c r="BR23" s="291" t="s">
        <v>85</v>
      </c>
      <c r="BS23" s="277"/>
      <c r="BT23" s="277"/>
      <c r="BU23" s="291" t="s">
        <v>85</v>
      </c>
      <c r="BV23" s="277"/>
      <c r="BW23" s="291" t="s">
        <v>85</v>
      </c>
      <c r="BX23" s="277"/>
      <c r="BY23" s="277"/>
      <c r="BZ23" s="277"/>
      <c r="CA23" s="277"/>
      <c r="CB23" s="277"/>
      <c r="CC23" s="277"/>
      <c r="CD23" s="291" t="s">
        <v>87</v>
      </c>
      <c r="CE23" s="277"/>
      <c r="CF23" s="277"/>
      <c r="CG23" s="61">
        <v>101.44403119930125</v>
      </c>
      <c r="CH23" s="13">
        <v>38.751673616146306</v>
      </c>
      <c r="CI23" s="7">
        <v>25.42514335171775</v>
      </c>
      <c r="CJ23" s="32">
        <v>140.72316007967069</v>
      </c>
      <c r="CK23" s="32">
        <v>14.276116560188299</v>
      </c>
      <c r="CL23" s="47">
        <v>29.747417721509766</v>
      </c>
      <c r="CM23" s="47">
        <v>0.17692480228627011</v>
      </c>
      <c r="CN23" s="69">
        <v>3.4314606987097544E-3</v>
      </c>
      <c r="CO23" s="94">
        <v>0.23521362983258079</v>
      </c>
      <c r="CP23" s="101">
        <v>1.2641501214046735E-3</v>
      </c>
    </row>
    <row r="24" spans="1:94" ht="24" customHeight="1" x14ac:dyDescent="0.2">
      <c r="A24" s="26"/>
      <c r="B24" s="5" t="s">
        <v>82</v>
      </c>
      <c r="C24" s="10" t="s">
        <v>98</v>
      </c>
      <c r="D24" s="10" t="s">
        <v>98</v>
      </c>
      <c r="E24" s="12" t="s">
        <v>89</v>
      </c>
      <c r="F24" s="60">
        <v>2.09</v>
      </c>
      <c r="G24" s="7">
        <v>7.5452855039900832</v>
      </c>
      <c r="H24" s="13">
        <v>0.97</v>
      </c>
      <c r="I24" s="13">
        <v>4.1566044234988345E-2</v>
      </c>
      <c r="J24" s="13">
        <v>0.01</v>
      </c>
      <c r="K24" s="13">
        <v>3.1132967132006271E-2</v>
      </c>
      <c r="L24" s="28">
        <v>5.1541894851385543E-3</v>
      </c>
      <c r="M24" s="28">
        <v>5.2788876178435197E-3</v>
      </c>
      <c r="N24" s="13">
        <v>0.02</v>
      </c>
      <c r="O24" s="28">
        <v>5.1957555293735431E-3</v>
      </c>
      <c r="P24" s="149">
        <v>1.6370288705614799E-2</v>
      </c>
      <c r="Q24" s="58">
        <v>1.5</v>
      </c>
      <c r="R24" s="58">
        <v>4.2</v>
      </c>
      <c r="S24" s="58">
        <v>3</v>
      </c>
      <c r="T24" s="58">
        <v>2.0499999999999998</v>
      </c>
      <c r="U24" s="291">
        <v>0.5</v>
      </c>
      <c r="V24" s="347">
        <v>0.5</v>
      </c>
      <c r="W24" s="347"/>
      <c r="X24" s="347"/>
      <c r="Y24" s="291">
        <v>1</v>
      </c>
      <c r="Z24" s="291"/>
      <c r="AA24" s="347"/>
      <c r="AB24" s="347"/>
      <c r="AC24" s="291"/>
      <c r="AD24" s="291"/>
      <c r="AE24" s="347"/>
      <c r="AF24" s="291"/>
      <c r="AG24" s="291"/>
      <c r="AH24" s="291">
        <v>1</v>
      </c>
      <c r="AI24" s="291">
        <v>1</v>
      </c>
      <c r="AJ24" s="291"/>
      <c r="AK24" s="291"/>
      <c r="AL24" s="347"/>
      <c r="AM24" s="347"/>
      <c r="AN24" s="291"/>
      <c r="AO24" s="291">
        <v>1</v>
      </c>
      <c r="AP24" s="291"/>
      <c r="AQ24" s="291"/>
      <c r="AR24" s="291"/>
      <c r="AS24" s="291">
        <v>1</v>
      </c>
      <c r="AT24" s="291"/>
      <c r="AU24" s="347"/>
      <c r="AV24" s="291"/>
      <c r="AW24" s="347">
        <v>1</v>
      </c>
      <c r="AX24" s="347"/>
      <c r="AY24" s="291">
        <v>1</v>
      </c>
      <c r="AZ24" s="291"/>
      <c r="BA24" s="347"/>
      <c r="BB24" s="347"/>
      <c r="BC24" s="347"/>
      <c r="BD24" s="277"/>
      <c r="BE24" s="291" t="s">
        <v>85</v>
      </c>
      <c r="BF24" s="277"/>
      <c r="BG24" s="291" t="s">
        <v>85</v>
      </c>
      <c r="BH24" s="277"/>
      <c r="BI24" s="277"/>
      <c r="BJ24" s="277"/>
      <c r="BK24" s="277"/>
      <c r="BL24" s="277"/>
      <c r="BM24" s="277"/>
      <c r="BN24" s="277"/>
      <c r="BO24" s="291" t="s">
        <v>87</v>
      </c>
      <c r="BP24" s="277"/>
      <c r="BQ24" s="277"/>
      <c r="BR24" s="291" t="s">
        <v>85</v>
      </c>
      <c r="BS24" s="277"/>
      <c r="BT24" s="277"/>
      <c r="BU24" s="291" t="s">
        <v>85</v>
      </c>
      <c r="BV24" s="277"/>
      <c r="BW24" s="291" t="s">
        <v>85</v>
      </c>
      <c r="BX24" s="277"/>
      <c r="BY24" s="277"/>
      <c r="BZ24" s="277"/>
      <c r="CA24" s="277"/>
      <c r="CB24" s="277"/>
      <c r="CC24" s="277"/>
      <c r="CD24" s="291" t="s">
        <v>87</v>
      </c>
      <c r="CE24" s="277"/>
      <c r="CF24" s="277"/>
      <c r="CG24" s="34">
        <v>78.752603167878618</v>
      </c>
      <c r="CH24" s="13">
        <v>36.426573199177525</v>
      </c>
      <c r="CI24" s="7">
        <v>25.42514335171775</v>
      </c>
      <c r="CJ24" s="32">
        <v>109.24561111448122</v>
      </c>
      <c r="CK24" s="32">
        <v>13.419549566577</v>
      </c>
      <c r="CL24" s="47">
        <v>29.747417721509766</v>
      </c>
      <c r="CM24" s="47">
        <v>0.63646585850866988</v>
      </c>
      <c r="CN24" s="47">
        <v>3.5333776003202193E-2</v>
      </c>
      <c r="CO24" s="94">
        <v>0.88646142895458846</v>
      </c>
      <c r="CP24" s="94">
        <v>1.301696307957969E-2</v>
      </c>
    </row>
    <row r="25" spans="1:94" ht="25.5" customHeight="1" x14ac:dyDescent="0.2">
      <c r="A25" s="26"/>
      <c r="B25" s="5" t="s">
        <v>82</v>
      </c>
      <c r="C25" s="10" t="s">
        <v>98</v>
      </c>
      <c r="D25" s="10" t="s">
        <v>98</v>
      </c>
      <c r="E25" s="12" t="s">
        <v>91</v>
      </c>
      <c r="F25" s="60">
        <v>2.56</v>
      </c>
      <c r="G25" s="7">
        <v>12.790501278376077</v>
      </c>
      <c r="H25" s="13">
        <v>1.65</v>
      </c>
      <c r="I25" s="13">
        <v>5.23575313312373E-2</v>
      </c>
      <c r="J25" s="13">
        <v>0.02</v>
      </c>
      <c r="K25" s="13">
        <v>3.9215790967096736E-2</v>
      </c>
      <c r="L25" s="13">
        <v>6.4923338850734254E-3</v>
      </c>
      <c r="M25" s="13">
        <v>6.6494064790671376E-3</v>
      </c>
      <c r="N25" s="13">
        <v>0.03</v>
      </c>
      <c r="O25" s="13">
        <v>6.5446914164046625E-3</v>
      </c>
      <c r="P25" s="58">
        <v>1.5812839914832639E-2</v>
      </c>
      <c r="Q25" s="58">
        <v>1.45</v>
      </c>
      <c r="R25" s="58">
        <v>3.5</v>
      </c>
      <c r="S25" s="58">
        <v>2.7</v>
      </c>
      <c r="T25" s="58">
        <v>2.0249999999999999</v>
      </c>
      <c r="U25" s="291">
        <v>0.5</v>
      </c>
      <c r="V25" s="347">
        <v>0.5</v>
      </c>
      <c r="W25" s="347"/>
      <c r="X25" s="347"/>
      <c r="Y25" s="291">
        <v>1</v>
      </c>
      <c r="Z25" s="291"/>
      <c r="AA25" s="347"/>
      <c r="AB25" s="347"/>
      <c r="AC25" s="291"/>
      <c r="AD25" s="291"/>
      <c r="AE25" s="347"/>
      <c r="AF25" s="291"/>
      <c r="AG25" s="291"/>
      <c r="AH25" s="291">
        <v>1</v>
      </c>
      <c r="AI25" s="291">
        <v>1</v>
      </c>
      <c r="AJ25" s="291"/>
      <c r="AK25" s="291"/>
      <c r="AL25" s="347"/>
      <c r="AM25" s="347"/>
      <c r="AN25" s="291"/>
      <c r="AO25" s="291">
        <v>1</v>
      </c>
      <c r="AP25" s="291"/>
      <c r="AQ25" s="291"/>
      <c r="AR25" s="291"/>
      <c r="AS25" s="291">
        <v>1</v>
      </c>
      <c r="AT25" s="291"/>
      <c r="AU25" s="347"/>
      <c r="AV25" s="291"/>
      <c r="AW25" s="347">
        <v>1</v>
      </c>
      <c r="AX25" s="347"/>
      <c r="AY25" s="291">
        <v>1</v>
      </c>
      <c r="AZ25" s="291"/>
      <c r="BA25" s="347"/>
      <c r="BB25" s="347"/>
      <c r="BC25" s="347"/>
      <c r="BD25" s="277"/>
      <c r="BE25" s="291" t="s">
        <v>85</v>
      </c>
      <c r="BF25" s="277"/>
      <c r="BG25" s="291" t="s">
        <v>85</v>
      </c>
      <c r="BH25" s="277"/>
      <c r="BI25" s="277"/>
      <c r="BJ25" s="277"/>
      <c r="BK25" s="277"/>
      <c r="BL25" s="277"/>
      <c r="BM25" s="277"/>
      <c r="BN25" s="277"/>
      <c r="BO25" s="291" t="s">
        <v>87</v>
      </c>
      <c r="BP25" s="277"/>
      <c r="BQ25" s="277"/>
      <c r="BR25" s="291" t="s">
        <v>85</v>
      </c>
      <c r="BS25" s="277"/>
      <c r="BT25" s="277"/>
      <c r="BU25" s="291" t="s">
        <v>85</v>
      </c>
      <c r="BV25" s="277"/>
      <c r="BW25" s="291" t="s">
        <v>85</v>
      </c>
      <c r="BX25" s="277"/>
      <c r="BY25" s="277"/>
      <c r="BZ25" s="277"/>
      <c r="CA25" s="277"/>
      <c r="CB25" s="277"/>
      <c r="CC25" s="277"/>
      <c r="CD25" s="291" t="s">
        <v>87</v>
      </c>
      <c r="CE25" s="277"/>
      <c r="CF25" s="277"/>
      <c r="CG25" s="34">
        <v>78.085208225777933</v>
      </c>
      <c r="CH25" s="13">
        <v>39.52670708846923</v>
      </c>
      <c r="CI25" s="7">
        <v>25.42514335171775</v>
      </c>
      <c r="CJ25" s="32">
        <v>108.31980085079915</v>
      </c>
      <c r="CK25" s="32">
        <v>14.561638891392064</v>
      </c>
      <c r="CL25" s="47">
        <v>29.747417721509766</v>
      </c>
      <c r="CM25" s="47">
        <v>1.0459515510908193</v>
      </c>
      <c r="CN25" s="47">
        <v>6.5219066695974215E-2</v>
      </c>
      <c r="CO25" s="94">
        <v>1.4616179406226537</v>
      </c>
      <c r="CP25" s="94">
        <v>2.4026704170796904E-2</v>
      </c>
    </row>
    <row r="26" spans="1:94" ht="21.75" customHeight="1" x14ac:dyDescent="0.2">
      <c r="A26" s="26"/>
      <c r="B26" s="5" t="s">
        <v>82</v>
      </c>
      <c r="C26" s="10" t="s">
        <v>98</v>
      </c>
      <c r="D26" s="10" t="s">
        <v>98</v>
      </c>
      <c r="E26" s="12" t="s">
        <v>92</v>
      </c>
      <c r="F26" s="60">
        <v>3.92</v>
      </c>
      <c r="G26" s="7">
        <v>11.163477182923994</v>
      </c>
      <c r="H26" s="13">
        <v>1.44</v>
      </c>
      <c r="I26" s="13">
        <v>7.8427158938145808E-2</v>
      </c>
      <c r="J26" s="13">
        <v>0.02</v>
      </c>
      <c r="K26" s="13">
        <v>5.874194204467121E-2</v>
      </c>
      <c r="L26" s="13">
        <v>9.7249677083300796E-3</v>
      </c>
      <c r="M26" s="13">
        <v>9.9602491851445169E-3</v>
      </c>
      <c r="N26" s="13">
        <v>0.06</v>
      </c>
      <c r="O26" s="13">
        <v>9.803394867268226E-3</v>
      </c>
      <c r="P26" s="58">
        <v>8.6237640708775841E-3</v>
      </c>
      <c r="Q26" s="58">
        <v>1.4</v>
      </c>
      <c r="R26" s="58">
        <v>3.15</v>
      </c>
      <c r="S26" s="58">
        <v>2.6</v>
      </c>
      <c r="T26" s="58">
        <v>2.0099999999999998</v>
      </c>
      <c r="U26" s="291">
        <v>0.5</v>
      </c>
      <c r="V26" s="347">
        <v>0.5</v>
      </c>
      <c r="W26" s="347"/>
      <c r="X26" s="347"/>
      <c r="Y26" s="291">
        <v>1</v>
      </c>
      <c r="Z26" s="291"/>
      <c r="AA26" s="347"/>
      <c r="AB26" s="347"/>
      <c r="AC26" s="291"/>
      <c r="AD26" s="291"/>
      <c r="AE26" s="347"/>
      <c r="AF26" s="291"/>
      <c r="AG26" s="291"/>
      <c r="AH26" s="291">
        <v>1</v>
      </c>
      <c r="AI26" s="291">
        <v>1</v>
      </c>
      <c r="AJ26" s="291"/>
      <c r="AK26" s="291"/>
      <c r="AL26" s="347"/>
      <c r="AM26" s="347"/>
      <c r="AN26" s="291"/>
      <c r="AO26" s="291"/>
      <c r="AP26" s="291">
        <v>1</v>
      </c>
      <c r="AQ26" s="291"/>
      <c r="AR26" s="291"/>
      <c r="AS26" s="291">
        <v>1</v>
      </c>
      <c r="AT26" s="291">
        <v>1</v>
      </c>
      <c r="AU26" s="347"/>
      <c r="AV26" s="291"/>
      <c r="AW26" s="347">
        <v>1</v>
      </c>
      <c r="AX26" s="347"/>
      <c r="AY26" s="291">
        <v>1</v>
      </c>
      <c r="AZ26" s="291"/>
      <c r="BA26" s="347"/>
      <c r="BB26" s="347"/>
      <c r="BC26" s="347"/>
      <c r="BD26" s="277"/>
      <c r="BE26" s="291" t="s">
        <v>85</v>
      </c>
      <c r="BF26" s="277"/>
      <c r="BG26" s="291" t="s">
        <v>85</v>
      </c>
      <c r="BH26" s="277"/>
      <c r="BI26" s="277"/>
      <c r="BJ26" s="277"/>
      <c r="BK26" s="277"/>
      <c r="BL26" s="277"/>
      <c r="BM26" s="277"/>
      <c r="BN26" s="277"/>
      <c r="BO26" s="291" t="s">
        <v>87</v>
      </c>
      <c r="BP26" s="277"/>
      <c r="BQ26" s="277"/>
      <c r="BR26" s="291" t="s">
        <v>85</v>
      </c>
      <c r="BS26" s="277"/>
      <c r="BT26" s="277"/>
      <c r="BU26" s="291" t="s">
        <v>85</v>
      </c>
      <c r="BV26" s="277"/>
      <c r="BW26" s="291" t="s">
        <v>85</v>
      </c>
      <c r="BX26" s="277"/>
      <c r="BY26" s="277"/>
      <c r="BZ26" s="277"/>
      <c r="CA26" s="277"/>
      <c r="CB26" s="277"/>
      <c r="CC26" s="277"/>
      <c r="CD26" s="291" t="s">
        <v>87</v>
      </c>
      <c r="CE26" s="277"/>
      <c r="CF26" s="277"/>
      <c r="CG26" s="34">
        <v>72.746048688972621</v>
      </c>
      <c r="CH26" s="13">
        <v>39.52670708846923</v>
      </c>
      <c r="CI26" s="7">
        <v>25.42514335171775</v>
      </c>
      <c r="CJ26" s="32">
        <v>100.91331874134282</v>
      </c>
      <c r="CK26" s="32">
        <v>14.561638891392064</v>
      </c>
      <c r="CL26" s="47">
        <v>29.747417721509766</v>
      </c>
      <c r="CM26" s="47">
        <v>0.89643635495620644</v>
      </c>
      <c r="CN26" s="47">
        <v>5.6918458207395689E-2</v>
      </c>
      <c r="CO26" s="47">
        <v>1.243153408690435</v>
      </c>
      <c r="CP26" s="47">
        <v>2.0968760003604571E-2</v>
      </c>
    </row>
    <row r="27" spans="1:94" ht="24" customHeight="1" x14ac:dyDescent="0.2">
      <c r="A27" s="26"/>
      <c r="B27" s="5" t="s">
        <v>82</v>
      </c>
      <c r="C27" s="10" t="s">
        <v>98</v>
      </c>
      <c r="D27" s="10" t="s">
        <v>98</v>
      </c>
      <c r="E27" s="12" t="s">
        <v>93</v>
      </c>
      <c r="F27" s="60">
        <v>2.2200000000000002</v>
      </c>
      <c r="G27" s="7">
        <v>15.339505694584334</v>
      </c>
      <c r="H27" s="13">
        <v>1.98</v>
      </c>
      <c r="I27" s="13">
        <v>4.6062387007925622E-2</v>
      </c>
      <c r="J27" s="13">
        <v>0.02</v>
      </c>
      <c r="K27" s="13">
        <v>3.4500727868936293E-2</v>
      </c>
      <c r="L27" s="28">
        <v>5.7117359889827767E-3</v>
      </c>
      <c r="M27" s="28">
        <v>5.849923150006554E-3</v>
      </c>
      <c r="N27" s="13">
        <v>3.0000000000000001E-3</v>
      </c>
      <c r="O27" s="28">
        <v>5.7577983759907027E-3</v>
      </c>
      <c r="P27" s="58">
        <v>3.7304588631934914E-2</v>
      </c>
      <c r="Q27" s="58">
        <v>1.2</v>
      </c>
      <c r="R27" s="58">
        <v>2.97</v>
      </c>
      <c r="S27" s="58">
        <v>2.4</v>
      </c>
      <c r="T27" s="91">
        <v>2</v>
      </c>
      <c r="U27" s="291">
        <v>0.5</v>
      </c>
      <c r="V27" s="347">
        <v>0.5</v>
      </c>
      <c r="W27" s="347"/>
      <c r="X27" s="347"/>
      <c r="Y27" s="291">
        <v>1</v>
      </c>
      <c r="Z27" s="291"/>
      <c r="AA27" s="347"/>
      <c r="AB27" s="347"/>
      <c r="AC27" s="291"/>
      <c r="AD27" s="291"/>
      <c r="AE27" s="347"/>
      <c r="AF27" s="291"/>
      <c r="AG27" s="291"/>
      <c r="AH27" s="291">
        <v>1</v>
      </c>
      <c r="AI27" s="291">
        <v>1</v>
      </c>
      <c r="AJ27" s="291"/>
      <c r="AK27" s="291"/>
      <c r="AL27" s="347"/>
      <c r="AM27" s="347"/>
      <c r="AN27" s="291"/>
      <c r="AO27" s="291"/>
      <c r="AP27" s="291">
        <v>1</v>
      </c>
      <c r="AQ27" s="291"/>
      <c r="AR27" s="291"/>
      <c r="AS27" s="291">
        <v>1</v>
      </c>
      <c r="AT27" s="291">
        <v>1</v>
      </c>
      <c r="AU27" s="347"/>
      <c r="AV27" s="291"/>
      <c r="AW27" s="347">
        <v>1</v>
      </c>
      <c r="AX27" s="347"/>
      <c r="AY27" s="291">
        <v>1</v>
      </c>
      <c r="AZ27" s="291"/>
      <c r="BA27" s="347"/>
      <c r="BB27" s="347"/>
      <c r="BC27" s="347"/>
      <c r="BD27" s="277"/>
      <c r="BE27" s="291" t="s">
        <v>85</v>
      </c>
      <c r="BF27" s="277"/>
      <c r="BG27" s="291" t="s">
        <v>85</v>
      </c>
      <c r="BH27" s="277"/>
      <c r="BI27" s="277"/>
      <c r="BJ27" s="277"/>
      <c r="BK27" s="277"/>
      <c r="BL27" s="277"/>
      <c r="BM27" s="277"/>
      <c r="BN27" s="277"/>
      <c r="BO27" s="291" t="s">
        <v>87</v>
      </c>
      <c r="BP27" s="277"/>
      <c r="BQ27" s="277"/>
      <c r="BR27" s="291" t="s">
        <v>85</v>
      </c>
      <c r="BS27" s="277"/>
      <c r="BT27" s="277"/>
      <c r="BU27" s="291" t="s">
        <v>85</v>
      </c>
      <c r="BV27" s="277"/>
      <c r="BW27" s="291" t="s">
        <v>85</v>
      </c>
      <c r="BX27" s="277"/>
      <c r="BY27" s="277"/>
      <c r="BZ27" s="277"/>
      <c r="CA27" s="277"/>
      <c r="CB27" s="277"/>
      <c r="CC27" s="277"/>
      <c r="CD27" s="291" t="s">
        <v>87</v>
      </c>
      <c r="CE27" s="277"/>
      <c r="CF27" s="277"/>
      <c r="CG27" s="34">
        <v>84.759157646784601</v>
      </c>
      <c r="CH27" s="13">
        <v>37.589123407661909</v>
      </c>
      <c r="CI27" s="7">
        <v>25.42514335171775</v>
      </c>
      <c r="CJ27" s="32">
        <v>117.57790348761959</v>
      </c>
      <c r="CK27" s="32">
        <v>13.847833063382648</v>
      </c>
      <c r="CL27" s="47">
        <v>29.747417721509766</v>
      </c>
      <c r="CM27" s="47">
        <v>1.3337994293892805</v>
      </c>
      <c r="CN27" s="47">
        <v>7.4426464347170582E-2</v>
      </c>
      <c r="CO27" s="47">
        <v>1.8696261874473796</v>
      </c>
      <c r="CP27" s="47">
        <v>2.7418709465497643E-2</v>
      </c>
    </row>
    <row r="28" spans="1:94" ht="22.5" customHeight="1" x14ac:dyDescent="0.2">
      <c r="A28" s="216"/>
      <c r="B28" s="5" t="s">
        <v>82</v>
      </c>
      <c r="C28" s="10" t="s">
        <v>98</v>
      </c>
      <c r="D28" s="10" t="s">
        <v>98</v>
      </c>
      <c r="E28" s="12" t="s">
        <v>94</v>
      </c>
      <c r="F28" s="60">
        <v>1.35</v>
      </c>
      <c r="G28" s="60">
        <v>6.2591616952041527</v>
      </c>
      <c r="H28" s="32">
        <v>0.81</v>
      </c>
      <c r="I28" s="13">
        <v>2.5864887176759527E-2</v>
      </c>
      <c r="J28" s="28">
        <v>4.0000000000000001E-3</v>
      </c>
      <c r="K28" s="13">
        <v>1.9372800495392885E-2</v>
      </c>
      <c r="L28" s="28">
        <v>3.2072460099181813E-3</v>
      </c>
      <c r="M28" s="28">
        <v>3.28484067144846E-3</v>
      </c>
      <c r="N28" s="13">
        <v>5.0000000000000001E-3</v>
      </c>
      <c r="O28" s="28">
        <v>3.2331108970949408E-3</v>
      </c>
      <c r="P28" s="149">
        <v>1.7631776279664585E-2</v>
      </c>
      <c r="Q28" s="58">
        <v>0.8</v>
      </c>
      <c r="R28" s="58">
        <v>2.88</v>
      </c>
      <c r="S28" s="58">
        <v>1.3</v>
      </c>
      <c r="T28" s="91">
        <v>1.3</v>
      </c>
      <c r="U28" s="291">
        <v>0.5</v>
      </c>
      <c r="V28" s="347">
        <v>0.5</v>
      </c>
      <c r="W28" s="347"/>
      <c r="X28" s="347"/>
      <c r="Y28" s="291">
        <v>1</v>
      </c>
      <c r="Z28" s="291"/>
      <c r="AA28" s="347"/>
      <c r="AB28" s="347"/>
      <c r="AC28" s="291"/>
      <c r="AD28" s="291"/>
      <c r="AE28" s="347"/>
      <c r="AF28" s="291"/>
      <c r="AG28" s="291"/>
      <c r="AH28" s="291">
        <v>1</v>
      </c>
      <c r="AI28" s="291">
        <v>1</v>
      </c>
      <c r="AJ28" s="291"/>
      <c r="AK28" s="291"/>
      <c r="AL28" s="347"/>
      <c r="AM28" s="347"/>
      <c r="AN28" s="291"/>
      <c r="AO28" s="291"/>
      <c r="AP28" s="291">
        <v>1</v>
      </c>
      <c r="AQ28" s="291"/>
      <c r="AR28" s="291"/>
      <c r="AS28" s="291">
        <v>1</v>
      </c>
      <c r="AT28" s="291">
        <v>1</v>
      </c>
      <c r="AU28" s="347"/>
      <c r="AV28" s="291"/>
      <c r="AW28" s="347">
        <v>1</v>
      </c>
      <c r="AX28" s="347"/>
      <c r="AY28" s="291">
        <v>1</v>
      </c>
      <c r="AZ28" s="291"/>
      <c r="BA28" s="347"/>
      <c r="BB28" s="347"/>
      <c r="BC28" s="347"/>
      <c r="BD28" s="277"/>
      <c r="BE28" s="291" t="s">
        <v>85</v>
      </c>
      <c r="BF28" s="277"/>
      <c r="BG28" s="291" t="s">
        <v>85</v>
      </c>
      <c r="BH28" s="277"/>
      <c r="BI28" s="277"/>
      <c r="BJ28" s="277"/>
      <c r="BK28" s="277"/>
      <c r="BL28" s="277"/>
      <c r="BM28" s="277"/>
      <c r="BN28" s="277"/>
      <c r="BO28" s="291" t="s">
        <v>87</v>
      </c>
      <c r="BP28" s="277"/>
      <c r="BQ28" s="277"/>
      <c r="BR28" s="291" t="s">
        <v>85</v>
      </c>
      <c r="BS28" s="277"/>
      <c r="BT28" s="277"/>
      <c r="BU28" s="291" t="s">
        <v>85</v>
      </c>
      <c r="BV28" s="277"/>
      <c r="BW28" s="291" t="s">
        <v>85</v>
      </c>
      <c r="BX28" s="277"/>
      <c r="BY28" s="277"/>
      <c r="BZ28" s="277"/>
      <c r="CA28" s="277"/>
      <c r="CB28" s="277"/>
      <c r="CC28" s="277"/>
      <c r="CD28" s="291" t="s">
        <v>87</v>
      </c>
      <c r="CE28" s="277"/>
      <c r="CF28" s="277"/>
      <c r="CG28" s="34">
        <v>50.655276105440556</v>
      </c>
      <c r="CH28" s="13">
        <v>32.551405837562896</v>
      </c>
      <c r="CI28" s="7">
        <v>25.42514335171775</v>
      </c>
      <c r="CJ28" s="32">
        <v>70.268999013467138</v>
      </c>
      <c r="CK28" s="32">
        <v>11.991937910558171</v>
      </c>
      <c r="CL28" s="47">
        <v>29.747417721509766</v>
      </c>
      <c r="CM28" s="47">
        <v>0.34547587000686536</v>
      </c>
      <c r="CN28" s="47">
        <v>2.6366638728425946E-2</v>
      </c>
      <c r="CO28" s="47">
        <v>0.47998404090947006</v>
      </c>
      <c r="CP28" s="47">
        <v>9.7134697075521199E-3</v>
      </c>
    </row>
    <row r="29" spans="1:94" ht="25.5" customHeight="1" x14ac:dyDescent="0.2">
      <c r="A29" s="216"/>
      <c r="B29" s="5" t="s">
        <v>82</v>
      </c>
      <c r="C29" s="10" t="s">
        <v>98</v>
      </c>
      <c r="D29" s="10" t="s">
        <v>98</v>
      </c>
      <c r="E29" s="10" t="s">
        <v>95</v>
      </c>
      <c r="F29" s="53">
        <v>2.19</v>
      </c>
      <c r="G29" s="32">
        <v>0.94063376462384751</v>
      </c>
      <c r="H29" s="32">
        <v>1.6500000000000001E-2</v>
      </c>
      <c r="I29" s="13">
        <v>4.6678726929771173E-2</v>
      </c>
      <c r="J29" s="28">
        <v>6.0000000000000001E-3</v>
      </c>
      <c r="K29" s="13">
        <v>3.4962366470398611E-2</v>
      </c>
      <c r="L29" s="28">
        <v>5.7881621392916255E-3</v>
      </c>
      <c r="M29" s="28">
        <v>5.9281983200809392E-3</v>
      </c>
      <c r="N29" s="13">
        <v>4.0000000000000001E-3</v>
      </c>
      <c r="O29" s="28">
        <v>5.8348408662213967E-3</v>
      </c>
      <c r="P29" s="149">
        <v>3.6843886063549783E-2</v>
      </c>
      <c r="Q29" s="52">
        <v>0.54</v>
      </c>
      <c r="R29" s="53">
        <v>2.8</v>
      </c>
      <c r="S29" s="52">
        <v>0.55000000000000004</v>
      </c>
      <c r="T29" s="252">
        <v>0.62</v>
      </c>
      <c r="U29" s="291">
        <v>0.5</v>
      </c>
      <c r="V29" s="347">
        <v>0.5</v>
      </c>
      <c r="W29" s="347"/>
      <c r="X29" s="347"/>
      <c r="Y29" s="291">
        <v>1</v>
      </c>
      <c r="Z29" s="291"/>
      <c r="AA29" s="347"/>
      <c r="AB29" s="347"/>
      <c r="AC29" s="291"/>
      <c r="AD29" s="291"/>
      <c r="AE29" s="347"/>
      <c r="AF29" s="291"/>
      <c r="AG29" s="291">
        <v>1</v>
      </c>
      <c r="AH29" s="291"/>
      <c r="AI29" s="291"/>
      <c r="AJ29" s="291">
        <v>1</v>
      </c>
      <c r="AK29" s="291"/>
      <c r="AL29" s="347"/>
      <c r="AM29" s="347"/>
      <c r="AN29" s="291"/>
      <c r="AO29" s="291"/>
      <c r="AP29" s="291">
        <v>1</v>
      </c>
      <c r="AQ29" s="291"/>
      <c r="AR29" s="291"/>
      <c r="AS29" s="291">
        <v>1</v>
      </c>
      <c r="AT29" s="291">
        <v>1</v>
      </c>
      <c r="AU29" s="347"/>
      <c r="AV29" s="291"/>
      <c r="AW29" s="347">
        <v>1</v>
      </c>
      <c r="AX29" s="347"/>
      <c r="AY29" s="291">
        <v>1</v>
      </c>
      <c r="AZ29" s="291">
        <v>1</v>
      </c>
      <c r="BA29" s="347"/>
      <c r="BB29" s="347"/>
      <c r="BC29" s="347"/>
      <c r="BD29" s="277"/>
      <c r="BE29" s="291" t="s">
        <v>85</v>
      </c>
      <c r="BF29" s="277"/>
      <c r="BG29" s="291" t="s">
        <v>85</v>
      </c>
      <c r="BH29" s="277"/>
      <c r="BI29" s="277"/>
      <c r="BJ29" s="277"/>
      <c r="BK29" s="277"/>
      <c r="BL29" s="277"/>
      <c r="BM29" s="277"/>
      <c r="BN29" s="277"/>
      <c r="BO29" s="291" t="s">
        <v>87</v>
      </c>
      <c r="BP29" s="277"/>
      <c r="BQ29" s="277"/>
      <c r="BR29" s="291" t="s">
        <v>85</v>
      </c>
      <c r="BS29" s="277"/>
      <c r="BT29" s="277"/>
      <c r="BU29" s="291" t="s">
        <v>85</v>
      </c>
      <c r="BV29" s="277"/>
      <c r="BW29" s="291" t="s">
        <v>96</v>
      </c>
      <c r="BX29" s="277"/>
      <c r="BY29" s="277"/>
      <c r="BZ29" s="291" t="s">
        <v>96</v>
      </c>
      <c r="CA29" s="277"/>
      <c r="CB29" s="277"/>
      <c r="CC29" s="277"/>
      <c r="CD29" s="291" t="s">
        <v>87</v>
      </c>
      <c r="CE29" s="277"/>
      <c r="CF29" s="277"/>
      <c r="CG29" s="246">
        <v>33.703444576083641</v>
      </c>
      <c r="CH29" s="191">
        <v>29.369071428479369</v>
      </c>
      <c r="CI29" s="53">
        <v>25.42514335171775</v>
      </c>
      <c r="CJ29" s="32">
        <v>46.753418315943229</v>
      </c>
      <c r="CK29" s="32">
        <v>10.8195659142518</v>
      </c>
      <c r="CL29" s="47">
        <v>29.747417721509766</v>
      </c>
      <c r="CM29" s="69">
        <v>8.5914523540118609E-2</v>
      </c>
      <c r="CN29" s="77">
        <v>4.8458967856990958E-4</v>
      </c>
      <c r="CO29" s="69">
        <v>0.10912468868966561</v>
      </c>
      <c r="CP29" s="77">
        <v>1.7852283758515471E-4</v>
      </c>
    </row>
    <row r="30" spans="1:94" ht="25.5" customHeight="1" x14ac:dyDescent="0.2">
      <c r="A30" s="217"/>
      <c r="B30" s="5" t="s">
        <v>82</v>
      </c>
      <c r="C30" s="10" t="s">
        <v>99</v>
      </c>
      <c r="D30" s="10" t="s">
        <v>99</v>
      </c>
      <c r="E30" s="15"/>
      <c r="F30" s="115">
        <v>138.79</v>
      </c>
      <c r="G30" s="115"/>
      <c r="H30" s="118"/>
      <c r="I30" s="115">
        <v>1.1035499648279004</v>
      </c>
      <c r="J30" s="115">
        <v>0.245</v>
      </c>
      <c r="K30" s="115">
        <v>0.82655892365609729</v>
      </c>
      <c r="L30" s="115">
        <v>0.13684019563865962</v>
      </c>
      <c r="M30" s="115">
        <v>0.14015084553314333</v>
      </c>
      <c r="N30" s="113">
        <v>0.74238683127572014</v>
      </c>
      <c r="O30" s="14"/>
      <c r="P30" s="113"/>
      <c r="Q30" s="7"/>
      <c r="R30" s="7"/>
      <c r="S30" s="7"/>
      <c r="T30" s="36"/>
      <c r="U30" s="273"/>
      <c r="V30" s="274"/>
      <c r="W30" s="274"/>
      <c r="X30" s="274"/>
      <c r="Y30" s="274"/>
      <c r="Z30" s="274"/>
      <c r="AA30" s="274"/>
      <c r="AB30" s="274"/>
      <c r="AC30" s="274"/>
      <c r="AD30" s="274"/>
      <c r="AE30" s="274"/>
      <c r="AF30" s="274"/>
      <c r="AG30" s="274"/>
      <c r="AH30" s="274"/>
      <c r="AI30" s="274"/>
      <c r="AJ30" s="274"/>
      <c r="AK30" s="274"/>
      <c r="AL30" s="274"/>
      <c r="AM30" s="274"/>
      <c r="AN30" s="273"/>
      <c r="AO30" s="273"/>
      <c r="AP30" s="273"/>
      <c r="AQ30" s="273"/>
      <c r="AR30" s="273"/>
      <c r="AS30" s="273"/>
      <c r="AT30" s="273"/>
      <c r="AU30" s="274"/>
      <c r="AV30" s="273"/>
      <c r="AW30" s="274"/>
      <c r="AX30" s="274"/>
      <c r="AY30" s="273"/>
      <c r="AZ30" s="273"/>
      <c r="BA30" s="274"/>
      <c r="BB30" s="274"/>
      <c r="BC30" s="274"/>
      <c r="BD30" s="277"/>
      <c r="BE30" s="273"/>
      <c r="BF30" s="277"/>
      <c r="BG30" s="273"/>
      <c r="BH30" s="277"/>
      <c r="BI30" s="277"/>
      <c r="BJ30" s="277"/>
      <c r="BK30" s="277"/>
      <c r="BL30" s="277"/>
      <c r="BM30" s="277"/>
      <c r="BN30" s="277"/>
      <c r="BO30" s="273"/>
      <c r="BP30" s="277"/>
      <c r="BQ30" s="277"/>
      <c r="BR30" s="273"/>
      <c r="BS30" s="277"/>
      <c r="BT30" s="277"/>
      <c r="BU30" s="273"/>
      <c r="BV30" s="277"/>
      <c r="BW30" s="273"/>
      <c r="BX30" s="277"/>
      <c r="BY30" s="277"/>
      <c r="BZ30" s="273"/>
      <c r="CA30" s="277"/>
      <c r="CB30" s="277"/>
      <c r="CC30" s="277"/>
      <c r="CD30" s="273"/>
      <c r="CE30" s="277"/>
      <c r="CF30" s="277"/>
      <c r="CG30" s="34"/>
      <c r="CH30" s="7"/>
      <c r="CI30" s="7"/>
      <c r="CJ30" s="60"/>
      <c r="CK30" s="60"/>
      <c r="CL30" s="7"/>
      <c r="CM30" s="7"/>
      <c r="CN30" s="47"/>
      <c r="CO30" s="7"/>
      <c r="CP30" s="7"/>
    </row>
    <row r="31" spans="1:94" ht="25.5" customHeight="1" x14ac:dyDescent="0.2">
      <c r="A31" s="26"/>
      <c r="B31" s="37" t="s">
        <v>82</v>
      </c>
      <c r="C31" s="10" t="s">
        <v>99</v>
      </c>
      <c r="D31" s="10" t="s">
        <v>99</v>
      </c>
      <c r="E31" s="38" t="s">
        <v>84</v>
      </c>
      <c r="F31" s="39">
        <v>17.38</v>
      </c>
      <c r="G31" s="13">
        <v>7.4181854807468808</v>
      </c>
      <c r="H31" s="13">
        <v>0.52195000000000003</v>
      </c>
      <c r="I31" s="13">
        <v>0.13819222126024142</v>
      </c>
      <c r="J31" s="13">
        <v>0.03</v>
      </c>
      <c r="K31" s="13">
        <v>0.10350597372392083</v>
      </c>
      <c r="L31" s="13">
        <v>1.7135835436269935E-2</v>
      </c>
      <c r="M31" s="13">
        <v>1.755041210005066E-2</v>
      </c>
      <c r="N31" s="13">
        <v>9.2965509961611167E-2</v>
      </c>
      <c r="O31" s="13">
        <v>1.7274027657530177E-2</v>
      </c>
      <c r="P31" s="58">
        <v>2.7952683641100071E-2</v>
      </c>
      <c r="Q31" s="58">
        <v>2</v>
      </c>
      <c r="R31" s="58">
        <v>4.3</v>
      </c>
      <c r="S31" s="58">
        <v>3.1</v>
      </c>
      <c r="T31" s="91">
        <v>2.1</v>
      </c>
      <c r="U31" s="291">
        <v>0.5</v>
      </c>
      <c r="V31" s="347"/>
      <c r="W31" s="347"/>
      <c r="X31" s="347">
        <v>0.5</v>
      </c>
      <c r="Y31" s="291">
        <v>1</v>
      </c>
      <c r="Z31" s="291"/>
      <c r="AA31" s="347"/>
      <c r="AB31" s="347"/>
      <c r="AC31" s="291"/>
      <c r="AD31" s="291"/>
      <c r="AE31" s="347"/>
      <c r="AF31" s="291">
        <v>0.5</v>
      </c>
      <c r="AG31" s="291"/>
      <c r="AH31" s="291">
        <v>0.5</v>
      </c>
      <c r="AI31" s="291">
        <v>1</v>
      </c>
      <c r="AJ31" s="291"/>
      <c r="AK31" s="291"/>
      <c r="AL31" s="347"/>
      <c r="AM31" s="347"/>
      <c r="AN31" s="291">
        <v>0.33329999999999999</v>
      </c>
      <c r="AO31" s="291">
        <v>0.33329999999999999</v>
      </c>
      <c r="AP31" s="291">
        <v>0.33329999999999999</v>
      </c>
      <c r="AQ31" s="291">
        <v>0.66659999999999997</v>
      </c>
      <c r="AR31" s="291"/>
      <c r="AS31" s="291">
        <v>0.33329999999999999</v>
      </c>
      <c r="AT31" s="291"/>
      <c r="AU31" s="347"/>
      <c r="AV31" s="291">
        <v>0.5</v>
      </c>
      <c r="AW31" s="347">
        <v>0.5</v>
      </c>
      <c r="AX31" s="347"/>
      <c r="AY31" s="291">
        <v>1</v>
      </c>
      <c r="AZ31" s="291"/>
      <c r="BA31" s="347"/>
      <c r="BB31" s="347"/>
      <c r="BC31" s="347"/>
      <c r="BD31" s="277"/>
      <c r="BE31" s="291" t="s">
        <v>85</v>
      </c>
      <c r="BF31" s="277"/>
      <c r="BG31" s="291" t="s">
        <v>85</v>
      </c>
      <c r="BH31" s="277"/>
      <c r="BI31" s="277"/>
      <c r="BJ31" s="277"/>
      <c r="BK31" s="277"/>
      <c r="BL31" s="277"/>
      <c r="BM31" s="277"/>
      <c r="BN31" s="277"/>
      <c r="BO31" s="291" t="s">
        <v>87</v>
      </c>
      <c r="BP31" s="277"/>
      <c r="BQ31" s="277"/>
      <c r="BR31" s="291" t="s">
        <v>85</v>
      </c>
      <c r="BS31" s="277"/>
      <c r="BT31" s="277"/>
      <c r="BU31" s="291" t="s">
        <v>85</v>
      </c>
      <c r="BV31" s="277"/>
      <c r="BW31" s="291" t="s">
        <v>85</v>
      </c>
      <c r="BX31" s="277"/>
      <c r="BY31" s="277"/>
      <c r="BZ31" s="277"/>
      <c r="CA31" s="277"/>
      <c r="CB31" s="277"/>
      <c r="CC31" s="277"/>
      <c r="CD31" s="291" t="s">
        <v>87</v>
      </c>
      <c r="CE31" s="277"/>
      <c r="CF31" s="277"/>
      <c r="CG31" s="276">
        <v>101.44403119930125</v>
      </c>
      <c r="CH31" s="71">
        <v>38.751673616146306</v>
      </c>
      <c r="CI31" s="73">
        <v>25.42514335171775</v>
      </c>
      <c r="CJ31" s="13">
        <v>140.72316007967069</v>
      </c>
      <c r="CK31" s="13">
        <v>14.276116560188299</v>
      </c>
      <c r="CL31" s="47">
        <v>29.747417721509766</v>
      </c>
      <c r="CM31" s="47">
        <v>1.1743384434214381</v>
      </c>
      <c r="CN31" s="47">
        <v>2.0226436043947565E-2</v>
      </c>
      <c r="CO31" s="94">
        <v>1.5609206229076718</v>
      </c>
      <c r="CP31" s="94">
        <v>7.4514190385902837E-3</v>
      </c>
    </row>
    <row r="32" spans="1:94" ht="25.5" customHeight="1" x14ac:dyDescent="0.2">
      <c r="A32" s="26"/>
      <c r="B32" s="5" t="s">
        <v>82</v>
      </c>
      <c r="C32" s="10" t="s">
        <v>99</v>
      </c>
      <c r="D32" s="10" t="s">
        <v>99</v>
      </c>
      <c r="E32" s="12" t="s">
        <v>89</v>
      </c>
      <c r="F32" s="39">
        <v>17.899999999999999</v>
      </c>
      <c r="G32" s="7">
        <v>7.5452855039900832</v>
      </c>
      <c r="H32" s="13">
        <v>0.97</v>
      </c>
      <c r="I32" s="13">
        <v>0.14232685618862609</v>
      </c>
      <c r="J32" s="13">
        <v>0.03</v>
      </c>
      <c r="K32" s="13">
        <v>0.10660281528528094</v>
      </c>
      <c r="L32" s="13">
        <v>1.7648530167389636E-2</v>
      </c>
      <c r="M32" s="13">
        <v>1.8075510735955515E-2</v>
      </c>
      <c r="N32" s="13">
        <v>9.5746986669323367E-2</v>
      </c>
      <c r="O32" s="13">
        <v>1.7790857023578261E-2</v>
      </c>
      <c r="P32" s="58">
        <v>2.8789012495724461E-2</v>
      </c>
      <c r="Q32" s="58">
        <v>1.5</v>
      </c>
      <c r="R32" s="58">
        <v>4.2</v>
      </c>
      <c r="S32" s="58">
        <v>3</v>
      </c>
      <c r="T32" s="58">
        <v>2.0499999999999998</v>
      </c>
      <c r="U32" s="291">
        <v>0.5</v>
      </c>
      <c r="V32" s="347">
        <v>0.5</v>
      </c>
      <c r="W32" s="347"/>
      <c r="X32" s="347"/>
      <c r="Y32" s="291">
        <v>1</v>
      </c>
      <c r="Z32" s="291"/>
      <c r="AA32" s="347"/>
      <c r="AB32" s="347"/>
      <c r="AC32" s="291"/>
      <c r="AD32" s="291"/>
      <c r="AE32" s="347"/>
      <c r="AF32" s="291"/>
      <c r="AG32" s="291"/>
      <c r="AH32" s="291">
        <v>1</v>
      </c>
      <c r="AI32" s="291">
        <v>1</v>
      </c>
      <c r="AJ32" s="291"/>
      <c r="AK32" s="291"/>
      <c r="AL32" s="347"/>
      <c r="AM32" s="347"/>
      <c r="AN32" s="291"/>
      <c r="AO32" s="291">
        <v>0.5</v>
      </c>
      <c r="AP32" s="291">
        <v>0.5</v>
      </c>
      <c r="AQ32" s="291"/>
      <c r="AR32" s="291"/>
      <c r="AS32" s="291">
        <v>1</v>
      </c>
      <c r="AT32" s="291"/>
      <c r="AU32" s="347"/>
      <c r="AV32" s="291"/>
      <c r="AW32" s="347">
        <v>1</v>
      </c>
      <c r="AX32" s="347"/>
      <c r="AY32" s="291">
        <v>1</v>
      </c>
      <c r="AZ32" s="291"/>
      <c r="BA32" s="347"/>
      <c r="BB32" s="347"/>
      <c r="BC32" s="347"/>
      <c r="BD32" s="277"/>
      <c r="BE32" s="291" t="s">
        <v>85</v>
      </c>
      <c r="BF32" s="277"/>
      <c r="BG32" s="291" t="s">
        <v>85</v>
      </c>
      <c r="BH32" s="277"/>
      <c r="BI32" s="277"/>
      <c r="BJ32" s="277"/>
      <c r="BK32" s="277"/>
      <c r="BL32" s="277"/>
      <c r="BM32" s="277"/>
      <c r="BN32" s="277"/>
      <c r="BO32" s="291" t="s">
        <v>87</v>
      </c>
      <c r="BP32" s="277"/>
      <c r="BQ32" s="277"/>
      <c r="BR32" s="291" t="s">
        <v>85</v>
      </c>
      <c r="BS32" s="277"/>
      <c r="BT32" s="277"/>
      <c r="BU32" s="291" t="s">
        <v>85</v>
      </c>
      <c r="BV32" s="277"/>
      <c r="BW32" s="291" t="s">
        <v>85</v>
      </c>
      <c r="BX32" s="277"/>
      <c r="BY32" s="277"/>
      <c r="BZ32" s="277"/>
      <c r="CA32" s="277"/>
      <c r="CB32" s="277"/>
      <c r="CC32" s="277"/>
      <c r="CD32" s="291" t="s">
        <v>87</v>
      </c>
      <c r="CE32" s="277"/>
      <c r="CF32" s="277"/>
      <c r="CG32" s="276">
        <v>78.752603167878618</v>
      </c>
      <c r="CH32" s="71">
        <v>36.426573199177525</v>
      </c>
      <c r="CI32" s="73">
        <v>25.42514335171775</v>
      </c>
      <c r="CJ32" s="13">
        <v>109.24561111448122</v>
      </c>
      <c r="CK32" s="13">
        <v>13.419549566577</v>
      </c>
      <c r="CL32" s="47">
        <v>29.747417721509766</v>
      </c>
      <c r="CM32" s="47">
        <v>1.0316792263099259</v>
      </c>
      <c r="CN32" s="47">
        <v>3.5333776003202193E-2</v>
      </c>
      <c r="CO32" s="94">
        <v>1.3567681031316579</v>
      </c>
      <c r="CP32" s="94">
        <v>1.301696307957969E-2</v>
      </c>
    </row>
    <row r="33" spans="1:111" ht="25.5" customHeight="1" x14ac:dyDescent="0.2">
      <c r="A33" s="26"/>
      <c r="B33" s="5" t="s">
        <v>82</v>
      </c>
      <c r="C33" s="10" t="s">
        <v>99</v>
      </c>
      <c r="D33" s="10" t="s">
        <v>99</v>
      </c>
      <c r="E33" s="12" t="s">
        <v>91</v>
      </c>
      <c r="F33" s="39">
        <v>23.429999999999996</v>
      </c>
      <c r="G33" s="7">
        <v>12.790501278376077</v>
      </c>
      <c r="H33" s="13">
        <v>1.65</v>
      </c>
      <c r="I33" s="13">
        <v>0.18629710840779379</v>
      </c>
      <c r="J33" s="13">
        <v>0.04</v>
      </c>
      <c r="K33" s="13">
        <v>0.13953653419743756</v>
      </c>
      <c r="L33" s="13">
        <v>2.3100841442566428E-2</v>
      </c>
      <c r="M33" s="13">
        <v>2.365973276778981E-2</v>
      </c>
      <c r="N33" s="13">
        <v>0.12532692165710874</v>
      </c>
      <c r="O33" s="13">
        <v>2.3287138550974223E-2</v>
      </c>
      <c r="P33" s="58">
        <v>3.7683048199710828E-2</v>
      </c>
      <c r="Q33" s="58">
        <v>1.45</v>
      </c>
      <c r="R33" s="58">
        <v>3.5</v>
      </c>
      <c r="S33" s="58">
        <v>2.7</v>
      </c>
      <c r="T33" s="58">
        <v>2.0249999999999999</v>
      </c>
      <c r="U33" s="291">
        <v>0.5</v>
      </c>
      <c r="V33" s="347">
        <v>0.5</v>
      </c>
      <c r="W33" s="347"/>
      <c r="X33" s="347"/>
      <c r="Y33" s="291">
        <v>1</v>
      </c>
      <c r="Z33" s="291"/>
      <c r="AA33" s="347"/>
      <c r="AB33" s="347"/>
      <c r="AC33" s="291"/>
      <c r="AD33" s="291"/>
      <c r="AE33" s="347"/>
      <c r="AF33" s="291"/>
      <c r="AG33" s="291"/>
      <c r="AH33" s="291">
        <v>1</v>
      </c>
      <c r="AI33" s="291">
        <v>1</v>
      </c>
      <c r="AJ33" s="291"/>
      <c r="AK33" s="291"/>
      <c r="AL33" s="347"/>
      <c r="AM33" s="347"/>
      <c r="AN33" s="291"/>
      <c r="AO33" s="291"/>
      <c r="AP33" s="291">
        <v>1</v>
      </c>
      <c r="AQ33" s="291"/>
      <c r="AR33" s="291"/>
      <c r="AS33" s="291">
        <v>1</v>
      </c>
      <c r="AT33" s="291"/>
      <c r="AU33" s="347"/>
      <c r="AV33" s="291"/>
      <c r="AW33" s="347">
        <v>1</v>
      </c>
      <c r="AX33" s="347"/>
      <c r="AY33" s="291">
        <v>1</v>
      </c>
      <c r="AZ33" s="291"/>
      <c r="BA33" s="347"/>
      <c r="BB33" s="347"/>
      <c r="BC33" s="347"/>
      <c r="BD33" s="277"/>
      <c r="BE33" s="291" t="s">
        <v>85</v>
      </c>
      <c r="BF33" s="277"/>
      <c r="BG33" s="291" t="s">
        <v>85</v>
      </c>
      <c r="BH33" s="277"/>
      <c r="BI33" s="277"/>
      <c r="BJ33" s="277"/>
      <c r="BK33" s="277"/>
      <c r="BL33" s="277"/>
      <c r="BM33" s="277"/>
      <c r="BN33" s="277"/>
      <c r="BO33" s="291" t="s">
        <v>87</v>
      </c>
      <c r="BP33" s="277"/>
      <c r="BQ33" s="277"/>
      <c r="BR33" s="291" t="s">
        <v>85</v>
      </c>
      <c r="BS33" s="277"/>
      <c r="BT33" s="277"/>
      <c r="BU33" s="291" t="s">
        <v>85</v>
      </c>
      <c r="BV33" s="277"/>
      <c r="BW33" s="291" t="s">
        <v>85</v>
      </c>
      <c r="BX33" s="277"/>
      <c r="BY33" s="277"/>
      <c r="BZ33" s="277"/>
      <c r="CA33" s="277"/>
      <c r="CB33" s="277"/>
      <c r="CC33" s="277"/>
      <c r="CD33" s="291" t="s">
        <v>87</v>
      </c>
      <c r="CE33" s="277"/>
      <c r="CF33" s="277"/>
      <c r="CG33" s="276">
        <v>78.085208225777933</v>
      </c>
      <c r="CH33" s="71">
        <v>39.52670708846923</v>
      </c>
      <c r="CI33" s="73">
        <v>25.42514335171775</v>
      </c>
      <c r="CJ33" s="13">
        <v>108.31980085079915</v>
      </c>
      <c r="CK33" s="13">
        <v>14.561638891392064</v>
      </c>
      <c r="CL33" s="47">
        <v>29.747417721509766</v>
      </c>
      <c r="CM33" s="47">
        <v>1.5676531947348558</v>
      </c>
      <c r="CN33" s="47">
        <v>6.5219066695974215E-2</v>
      </c>
      <c r="CO33" s="94">
        <v>2.0824465484705623</v>
      </c>
      <c r="CP33" s="94">
        <v>2.4026704170796904E-2</v>
      </c>
    </row>
    <row r="34" spans="1:111" ht="25.5" customHeight="1" x14ac:dyDescent="0.2">
      <c r="A34" s="26"/>
      <c r="B34" s="5" t="s">
        <v>82</v>
      </c>
      <c r="C34" s="10" t="s">
        <v>99</v>
      </c>
      <c r="D34" s="10" t="s">
        <v>99</v>
      </c>
      <c r="E34" s="12" t="s">
        <v>92</v>
      </c>
      <c r="F34" s="39">
        <v>23.069999999999997</v>
      </c>
      <c r="G34" s="7">
        <v>11.163477182923994</v>
      </c>
      <c r="H34" s="13">
        <v>1.44</v>
      </c>
      <c r="I34" s="13">
        <v>0.18343466884198903</v>
      </c>
      <c r="J34" s="13">
        <v>0.05</v>
      </c>
      <c r="K34" s="13">
        <v>0.13739256696264979</v>
      </c>
      <c r="L34" s="13">
        <v>2.274589893640664E-2</v>
      </c>
      <c r="M34" s="13">
        <v>2.3296202942932605E-2</v>
      </c>
      <c r="N34" s="13">
        <v>0.12340128393638491</v>
      </c>
      <c r="O34" s="13">
        <v>2.2929333605248629E-2</v>
      </c>
      <c r="P34" s="58">
        <v>3.7104051300355489E-2</v>
      </c>
      <c r="Q34" s="58">
        <v>1.4</v>
      </c>
      <c r="R34" s="58">
        <v>3.15</v>
      </c>
      <c r="S34" s="58">
        <v>2.6</v>
      </c>
      <c r="T34" s="58">
        <v>2.0099999999999998</v>
      </c>
      <c r="U34" s="291">
        <v>0.5</v>
      </c>
      <c r="V34" s="347">
        <v>0.5</v>
      </c>
      <c r="W34" s="347"/>
      <c r="X34" s="347"/>
      <c r="Y34" s="291">
        <v>1</v>
      </c>
      <c r="Z34" s="291"/>
      <c r="AA34" s="347"/>
      <c r="AB34" s="347"/>
      <c r="AC34" s="291"/>
      <c r="AD34" s="291"/>
      <c r="AE34" s="347"/>
      <c r="AF34" s="291"/>
      <c r="AG34" s="291"/>
      <c r="AH34" s="291">
        <v>1</v>
      </c>
      <c r="AI34" s="291">
        <v>1</v>
      </c>
      <c r="AJ34" s="291"/>
      <c r="AK34" s="291"/>
      <c r="AL34" s="347"/>
      <c r="AM34" s="347"/>
      <c r="AN34" s="291"/>
      <c r="AO34" s="291"/>
      <c r="AP34" s="291">
        <v>1</v>
      </c>
      <c r="AQ34" s="291"/>
      <c r="AR34" s="291"/>
      <c r="AS34" s="291">
        <v>1</v>
      </c>
      <c r="AT34" s="291"/>
      <c r="AU34" s="347"/>
      <c r="AV34" s="291"/>
      <c r="AW34" s="347">
        <v>1</v>
      </c>
      <c r="AX34" s="347"/>
      <c r="AY34" s="291">
        <v>1</v>
      </c>
      <c r="AZ34" s="291"/>
      <c r="BA34" s="347"/>
      <c r="BB34" s="347"/>
      <c r="BC34" s="347"/>
      <c r="BD34" s="277"/>
      <c r="BE34" s="291" t="s">
        <v>85</v>
      </c>
      <c r="BF34" s="277"/>
      <c r="BG34" s="291" t="s">
        <v>85</v>
      </c>
      <c r="BH34" s="277"/>
      <c r="BI34" s="277"/>
      <c r="BJ34" s="277"/>
      <c r="BK34" s="277"/>
      <c r="BL34" s="277"/>
      <c r="BM34" s="277"/>
      <c r="BN34" s="277"/>
      <c r="BO34" s="291" t="s">
        <v>87</v>
      </c>
      <c r="BP34" s="277"/>
      <c r="BQ34" s="277"/>
      <c r="BR34" s="291" t="s">
        <v>85</v>
      </c>
      <c r="BS34" s="277"/>
      <c r="BT34" s="277"/>
      <c r="BU34" s="291" t="s">
        <v>85</v>
      </c>
      <c r="BV34" s="277"/>
      <c r="BW34" s="291" t="s">
        <v>85</v>
      </c>
      <c r="BX34" s="277"/>
      <c r="BY34" s="277"/>
      <c r="BZ34" s="277"/>
      <c r="CA34" s="277"/>
      <c r="CB34" s="277"/>
      <c r="CC34" s="277"/>
      <c r="CD34" s="291" t="s">
        <v>87</v>
      </c>
      <c r="CE34" s="277"/>
      <c r="CF34" s="277"/>
      <c r="CG34" s="276">
        <v>72.746048688972621</v>
      </c>
      <c r="CH34" s="71">
        <v>39.52670708846923</v>
      </c>
      <c r="CI34" s="73">
        <v>25.42514335171775</v>
      </c>
      <c r="CJ34" s="13">
        <v>100.91331874134282</v>
      </c>
      <c r="CK34" s="13">
        <v>14.561638891392064</v>
      </c>
      <c r="CL34" s="47">
        <v>29.747417721509766</v>
      </c>
      <c r="CM34" s="47">
        <v>1.3751419838868866</v>
      </c>
      <c r="CN34" s="47">
        <v>5.6918458207395689E-2</v>
      </c>
      <c r="CO34" s="47">
        <v>1.8128164580573471</v>
      </c>
      <c r="CP34" s="47">
        <v>2.0968760003604571E-2</v>
      </c>
    </row>
    <row r="35" spans="1:111" ht="25.5" customHeight="1" x14ac:dyDescent="0.2">
      <c r="A35" s="26"/>
      <c r="B35" s="5" t="s">
        <v>82</v>
      </c>
      <c r="C35" s="10" t="s">
        <v>99</v>
      </c>
      <c r="D35" s="10" t="s">
        <v>99</v>
      </c>
      <c r="E35" s="12" t="s">
        <v>93</v>
      </c>
      <c r="F35" s="39">
        <v>25.769999999999996</v>
      </c>
      <c r="G35" s="7">
        <v>15.339505694584334</v>
      </c>
      <c r="H35" s="13">
        <v>1.98</v>
      </c>
      <c r="I35" s="13">
        <v>0.20490296558552482</v>
      </c>
      <c r="J35" s="13">
        <v>0.05</v>
      </c>
      <c r="K35" s="13">
        <v>0.15347232122355808</v>
      </c>
      <c r="L35" s="13">
        <v>2.5407967732605077E-2</v>
      </c>
      <c r="M35" s="13">
        <v>2.6022676629361651E-2</v>
      </c>
      <c r="N35" s="13">
        <v>0.13784356684181359</v>
      </c>
      <c r="O35" s="13">
        <v>2.5612870698190602E-2</v>
      </c>
      <c r="P35" s="58">
        <v>4.1446528045520625E-2</v>
      </c>
      <c r="Q35" s="58">
        <v>1.2</v>
      </c>
      <c r="R35" s="58">
        <v>2.97</v>
      </c>
      <c r="S35" s="58">
        <v>2.4</v>
      </c>
      <c r="T35" s="91">
        <v>2</v>
      </c>
      <c r="U35" s="291">
        <v>0.5</v>
      </c>
      <c r="V35" s="347">
        <v>0.5</v>
      </c>
      <c r="W35" s="347"/>
      <c r="X35" s="347"/>
      <c r="Y35" s="291">
        <v>1</v>
      </c>
      <c r="Z35" s="291"/>
      <c r="AA35" s="347"/>
      <c r="AB35" s="347"/>
      <c r="AC35" s="291"/>
      <c r="AD35" s="291"/>
      <c r="AE35" s="347"/>
      <c r="AF35" s="291"/>
      <c r="AG35" s="291"/>
      <c r="AH35" s="291">
        <v>1</v>
      </c>
      <c r="AI35" s="291">
        <v>1</v>
      </c>
      <c r="AJ35" s="291"/>
      <c r="AK35" s="291"/>
      <c r="AL35" s="347"/>
      <c r="AM35" s="347"/>
      <c r="AN35" s="291"/>
      <c r="AO35" s="291"/>
      <c r="AP35" s="291">
        <v>1</v>
      </c>
      <c r="AQ35" s="291"/>
      <c r="AR35" s="291"/>
      <c r="AS35" s="291">
        <v>1</v>
      </c>
      <c r="AT35" s="291"/>
      <c r="AU35" s="347"/>
      <c r="AV35" s="291"/>
      <c r="AW35" s="347">
        <v>1</v>
      </c>
      <c r="AX35" s="347"/>
      <c r="AY35" s="291">
        <v>1</v>
      </c>
      <c r="AZ35" s="291"/>
      <c r="BA35" s="347"/>
      <c r="BB35" s="347"/>
      <c r="BC35" s="347"/>
      <c r="BD35" s="277"/>
      <c r="BE35" s="291" t="s">
        <v>85</v>
      </c>
      <c r="BF35" s="277"/>
      <c r="BG35" s="291" t="s">
        <v>85</v>
      </c>
      <c r="BH35" s="277"/>
      <c r="BI35" s="277"/>
      <c r="BJ35" s="277"/>
      <c r="BK35" s="277"/>
      <c r="BL35" s="277"/>
      <c r="BM35" s="277"/>
      <c r="BN35" s="277"/>
      <c r="BO35" s="291" t="s">
        <v>87</v>
      </c>
      <c r="BP35" s="277"/>
      <c r="BQ35" s="277"/>
      <c r="BR35" s="291" t="s">
        <v>85</v>
      </c>
      <c r="BS35" s="277"/>
      <c r="BT35" s="277"/>
      <c r="BU35" s="291" t="s">
        <v>85</v>
      </c>
      <c r="BV35" s="277"/>
      <c r="BW35" s="291" t="s">
        <v>85</v>
      </c>
      <c r="BX35" s="277"/>
      <c r="BY35" s="277"/>
      <c r="BZ35" s="277"/>
      <c r="CA35" s="277"/>
      <c r="CB35" s="277"/>
      <c r="CC35" s="277"/>
      <c r="CD35" s="291" t="s">
        <v>87</v>
      </c>
      <c r="CE35" s="277"/>
      <c r="CF35" s="277"/>
      <c r="CG35" s="276">
        <v>84.759157646784601</v>
      </c>
      <c r="CH35" s="71">
        <v>37.589123407661909</v>
      </c>
      <c r="CI35" s="73">
        <v>25.42514335171775</v>
      </c>
      <c r="CJ35" s="13">
        <v>117.57790348761959</v>
      </c>
      <c r="CK35" s="13">
        <v>13.847833063382648</v>
      </c>
      <c r="CL35" s="47">
        <v>29.747417721509766</v>
      </c>
      <c r="CM35" s="47">
        <v>1.9224948634006391</v>
      </c>
      <c r="CN35" s="47">
        <v>7.4426464347170582E-2</v>
      </c>
      <c r="CO35" s="47">
        <v>2.5701778747889348</v>
      </c>
      <c r="CP35" s="47">
        <v>2.7418709465497643E-2</v>
      </c>
    </row>
    <row r="36" spans="1:111" ht="25.5" customHeight="1" x14ac:dyDescent="0.2">
      <c r="A36" s="26"/>
      <c r="B36" s="5" t="s">
        <v>82</v>
      </c>
      <c r="C36" s="10" t="s">
        <v>99</v>
      </c>
      <c r="D36" s="10" t="s">
        <v>99</v>
      </c>
      <c r="E36" s="12" t="s">
        <v>94</v>
      </c>
      <c r="F36" s="39">
        <v>19.639999999999997</v>
      </c>
      <c r="G36" s="60">
        <v>6.2591616952041527</v>
      </c>
      <c r="H36" s="32">
        <v>0.81</v>
      </c>
      <c r="I36" s="13">
        <v>0.15616198075668247</v>
      </c>
      <c r="J36" s="13">
        <v>0.03</v>
      </c>
      <c r="K36" s="13">
        <v>0.11696532358675517</v>
      </c>
      <c r="L36" s="13">
        <v>1.9364085613828626E-2</v>
      </c>
      <c r="M36" s="13">
        <v>1.9832571556098674E-2</v>
      </c>
      <c r="N36" s="13">
        <v>0.10505423565282183</v>
      </c>
      <c r="O36" s="13">
        <v>1.9520247594585309E-2</v>
      </c>
      <c r="P36" s="58">
        <v>3.1587497509275329E-2</v>
      </c>
      <c r="Q36" s="58">
        <v>0.8</v>
      </c>
      <c r="R36" s="58">
        <v>2.88</v>
      </c>
      <c r="S36" s="58">
        <v>1.3</v>
      </c>
      <c r="T36" s="91">
        <v>1.3</v>
      </c>
      <c r="U36" s="291">
        <v>0.5</v>
      </c>
      <c r="V36" s="347">
        <v>0.5</v>
      </c>
      <c r="W36" s="347"/>
      <c r="X36" s="347"/>
      <c r="Y36" s="291">
        <v>1</v>
      </c>
      <c r="Z36" s="291"/>
      <c r="AA36" s="347"/>
      <c r="AB36" s="347"/>
      <c r="AC36" s="291"/>
      <c r="AD36" s="291"/>
      <c r="AE36" s="347"/>
      <c r="AF36" s="291"/>
      <c r="AG36" s="291"/>
      <c r="AH36" s="291">
        <v>1</v>
      </c>
      <c r="AI36" s="291">
        <v>1</v>
      </c>
      <c r="AJ36" s="291"/>
      <c r="AK36" s="291"/>
      <c r="AL36" s="347"/>
      <c r="AM36" s="347"/>
      <c r="AN36" s="291"/>
      <c r="AO36" s="291"/>
      <c r="AP36" s="291">
        <v>1</v>
      </c>
      <c r="AQ36" s="291"/>
      <c r="AR36" s="291"/>
      <c r="AS36" s="291">
        <v>1</v>
      </c>
      <c r="AT36" s="291"/>
      <c r="AU36" s="347"/>
      <c r="AV36" s="291"/>
      <c r="AW36" s="347">
        <v>1</v>
      </c>
      <c r="AX36" s="347"/>
      <c r="AY36" s="291">
        <v>1</v>
      </c>
      <c r="AZ36" s="291"/>
      <c r="BA36" s="347"/>
      <c r="BB36" s="347"/>
      <c r="BC36" s="347"/>
      <c r="BD36" s="277"/>
      <c r="BE36" s="291" t="s">
        <v>85</v>
      </c>
      <c r="BF36" s="277"/>
      <c r="BG36" s="291" t="s">
        <v>85</v>
      </c>
      <c r="BH36" s="277"/>
      <c r="BI36" s="277"/>
      <c r="BJ36" s="277"/>
      <c r="BK36" s="277"/>
      <c r="BL36" s="277"/>
      <c r="BM36" s="277"/>
      <c r="BN36" s="277"/>
      <c r="BO36" s="291" t="s">
        <v>87</v>
      </c>
      <c r="BP36" s="277"/>
      <c r="BQ36" s="277"/>
      <c r="BR36" s="291" t="s">
        <v>85</v>
      </c>
      <c r="BS36" s="277"/>
      <c r="BT36" s="277"/>
      <c r="BU36" s="291" t="s">
        <v>85</v>
      </c>
      <c r="BV36" s="277"/>
      <c r="BW36" s="291" t="s">
        <v>85</v>
      </c>
      <c r="BX36" s="277"/>
      <c r="BY36" s="277"/>
      <c r="BZ36" s="277"/>
      <c r="CA36" s="277"/>
      <c r="CB36" s="277"/>
      <c r="CC36" s="277"/>
      <c r="CD36" s="291" t="s">
        <v>87</v>
      </c>
      <c r="CE36" s="277"/>
      <c r="CF36" s="277"/>
      <c r="CG36" s="276">
        <v>50.655276105440556</v>
      </c>
      <c r="CH36" s="71">
        <v>32.551405837562896</v>
      </c>
      <c r="CI36" s="73">
        <v>25.42514335171775</v>
      </c>
      <c r="CJ36" s="13">
        <v>70.268999013467138</v>
      </c>
      <c r="CK36" s="13">
        <v>11.991937910558171</v>
      </c>
      <c r="CL36" s="47">
        <v>29.747417721509766</v>
      </c>
      <c r="CM36" s="47">
        <v>0.80268349158086749</v>
      </c>
      <c r="CN36" s="47">
        <v>2.6366638728425946E-2</v>
      </c>
      <c r="CO36" s="47">
        <v>1.0240643110358838</v>
      </c>
      <c r="CP36" s="47">
        <v>9.7134697075521199E-3</v>
      </c>
    </row>
    <row r="37" spans="1:111" ht="25.5" customHeight="1" x14ac:dyDescent="0.2">
      <c r="A37" s="26"/>
      <c r="B37" s="5" t="s">
        <v>82</v>
      </c>
      <c r="C37" s="10" t="s">
        <v>99</v>
      </c>
      <c r="D37" s="10" t="s">
        <v>99</v>
      </c>
      <c r="E37" s="10" t="s">
        <v>95</v>
      </c>
      <c r="F37" s="39">
        <v>11.600000000000001</v>
      </c>
      <c r="G37" s="32">
        <v>4.9533896335321925</v>
      </c>
      <c r="H37" s="32">
        <v>0.20405000000000001</v>
      </c>
      <c r="I37" s="13">
        <v>9.2234163787042633E-2</v>
      </c>
      <c r="J37" s="13">
        <v>1.4999999999999999E-2</v>
      </c>
      <c r="K37" s="13">
        <v>6.9083388676494939E-2</v>
      </c>
      <c r="L37" s="13">
        <v>1.1437036309593286E-2</v>
      </c>
      <c r="M37" s="13">
        <v>1.1713738800954415E-2</v>
      </c>
      <c r="N37" s="13">
        <v>6.20483265566565E-2</v>
      </c>
      <c r="O37" s="28">
        <v>1.1529270473380329E-2</v>
      </c>
      <c r="P37" s="58">
        <v>1.8656566757005805E-2</v>
      </c>
      <c r="Q37" s="52">
        <v>0.54</v>
      </c>
      <c r="R37" s="53">
        <v>2.8</v>
      </c>
      <c r="S37" s="52">
        <v>0.55000000000000004</v>
      </c>
      <c r="T37" s="252">
        <v>0.62</v>
      </c>
      <c r="U37" s="291">
        <v>0.5</v>
      </c>
      <c r="V37" s="347">
        <v>0.5</v>
      </c>
      <c r="W37" s="347"/>
      <c r="X37" s="347"/>
      <c r="Y37" s="291">
        <v>1</v>
      </c>
      <c r="Z37" s="291"/>
      <c r="AA37" s="347"/>
      <c r="AB37" s="347"/>
      <c r="AC37" s="291"/>
      <c r="AD37" s="291"/>
      <c r="AE37" s="347"/>
      <c r="AF37" s="291"/>
      <c r="AG37" s="291">
        <v>1</v>
      </c>
      <c r="AH37" s="291"/>
      <c r="AI37" s="291"/>
      <c r="AJ37" s="291">
        <v>1</v>
      </c>
      <c r="AK37" s="291"/>
      <c r="AL37" s="347"/>
      <c r="AM37" s="347"/>
      <c r="AN37" s="291"/>
      <c r="AO37" s="291"/>
      <c r="AP37" s="291">
        <v>1</v>
      </c>
      <c r="AQ37" s="291"/>
      <c r="AR37" s="291"/>
      <c r="AS37" s="291">
        <v>1</v>
      </c>
      <c r="AT37" s="291"/>
      <c r="AU37" s="347"/>
      <c r="AV37" s="291"/>
      <c r="AW37" s="347">
        <v>1</v>
      </c>
      <c r="AX37" s="347"/>
      <c r="AY37" s="291">
        <v>1</v>
      </c>
      <c r="AZ37" s="291">
        <v>1</v>
      </c>
      <c r="BA37" s="347"/>
      <c r="BB37" s="347"/>
      <c r="BC37" s="347"/>
      <c r="BD37" s="277"/>
      <c r="BE37" s="291" t="s">
        <v>85</v>
      </c>
      <c r="BF37" s="277"/>
      <c r="BG37" s="291" t="s">
        <v>85</v>
      </c>
      <c r="BH37" s="277"/>
      <c r="BI37" s="277"/>
      <c r="BJ37" s="277"/>
      <c r="BK37" s="277"/>
      <c r="BL37" s="277"/>
      <c r="BM37" s="277"/>
      <c r="BN37" s="277"/>
      <c r="BO37" s="291" t="s">
        <v>87</v>
      </c>
      <c r="BP37" s="277"/>
      <c r="BQ37" s="277"/>
      <c r="BR37" s="291" t="s">
        <v>85</v>
      </c>
      <c r="BS37" s="277"/>
      <c r="BT37" s="277"/>
      <c r="BU37" s="291" t="s">
        <v>85</v>
      </c>
      <c r="BV37" s="277"/>
      <c r="BW37" s="291" t="s">
        <v>96</v>
      </c>
      <c r="BX37" s="277"/>
      <c r="BY37" s="277"/>
      <c r="BZ37" s="291" t="s">
        <v>96</v>
      </c>
      <c r="CA37" s="277"/>
      <c r="CB37" s="277"/>
      <c r="CC37" s="277"/>
      <c r="CD37" s="291" t="s">
        <v>87</v>
      </c>
      <c r="CE37" s="277"/>
      <c r="CF37" s="277"/>
      <c r="CG37" s="246">
        <v>33.703444576083641</v>
      </c>
      <c r="CH37" s="191">
        <v>29.369071428479369</v>
      </c>
      <c r="CI37" s="73">
        <v>25.42514335171775</v>
      </c>
      <c r="CJ37" s="13">
        <v>46.753418315943229</v>
      </c>
      <c r="CK37" s="13">
        <v>10.8195659142518</v>
      </c>
      <c r="CL37" s="47">
        <v>29.747417721509766</v>
      </c>
      <c r="CM37" s="47">
        <v>0.45411262988636864</v>
      </c>
      <c r="CN37" s="47">
        <v>5.9927590249812153E-3</v>
      </c>
      <c r="CO37" s="47">
        <v>0.57665794318790065</v>
      </c>
      <c r="CP37" s="69">
        <v>2.2077324248030799E-3</v>
      </c>
    </row>
    <row r="38" spans="1:111" ht="25.5" customHeight="1" x14ac:dyDescent="0.2">
      <c r="A38" s="121"/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0">
        <v>0.93570425892816222</v>
      </c>
      <c r="J38" s="500">
        <v>0.6090000000000001</v>
      </c>
      <c r="K38" s="500">
        <v>0.43986409790491909</v>
      </c>
      <c r="L38" s="500">
        <v>0.49125736102324308</v>
      </c>
      <c r="M38" s="500">
        <v>0</v>
      </c>
      <c r="N38" s="14"/>
      <c r="O38" s="14"/>
      <c r="P38" s="14"/>
      <c r="Q38" s="7"/>
      <c r="R38" s="7"/>
      <c r="S38" s="7"/>
      <c r="T38" s="7"/>
      <c r="U38" s="249"/>
      <c r="V38" s="249"/>
      <c r="W38" s="249"/>
      <c r="X38" s="249"/>
      <c r="Y38" s="249"/>
      <c r="Z38" s="249"/>
      <c r="AA38" s="249"/>
      <c r="AB38" s="250"/>
      <c r="AC38" s="250"/>
      <c r="AD38" s="250"/>
      <c r="AE38" s="250"/>
      <c r="AF38" s="250"/>
      <c r="AG38" s="250"/>
      <c r="AH38" s="250"/>
      <c r="AI38" s="250"/>
      <c r="AJ38" s="250"/>
      <c r="AK38" s="250"/>
      <c r="AL38" s="250"/>
      <c r="AM38" s="250"/>
      <c r="AN38" s="250"/>
      <c r="AO38" s="250"/>
      <c r="AP38" s="250"/>
      <c r="AQ38" s="250"/>
      <c r="AR38" s="250"/>
      <c r="AS38" s="250"/>
      <c r="AT38" s="250"/>
      <c r="AU38" s="250"/>
      <c r="AV38" s="250"/>
      <c r="AW38" s="250"/>
      <c r="AX38" s="250"/>
      <c r="AY38" s="250"/>
      <c r="AZ38" s="250"/>
      <c r="BA38" s="250"/>
      <c r="BB38" s="250"/>
      <c r="BC38" s="250"/>
      <c r="BD38" s="269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0"/>
      <c r="CG38" s="7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121"/>
      <c r="CW38" s="121"/>
      <c r="CX38" s="121"/>
      <c r="CY38" s="121"/>
    </row>
    <row r="39" spans="1:111" ht="29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53">
        <v>33.094000000000001</v>
      </c>
      <c r="G39" s="7">
        <v>33.094000000000001</v>
      </c>
      <c r="H39" s="191">
        <v>11.734183999999999</v>
      </c>
      <c r="I39" s="60">
        <v>0.23337256409351184</v>
      </c>
      <c r="J39" s="60">
        <v>0.13470074191940692</v>
      </c>
      <c r="K39" s="60">
        <v>0.11079300277807121</v>
      </c>
      <c r="L39" s="60">
        <v>0.12136461521108037</v>
      </c>
      <c r="M39" s="60">
        <v>0</v>
      </c>
      <c r="N39" s="13">
        <v>0.2053517514389061</v>
      </c>
      <c r="O39" s="13">
        <v>2.8020812654605719E-2</v>
      </c>
      <c r="P39" s="225">
        <v>0</v>
      </c>
      <c r="Q39" s="226">
        <v>1.9999999999999998</v>
      </c>
      <c r="R39" s="226">
        <v>4.5</v>
      </c>
      <c r="S39" s="226">
        <v>2.5</v>
      </c>
      <c r="T39" s="226">
        <v>1.25</v>
      </c>
      <c r="U39" s="249"/>
      <c r="V39" s="249"/>
      <c r="W39" s="249"/>
      <c r="X39" s="249"/>
      <c r="Y39" s="249"/>
      <c r="Z39" s="249"/>
      <c r="AA39" s="249"/>
      <c r="AB39" s="250"/>
      <c r="AC39" s="250"/>
      <c r="AD39" s="250"/>
      <c r="AE39" s="250"/>
      <c r="AF39" s="250"/>
      <c r="AG39" s="250"/>
      <c r="AH39" s="250"/>
      <c r="AI39" s="250"/>
      <c r="AJ39" s="250"/>
      <c r="AK39" s="250"/>
      <c r="AL39" s="250"/>
      <c r="AM39" s="250"/>
      <c r="AN39" s="250"/>
      <c r="AO39" s="250"/>
      <c r="AP39" s="250"/>
      <c r="AQ39" s="250"/>
      <c r="AR39" s="250"/>
      <c r="AS39" s="250"/>
      <c r="AT39" s="250"/>
      <c r="AU39" s="250"/>
      <c r="AV39" s="250"/>
      <c r="AW39" s="250"/>
      <c r="AX39" s="250"/>
      <c r="AY39" s="250"/>
      <c r="AZ39" s="250"/>
      <c r="BA39" s="250"/>
      <c r="BB39" s="250"/>
      <c r="BC39" s="250"/>
      <c r="BD39" s="269"/>
      <c r="BE39" s="266"/>
      <c r="BF39" s="266"/>
      <c r="BG39" s="266"/>
      <c r="BH39" s="266"/>
      <c r="BI39" s="266"/>
      <c r="BJ39" s="266"/>
      <c r="BK39" s="266"/>
      <c r="BL39" s="266"/>
      <c r="BM39" s="266"/>
      <c r="BN39" s="266"/>
      <c r="BO39" s="266"/>
      <c r="BP39" s="266"/>
      <c r="BQ39" s="266"/>
      <c r="BR39" s="266"/>
      <c r="BS39" s="266"/>
      <c r="BT39" s="266"/>
      <c r="BU39" s="266"/>
      <c r="BV39" s="266"/>
      <c r="BW39" s="266"/>
      <c r="BX39" s="266"/>
      <c r="BY39" s="266"/>
      <c r="BZ39" s="266"/>
      <c r="CA39" s="266"/>
      <c r="CB39" s="266"/>
      <c r="CC39" s="266"/>
      <c r="CD39" s="266"/>
      <c r="CE39" s="266"/>
      <c r="CF39" s="266"/>
      <c r="CG39" s="32">
        <v>81.682713277678602</v>
      </c>
      <c r="CH39" s="32">
        <v>78.531377608344201</v>
      </c>
      <c r="CI39" s="32">
        <v>2.9260976072493112</v>
      </c>
      <c r="CJ39" s="32">
        <v>143.76157536871435</v>
      </c>
      <c r="CK39" s="32">
        <v>13.350334193418515</v>
      </c>
      <c r="CL39" s="94">
        <v>7.8126806113556606</v>
      </c>
      <c r="CM39" s="47">
        <v>2.8000439874258047</v>
      </c>
      <c r="CN39" s="47">
        <v>0.93150163462979074</v>
      </c>
      <c r="CO39" s="94">
        <v>4.8961984274044372</v>
      </c>
      <c r="CP39" s="94">
        <v>0.19665527788706444</v>
      </c>
      <c r="CQ39" s="236">
        <f t="shared" ref="CQ39:CQ45" si="5">F47+F55+F63+F71+F79+F87</f>
        <v>33.094000000000001</v>
      </c>
      <c r="CR39" s="238">
        <f t="shared" ref="CR39:CR45" si="6">F47/CQ39</f>
        <v>0.26210189158155556</v>
      </c>
      <c r="CS39" s="238">
        <f t="shared" ref="CS39:CS45" si="7">F55/CQ39</f>
        <v>0.20686529280232066</v>
      </c>
      <c r="CT39" s="238">
        <f t="shared" ref="CT39:CT45" si="8">F63/CQ39</f>
        <v>0.20172840998368283</v>
      </c>
      <c r="CU39" s="238">
        <f t="shared" ref="CU39:CU45" si="9">F71/CQ39</f>
        <v>6.6658608811264883E-2</v>
      </c>
      <c r="CV39" s="238">
        <f t="shared" ref="CV39:CV45" si="10">F79/CQ39</f>
        <v>0.12135130235087931</v>
      </c>
      <c r="CW39" s="238">
        <f t="shared" ref="CW39:CW45" si="11">F87/CQ39</f>
        <v>0.14129449447029674</v>
      </c>
      <c r="CX39" s="238">
        <f t="shared" ref="CX39:CX45" si="12">SUM(CR39:CW39)</f>
        <v>0.99999999999999989</v>
      </c>
      <c r="CY39" s="237"/>
      <c r="CZ39" s="240">
        <f>F47/[1]EU28!F47</f>
        <v>2.0618854694647457E-2</v>
      </c>
      <c r="DA39" s="240">
        <f>F55/[1]EU28!F55</f>
        <v>1.6965465538470642E-2</v>
      </c>
      <c r="DB39" s="240">
        <f>H63/[1]EU28!F63</f>
        <v>7.6158416733418865E-3</v>
      </c>
      <c r="DC39" s="240">
        <f>F71/[1]EU28!F71</f>
        <v>1.9731516384372667E-2</v>
      </c>
      <c r="DD39" s="240">
        <f>F79/[1]EU28!F79</f>
        <v>2.6184342728009492E-2</v>
      </c>
      <c r="DE39" s="240">
        <f>F87/[1]EU28!F87</f>
        <v>1.8259918775382692E-2</v>
      </c>
      <c r="DF39" s="237"/>
      <c r="DG39" s="27"/>
    </row>
    <row r="40" spans="1:111" ht="23.25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14.526</v>
      </c>
      <c r="G40" s="7">
        <v>14.526</v>
      </c>
      <c r="H40" s="17">
        <v>5.1565200000000004</v>
      </c>
      <c r="I40" s="60">
        <v>7.7184626576433032E-2</v>
      </c>
      <c r="J40" s="60">
        <v>6.3735963273385154E-2</v>
      </c>
      <c r="K40" s="60">
        <v>3.5924886394188484E-2</v>
      </c>
      <c r="L40" s="60">
        <v>4.0585295864874978E-2</v>
      </c>
      <c r="M40" s="60">
        <v>0</v>
      </c>
      <c r="N40" s="13">
        <v>6.7046581737165253E-2</v>
      </c>
      <c r="O40" s="13">
        <v>1.0138044839267765E-2</v>
      </c>
      <c r="P40" s="225">
        <v>1.3877787807814457E-17</v>
      </c>
      <c r="Q40" s="226">
        <v>1.8</v>
      </c>
      <c r="R40" s="226">
        <v>4.4500000000000011</v>
      </c>
      <c r="S40" s="226">
        <v>2.65</v>
      </c>
      <c r="T40" s="226">
        <v>1.5750000000000002</v>
      </c>
      <c r="U40" s="249"/>
      <c r="V40" s="249"/>
      <c r="W40" s="249"/>
      <c r="X40" s="249"/>
      <c r="Y40" s="249"/>
      <c r="Z40" s="249"/>
      <c r="AA40" s="249"/>
      <c r="AB40" s="250"/>
      <c r="AC40" s="250"/>
      <c r="AD40" s="250"/>
      <c r="AE40" s="250"/>
      <c r="AF40" s="250"/>
      <c r="AG40" s="250"/>
      <c r="AH40" s="250"/>
      <c r="AI40" s="250"/>
      <c r="AJ40" s="250"/>
      <c r="AK40" s="250"/>
      <c r="AL40" s="250"/>
      <c r="AM40" s="250"/>
      <c r="AN40" s="250"/>
      <c r="AO40" s="250"/>
      <c r="AP40" s="250"/>
      <c r="AQ40" s="250"/>
      <c r="AR40" s="250"/>
      <c r="AS40" s="250"/>
      <c r="AT40" s="250"/>
      <c r="AU40" s="250"/>
      <c r="AV40" s="250"/>
      <c r="AW40" s="250"/>
      <c r="AX40" s="250"/>
      <c r="AY40" s="250"/>
      <c r="AZ40" s="250"/>
      <c r="BA40" s="250"/>
      <c r="BB40" s="250"/>
      <c r="BC40" s="250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0"/>
      <c r="CG40" s="32">
        <v>78.867340003450181</v>
      </c>
      <c r="CH40" s="32">
        <v>84.816536885924606</v>
      </c>
      <c r="CI40" s="32">
        <v>2.9848974854851504</v>
      </c>
      <c r="CJ40" s="32">
        <v>138.80651840607231</v>
      </c>
      <c r="CK40" s="32">
        <v>14.418811270607184</v>
      </c>
      <c r="CL40" s="94">
        <v>7.9696762862453516</v>
      </c>
      <c r="CM40" s="47">
        <v>1.1889856017642746</v>
      </c>
      <c r="CN40" s="47">
        <v>0.43735816878300804</v>
      </c>
      <c r="CO40" s="94">
        <v>2.1320710041006063</v>
      </c>
      <c r="CP40" s="94">
        <v>7.4350888693111378E-2</v>
      </c>
      <c r="CQ40" s="236">
        <f t="shared" si="5"/>
        <v>14.526</v>
      </c>
      <c r="CR40" s="238">
        <f t="shared" si="6"/>
        <v>6.5813024920831617E-2</v>
      </c>
      <c r="CS40" s="238">
        <f t="shared" si="7"/>
        <v>0.26201294231034011</v>
      </c>
      <c r="CT40" s="238">
        <f t="shared" si="8"/>
        <v>0.25512873468263803</v>
      </c>
      <c r="CU40" s="238">
        <f t="shared" si="9"/>
        <v>8.4400385515627147E-2</v>
      </c>
      <c r="CV40" s="238">
        <f t="shared" si="10"/>
        <v>0.1539308825554179</v>
      </c>
      <c r="CW40" s="238">
        <f t="shared" si="11"/>
        <v>0.17871403001514527</v>
      </c>
      <c r="CX40" s="238">
        <f t="shared" si="12"/>
        <v>1</v>
      </c>
      <c r="CY40" s="237"/>
      <c r="CZ40" s="240">
        <f>F48/[1]EU28!F48</f>
        <v>2.2737002330780569E-3</v>
      </c>
      <c r="DA40" s="240">
        <f>F56/[1]EU28!F56</f>
        <v>1.7605698954574894E-2</v>
      </c>
      <c r="DB40" s="240">
        <f>H64/[1]EU28!F64</f>
        <v>5.4203899905182007E-3</v>
      </c>
      <c r="DC40" s="240">
        <f>F72/[1]EU28!F72</f>
        <v>1.7691197691197688E-2</v>
      </c>
      <c r="DD40" s="240">
        <f>F80/[1]EU28!F80</f>
        <v>1.8624021322672001E-2</v>
      </c>
      <c r="DE40" s="240">
        <f>F88/[1]EU28!F88</f>
        <v>1.5191058575691967E-2</v>
      </c>
      <c r="DF40" s="237"/>
      <c r="DG40" s="27"/>
    </row>
    <row r="41" spans="1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7.3460000000000001</v>
      </c>
      <c r="G41" s="7">
        <v>7.3460000000000001</v>
      </c>
      <c r="H41" s="17">
        <v>2.6119280000000002</v>
      </c>
      <c r="I41" s="60">
        <v>5.1762953365335596E-2</v>
      </c>
      <c r="J41" s="60">
        <v>2.9857039781002209E-2</v>
      </c>
      <c r="K41" s="60">
        <v>2.4576691998182607E-2</v>
      </c>
      <c r="L41" s="60">
        <v>2.6915828486523959E-2</v>
      </c>
      <c r="M41" s="60">
        <v>0</v>
      </c>
      <c r="N41" s="13">
        <v>4.5548379093486739E-2</v>
      </c>
      <c r="O41" s="13">
        <v>6.2145742718488443E-3</v>
      </c>
      <c r="P41" s="225">
        <v>1.214306433183765E-17</v>
      </c>
      <c r="Q41" s="226">
        <v>1.6</v>
      </c>
      <c r="R41" s="226">
        <v>4.4749999999999988</v>
      </c>
      <c r="S41" s="226">
        <v>2.8</v>
      </c>
      <c r="T41" s="226">
        <v>1.7375</v>
      </c>
      <c r="U41" s="249"/>
      <c r="V41" s="249"/>
      <c r="W41" s="249"/>
      <c r="X41" s="249"/>
      <c r="Y41" s="249"/>
      <c r="Z41" s="249"/>
      <c r="AA41" s="249"/>
      <c r="AB41" s="250"/>
      <c r="AC41" s="250"/>
      <c r="AD41" s="250"/>
      <c r="AE41" s="250"/>
      <c r="AF41" s="250"/>
      <c r="AG41" s="250"/>
      <c r="AH41" s="250"/>
      <c r="AI41" s="250"/>
      <c r="AJ41" s="250"/>
      <c r="AK41" s="250"/>
      <c r="AL41" s="250"/>
      <c r="AM41" s="250"/>
      <c r="AN41" s="250"/>
      <c r="AO41" s="250"/>
      <c r="AP41" s="250"/>
      <c r="AQ41" s="250"/>
      <c r="AR41" s="250"/>
      <c r="AS41" s="250"/>
      <c r="AT41" s="250"/>
      <c r="AU41" s="250"/>
      <c r="AV41" s="250"/>
      <c r="AW41" s="250"/>
      <c r="AX41" s="250"/>
      <c r="AY41" s="250"/>
      <c r="AZ41" s="250"/>
      <c r="BA41" s="250"/>
      <c r="BB41" s="250"/>
      <c r="BC41" s="250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0"/>
      <c r="CG41" s="32">
        <v>82.643865636603834</v>
      </c>
      <c r="CH41" s="32">
        <v>83.459528366572656</v>
      </c>
      <c r="CI41" s="32">
        <v>2.9232763773260668</v>
      </c>
      <c r="CJ41" s="32">
        <v>145.45320352042276</v>
      </c>
      <c r="CK41" s="32">
        <v>14.188119822317352</v>
      </c>
      <c r="CL41" s="94">
        <v>7.8051479274605979</v>
      </c>
      <c r="CM41" s="47">
        <v>0.6285762252343291</v>
      </c>
      <c r="CN41" s="47">
        <v>0.21799027900744539</v>
      </c>
      <c r="CO41" s="94">
        <v>1.1258358497361509</v>
      </c>
      <c r="CP41" s="94">
        <v>3.7058347431265723E-2</v>
      </c>
      <c r="CQ41" s="236">
        <f t="shared" si="5"/>
        <v>7.3460000000000001</v>
      </c>
      <c r="CR41" s="238">
        <f t="shared" si="6"/>
        <v>0.26218350122515655</v>
      </c>
      <c r="CS41" s="238">
        <f t="shared" si="7"/>
        <v>0.20637081404846175</v>
      </c>
      <c r="CT41" s="238">
        <f t="shared" si="8"/>
        <v>0.2022869588891914</v>
      </c>
      <c r="CU41" s="238">
        <f t="shared" si="9"/>
        <v>6.6158453580179688E-2</v>
      </c>
      <c r="CV41" s="238">
        <f t="shared" si="10"/>
        <v>0.12197114075687449</v>
      </c>
      <c r="CW41" s="238">
        <f t="shared" si="11"/>
        <v>0.14102913150013613</v>
      </c>
      <c r="CX41" s="238">
        <f t="shared" si="12"/>
        <v>1</v>
      </c>
      <c r="CY41" s="237"/>
      <c r="CZ41" s="240">
        <f>F49/[1]EU28!F49</f>
        <v>9.7061936199163389E-3</v>
      </c>
      <c r="DA41" s="240">
        <f>F57/[1]EU28!F57</f>
        <v>1.2082569538535107E-2</v>
      </c>
      <c r="DB41" s="240">
        <f>H65/[1]EU28!F65</f>
        <v>4.4541014718906839E-3</v>
      </c>
      <c r="DC41" s="240">
        <f>F73/[1]EU28!F73</f>
        <v>1.3412446529598457E-2</v>
      </c>
      <c r="DD41" s="240">
        <f>F81/[1]EU28!F81</f>
        <v>1.424370081869486E-2</v>
      </c>
      <c r="DE41" s="240">
        <f>F89/[1]EU28!F89</f>
        <v>1.0059424398959103E-2</v>
      </c>
      <c r="DF41" s="237"/>
      <c r="DG41" s="27"/>
    </row>
    <row r="42" spans="1:111" ht="23.25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19.385999999999999</v>
      </c>
      <c r="G42" s="7">
        <v>19.385999999999999</v>
      </c>
      <c r="H42" s="17">
        <v>6.8789040000000004</v>
      </c>
      <c r="I42" s="60">
        <v>0.15252457807577799</v>
      </c>
      <c r="J42" s="60">
        <v>0.10038671906062824</v>
      </c>
      <c r="K42" s="60">
        <v>7.1541687023848957E-2</v>
      </c>
      <c r="L42" s="60">
        <v>8.029206789252949E-2</v>
      </c>
      <c r="M42" s="60">
        <v>0</v>
      </c>
      <c r="N42" s="13">
        <v>0.13387421305583058</v>
      </c>
      <c r="O42" s="13">
        <v>1.865036501994741E-2</v>
      </c>
      <c r="P42" s="225">
        <v>0</v>
      </c>
      <c r="Q42" s="226">
        <v>1.5000000000000002</v>
      </c>
      <c r="R42" s="226">
        <v>4.4000000000000012</v>
      </c>
      <c r="S42" s="226">
        <v>2.7</v>
      </c>
      <c r="T42" s="226">
        <v>1.8180000000000003</v>
      </c>
      <c r="U42" s="249"/>
      <c r="V42" s="249"/>
      <c r="W42" s="249"/>
      <c r="X42" s="249"/>
      <c r="Y42" s="249"/>
      <c r="Z42" s="249"/>
      <c r="AA42" s="249"/>
      <c r="AB42" s="250"/>
      <c r="AC42" s="250"/>
      <c r="AD42" s="250"/>
      <c r="AE42" s="250"/>
      <c r="AF42" s="250"/>
      <c r="AG42" s="250"/>
      <c r="AH42" s="250"/>
      <c r="AI42" s="250"/>
      <c r="AJ42" s="250"/>
      <c r="AK42" s="250"/>
      <c r="AL42" s="250"/>
      <c r="AM42" s="250"/>
      <c r="AN42" s="250"/>
      <c r="AO42" s="250"/>
      <c r="AP42" s="250"/>
      <c r="AQ42" s="250"/>
      <c r="AR42" s="250"/>
      <c r="AS42" s="250"/>
      <c r="AT42" s="250"/>
      <c r="AU42" s="250"/>
      <c r="AV42" s="250"/>
      <c r="AW42" s="250"/>
      <c r="AX42" s="250"/>
      <c r="AY42" s="250"/>
      <c r="AZ42" s="250"/>
      <c r="BA42" s="250"/>
      <c r="BB42" s="250"/>
      <c r="BC42" s="250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0"/>
      <c r="CG42" s="32">
        <v>54.755416274771285</v>
      </c>
      <c r="CH42" s="32">
        <v>83.404914152521854</v>
      </c>
      <c r="CI42" s="32">
        <v>2.9679275771792621</v>
      </c>
      <c r="CJ42" s="32">
        <v>96.369532643597466</v>
      </c>
      <c r="CK42" s="32">
        <v>14.178835405928716</v>
      </c>
      <c r="CL42" s="94">
        <v>7.9243666310686294</v>
      </c>
      <c r="CM42" s="47">
        <v>1.1190247439139132</v>
      </c>
      <c r="CN42" s="47">
        <v>0.57373439758343925</v>
      </c>
      <c r="CO42" s="47">
        <v>2.0218415313386768</v>
      </c>
      <c r="CP42" s="47">
        <v>9.7534847589184681E-2</v>
      </c>
      <c r="CQ42" s="236">
        <f t="shared" si="5"/>
        <v>19.385999999999999</v>
      </c>
      <c r="CR42" s="238">
        <f t="shared" si="6"/>
        <v>0.22676158052202625</v>
      </c>
      <c r="CS42" s="238">
        <f t="shared" si="7"/>
        <v>0.30929536779118955</v>
      </c>
      <c r="CT42" s="238">
        <f t="shared" si="8"/>
        <v>0.19581141029608995</v>
      </c>
      <c r="CU42" s="238">
        <f t="shared" si="9"/>
        <v>6.6852367688022288E-2</v>
      </c>
      <c r="CV42" s="238">
        <f t="shared" si="10"/>
        <v>0.10296089961828124</v>
      </c>
      <c r="CW42" s="238">
        <f t="shared" si="11"/>
        <v>9.83183740843908E-2</v>
      </c>
      <c r="CX42" s="238">
        <f t="shared" si="12"/>
        <v>1</v>
      </c>
      <c r="CY42" s="237"/>
      <c r="CZ42" s="240">
        <f>F50/[1]EU28!F50</f>
        <v>1.7100400669078468E-2</v>
      </c>
      <c r="DA42" s="240">
        <f>F58/[1]EU28!F58</f>
        <v>2.4868317365517815E-2</v>
      </c>
      <c r="DB42" s="240">
        <f>H66/[1]EU28!F66</f>
        <v>8.4955841534191251E-3</v>
      </c>
      <c r="DC42" s="240">
        <f>F74/[1]EU28!F74</f>
        <v>2.1849447863103767E-2</v>
      </c>
      <c r="DD42" s="240">
        <f>F82/[1]EU28!F82</f>
        <v>2.0382946132244065E-2</v>
      </c>
      <c r="DE42" s="240">
        <f>F90/[1]EU28!F90</f>
        <v>1.299696691978703E-2</v>
      </c>
      <c r="DF42" s="237"/>
      <c r="DG42" s="27"/>
    </row>
    <row r="43" spans="1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18.385999999999999</v>
      </c>
      <c r="G43" s="7">
        <v>18.385999999999999</v>
      </c>
      <c r="H43" s="17">
        <v>6.5245040000000003</v>
      </c>
      <c r="I43" s="60">
        <v>0.14699260731186842</v>
      </c>
      <c r="J43" s="60">
        <v>9.7114809715207334E-2</v>
      </c>
      <c r="K43" s="60">
        <v>6.8899202860663075E-2</v>
      </c>
      <c r="L43" s="60">
        <v>7.7435338975865783E-2</v>
      </c>
      <c r="M43" s="60">
        <v>0</v>
      </c>
      <c r="N43" s="13">
        <v>0.12902213152280828</v>
      </c>
      <c r="O43" s="13">
        <v>1.7970475789060119E-2</v>
      </c>
      <c r="P43" s="225">
        <v>0</v>
      </c>
      <c r="Q43" s="226">
        <v>1.3000000000000003</v>
      </c>
      <c r="R43" s="226">
        <v>1.6000000000000003</v>
      </c>
      <c r="S43" s="226">
        <v>1.5000000000000002</v>
      </c>
      <c r="T43" s="226">
        <v>1.9000000000000004</v>
      </c>
      <c r="U43" s="249"/>
      <c r="V43" s="249"/>
      <c r="W43" s="249"/>
      <c r="X43" s="249"/>
      <c r="Y43" s="249"/>
      <c r="Z43" s="249"/>
      <c r="AA43" s="249"/>
      <c r="AB43" s="250"/>
      <c r="AC43" s="250"/>
      <c r="AD43" s="250"/>
      <c r="AE43" s="250"/>
      <c r="AF43" s="250"/>
      <c r="AG43" s="250"/>
      <c r="AH43" s="250"/>
      <c r="AI43" s="250"/>
      <c r="AJ43" s="250"/>
      <c r="AK43" s="250"/>
      <c r="AL43" s="250"/>
      <c r="AM43" s="250"/>
      <c r="AN43" s="250"/>
      <c r="AO43" s="250"/>
      <c r="AP43" s="250"/>
      <c r="AQ43" s="250"/>
      <c r="AR43" s="250"/>
      <c r="AS43" s="250"/>
      <c r="AT43" s="250"/>
      <c r="AU43" s="250"/>
      <c r="AV43" s="250"/>
      <c r="AW43" s="250"/>
      <c r="AX43" s="250"/>
      <c r="AY43" s="250"/>
      <c r="AZ43" s="250"/>
      <c r="BA43" s="250"/>
      <c r="BB43" s="250"/>
      <c r="BC43" s="250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0"/>
      <c r="CG43" s="32">
        <v>50.22033419331779</v>
      </c>
      <c r="CH43" s="32">
        <v>81.458348423254407</v>
      </c>
      <c r="CI43" s="32">
        <v>2.9386233300891753</v>
      </c>
      <c r="CJ43" s="32">
        <v>88.387788180239312</v>
      </c>
      <c r="CK43" s="32">
        <v>13.84791923195325</v>
      </c>
      <c r="CL43" s="94">
        <v>7.8461242913380982</v>
      </c>
      <c r="CM43" s="47">
        <v>0.9773805930253604</v>
      </c>
      <c r="CN43" s="47">
        <v>0.53147532012091714</v>
      </c>
      <c r="CO43" s="47">
        <v>1.7693567147024223</v>
      </c>
      <c r="CP43" s="47">
        <v>9.0350804420555916E-2</v>
      </c>
      <c r="CQ43" s="236">
        <f t="shared" si="5"/>
        <v>18.385999999999999</v>
      </c>
      <c r="CR43" s="238">
        <f t="shared" si="6"/>
        <v>0.2282171217230502</v>
      </c>
      <c r="CS43" s="238">
        <f t="shared" si="7"/>
        <v>0.31850320896334172</v>
      </c>
      <c r="CT43" s="238">
        <f t="shared" si="8"/>
        <v>0.19667138039812904</v>
      </c>
      <c r="CU43" s="238">
        <f t="shared" si="9"/>
        <v>5.9610573262264772E-2</v>
      </c>
      <c r="CV43" s="238">
        <f t="shared" si="10"/>
        <v>0.10420972479060155</v>
      </c>
      <c r="CW43" s="238">
        <f t="shared" si="11"/>
        <v>9.2787990862612857E-2</v>
      </c>
      <c r="CX43" s="238">
        <f t="shared" si="12"/>
        <v>1.0000000000000002</v>
      </c>
      <c r="CY43" s="237"/>
      <c r="CZ43" s="240">
        <f>F51/[1]EU28!F51</f>
        <v>1.6431060813721268E-2</v>
      </c>
      <c r="DA43" s="240">
        <f>F59/[1]EU28!F59</f>
        <v>2.4671385237613756E-2</v>
      </c>
      <c r="DB43" s="240">
        <f>H67/[1]EU28!F67</f>
        <v>8.6837463364446768E-3</v>
      </c>
      <c r="DC43" s="240">
        <f>F75/[1]EU28!F75</f>
        <v>1.7232704402515724E-2</v>
      </c>
      <c r="DD43" s="240">
        <f>F83/[1]EU28!F83</f>
        <v>1.8856411770495025E-2</v>
      </c>
      <c r="DE43" s="240">
        <f>F91/[1]EU28!F91</f>
        <v>1.1455661352923007E-2</v>
      </c>
      <c r="DF43" s="237"/>
      <c r="DG43" s="27"/>
    </row>
    <row r="44" spans="1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24.826000000000001</v>
      </c>
      <c r="G44" s="7">
        <v>24.826000000000001</v>
      </c>
      <c r="H44" s="17">
        <v>8.8068399999999993</v>
      </c>
      <c r="I44" s="60">
        <v>0.19931277910420525</v>
      </c>
      <c r="J44" s="60">
        <v>0.12543364260962217</v>
      </c>
      <c r="K44" s="60">
        <v>9.3629390554257771E-2</v>
      </c>
      <c r="L44" s="60">
        <v>0.1049270500224278</v>
      </c>
      <c r="M44" s="60">
        <v>0</v>
      </c>
      <c r="N44" s="13">
        <v>0.17515666896348159</v>
      </c>
      <c r="O44" s="13">
        <v>2.4156110140723643E-2</v>
      </c>
      <c r="P44" s="225">
        <v>0</v>
      </c>
      <c r="Q44" s="226">
        <v>0.8</v>
      </c>
      <c r="R44" s="226">
        <v>3.8</v>
      </c>
      <c r="S44" s="226">
        <v>1.2</v>
      </c>
      <c r="T44" s="226">
        <v>0.8</v>
      </c>
      <c r="U44" s="249"/>
      <c r="V44" s="249"/>
      <c r="W44" s="249"/>
      <c r="X44" s="249"/>
      <c r="Y44" s="249"/>
      <c r="Z44" s="249"/>
      <c r="AA44" s="249"/>
      <c r="AB44" s="250"/>
      <c r="AC44" s="250"/>
      <c r="AD44" s="250"/>
      <c r="AE44" s="250"/>
      <c r="AF44" s="250"/>
      <c r="AG44" s="250"/>
      <c r="AH44" s="250"/>
      <c r="AI44" s="250"/>
      <c r="AJ44" s="250"/>
      <c r="AK44" s="250"/>
      <c r="AL44" s="250"/>
      <c r="AM44" s="250"/>
      <c r="AN44" s="250"/>
      <c r="AO44" s="250"/>
      <c r="AP44" s="250"/>
      <c r="AQ44" s="250"/>
      <c r="AR44" s="250"/>
      <c r="AS44" s="250"/>
      <c r="AT44" s="250"/>
      <c r="AU44" s="250"/>
      <c r="AV44" s="250"/>
      <c r="AW44" s="250"/>
      <c r="AX44" s="250"/>
      <c r="AY44" s="250"/>
      <c r="AZ44" s="250"/>
      <c r="BA44" s="250"/>
      <c r="BB44" s="250"/>
      <c r="BC44" s="250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0"/>
      <c r="CG44" s="32">
        <v>46.702121966853127</v>
      </c>
      <c r="CH44" s="32">
        <v>81.348689252816087</v>
      </c>
      <c r="CI44" s="32">
        <v>2.9951846625692258</v>
      </c>
      <c r="CJ44" s="32">
        <v>82.195734661661504</v>
      </c>
      <c r="CK44" s="32">
        <v>13.829277172978736</v>
      </c>
      <c r="CL44" s="94">
        <v>7.997143049059833</v>
      </c>
      <c r="CM44" s="47">
        <v>1.2337853343820393</v>
      </c>
      <c r="CN44" s="47">
        <v>0.71642489045927071</v>
      </c>
      <c r="CO44" s="47">
        <v>2.2391283820463683</v>
      </c>
      <c r="CP44" s="47">
        <v>0.12179223137807606</v>
      </c>
      <c r="CQ44" s="236">
        <f t="shared" si="5"/>
        <v>24.826000000000001</v>
      </c>
      <c r="CR44" s="238">
        <f t="shared" si="6"/>
        <v>0.2548135019737372</v>
      </c>
      <c r="CS44" s="238">
        <f t="shared" si="7"/>
        <v>0.29267703214372026</v>
      </c>
      <c r="CT44" s="238">
        <f t="shared" si="8"/>
        <v>0.16740513977281885</v>
      </c>
      <c r="CU44" s="238">
        <f t="shared" si="9"/>
        <v>6.1870619511802144E-2</v>
      </c>
      <c r="CV44" s="238">
        <f t="shared" si="10"/>
        <v>0.11826311125433013</v>
      </c>
      <c r="CW44" s="238">
        <f t="shared" si="11"/>
        <v>0.10497059534359139</v>
      </c>
      <c r="CX44" s="238">
        <f t="shared" si="12"/>
        <v>1</v>
      </c>
      <c r="CY44" s="237"/>
      <c r="CZ44" s="240">
        <f>F52/[1]EU28!F52</f>
        <v>2.6642520215633424E-2</v>
      </c>
      <c r="DA44" s="240">
        <f>F60/[1]EU28!F60</f>
        <v>2.6936051899907321E-2</v>
      </c>
      <c r="DB44" s="240">
        <f>H68/[1]EU28!F68</f>
        <v>1.1029843264878613E-2</v>
      </c>
      <c r="DC44" s="240">
        <f>F76/[1]EU28!F76</f>
        <v>2.4740275428847543E-2</v>
      </c>
      <c r="DD44" s="240">
        <f>F84/[1]EU28!F84</f>
        <v>2.8540876834840089E-2</v>
      </c>
      <c r="DE44" s="240">
        <f>F92/[1]EU28!F92</f>
        <v>1.714011352201051E-2</v>
      </c>
      <c r="DF44" s="237"/>
      <c r="DG44" s="27"/>
    </row>
    <row r="45" spans="1:111" ht="26.25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10.175999999999998</v>
      </c>
      <c r="G45" s="7">
        <v>10.175999999999998</v>
      </c>
      <c r="H45" s="17">
        <v>3.6148799999999999</v>
      </c>
      <c r="I45" s="60">
        <v>7.455415040103E-2</v>
      </c>
      <c r="J45" s="60">
        <v>5.7771083640747983E-2</v>
      </c>
      <c r="K45" s="60">
        <v>3.4499236295706955E-2</v>
      </c>
      <c r="L45" s="60">
        <v>3.9737164569940621E-2</v>
      </c>
      <c r="M45" s="60">
        <v>0</v>
      </c>
      <c r="N45" s="13">
        <v>6.5070793305361696E-2</v>
      </c>
      <c r="O45" s="13">
        <v>9.4833570956683079E-3</v>
      </c>
      <c r="P45" s="225">
        <v>0</v>
      </c>
      <c r="Q45" s="226">
        <v>0.54000000000000015</v>
      </c>
      <c r="R45" s="226">
        <v>2.8000000000000003</v>
      </c>
      <c r="S45" s="226">
        <v>0.55000000000000016</v>
      </c>
      <c r="T45" s="226">
        <v>0.62000000000000011</v>
      </c>
      <c r="U45" s="249"/>
      <c r="V45" s="249"/>
      <c r="W45" s="249"/>
      <c r="X45" s="249"/>
      <c r="Y45" s="249"/>
      <c r="Z45" s="249"/>
      <c r="AA45" s="249"/>
      <c r="AB45" s="250"/>
      <c r="AC45" s="250"/>
      <c r="AD45" s="250"/>
      <c r="AE45" s="250"/>
      <c r="AF45" s="250"/>
      <c r="AG45" s="250"/>
      <c r="AH45" s="250"/>
      <c r="AI45" s="250"/>
      <c r="AJ45" s="250"/>
      <c r="AK45" s="250"/>
      <c r="AL45" s="250"/>
      <c r="AM45" s="250"/>
      <c r="AN45" s="250"/>
      <c r="AO45" s="250"/>
      <c r="AP45" s="250"/>
      <c r="AQ45" s="250"/>
      <c r="AR45" s="250"/>
      <c r="AS45" s="250"/>
      <c r="AT45" s="250"/>
      <c r="AU45" s="250"/>
      <c r="AV45" s="250"/>
      <c r="AW45" s="250"/>
      <c r="AX45" s="250"/>
      <c r="AY45" s="250"/>
      <c r="AZ45" s="250"/>
      <c r="BA45" s="250"/>
      <c r="BB45" s="250"/>
      <c r="BC45" s="250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0"/>
      <c r="CG45" s="32">
        <v>35.557313738378767</v>
      </c>
      <c r="CH45" s="32">
        <v>69.267930422810608</v>
      </c>
      <c r="CI45" s="32">
        <v>3.2499695020181059</v>
      </c>
      <c r="CJ45" s="32">
        <v>62.580872179546631</v>
      </c>
      <c r="CK45" s="32">
        <v>11.775548171877805</v>
      </c>
      <c r="CL45" s="94">
        <v>8.6774185703883422</v>
      </c>
      <c r="CM45" s="47">
        <v>0.39490291425427854</v>
      </c>
      <c r="CN45" s="47">
        <v>0.25039525632680959</v>
      </c>
      <c r="CO45" s="47">
        <v>0.72512436667133817</v>
      </c>
      <c r="CP45" s="47">
        <v>4.2567193575557639E-2</v>
      </c>
      <c r="CQ45" s="236">
        <f t="shared" si="5"/>
        <v>10.175999999999998</v>
      </c>
      <c r="CR45" s="238">
        <f t="shared" si="6"/>
        <v>0.1253930817610063</v>
      </c>
      <c r="CS45" s="238">
        <f t="shared" si="7"/>
        <v>0.36320754716981141</v>
      </c>
      <c r="CT45" s="238">
        <f t="shared" si="8"/>
        <v>0.17158018867924532</v>
      </c>
      <c r="CU45" s="238">
        <f t="shared" si="9"/>
        <v>0.11065251572327045</v>
      </c>
      <c r="CV45" s="238">
        <f t="shared" si="10"/>
        <v>0.11851415094339623</v>
      </c>
      <c r="CW45" s="238">
        <f t="shared" si="11"/>
        <v>0.11065251572327045</v>
      </c>
      <c r="CX45" s="238">
        <f t="shared" si="12"/>
        <v>1.0000000000000002</v>
      </c>
      <c r="CY45" s="237"/>
      <c r="CZ45" s="240">
        <f>F53/[1]EU28!F53</f>
        <v>9.2076778755953246E-3</v>
      </c>
      <c r="DA45" s="240">
        <f>F61/[1]EU28!F61</f>
        <v>2.6790374021455492E-2</v>
      </c>
      <c r="DB45" s="240">
        <f>H69/[1]EU28!F69</f>
        <v>9.7330550368010527E-3</v>
      </c>
      <c r="DC45" s="240">
        <f>F77/[1]EU28!F77</f>
        <v>5.1116760486653347E-2</v>
      </c>
      <c r="DD45" s="240">
        <f>F85/[1]EU28!F85</f>
        <v>2.9670816316488706E-2</v>
      </c>
      <c r="DE45" s="240">
        <f>F93/[1]EU28!F93</f>
        <v>1.5069996520249469E-2</v>
      </c>
      <c r="DF45" s="237"/>
      <c r="DG45" s="27"/>
    </row>
    <row r="46" spans="1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4"/>
      <c r="I46" s="236">
        <v>0.37720052262412318</v>
      </c>
      <c r="J46" s="236">
        <v>0.08</v>
      </c>
      <c r="K46" s="236">
        <v>0.18422473524962174</v>
      </c>
      <c r="L46" s="236">
        <v>0.19297578737450144</v>
      </c>
      <c r="M46" s="236">
        <v>0</v>
      </c>
      <c r="N46" s="14"/>
      <c r="O46" s="14"/>
      <c r="P46" s="317"/>
      <c r="Q46" s="7"/>
      <c r="R46" s="7"/>
      <c r="S46" s="7"/>
      <c r="T46" s="7"/>
      <c r="U46" s="249"/>
      <c r="V46" s="249"/>
      <c r="W46" s="249"/>
      <c r="X46" s="249"/>
      <c r="Y46" s="249"/>
      <c r="Z46" s="249"/>
      <c r="AA46" s="249"/>
      <c r="AB46" s="250"/>
      <c r="AC46" s="250"/>
      <c r="AD46" s="250"/>
      <c r="AE46" s="250"/>
      <c r="AF46" s="250"/>
      <c r="AG46" s="250"/>
      <c r="AH46" s="250"/>
      <c r="AI46" s="250"/>
      <c r="AJ46" s="250"/>
      <c r="AK46" s="250"/>
      <c r="AL46" s="250"/>
      <c r="AM46" s="250"/>
      <c r="AN46" s="250"/>
      <c r="AO46" s="250"/>
      <c r="AP46" s="250"/>
      <c r="AQ46" s="250"/>
      <c r="AR46" s="250"/>
      <c r="AS46" s="250"/>
      <c r="AT46" s="250"/>
      <c r="AU46" s="250"/>
      <c r="AV46" s="250"/>
      <c r="AW46" s="250"/>
      <c r="AX46" s="250"/>
      <c r="AY46" s="250"/>
      <c r="AZ46" s="250"/>
      <c r="BA46" s="250"/>
      <c r="BB46" s="250"/>
      <c r="BC46" s="250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0"/>
      <c r="CG46" s="7"/>
      <c r="CH46" s="7"/>
      <c r="CI46" s="7"/>
      <c r="CJ46" s="60"/>
      <c r="CK46" s="60"/>
      <c r="CL46" s="60"/>
      <c r="CM46" s="7"/>
      <c r="CN46" s="47"/>
      <c r="CO46" s="7"/>
      <c r="CP46" s="7"/>
      <c r="CQ46" s="121"/>
      <c r="CR46" s="121"/>
      <c r="CS46" s="121"/>
      <c r="CT46" s="121"/>
      <c r="CU46" s="121"/>
      <c r="CV46" s="121"/>
      <c r="CW46" s="121"/>
      <c r="CX46" s="121"/>
      <c r="CY46" s="237"/>
      <c r="CZ46" s="237"/>
      <c r="DA46" s="237"/>
      <c r="DB46" s="237"/>
      <c r="DC46" s="237"/>
      <c r="DD46" s="237"/>
      <c r="DE46" s="237"/>
      <c r="DF46" s="237"/>
      <c r="DG46" s="237"/>
    </row>
    <row r="47" spans="1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65">
        <v>8.6739999999999995</v>
      </c>
      <c r="G47" s="7">
        <v>8.6739999999999995</v>
      </c>
      <c r="H47" s="36">
        <v>3.072648</v>
      </c>
      <c r="I47" s="53">
        <v>0.11790404804474394</v>
      </c>
      <c r="J47" s="13">
        <v>2.5006126126126127E-2</v>
      </c>
      <c r="K47" s="225">
        <v>5.7584337065052935E-2</v>
      </c>
      <c r="L47" s="319">
        <v>6.0319710979691007E-2</v>
      </c>
      <c r="M47" s="318">
        <v>0</v>
      </c>
      <c r="N47" s="17">
        <v>0.10570097907211294</v>
      </c>
      <c r="O47" s="103">
        <v>1.2203068972630998E-2</v>
      </c>
      <c r="P47" s="225">
        <v>0</v>
      </c>
      <c r="Q47" s="53">
        <v>2</v>
      </c>
      <c r="R47" s="53">
        <v>4.5</v>
      </c>
      <c r="S47" s="53">
        <v>2.5</v>
      </c>
      <c r="T47" s="53">
        <v>1.25</v>
      </c>
      <c r="U47" s="249"/>
      <c r="V47" s="249"/>
      <c r="W47" s="249"/>
      <c r="X47" s="249"/>
      <c r="Y47" s="249"/>
      <c r="Z47" s="249"/>
      <c r="AA47" s="249"/>
      <c r="AB47" s="250"/>
      <c r="AC47" s="250"/>
      <c r="AD47" s="250"/>
      <c r="AE47" s="250"/>
      <c r="AF47" s="250"/>
      <c r="AG47" s="250"/>
      <c r="AH47" s="250"/>
      <c r="AI47" s="250"/>
      <c r="AJ47" s="250"/>
      <c r="AK47" s="250"/>
      <c r="AL47" s="250"/>
      <c r="AM47" s="250"/>
      <c r="AN47" s="250"/>
      <c r="AO47" s="250"/>
      <c r="AP47" s="250"/>
      <c r="AQ47" s="250"/>
      <c r="AR47" s="250"/>
      <c r="AS47" s="250"/>
      <c r="AT47" s="250"/>
      <c r="AU47" s="250"/>
      <c r="AV47" s="250"/>
      <c r="AW47" s="250"/>
      <c r="AX47" s="250"/>
      <c r="AY47" s="250"/>
      <c r="AZ47" s="250"/>
      <c r="BA47" s="250"/>
      <c r="BB47" s="250"/>
      <c r="BC47" s="250"/>
      <c r="BD47" s="269"/>
      <c r="BE47" s="266"/>
      <c r="BF47" s="266"/>
      <c r="BG47" s="266"/>
      <c r="BH47" s="266"/>
      <c r="BI47" s="266"/>
      <c r="BJ47" s="266"/>
      <c r="BK47" s="266"/>
      <c r="BL47" s="266"/>
      <c r="BM47" s="266"/>
      <c r="BN47" s="266"/>
      <c r="BO47" s="266"/>
      <c r="BP47" s="266"/>
      <c r="BQ47" s="266"/>
      <c r="BR47" s="266"/>
      <c r="BS47" s="266"/>
      <c r="BT47" s="266"/>
      <c r="BU47" s="266"/>
      <c r="BV47" s="266"/>
      <c r="BW47" s="266"/>
      <c r="BX47" s="266"/>
      <c r="BY47" s="266"/>
      <c r="BZ47" s="266"/>
      <c r="CA47" s="266"/>
      <c r="CB47" s="266"/>
      <c r="CC47" s="266"/>
      <c r="CD47" s="266"/>
      <c r="CE47" s="266"/>
      <c r="CF47" s="266"/>
      <c r="CG47" s="53">
        <v>94.66550751189078</v>
      </c>
      <c r="CH47" s="33">
        <v>78.531377608344201</v>
      </c>
      <c r="CI47" s="7">
        <v>2.7080444455958936</v>
      </c>
      <c r="CJ47" s="32">
        <v>166.61129322092776</v>
      </c>
      <c r="CK47" s="32">
        <v>13.350334193418515</v>
      </c>
      <c r="CL47" s="94">
        <v>7.2304786697410357</v>
      </c>
      <c r="CM47" s="47">
        <v>0.8446181896792393</v>
      </c>
      <c r="CN47" s="47">
        <v>0.24129928034552359</v>
      </c>
      <c r="CO47" s="94">
        <v>1.3879035293796611</v>
      </c>
      <c r="CP47" s="94">
        <v>4.1020877658739019E-2</v>
      </c>
    </row>
    <row r="48" spans="1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203">
        <v>0.95599999999999996</v>
      </c>
      <c r="G48" s="7">
        <v>0.95599999999999996</v>
      </c>
      <c r="H48" s="7">
        <v>0.34022399999999997</v>
      </c>
      <c r="I48" s="75">
        <v>1.299472791454637E-2</v>
      </c>
      <c r="J48" s="28">
        <v>2.756036036036036E-3</v>
      </c>
      <c r="K48" s="225">
        <v>6.3466251134644469E-3</v>
      </c>
      <c r="L48" s="319">
        <v>6.6481028010819234E-3</v>
      </c>
      <c r="M48" s="318">
        <v>0</v>
      </c>
      <c r="N48" s="17">
        <v>1.164977357539082E-2</v>
      </c>
      <c r="O48" s="162">
        <v>1.3449543391555493E-3</v>
      </c>
      <c r="P48" s="225">
        <v>0</v>
      </c>
      <c r="Q48" s="53">
        <v>1.8</v>
      </c>
      <c r="R48" s="53">
        <v>4.45</v>
      </c>
      <c r="S48" s="53">
        <v>2.65</v>
      </c>
      <c r="T48" s="53">
        <v>1.575</v>
      </c>
      <c r="U48" s="249"/>
      <c r="V48" s="249"/>
      <c r="W48" s="249"/>
      <c r="X48" s="249"/>
      <c r="Y48" s="249"/>
      <c r="Z48" s="249"/>
      <c r="AA48" s="249"/>
      <c r="AB48" s="250"/>
      <c r="AC48" s="250"/>
      <c r="AD48" s="250"/>
      <c r="AE48" s="250"/>
      <c r="AF48" s="250"/>
      <c r="AG48" s="250"/>
      <c r="AH48" s="250"/>
      <c r="AI48" s="250"/>
      <c r="AJ48" s="250"/>
      <c r="AK48" s="250"/>
      <c r="AL48" s="250"/>
      <c r="AM48" s="250"/>
      <c r="AN48" s="250"/>
      <c r="AO48" s="250"/>
      <c r="AP48" s="250"/>
      <c r="AQ48" s="250"/>
      <c r="AR48" s="250"/>
      <c r="AS48" s="250"/>
      <c r="AT48" s="250"/>
      <c r="AU48" s="250"/>
      <c r="AV48" s="250"/>
      <c r="AW48" s="250"/>
      <c r="AX48" s="250"/>
      <c r="AY48" s="250"/>
      <c r="AZ48" s="250"/>
      <c r="BA48" s="250"/>
      <c r="BB48" s="250"/>
      <c r="BC48" s="250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0"/>
      <c r="CG48" s="7">
        <v>94.66550751189078</v>
      </c>
      <c r="CH48" s="7">
        <v>73.034181175760111</v>
      </c>
      <c r="CI48" s="7">
        <v>2.7080444455958936</v>
      </c>
      <c r="CJ48" s="32">
        <v>166.61129322092776</v>
      </c>
      <c r="CK48" s="32">
        <v>12.415810799879219</v>
      </c>
      <c r="CL48" s="94">
        <v>7.2304786697410357</v>
      </c>
      <c r="CM48" s="47">
        <v>9.3089115671357262E-2</v>
      </c>
      <c r="CN48" s="47">
        <v>2.4847981256341807E-2</v>
      </c>
      <c r="CO48" s="94">
        <v>0.16619273392747938</v>
      </c>
      <c r="CP48" s="101">
        <v>4.2241568135781065E-3</v>
      </c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203">
        <v>1.9259999999999999</v>
      </c>
      <c r="G49" s="7">
        <v>1.9259999999999999</v>
      </c>
      <c r="H49" s="7">
        <v>0.68399199999999993</v>
      </c>
      <c r="I49" s="75">
        <v>2.6179755191858063E-2</v>
      </c>
      <c r="J49" s="13">
        <v>5.5524324324324323E-3</v>
      </c>
      <c r="K49" s="225">
        <v>1.2786192435703477E-2</v>
      </c>
      <c r="L49" s="319">
        <v>1.3393562756154586E-2</v>
      </c>
      <c r="M49" s="225">
        <v>0</v>
      </c>
      <c r="N49" s="17">
        <v>2.3470150529500754E-2</v>
      </c>
      <c r="O49" s="162">
        <v>2.7096046623573092E-3</v>
      </c>
      <c r="P49" s="225">
        <v>0</v>
      </c>
      <c r="Q49" s="53">
        <v>1.6</v>
      </c>
      <c r="R49" s="53">
        <v>4.4749999999999996</v>
      </c>
      <c r="S49" s="53">
        <v>2.8</v>
      </c>
      <c r="T49" s="53">
        <v>1.7375</v>
      </c>
      <c r="U49" s="249"/>
      <c r="V49" s="249"/>
      <c r="W49" s="249"/>
      <c r="X49" s="249"/>
      <c r="Y49" s="249"/>
      <c r="Z49" s="249"/>
      <c r="AA49" s="249"/>
      <c r="AB49" s="250"/>
      <c r="AC49" s="250"/>
      <c r="AD49" s="250"/>
      <c r="AE49" s="250"/>
      <c r="AF49" s="250"/>
      <c r="AG49" s="250"/>
      <c r="AH49" s="250"/>
      <c r="AI49" s="250"/>
      <c r="AJ49" s="250"/>
      <c r="AK49" s="250"/>
      <c r="AL49" s="250"/>
      <c r="AM49" s="250"/>
      <c r="AN49" s="250"/>
      <c r="AO49" s="250"/>
      <c r="AP49" s="250"/>
      <c r="AQ49" s="250"/>
      <c r="AR49" s="250"/>
      <c r="AS49" s="250"/>
      <c r="AT49" s="250"/>
      <c r="AU49" s="250"/>
      <c r="AV49" s="250"/>
      <c r="AW49" s="250"/>
      <c r="AX49" s="250"/>
      <c r="AY49" s="250"/>
      <c r="AZ49" s="250"/>
      <c r="BA49" s="250"/>
      <c r="BB49" s="250"/>
      <c r="BC49" s="250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0"/>
      <c r="CG49" s="7">
        <v>94.66550751189078</v>
      </c>
      <c r="CH49" s="7">
        <v>73.764522987517722</v>
      </c>
      <c r="CI49" s="7">
        <v>2.7080444455958936</v>
      </c>
      <c r="CJ49" s="32">
        <v>166.61129322092776</v>
      </c>
      <c r="CK49" s="32">
        <v>12.539968907878015</v>
      </c>
      <c r="CL49" s="94">
        <v>7.2304786697410357</v>
      </c>
      <c r="CM49" s="47">
        <v>0.18754146107011935</v>
      </c>
      <c r="CN49" s="47">
        <v>5.0454343607278219E-2</v>
      </c>
      <c r="CO49" s="94">
        <v>0.33481925266142809</v>
      </c>
      <c r="CP49" s="94">
        <v>8.5772384132372977E-3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191">
        <v>4.3960000000000008</v>
      </c>
      <c r="G50" s="7">
        <v>4.3960000000000008</v>
      </c>
      <c r="H50" s="7">
        <v>1.5593600000000001</v>
      </c>
      <c r="I50" s="75">
        <v>5.975399990831156E-2</v>
      </c>
      <c r="J50" s="13">
        <v>1.2673153153153156E-2</v>
      </c>
      <c r="K50" s="225">
        <v>2.9183853555219363E-2</v>
      </c>
      <c r="L50" s="319">
        <v>3.0570146353092197E-2</v>
      </c>
      <c r="M50" s="225">
        <v>0</v>
      </c>
      <c r="N50" s="17">
        <v>5.3569460917801313E-2</v>
      </c>
      <c r="O50" s="103">
        <v>6.1845389905102466E-3</v>
      </c>
      <c r="P50" s="225">
        <v>0</v>
      </c>
      <c r="Q50" s="53">
        <v>1.5</v>
      </c>
      <c r="R50" s="53">
        <v>4.4000000000000004</v>
      </c>
      <c r="S50" s="53">
        <v>2.7</v>
      </c>
      <c r="T50" s="53">
        <v>1.8180000000000001</v>
      </c>
      <c r="U50" s="249"/>
      <c r="V50" s="249"/>
      <c r="W50" s="249"/>
      <c r="X50" s="249"/>
      <c r="Y50" s="249"/>
      <c r="Z50" s="249"/>
      <c r="AA50" s="249"/>
      <c r="AB50" s="250"/>
      <c r="AC50" s="250"/>
      <c r="AD50" s="250"/>
      <c r="AE50" s="250"/>
      <c r="AF50" s="250"/>
      <c r="AG50" s="250"/>
      <c r="AH50" s="250"/>
      <c r="AI50" s="250"/>
      <c r="AJ50" s="250"/>
      <c r="AK50" s="250"/>
      <c r="AL50" s="250"/>
      <c r="AM50" s="250"/>
      <c r="AN50" s="250"/>
      <c r="AO50" s="250"/>
      <c r="AP50" s="250"/>
      <c r="AQ50" s="250"/>
      <c r="AR50" s="250"/>
      <c r="AS50" s="250"/>
      <c r="AT50" s="250"/>
      <c r="AU50" s="250"/>
      <c r="AV50" s="250"/>
      <c r="AW50" s="250"/>
      <c r="AX50" s="250"/>
      <c r="AY50" s="250"/>
      <c r="AZ50" s="250"/>
      <c r="BA50" s="250"/>
      <c r="BB50" s="250"/>
      <c r="BC50" s="250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0"/>
      <c r="CG50" s="7">
        <v>58.576017844601047</v>
      </c>
      <c r="CH50" s="226">
        <v>67.86336114851629</v>
      </c>
      <c r="CI50" s="7">
        <v>2.7080444455958936</v>
      </c>
      <c r="CJ50" s="32">
        <v>103.09379140649784</v>
      </c>
      <c r="CK50" s="32">
        <v>11.53677139524777</v>
      </c>
      <c r="CL50" s="94">
        <v>7.2304786697410357</v>
      </c>
      <c r="CM50" s="47">
        <v>0.26940473782770585</v>
      </c>
      <c r="CN50" s="47">
        <v>0.10582341084055037</v>
      </c>
      <c r="CO50" s="47">
        <v>0.48498549125514623</v>
      </c>
      <c r="CP50" s="47">
        <v>1.7989979842893564E-2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191">
        <v>4.1960000000000006</v>
      </c>
      <c r="G51" s="7">
        <v>4.1960000000000006</v>
      </c>
      <c r="H51" s="7">
        <v>1.48848</v>
      </c>
      <c r="I51" s="75">
        <v>5.7035437583092652E-2</v>
      </c>
      <c r="J51" s="13">
        <v>1.2096576576576579E-2</v>
      </c>
      <c r="K51" s="225">
        <v>2.7856107715582449E-2</v>
      </c>
      <c r="L51" s="319">
        <v>2.9179329867510203E-2</v>
      </c>
      <c r="M51" s="225">
        <v>0</v>
      </c>
      <c r="N51" s="17">
        <v>5.1132269793242563E-2</v>
      </c>
      <c r="O51" s="103">
        <v>5.9031677898500889E-3</v>
      </c>
      <c r="P51" s="225">
        <v>0</v>
      </c>
      <c r="Q51" s="53">
        <v>1.3</v>
      </c>
      <c r="R51" s="53">
        <v>1.6</v>
      </c>
      <c r="S51" s="53">
        <v>1.5</v>
      </c>
      <c r="T51" s="53">
        <v>1.9</v>
      </c>
      <c r="U51" s="249"/>
      <c r="V51" s="249"/>
      <c r="W51" s="249"/>
      <c r="X51" s="249"/>
      <c r="Y51" s="249"/>
      <c r="Z51" s="249"/>
      <c r="AA51" s="249"/>
      <c r="AB51" s="250"/>
      <c r="AC51" s="250"/>
      <c r="AD51" s="250"/>
      <c r="AE51" s="250"/>
      <c r="AF51" s="250"/>
      <c r="AG51" s="250"/>
      <c r="AH51" s="250"/>
      <c r="AI51" s="250"/>
      <c r="AJ51" s="250"/>
      <c r="AK51" s="250"/>
      <c r="AL51" s="250"/>
      <c r="AM51" s="250"/>
      <c r="AN51" s="250"/>
      <c r="AO51" s="250"/>
      <c r="AP51" s="250"/>
      <c r="AQ51" s="250"/>
      <c r="AR51" s="250"/>
      <c r="AS51" s="250"/>
      <c r="AT51" s="250"/>
      <c r="AU51" s="250"/>
      <c r="AV51" s="250"/>
      <c r="AW51" s="250"/>
      <c r="AX51" s="250"/>
      <c r="AY51" s="250"/>
      <c r="AZ51" s="250"/>
      <c r="BA51" s="250"/>
      <c r="BB51" s="250"/>
      <c r="BC51" s="250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0"/>
      <c r="CG51" s="226">
        <v>56.452290183410533</v>
      </c>
      <c r="CH51" s="7">
        <v>61.96219930951488</v>
      </c>
      <c r="CI51" s="7">
        <v>2.7080444455958936</v>
      </c>
      <c r="CJ51" s="32">
        <v>99.356030722802544</v>
      </c>
      <c r="CK51" s="32">
        <v>10.53357388261753</v>
      </c>
      <c r="CL51" s="94">
        <v>7.2304786697410357</v>
      </c>
      <c r="CM51" s="47">
        <v>0.248236764103311</v>
      </c>
      <c r="CN51" s="47">
        <v>9.2229494428226713E-2</v>
      </c>
      <c r="CO51" s="47">
        <v>0.44723699341111289</v>
      </c>
      <c r="CP51" s="47">
        <v>1.5679014052798541E-2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203">
        <v>6.3260000000000005</v>
      </c>
      <c r="G52" s="60">
        <v>6.3260000000000005</v>
      </c>
      <c r="H52" s="60">
        <v>2.2433519999999998</v>
      </c>
      <c r="I52" s="75">
        <v>8.5988126346673993E-2</v>
      </c>
      <c r="J52" s="13">
        <v>1.8237117117117119E-2</v>
      </c>
      <c r="K52" s="225">
        <v>4.1996600907715571E-2</v>
      </c>
      <c r="L52" s="319">
        <v>4.3991525438958422E-2</v>
      </c>
      <c r="M52" s="225">
        <v>0</v>
      </c>
      <c r="N52" s="17">
        <v>7.7088355269793241E-2</v>
      </c>
      <c r="O52" s="103">
        <v>8.8997710768807577E-3</v>
      </c>
      <c r="P52" s="225">
        <v>0</v>
      </c>
      <c r="Q52" s="53">
        <v>0.8</v>
      </c>
      <c r="R52" s="53">
        <v>3.8</v>
      </c>
      <c r="S52" s="53">
        <v>1.2</v>
      </c>
      <c r="T52" s="53">
        <v>0.8</v>
      </c>
      <c r="U52" s="249"/>
      <c r="V52" s="249"/>
      <c r="W52" s="249"/>
      <c r="X52" s="249"/>
      <c r="Y52" s="249"/>
      <c r="Z52" s="249"/>
      <c r="AA52" s="249"/>
      <c r="AB52" s="250"/>
      <c r="AC52" s="250"/>
      <c r="AD52" s="250"/>
      <c r="AE52" s="250"/>
      <c r="AF52" s="250"/>
      <c r="AG52" s="250"/>
      <c r="AH52" s="250"/>
      <c r="AI52" s="250"/>
      <c r="AJ52" s="250"/>
      <c r="AK52" s="250"/>
      <c r="AL52" s="250"/>
      <c r="AM52" s="250"/>
      <c r="AN52" s="250"/>
      <c r="AO52" s="250"/>
      <c r="AP52" s="250"/>
      <c r="AQ52" s="250"/>
      <c r="AR52" s="250"/>
      <c r="AS52" s="250"/>
      <c r="AT52" s="250"/>
      <c r="AU52" s="250"/>
      <c r="AV52" s="250"/>
      <c r="AW52" s="250"/>
      <c r="AX52" s="250"/>
      <c r="AY52" s="250"/>
      <c r="AZ52" s="250"/>
      <c r="BA52" s="250"/>
      <c r="BB52" s="250"/>
      <c r="BC52" s="250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0"/>
      <c r="CG52" s="7">
        <v>54.328562522220018</v>
      </c>
      <c r="CH52" s="7">
        <v>56.385601371658545</v>
      </c>
      <c r="CI52" s="7">
        <v>2.7080444455958936</v>
      </c>
      <c r="CJ52" s="32">
        <v>95.61827003910723</v>
      </c>
      <c r="CK52" s="32">
        <v>9.5855522331819536</v>
      </c>
      <c r="CL52" s="94">
        <v>7.2304786697410357</v>
      </c>
      <c r="CM52" s="47">
        <v>0.3608135756784035</v>
      </c>
      <c r="CN52" s="47">
        <v>0.12649275160831294</v>
      </c>
      <c r="CO52" s="47">
        <v>0.6506211843321742</v>
      </c>
      <c r="CP52" s="47">
        <v>2.1503767773413198E-2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52">
        <v>1.276</v>
      </c>
      <c r="G53" s="32">
        <v>1.276</v>
      </c>
      <c r="H53" s="32">
        <v>0.45363199999999998</v>
      </c>
      <c r="I53" s="75">
        <v>1.734442763489662E-2</v>
      </c>
      <c r="J53" s="28">
        <v>3.6785585585585585E-3</v>
      </c>
      <c r="K53" s="225">
        <v>8.4710184568835088E-3</v>
      </c>
      <c r="L53" s="319">
        <v>8.8734091780131117E-3</v>
      </c>
      <c r="M53" s="225">
        <v>0</v>
      </c>
      <c r="N53" s="17">
        <v>1.5549279374684821E-2</v>
      </c>
      <c r="O53" s="162">
        <v>1.7951482602118001E-3</v>
      </c>
      <c r="P53" s="225">
        <v>0</v>
      </c>
      <c r="Q53" s="52">
        <v>0.54</v>
      </c>
      <c r="R53" s="53">
        <v>2.8</v>
      </c>
      <c r="S53" s="52">
        <v>0.55000000000000004</v>
      </c>
      <c r="T53" s="52">
        <v>0.62</v>
      </c>
      <c r="U53" s="249"/>
      <c r="V53" s="249"/>
      <c r="W53" s="249"/>
      <c r="X53" s="249"/>
      <c r="Y53" s="249"/>
      <c r="Z53" s="249"/>
      <c r="AA53" s="249"/>
      <c r="AB53" s="250"/>
      <c r="AC53" s="250"/>
      <c r="AD53" s="250"/>
      <c r="AE53" s="250"/>
      <c r="AF53" s="250"/>
      <c r="AG53" s="250"/>
      <c r="AH53" s="250"/>
      <c r="AI53" s="250"/>
      <c r="AJ53" s="250"/>
      <c r="AK53" s="250"/>
      <c r="AL53" s="250"/>
      <c r="AM53" s="250"/>
      <c r="AN53" s="250"/>
      <c r="AO53" s="250"/>
      <c r="AP53" s="250"/>
      <c r="AQ53" s="250"/>
      <c r="AR53" s="250"/>
      <c r="AS53" s="250"/>
      <c r="AT53" s="250"/>
      <c r="AU53" s="250"/>
      <c r="AV53" s="250"/>
      <c r="AW53" s="250"/>
      <c r="AX53" s="250"/>
      <c r="AY53" s="250"/>
      <c r="AZ53" s="250"/>
      <c r="BA53" s="250"/>
      <c r="BB53" s="250"/>
      <c r="BC53" s="250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0"/>
      <c r="CG53" s="53">
        <v>41.308585096097801</v>
      </c>
      <c r="CH53" s="128">
        <v>55.76697333372789</v>
      </c>
      <c r="CI53" s="53">
        <v>2.7080444455958936</v>
      </c>
      <c r="CJ53" s="32">
        <v>72.703109769132126</v>
      </c>
      <c r="CK53" s="32">
        <v>9.4803854667337415</v>
      </c>
      <c r="CL53" s="94">
        <v>7.2304786697410357</v>
      </c>
      <c r="CM53" s="47">
        <v>5.6165219295201158E-2</v>
      </c>
      <c r="CN53" s="47">
        <v>2.5297683647325649E-2</v>
      </c>
      <c r="CO53" s="47">
        <v>0.10199525884800216</v>
      </c>
      <c r="CP53" s="47">
        <v>4.3006062200453606E-3</v>
      </c>
    </row>
    <row r="54" spans="2:94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66"/>
      <c r="I54" s="231">
        <v>0.47550373630403886</v>
      </c>
      <c r="J54" s="231">
        <v>0.44600000000000001</v>
      </c>
      <c r="K54" s="231">
        <v>0.21159916265529727</v>
      </c>
      <c r="L54" s="231">
        <v>0.26390457364874154</v>
      </c>
      <c r="M54" s="231">
        <v>0</v>
      </c>
      <c r="N54" s="14"/>
      <c r="O54" s="14"/>
      <c r="P54" s="317"/>
      <c r="Q54" s="7"/>
      <c r="R54" s="7"/>
      <c r="S54" s="7"/>
      <c r="T54" s="7"/>
      <c r="U54" s="249"/>
      <c r="V54" s="249"/>
      <c r="W54" s="249"/>
      <c r="X54" s="249"/>
      <c r="Y54" s="249"/>
      <c r="Z54" s="249"/>
      <c r="AA54" s="249"/>
      <c r="AB54" s="250"/>
      <c r="AC54" s="250"/>
      <c r="AD54" s="250"/>
      <c r="AE54" s="250"/>
      <c r="AF54" s="250"/>
      <c r="AG54" s="250"/>
      <c r="AH54" s="250"/>
      <c r="AI54" s="250"/>
      <c r="AJ54" s="250"/>
      <c r="AK54" s="250"/>
      <c r="AL54" s="250"/>
      <c r="AM54" s="250"/>
      <c r="AN54" s="250"/>
      <c r="AO54" s="250"/>
      <c r="AP54" s="250"/>
      <c r="AQ54" s="250"/>
      <c r="AR54" s="250"/>
      <c r="AS54" s="250"/>
      <c r="AT54" s="250"/>
      <c r="AU54" s="250"/>
      <c r="AV54" s="250"/>
      <c r="AW54" s="250"/>
      <c r="AX54" s="250"/>
      <c r="AY54" s="250"/>
      <c r="AZ54" s="250"/>
      <c r="BA54" s="250"/>
      <c r="BB54" s="250"/>
      <c r="BC54" s="250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0"/>
      <c r="CG54" s="7"/>
      <c r="CH54" s="7"/>
      <c r="CI54" s="7"/>
      <c r="CJ54" s="60"/>
      <c r="CK54" s="60"/>
      <c r="CL54" s="60"/>
      <c r="CM54" s="7"/>
      <c r="CN54" s="47"/>
      <c r="CO54" s="7"/>
      <c r="CP54" s="7"/>
    </row>
    <row r="55" spans="2:94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53">
        <v>6.8460000000000001</v>
      </c>
      <c r="G55" s="60">
        <v>6.8460000000000001</v>
      </c>
      <c r="H55" s="60">
        <v>2.4276399999999998</v>
      </c>
      <c r="I55" s="75">
        <v>9.3056388392243145E-2</v>
      </c>
      <c r="J55" s="13">
        <v>8.7282488136756042E-2</v>
      </c>
      <c r="K55" s="319">
        <v>4.1410092834548197E-2</v>
      </c>
      <c r="L55" s="225">
        <v>5.1646295557694948E-2</v>
      </c>
      <c r="M55" s="318">
        <v>0</v>
      </c>
      <c r="N55" s="44">
        <v>8.0959057901251533E-2</v>
      </c>
      <c r="O55" s="44">
        <v>1.2097330490991612E-2</v>
      </c>
      <c r="P55" s="225">
        <v>0</v>
      </c>
      <c r="Q55" s="53">
        <v>2</v>
      </c>
      <c r="R55" s="53">
        <v>4.5</v>
      </c>
      <c r="S55" s="53">
        <v>2.5</v>
      </c>
      <c r="T55" s="53">
        <v>1.25</v>
      </c>
      <c r="U55" s="249"/>
      <c r="V55" s="249"/>
      <c r="W55" s="249"/>
      <c r="X55" s="249"/>
      <c r="Y55" s="249"/>
      <c r="Z55" s="249"/>
      <c r="AA55" s="249"/>
      <c r="AB55" s="250"/>
      <c r="AC55" s="250"/>
      <c r="AD55" s="250"/>
      <c r="AE55" s="250"/>
      <c r="AF55" s="250"/>
      <c r="AG55" s="250"/>
      <c r="AH55" s="250"/>
      <c r="AI55" s="250"/>
      <c r="AJ55" s="250"/>
      <c r="AK55" s="250"/>
      <c r="AL55" s="250"/>
      <c r="AM55" s="250"/>
      <c r="AN55" s="250"/>
      <c r="AO55" s="250"/>
      <c r="AP55" s="250"/>
      <c r="AQ55" s="250"/>
      <c r="AR55" s="250"/>
      <c r="AS55" s="250"/>
      <c r="AT55" s="250"/>
      <c r="AU55" s="250"/>
      <c r="AV55" s="250"/>
      <c r="AW55" s="250"/>
      <c r="AX55" s="250"/>
      <c r="AY55" s="250"/>
      <c r="AZ55" s="250"/>
      <c r="BA55" s="250"/>
      <c r="BB55" s="250"/>
      <c r="BC55" s="250"/>
      <c r="BD55" s="269"/>
      <c r="BE55" s="266"/>
      <c r="BF55" s="266"/>
      <c r="BG55" s="266"/>
      <c r="BH55" s="266"/>
      <c r="BI55" s="266"/>
      <c r="BJ55" s="266"/>
      <c r="BK55" s="266"/>
      <c r="BL55" s="266"/>
      <c r="BM55" s="266"/>
      <c r="BN55" s="266"/>
      <c r="BO55" s="266"/>
      <c r="BP55" s="266"/>
      <c r="BQ55" s="266"/>
      <c r="BR55" s="266"/>
      <c r="BS55" s="266"/>
      <c r="BT55" s="266"/>
      <c r="BU55" s="266"/>
      <c r="BV55" s="266"/>
      <c r="BW55" s="266"/>
      <c r="BX55" s="266"/>
      <c r="BY55" s="266"/>
      <c r="BZ55" s="266"/>
      <c r="CA55" s="266"/>
      <c r="CB55" s="266"/>
      <c r="CC55" s="266"/>
      <c r="CD55" s="266"/>
      <c r="CE55" s="266"/>
      <c r="CF55" s="266"/>
      <c r="CG55" s="53">
        <v>102.99385128126535</v>
      </c>
      <c r="CH55" s="33">
        <v>78.531377608344201</v>
      </c>
      <c r="CI55" s="7">
        <v>3.1930673313742628</v>
      </c>
      <c r="CJ55" s="32">
        <v>181.26917825502701</v>
      </c>
      <c r="CK55" s="32">
        <v>13.350334193418515</v>
      </c>
      <c r="CL55" s="94">
        <v>8.5254897747692819</v>
      </c>
      <c r="CM55" s="47">
        <v>0.72695564482213082</v>
      </c>
      <c r="CN55" s="47">
        <v>0.19064591353712068</v>
      </c>
      <c r="CO55" s="94">
        <v>1.2993342973319855</v>
      </c>
      <c r="CP55" s="94">
        <v>3.2409805301310518E-2</v>
      </c>
    </row>
    <row r="56" spans="2:94" ht="21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3.806</v>
      </c>
      <c r="G56" s="60">
        <v>3.806</v>
      </c>
      <c r="H56" s="60">
        <v>1.3502639999999999</v>
      </c>
      <c r="I56" s="75">
        <v>5.1734241048915781E-2</v>
      </c>
      <c r="J56" s="13">
        <v>4.8524269624378252E-2</v>
      </c>
      <c r="K56" s="319">
        <v>2.3021737266767522E-2</v>
      </c>
      <c r="L56" s="225">
        <v>2.871250378214826E-2</v>
      </c>
      <c r="M56" s="318">
        <v>0</v>
      </c>
      <c r="N56" s="44">
        <v>4.5008789712556729E-2</v>
      </c>
      <c r="O56" s="44">
        <v>6.7254513363590521E-3</v>
      </c>
      <c r="P56" s="225">
        <v>0</v>
      </c>
      <c r="Q56" s="53">
        <v>1.8</v>
      </c>
      <c r="R56" s="53">
        <v>4.45</v>
      </c>
      <c r="S56" s="53">
        <v>2.65</v>
      </c>
      <c r="T56" s="53">
        <v>1.575</v>
      </c>
      <c r="U56" s="249"/>
      <c r="V56" s="249"/>
      <c r="W56" s="249"/>
      <c r="X56" s="249"/>
      <c r="Y56" s="249"/>
      <c r="Z56" s="249"/>
      <c r="AA56" s="249"/>
      <c r="AB56" s="250"/>
      <c r="AC56" s="250"/>
      <c r="AD56" s="250"/>
      <c r="AE56" s="250"/>
      <c r="AF56" s="250"/>
      <c r="AG56" s="250"/>
      <c r="AH56" s="250"/>
      <c r="AI56" s="250"/>
      <c r="AJ56" s="250"/>
      <c r="AK56" s="250"/>
      <c r="AL56" s="250"/>
      <c r="AM56" s="250"/>
      <c r="AN56" s="250"/>
      <c r="AO56" s="250"/>
      <c r="AP56" s="250"/>
      <c r="AQ56" s="250"/>
      <c r="AR56" s="250"/>
      <c r="AS56" s="250"/>
      <c r="AT56" s="250"/>
      <c r="AU56" s="250"/>
      <c r="AV56" s="250"/>
      <c r="AW56" s="250"/>
      <c r="AX56" s="250"/>
      <c r="AY56" s="250"/>
      <c r="AZ56" s="250"/>
      <c r="BA56" s="250"/>
      <c r="BB56" s="250"/>
      <c r="BC56" s="250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0"/>
      <c r="CG56" s="226">
        <v>92.028198651588852</v>
      </c>
      <c r="CH56" s="7">
        <v>98.164222010430265</v>
      </c>
      <c r="CI56" s="7">
        <v>3.1930673313742628</v>
      </c>
      <c r="CJ56" s="32">
        <v>161.96962962679638</v>
      </c>
      <c r="CK56" s="32">
        <v>16.687917741773145</v>
      </c>
      <c r="CL56" s="94">
        <v>8.5254897747692819</v>
      </c>
      <c r="CM56" s="47">
        <v>0.3624121383311576</v>
      </c>
      <c r="CN56" s="47">
        <v>0.13254761506869162</v>
      </c>
      <c r="CO56" s="94">
        <v>0.64890442444235896</v>
      </c>
      <c r="CP56" s="94">
        <v>2.2533094561677573E-2</v>
      </c>
    </row>
    <row r="57" spans="2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1.516</v>
      </c>
      <c r="G57" s="60">
        <v>1.516</v>
      </c>
      <c r="H57" s="60">
        <v>0.53868799999999994</v>
      </c>
      <c r="I57" s="75">
        <v>2.0606702425159308E-2</v>
      </c>
      <c r="J57" s="13">
        <v>1.9328111600251559E-2</v>
      </c>
      <c r="K57" s="319">
        <v>9.1699825791958928E-3</v>
      </c>
      <c r="L57" s="225">
        <v>1.1436719845963415E-2</v>
      </c>
      <c r="M57" s="225">
        <v>0</v>
      </c>
      <c r="N57" s="44">
        <v>1.7927831109888596E-2</v>
      </c>
      <c r="O57" s="164">
        <v>2.6788713152707117E-3</v>
      </c>
      <c r="P57" s="225">
        <v>0</v>
      </c>
      <c r="Q57" s="53">
        <v>1.6</v>
      </c>
      <c r="R57" s="53">
        <v>4.4749999999999996</v>
      </c>
      <c r="S57" s="53">
        <v>2.8</v>
      </c>
      <c r="T57" s="53">
        <v>1.7375</v>
      </c>
      <c r="U57" s="249"/>
      <c r="V57" s="249"/>
      <c r="W57" s="249"/>
      <c r="X57" s="249"/>
      <c r="Y57" s="249"/>
      <c r="Z57" s="249"/>
      <c r="AA57" s="249"/>
      <c r="AB57" s="250"/>
      <c r="AC57" s="250"/>
      <c r="AD57" s="250"/>
      <c r="AE57" s="250"/>
      <c r="AF57" s="250"/>
      <c r="AG57" s="250"/>
      <c r="AH57" s="250"/>
      <c r="AI57" s="250"/>
      <c r="AJ57" s="250"/>
      <c r="AK57" s="250"/>
      <c r="AL57" s="250"/>
      <c r="AM57" s="250"/>
      <c r="AN57" s="250"/>
      <c r="AO57" s="250"/>
      <c r="AP57" s="250"/>
      <c r="AQ57" s="250"/>
      <c r="AR57" s="250"/>
      <c r="AS57" s="250"/>
      <c r="AT57" s="250"/>
      <c r="AU57" s="250"/>
      <c r="AV57" s="250"/>
      <c r="AW57" s="250"/>
      <c r="AX57" s="250"/>
      <c r="AY57" s="250"/>
      <c r="AZ57" s="250"/>
      <c r="BA57" s="250"/>
      <c r="BB57" s="250"/>
      <c r="BC57" s="250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0"/>
      <c r="CG57" s="226">
        <v>81.062546021912354</v>
      </c>
      <c r="CH57" s="7">
        <v>99.145864230534571</v>
      </c>
      <c r="CI57" s="7">
        <v>3.1930673313742628</v>
      </c>
      <c r="CJ57" s="32">
        <v>142.67008099856574</v>
      </c>
      <c r="CK57" s="32">
        <v>16.854796919190878</v>
      </c>
      <c r="CL57" s="94">
        <v>8.5254897747692819</v>
      </c>
      <c r="CM57" s="47">
        <v>0.1277315098435825</v>
      </c>
      <c r="CN57" s="47">
        <v>5.3408687310618201E-2</v>
      </c>
      <c r="CO57" s="94">
        <v>0.22921248529237589</v>
      </c>
      <c r="CP57" s="94">
        <v>9.0794768428050943E-3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5.9960000000000004</v>
      </c>
      <c r="G58" s="60">
        <v>5.9960000000000004</v>
      </c>
      <c r="H58" s="60">
        <v>2.1263999999999998</v>
      </c>
      <c r="I58" s="75">
        <v>8.1502498510062804E-2</v>
      </c>
      <c r="J58" s="13">
        <v>7.644548625007147E-2</v>
      </c>
      <c r="K58" s="319">
        <v>3.6268611836977951E-2</v>
      </c>
      <c r="L58" s="225">
        <v>4.5233886673084853E-2</v>
      </c>
      <c r="M58" s="225">
        <v>0</v>
      </c>
      <c r="N58" s="44">
        <v>7.0907173703754642E-2</v>
      </c>
      <c r="O58" s="44">
        <v>1.0595324806308162E-2</v>
      </c>
      <c r="P58" s="225">
        <v>0</v>
      </c>
      <c r="Q58" s="53">
        <v>1.5</v>
      </c>
      <c r="R58" s="53">
        <v>4.4000000000000004</v>
      </c>
      <c r="S58" s="53">
        <v>2.7</v>
      </c>
      <c r="T58" s="53">
        <v>1.8180000000000001</v>
      </c>
      <c r="U58" s="249"/>
      <c r="V58" s="249"/>
      <c r="W58" s="249"/>
      <c r="X58" s="249"/>
      <c r="Y58" s="249"/>
      <c r="Z58" s="249"/>
      <c r="AA58" s="249"/>
      <c r="AB58" s="250"/>
      <c r="AC58" s="250"/>
      <c r="AD58" s="250"/>
      <c r="AE58" s="250"/>
      <c r="AF58" s="250"/>
      <c r="AG58" s="250"/>
      <c r="AH58" s="250"/>
      <c r="AI58" s="250"/>
      <c r="AJ58" s="250"/>
      <c r="AK58" s="250"/>
      <c r="AL58" s="250"/>
      <c r="AM58" s="250"/>
      <c r="AN58" s="250"/>
      <c r="AO58" s="250"/>
      <c r="AP58" s="250"/>
      <c r="AQ58" s="250"/>
      <c r="AR58" s="250"/>
      <c r="AS58" s="250"/>
      <c r="AT58" s="250"/>
      <c r="AU58" s="250"/>
      <c r="AV58" s="250"/>
      <c r="AW58" s="250"/>
      <c r="AX58" s="250"/>
      <c r="AY58" s="250"/>
      <c r="AZ58" s="250"/>
      <c r="BA58" s="250"/>
      <c r="BB58" s="250"/>
      <c r="BC58" s="250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0"/>
      <c r="CG58" s="7">
        <v>59.131240762559351</v>
      </c>
      <c r="CH58" s="226">
        <v>107.07753336897733</v>
      </c>
      <c r="CI58" s="7">
        <v>3.1930673313742628</v>
      </c>
      <c r="CJ58" s="32">
        <v>104.07098374210446</v>
      </c>
      <c r="CK58" s="32">
        <v>18.203180672726148</v>
      </c>
      <c r="CL58" s="94">
        <v>8.5254897747692819</v>
      </c>
      <c r="CM58" s="47">
        <v>0.37369655133122598</v>
      </c>
      <c r="CN58" s="47">
        <v>0.22768966695579337</v>
      </c>
      <c r="CO58" s="47">
        <v>0.67512845520717502</v>
      </c>
      <c r="CP58" s="47">
        <v>3.8707243382484872E-2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5.8560000000000008</v>
      </c>
      <c r="G59" s="60">
        <v>5.8560000000000008</v>
      </c>
      <c r="H59" s="60">
        <v>2.076784</v>
      </c>
      <c r="I59" s="75">
        <v>7.9599504882409577E-2</v>
      </c>
      <c r="J59" s="13">
        <v>7.4660568292264598E-2</v>
      </c>
      <c r="K59" s="319">
        <v>3.5421779672672266E-2</v>
      </c>
      <c r="L59" s="225">
        <v>4.4177725209737312E-2</v>
      </c>
      <c r="M59" s="225">
        <v>0</v>
      </c>
      <c r="N59" s="44">
        <v>6.9251569247696335E-2</v>
      </c>
      <c r="O59" s="44">
        <v>1.0347935634713243E-2</v>
      </c>
      <c r="P59" s="225">
        <v>0</v>
      </c>
      <c r="Q59" s="53">
        <v>1.3</v>
      </c>
      <c r="R59" s="53">
        <v>1.6</v>
      </c>
      <c r="S59" s="53">
        <v>1.5</v>
      </c>
      <c r="T59" s="53">
        <v>1.9</v>
      </c>
      <c r="U59" s="249"/>
      <c r="V59" s="249"/>
      <c r="W59" s="249"/>
      <c r="X59" s="249"/>
      <c r="Y59" s="249"/>
      <c r="Z59" s="249"/>
      <c r="AA59" s="249"/>
      <c r="AB59" s="250"/>
      <c r="AC59" s="250"/>
      <c r="AD59" s="250"/>
      <c r="AE59" s="250"/>
      <c r="AF59" s="250"/>
      <c r="AG59" s="250"/>
      <c r="AH59" s="250"/>
      <c r="AI59" s="250"/>
      <c r="AJ59" s="250"/>
      <c r="AK59" s="250"/>
      <c r="AL59" s="250"/>
      <c r="AM59" s="250"/>
      <c r="AN59" s="250"/>
      <c r="AO59" s="250"/>
      <c r="AP59" s="250"/>
      <c r="AQ59" s="250"/>
      <c r="AR59" s="250"/>
      <c r="AS59" s="250"/>
      <c r="AT59" s="250"/>
      <c r="AU59" s="250"/>
      <c r="AV59" s="250"/>
      <c r="AW59" s="250"/>
      <c r="AX59" s="250"/>
      <c r="AY59" s="250"/>
      <c r="AZ59" s="250"/>
      <c r="BA59" s="250"/>
      <c r="BB59" s="250"/>
      <c r="BC59" s="250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0"/>
      <c r="CG59" s="226">
        <v>55.952589557248061</v>
      </c>
      <c r="CH59" s="7">
        <v>115.0092025074201</v>
      </c>
      <c r="CI59" s="7">
        <v>3.1930673313742628</v>
      </c>
      <c r="CJ59" s="32">
        <v>98.476557620756594</v>
      </c>
      <c r="CK59" s="32">
        <v>19.551564426261418</v>
      </c>
      <c r="CL59" s="94">
        <v>8.5254897747692819</v>
      </c>
      <c r="CM59" s="47">
        <v>0.3463569667397724</v>
      </c>
      <c r="CN59" s="47">
        <v>0.23884927162016992</v>
      </c>
      <c r="CO59" s="47">
        <v>0.62660398954819962</v>
      </c>
      <c r="CP59" s="47">
        <v>4.0604376175428891E-2</v>
      </c>
    </row>
    <row r="60" spans="2:94" ht="14.2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7.266</v>
      </c>
      <c r="G60" s="60">
        <v>7.266</v>
      </c>
      <c r="H60" s="60">
        <v>2.5764879999999999</v>
      </c>
      <c r="I60" s="75">
        <v>9.8765369275202852E-2</v>
      </c>
      <c r="J60" s="13">
        <v>9.263724201017666E-2</v>
      </c>
      <c r="K60" s="319">
        <v>4.3950589327465268E-2</v>
      </c>
      <c r="L60" s="225">
        <v>5.4814779947737584E-2</v>
      </c>
      <c r="M60" s="225">
        <v>0</v>
      </c>
      <c r="N60" s="44">
        <v>8.5925871269426482E-2</v>
      </c>
      <c r="O60" s="44">
        <v>1.283949800577637E-2</v>
      </c>
      <c r="P60" s="225">
        <v>0</v>
      </c>
      <c r="Q60" s="53">
        <v>0.8</v>
      </c>
      <c r="R60" s="53">
        <v>3.8</v>
      </c>
      <c r="S60" s="53">
        <v>1.2</v>
      </c>
      <c r="T60" s="53">
        <v>0.8</v>
      </c>
      <c r="U60" s="249"/>
      <c r="V60" s="249"/>
      <c r="W60" s="249"/>
      <c r="X60" s="249"/>
      <c r="Y60" s="249"/>
      <c r="Z60" s="249"/>
      <c r="AA60" s="249"/>
      <c r="AB60" s="250"/>
      <c r="AC60" s="250"/>
      <c r="AD60" s="250"/>
      <c r="AE60" s="250"/>
      <c r="AF60" s="250"/>
      <c r="AG60" s="250"/>
      <c r="AH60" s="250"/>
      <c r="AI60" s="250"/>
      <c r="AJ60" s="250"/>
      <c r="AK60" s="250"/>
      <c r="AL60" s="250"/>
      <c r="AM60" s="250"/>
      <c r="AN60" s="250"/>
      <c r="AO60" s="250"/>
      <c r="AP60" s="250"/>
      <c r="AQ60" s="250"/>
      <c r="AR60" s="250"/>
      <c r="AS60" s="250"/>
      <c r="AT60" s="250"/>
      <c r="AU60" s="250"/>
      <c r="AV60" s="250"/>
      <c r="AW60" s="250"/>
      <c r="AX60" s="250"/>
      <c r="AY60" s="250"/>
      <c r="AZ60" s="250"/>
      <c r="BA60" s="250"/>
      <c r="BB60" s="250"/>
      <c r="BC60" s="250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0"/>
      <c r="CG60" s="7">
        <v>52.773938351936771</v>
      </c>
      <c r="CH60" s="7">
        <v>116.15929453249429</v>
      </c>
      <c r="CI60" s="7">
        <v>3.1930673313742628</v>
      </c>
      <c r="CJ60" s="32">
        <v>92.882131499408715</v>
      </c>
      <c r="CK60" s="32">
        <v>19.747080070524031</v>
      </c>
      <c r="CL60" s="94">
        <v>8.5254897747692819</v>
      </c>
      <c r="CM60" s="47">
        <v>0.40665626329493798</v>
      </c>
      <c r="CN60" s="47">
        <v>0.29928302845143712</v>
      </c>
      <c r="CO60" s="47">
        <v>0.73682777617817741</v>
      </c>
      <c r="CP60" s="47">
        <v>5.0878114836744315E-2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3">
        <v>3.6960000000000002</v>
      </c>
      <c r="G61" s="32">
        <v>3.6960000000000002</v>
      </c>
      <c r="H61" s="32">
        <v>1.31128</v>
      </c>
      <c r="I61" s="75">
        <v>5.0239031770045385E-2</v>
      </c>
      <c r="J61" s="13">
        <v>4.7121834086101433E-2</v>
      </c>
      <c r="K61" s="319">
        <v>2.2356369137670196E-2</v>
      </c>
      <c r="L61" s="225">
        <v>2.7882662632375189E-2</v>
      </c>
      <c r="M61" s="225">
        <v>0</v>
      </c>
      <c r="N61" s="44">
        <v>4.3707957639939482E-2</v>
      </c>
      <c r="O61" s="164">
        <v>6.531074130105903E-3</v>
      </c>
      <c r="P61" s="225">
        <v>0</v>
      </c>
      <c r="Q61" s="52">
        <v>0.54</v>
      </c>
      <c r="R61" s="53">
        <v>2.8</v>
      </c>
      <c r="S61" s="52">
        <v>0.55000000000000004</v>
      </c>
      <c r="T61" s="52">
        <v>0.62</v>
      </c>
      <c r="U61" s="249"/>
      <c r="V61" s="249"/>
      <c r="W61" s="249"/>
      <c r="X61" s="249"/>
      <c r="Y61" s="249"/>
      <c r="Z61" s="249"/>
      <c r="AA61" s="249"/>
      <c r="AB61" s="250"/>
      <c r="AC61" s="250"/>
      <c r="AD61" s="250"/>
      <c r="AE61" s="250"/>
      <c r="AF61" s="250"/>
      <c r="AG61" s="250"/>
      <c r="AH61" s="250"/>
      <c r="AI61" s="250"/>
      <c r="AJ61" s="250"/>
      <c r="AK61" s="250"/>
      <c r="AL61" s="250"/>
      <c r="AM61" s="250"/>
      <c r="AN61" s="250"/>
      <c r="AO61" s="250"/>
      <c r="AP61" s="250"/>
      <c r="AQ61" s="250"/>
      <c r="AR61" s="250"/>
      <c r="AS61" s="250"/>
      <c r="AT61" s="250"/>
      <c r="AU61" s="250"/>
      <c r="AV61" s="250"/>
      <c r="AW61" s="250"/>
      <c r="AX61" s="250"/>
      <c r="AY61" s="250"/>
      <c r="AZ61" s="250"/>
      <c r="BA61" s="250"/>
      <c r="BB61" s="250"/>
      <c r="BC61" s="250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53">
        <v>37.255457795002179</v>
      </c>
      <c r="CH61" s="128">
        <v>78.531377608344201</v>
      </c>
      <c r="CI61" s="53">
        <v>3.1930673313742628</v>
      </c>
      <c r="CJ61" s="32">
        <v>65.569605719203835</v>
      </c>
      <c r="CK61" s="32">
        <v>13.350334193418515</v>
      </c>
      <c r="CL61" s="94">
        <v>8.5254897747692819</v>
      </c>
      <c r="CM61" s="47">
        <v>0.14949774886708736</v>
      </c>
      <c r="CN61" s="47">
        <v>0.10297662483026959</v>
      </c>
      <c r="CO61" s="47">
        <v>0.27385547294572465</v>
      </c>
      <c r="CP61" s="47">
        <v>1.7506026221145832E-2</v>
      </c>
    </row>
    <row r="62" spans="2:94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60"/>
      <c r="H62" s="66"/>
      <c r="I62" s="231">
        <v>1.9000000000000003E-2</v>
      </c>
      <c r="J62" s="231">
        <v>1.9000000000000003E-2</v>
      </c>
      <c r="K62" s="231">
        <v>1.4417200000000002E-2</v>
      </c>
      <c r="L62" s="231">
        <v>0</v>
      </c>
      <c r="M62" s="231">
        <v>0</v>
      </c>
      <c r="N62" s="44"/>
      <c r="O62" s="14"/>
      <c r="P62" s="317"/>
      <c r="Q62" s="7"/>
      <c r="R62" s="7"/>
      <c r="S62" s="7"/>
      <c r="T62" s="7"/>
      <c r="U62" s="249"/>
      <c r="V62" s="249"/>
      <c r="W62" s="249"/>
      <c r="X62" s="249"/>
      <c r="Y62" s="249"/>
      <c r="Z62" s="249"/>
      <c r="AA62" s="249"/>
      <c r="AB62" s="250"/>
      <c r="AC62" s="250"/>
      <c r="AD62" s="250"/>
      <c r="AE62" s="250"/>
      <c r="AF62" s="250"/>
      <c r="AG62" s="250"/>
      <c r="AH62" s="250"/>
      <c r="AI62" s="250"/>
      <c r="AJ62" s="250"/>
      <c r="AK62" s="250"/>
      <c r="AL62" s="250"/>
      <c r="AM62" s="250"/>
      <c r="AN62" s="250"/>
      <c r="AO62" s="250"/>
      <c r="AP62" s="250"/>
      <c r="AQ62" s="250"/>
      <c r="AR62" s="250"/>
      <c r="AS62" s="250"/>
      <c r="AT62" s="250"/>
      <c r="AU62" s="250"/>
      <c r="AV62" s="250"/>
      <c r="AW62" s="250"/>
      <c r="AX62" s="250"/>
      <c r="AY62" s="250"/>
      <c r="AZ62" s="250"/>
      <c r="BA62" s="250"/>
      <c r="BB62" s="250"/>
      <c r="BC62" s="250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0"/>
      <c r="CG62" s="7"/>
      <c r="CH62" s="7"/>
      <c r="CI62" s="7"/>
      <c r="CJ62" s="60"/>
      <c r="CK62" s="60"/>
      <c r="CL62" s="60"/>
      <c r="CM62" s="7"/>
      <c r="CN62" s="7"/>
      <c r="CO62" s="7"/>
      <c r="CP62" s="7"/>
    </row>
    <row r="63" spans="2:94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53">
        <v>6.6760000000000002</v>
      </c>
      <c r="G63" s="60">
        <v>6.6760000000000002</v>
      </c>
      <c r="H63" s="60">
        <v>2.3673919999999997</v>
      </c>
      <c r="I63" s="53">
        <v>5.0370899849098566E-3</v>
      </c>
      <c r="J63" s="13">
        <v>5.0370899849098566E-3</v>
      </c>
      <c r="K63" s="191">
        <v>3.8221438805495994E-3</v>
      </c>
      <c r="L63" s="191">
        <v>0</v>
      </c>
      <c r="M63" s="318">
        <v>0</v>
      </c>
      <c r="N63" s="133">
        <v>4.2009330474148208E-3</v>
      </c>
      <c r="O63" s="133">
        <v>8.3615693749503625E-4</v>
      </c>
      <c r="P63" s="225">
        <v>0</v>
      </c>
      <c r="Q63" s="53">
        <v>2</v>
      </c>
      <c r="R63" s="53">
        <v>4.5</v>
      </c>
      <c r="S63" s="53">
        <v>2.5</v>
      </c>
      <c r="T63" s="53">
        <v>1.25</v>
      </c>
      <c r="U63" s="249"/>
      <c r="V63" s="249"/>
      <c r="W63" s="249"/>
      <c r="X63" s="249"/>
      <c r="Y63" s="249"/>
      <c r="Z63" s="249"/>
      <c r="AA63" s="249"/>
      <c r="AB63" s="250"/>
      <c r="AC63" s="250"/>
      <c r="AD63" s="250"/>
      <c r="AE63" s="250"/>
      <c r="AF63" s="250"/>
      <c r="AG63" s="250"/>
      <c r="AH63" s="250"/>
      <c r="AI63" s="250"/>
      <c r="AJ63" s="250"/>
      <c r="AK63" s="250"/>
      <c r="AL63" s="250"/>
      <c r="AM63" s="250"/>
      <c r="AN63" s="250"/>
      <c r="AO63" s="250"/>
      <c r="AP63" s="250"/>
      <c r="AQ63" s="250"/>
      <c r="AR63" s="250"/>
      <c r="AS63" s="250"/>
      <c r="AT63" s="250"/>
      <c r="AU63" s="250"/>
      <c r="AV63" s="250"/>
      <c r="AW63" s="250"/>
      <c r="AX63" s="250"/>
      <c r="AY63" s="250"/>
      <c r="AZ63" s="250"/>
      <c r="BA63" s="250"/>
      <c r="BB63" s="250"/>
      <c r="BC63" s="250"/>
      <c r="BD63" s="269"/>
      <c r="BE63" s="266"/>
      <c r="BF63" s="266"/>
      <c r="BG63" s="266"/>
      <c r="BH63" s="266"/>
      <c r="BI63" s="266"/>
      <c r="BJ63" s="266"/>
      <c r="BK63" s="266"/>
      <c r="BL63" s="266"/>
      <c r="BM63" s="266"/>
      <c r="BN63" s="266"/>
      <c r="BO63" s="266"/>
      <c r="BP63" s="266"/>
      <c r="BQ63" s="266"/>
      <c r="BR63" s="266"/>
      <c r="BS63" s="266"/>
      <c r="BT63" s="266"/>
      <c r="BU63" s="266"/>
      <c r="BV63" s="266"/>
      <c r="BW63" s="266"/>
      <c r="BX63" s="266"/>
      <c r="BY63" s="266"/>
      <c r="BZ63" s="266"/>
      <c r="CA63" s="266"/>
      <c r="CB63" s="266"/>
      <c r="CC63" s="266"/>
      <c r="CD63" s="266"/>
      <c r="CE63" s="266"/>
      <c r="CF63" s="266"/>
      <c r="CG63" s="53">
        <v>54.689457418892914</v>
      </c>
      <c r="CH63" s="33">
        <v>78.531377608344201</v>
      </c>
      <c r="CI63" s="7">
        <v>1.1721386406310585</v>
      </c>
      <c r="CJ63" s="32">
        <v>96.253445057251525</v>
      </c>
      <c r="CK63" s="32">
        <v>13.350334193418515</v>
      </c>
      <c r="CL63" s="94">
        <v>3.1296101704849262</v>
      </c>
      <c r="CM63" s="47">
        <v>0.37293201529338205</v>
      </c>
      <c r="CN63" s="47">
        <v>0.18591455509897317</v>
      </c>
      <c r="CO63" s="94">
        <v>0.66348127670036849</v>
      </c>
      <c r="CP63" s="94">
        <v>3.160547436682544E-2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10">
        <v>3.706</v>
      </c>
      <c r="G64" s="60">
        <v>3.706</v>
      </c>
      <c r="H64" s="60">
        <v>1.314824</v>
      </c>
      <c r="I64" s="133">
        <v>2.7962036375188629E-3</v>
      </c>
      <c r="J64" s="28">
        <v>2.7962036375188629E-3</v>
      </c>
      <c r="K64" s="191">
        <v>2.1217593201493133E-3</v>
      </c>
      <c r="L64" s="191">
        <v>0</v>
      </c>
      <c r="M64" s="318">
        <v>0</v>
      </c>
      <c r="N64" s="133">
        <v>2.3320338336907318E-3</v>
      </c>
      <c r="O64" s="134">
        <v>4.6416980382813129E-4</v>
      </c>
      <c r="P64" s="225">
        <v>0</v>
      </c>
      <c r="Q64" s="53">
        <v>1.8</v>
      </c>
      <c r="R64" s="53">
        <v>4.45</v>
      </c>
      <c r="S64" s="53">
        <v>2.65</v>
      </c>
      <c r="T64" s="53">
        <v>1.575</v>
      </c>
      <c r="U64" s="249"/>
      <c r="V64" s="249"/>
      <c r="W64" s="249"/>
      <c r="X64" s="249"/>
      <c r="Y64" s="249"/>
      <c r="Z64" s="249"/>
      <c r="AA64" s="249"/>
      <c r="AB64" s="250"/>
      <c r="AC64" s="250"/>
      <c r="AD64" s="250"/>
      <c r="AE64" s="250"/>
      <c r="AF64" s="250"/>
      <c r="AG64" s="250"/>
      <c r="AH64" s="250"/>
      <c r="AI64" s="250"/>
      <c r="AJ64" s="250"/>
      <c r="AK64" s="250"/>
      <c r="AL64" s="250"/>
      <c r="AM64" s="250"/>
      <c r="AN64" s="250"/>
      <c r="AO64" s="250"/>
      <c r="AP64" s="250"/>
      <c r="AQ64" s="250"/>
      <c r="AR64" s="250"/>
      <c r="AS64" s="250"/>
      <c r="AT64" s="250"/>
      <c r="AU64" s="250"/>
      <c r="AV64" s="250"/>
      <c r="AW64" s="250"/>
      <c r="AX64" s="250"/>
      <c r="AY64" s="250"/>
      <c r="AZ64" s="250"/>
      <c r="BA64" s="250"/>
      <c r="BB64" s="250"/>
      <c r="BC64" s="250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0"/>
      <c r="CG64" s="7">
        <v>54.689457418892914</v>
      </c>
      <c r="CH64" s="7">
        <v>85.599201593095188</v>
      </c>
      <c r="CI64" s="7">
        <v>1.1721386406310585</v>
      </c>
      <c r="CJ64" s="32">
        <v>96.253445057251525</v>
      </c>
      <c r="CK64" s="32">
        <v>14.551864270826183</v>
      </c>
      <c r="CL64" s="94">
        <v>3.1296101704849262</v>
      </c>
      <c r="CM64" s="47">
        <v>0.20702307499659584</v>
      </c>
      <c r="CN64" s="47">
        <v>0.11254788463543978</v>
      </c>
      <c r="CO64" s="94">
        <v>0.36831360267399127</v>
      </c>
      <c r="CP64" s="94">
        <v>1.9133140388024765E-2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10">
        <v>1.486</v>
      </c>
      <c r="G65" s="60">
        <v>1.486</v>
      </c>
      <c r="H65" s="60">
        <v>0.52805599999999997</v>
      </c>
      <c r="I65" s="133">
        <v>1.1211976808831706E-3</v>
      </c>
      <c r="J65" s="28">
        <v>1.1211976808831706E-3</v>
      </c>
      <c r="K65" s="315">
        <v>8.5076480025414989E-4</v>
      </c>
      <c r="L65" s="191">
        <v>0</v>
      </c>
      <c r="M65" s="225">
        <v>0</v>
      </c>
      <c r="N65" s="133">
        <v>9.3507886585656428E-4</v>
      </c>
      <c r="O65" s="134">
        <v>1.8611881502660633E-4</v>
      </c>
      <c r="P65" s="225">
        <v>0</v>
      </c>
      <c r="Q65" s="53">
        <v>1.6</v>
      </c>
      <c r="R65" s="53">
        <v>4.4749999999999996</v>
      </c>
      <c r="S65" s="53">
        <v>2.8</v>
      </c>
      <c r="T65" s="53">
        <v>1.7375</v>
      </c>
      <c r="U65" s="249"/>
      <c r="V65" s="249"/>
      <c r="W65" s="249"/>
      <c r="X65" s="249"/>
      <c r="Y65" s="249"/>
      <c r="Z65" s="249"/>
      <c r="AA65" s="249"/>
      <c r="AB65" s="250"/>
      <c r="AC65" s="250"/>
      <c r="AD65" s="250"/>
      <c r="AE65" s="250"/>
      <c r="AF65" s="250"/>
      <c r="AG65" s="250"/>
      <c r="AH65" s="250"/>
      <c r="AI65" s="250"/>
      <c r="AJ65" s="250"/>
      <c r="AK65" s="250"/>
      <c r="AL65" s="250"/>
      <c r="AM65" s="250"/>
      <c r="AN65" s="250"/>
      <c r="AO65" s="250"/>
      <c r="AP65" s="250"/>
      <c r="AQ65" s="250"/>
      <c r="AR65" s="250"/>
      <c r="AS65" s="250"/>
      <c r="AT65" s="250"/>
      <c r="AU65" s="250"/>
      <c r="AV65" s="250"/>
      <c r="AW65" s="250"/>
      <c r="AX65" s="250"/>
      <c r="AY65" s="250"/>
      <c r="AZ65" s="250"/>
      <c r="BA65" s="250"/>
      <c r="BB65" s="250"/>
      <c r="BC65" s="250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0"/>
      <c r="CG65" s="7">
        <v>54.689457418892914</v>
      </c>
      <c r="CH65" s="7">
        <v>86.455193609026153</v>
      </c>
      <c r="CI65" s="7">
        <v>1.1721386406310585</v>
      </c>
      <c r="CJ65" s="32">
        <v>96.253445057251525</v>
      </c>
      <c r="CK65" s="32">
        <v>14.697382913534447</v>
      </c>
      <c r="CL65" s="94">
        <v>3.1296101704849262</v>
      </c>
      <c r="CM65" s="47">
        <v>8.3010331744452617E-2</v>
      </c>
      <c r="CN65" s="47">
        <v>4.5653183716407912E-2</v>
      </c>
      <c r="CO65" s="94">
        <v>0.14768322006841636</v>
      </c>
      <c r="CP65" s="94">
        <v>7.7610412317893453E-3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10">
        <v>3.7959999999999998</v>
      </c>
      <c r="G66" s="60">
        <v>3.7959999999999998</v>
      </c>
      <c r="H66" s="60">
        <v>1.3467199999999999</v>
      </c>
      <c r="I66" s="133">
        <v>2.8641092844094987E-3</v>
      </c>
      <c r="J66" s="28">
        <v>2.8641092844094987E-3</v>
      </c>
      <c r="K66" s="315">
        <v>2.1732861250099277E-3</v>
      </c>
      <c r="L66" s="191">
        <v>0</v>
      </c>
      <c r="M66" s="225">
        <v>0</v>
      </c>
      <c r="N66" s="133">
        <v>2.3886671431975217E-3</v>
      </c>
      <c r="O66" s="134">
        <v>4.7544214121197681E-4</v>
      </c>
      <c r="P66" s="225">
        <v>0</v>
      </c>
      <c r="Q66" s="53">
        <v>1.5</v>
      </c>
      <c r="R66" s="53">
        <v>4.4000000000000004</v>
      </c>
      <c r="S66" s="53">
        <v>2.7</v>
      </c>
      <c r="T66" s="53">
        <v>1.8180000000000001</v>
      </c>
      <c r="U66" s="249"/>
      <c r="V66" s="249"/>
      <c r="W66" s="249"/>
      <c r="X66" s="249"/>
      <c r="Y66" s="249"/>
      <c r="Z66" s="249"/>
      <c r="AA66" s="249"/>
      <c r="AB66" s="250"/>
      <c r="AC66" s="250"/>
      <c r="AD66" s="250"/>
      <c r="AE66" s="250"/>
      <c r="AF66" s="250"/>
      <c r="AG66" s="250"/>
      <c r="AH66" s="250"/>
      <c r="AI66" s="250"/>
      <c r="AJ66" s="250"/>
      <c r="AK66" s="250"/>
      <c r="AL66" s="250"/>
      <c r="AM66" s="250"/>
      <c r="AN66" s="250"/>
      <c r="AO66" s="250"/>
      <c r="AP66" s="250"/>
      <c r="AQ66" s="250"/>
      <c r="AR66" s="250"/>
      <c r="AS66" s="250"/>
      <c r="AT66" s="250"/>
      <c r="AU66" s="250"/>
      <c r="AV66" s="250"/>
      <c r="AW66" s="250"/>
      <c r="AX66" s="250"/>
      <c r="AY66" s="250"/>
      <c r="AZ66" s="250"/>
      <c r="BA66" s="250"/>
      <c r="BB66" s="250"/>
      <c r="BC66" s="250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0"/>
      <c r="CG66" s="7">
        <v>31.092483405665007</v>
      </c>
      <c r="CH66" s="226">
        <v>74.783742471807628</v>
      </c>
      <c r="CI66" s="7">
        <v>1.1721386406310585</v>
      </c>
      <c r="CJ66" s="32">
        <v>54.722770793970412</v>
      </c>
      <c r="CK66" s="32">
        <v>12.713236220207298</v>
      </c>
      <c r="CL66" s="94">
        <v>3.1296101704849262</v>
      </c>
      <c r="CM66" s="47">
        <v>0.12247650528773986</v>
      </c>
      <c r="CN66" s="47">
        <v>0.10071276166163277</v>
      </c>
      <c r="CO66" s="47">
        <v>0.21960763814107245</v>
      </c>
      <c r="CP66" s="47">
        <v>1.7121169482477574E-2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10">
        <v>3.6160000000000001</v>
      </c>
      <c r="G67" s="60">
        <v>3.6160000000000001</v>
      </c>
      <c r="H67" s="60">
        <v>1.2829280000000001</v>
      </c>
      <c r="I67" s="133">
        <v>2.7282979906282268E-3</v>
      </c>
      <c r="J67" s="28">
        <v>2.7282979906282268E-3</v>
      </c>
      <c r="K67" s="315">
        <v>2.0702325152886984E-3</v>
      </c>
      <c r="L67" s="191">
        <v>0</v>
      </c>
      <c r="M67" s="225">
        <v>0</v>
      </c>
      <c r="N67" s="133">
        <v>2.2754005241839409E-3</v>
      </c>
      <c r="O67" s="134">
        <v>4.5289746644428566E-4</v>
      </c>
      <c r="P67" s="225">
        <v>0</v>
      </c>
      <c r="Q67" s="53">
        <v>1.3</v>
      </c>
      <c r="R67" s="53">
        <v>1.6</v>
      </c>
      <c r="S67" s="53">
        <v>1.5</v>
      </c>
      <c r="T67" s="53">
        <v>1.9</v>
      </c>
      <c r="U67" s="249"/>
      <c r="V67" s="249"/>
      <c r="W67" s="249"/>
      <c r="X67" s="249"/>
      <c r="Y67" s="249"/>
      <c r="Z67" s="249"/>
      <c r="AA67" s="249"/>
      <c r="AB67" s="250"/>
      <c r="AC67" s="250"/>
      <c r="AD67" s="250"/>
      <c r="AE67" s="250"/>
      <c r="AF67" s="250"/>
      <c r="AG67" s="250"/>
      <c r="AH67" s="250"/>
      <c r="AI67" s="250"/>
      <c r="AJ67" s="250"/>
      <c r="AK67" s="250"/>
      <c r="AL67" s="250"/>
      <c r="AM67" s="250"/>
      <c r="AN67" s="250"/>
      <c r="AO67" s="250"/>
      <c r="AP67" s="250"/>
      <c r="AQ67" s="250"/>
      <c r="AR67" s="250"/>
      <c r="AS67" s="250"/>
      <c r="AT67" s="250"/>
      <c r="AU67" s="250"/>
      <c r="AV67" s="250"/>
      <c r="AW67" s="250"/>
      <c r="AX67" s="250"/>
      <c r="AY67" s="250"/>
      <c r="AZ67" s="250"/>
      <c r="BA67" s="250"/>
      <c r="BB67" s="250"/>
      <c r="BC67" s="250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0"/>
      <c r="CG67" s="7">
        <v>31.092483405665007</v>
      </c>
      <c r="CH67" s="7">
        <v>63.112291334589095</v>
      </c>
      <c r="CI67" s="7">
        <v>1.1721386406310585</v>
      </c>
      <c r="CJ67" s="13">
        <v>54.722770793970412</v>
      </c>
      <c r="CK67" s="13">
        <v>10.729089526880147</v>
      </c>
      <c r="CL67" s="47">
        <v>3.1296101704849262</v>
      </c>
      <c r="CM67" s="47">
        <v>0.11666887331940659</v>
      </c>
      <c r="CN67" s="47">
        <v>8.096852569730173E-2</v>
      </c>
      <c r="CO67" s="47">
        <v>0.20919420956747053</v>
      </c>
      <c r="CP67" s="47">
        <v>1.3764649368541293E-2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10">
        <v>4.1560000000000006</v>
      </c>
      <c r="G68" s="60">
        <v>4.1560000000000006</v>
      </c>
      <c r="H68" s="60">
        <v>1.4743040000000001</v>
      </c>
      <c r="I68" s="133">
        <v>3.1357318719720442E-3</v>
      </c>
      <c r="J68" s="28">
        <v>3.1357318719720442E-3</v>
      </c>
      <c r="K68" s="315">
        <v>2.3793933444523872E-3</v>
      </c>
      <c r="L68" s="191">
        <v>0</v>
      </c>
      <c r="M68" s="225">
        <v>0</v>
      </c>
      <c r="N68" s="133">
        <v>2.6152003812246849E-3</v>
      </c>
      <c r="O68" s="133">
        <v>5.2053149074735938E-4</v>
      </c>
      <c r="P68" s="225">
        <v>0</v>
      </c>
      <c r="Q68" s="53">
        <v>0.8</v>
      </c>
      <c r="R68" s="53">
        <v>3.8</v>
      </c>
      <c r="S68" s="53">
        <v>1.2</v>
      </c>
      <c r="T68" s="53">
        <v>0.8</v>
      </c>
      <c r="U68" s="249"/>
      <c r="V68" s="249"/>
      <c r="W68" s="249"/>
      <c r="X68" s="249"/>
      <c r="Y68" s="249"/>
      <c r="Z68" s="249"/>
      <c r="AA68" s="249"/>
      <c r="AB68" s="250"/>
      <c r="AC68" s="250"/>
      <c r="AD68" s="250"/>
      <c r="AE68" s="250"/>
      <c r="AF68" s="250"/>
      <c r="AG68" s="250"/>
      <c r="AH68" s="250"/>
      <c r="AI68" s="250"/>
      <c r="AJ68" s="250"/>
      <c r="AK68" s="250"/>
      <c r="AL68" s="250"/>
      <c r="AM68" s="250"/>
      <c r="AN68" s="250"/>
      <c r="AO68" s="250"/>
      <c r="AP68" s="250"/>
      <c r="AQ68" s="250"/>
      <c r="AR68" s="250"/>
      <c r="AS68" s="250"/>
      <c r="AT68" s="250"/>
      <c r="AU68" s="250"/>
      <c r="AV68" s="250"/>
      <c r="AW68" s="250"/>
      <c r="AX68" s="250"/>
      <c r="AY68" s="250"/>
      <c r="AZ68" s="250"/>
      <c r="BA68" s="250"/>
      <c r="BB68" s="250"/>
      <c r="BC68" s="250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7">
        <v>25.67905995557155</v>
      </c>
      <c r="CH68" s="7">
        <v>71.948012121431574</v>
      </c>
      <c r="CI68" s="7">
        <v>1.1721386406310585</v>
      </c>
      <c r="CJ68" s="13">
        <v>45.195145521805927</v>
      </c>
      <c r="CK68" s="13">
        <v>12.231162060643369</v>
      </c>
      <c r="CL68" s="47">
        <v>3.1296101704849262</v>
      </c>
      <c r="CM68" s="47">
        <v>0.11159358136581805</v>
      </c>
      <c r="CN68" s="47">
        <v>0.10607324206267506</v>
      </c>
      <c r="CO68" s="47">
        <v>0.20083768465716081</v>
      </c>
      <c r="CP68" s="47">
        <v>1.8032451150654761E-2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2">
        <v>1.746</v>
      </c>
      <c r="G69" s="32">
        <v>1.746</v>
      </c>
      <c r="H69" s="32">
        <v>0.62019999999999997</v>
      </c>
      <c r="I69" s="133">
        <v>1.3173695496783418E-3</v>
      </c>
      <c r="J69" s="28">
        <v>1.3173695496783418E-3</v>
      </c>
      <c r="K69" s="315">
        <v>9.9962001429592588E-4</v>
      </c>
      <c r="L69" s="191">
        <v>0</v>
      </c>
      <c r="M69" s="225">
        <v>0</v>
      </c>
      <c r="N69" s="133">
        <v>1.0986862044317369E-3</v>
      </c>
      <c r="O69" s="134">
        <v>2.1868334524660475E-4</v>
      </c>
      <c r="P69" s="225">
        <v>0</v>
      </c>
      <c r="Q69" s="52">
        <v>0.54</v>
      </c>
      <c r="R69" s="53">
        <v>2.8</v>
      </c>
      <c r="S69" s="52">
        <v>0.55000000000000004</v>
      </c>
      <c r="T69" s="52">
        <v>0.62</v>
      </c>
      <c r="U69" s="249"/>
      <c r="V69" s="249"/>
      <c r="W69" s="249"/>
      <c r="X69" s="249"/>
      <c r="Y69" s="249"/>
      <c r="Z69" s="249"/>
      <c r="AA69" s="249"/>
      <c r="AB69" s="250"/>
      <c r="AC69" s="250"/>
      <c r="AD69" s="250"/>
      <c r="AE69" s="250"/>
      <c r="AF69" s="250"/>
      <c r="AG69" s="250"/>
      <c r="AH69" s="250"/>
      <c r="AI69" s="250"/>
      <c r="AJ69" s="250"/>
      <c r="AK69" s="250"/>
      <c r="AL69" s="250"/>
      <c r="AM69" s="250"/>
      <c r="AN69" s="250"/>
      <c r="AO69" s="250"/>
      <c r="AP69" s="250"/>
      <c r="AQ69" s="250"/>
      <c r="AR69" s="250"/>
      <c r="AS69" s="250"/>
      <c r="AT69" s="250"/>
      <c r="AU69" s="250"/>
      <c r="AV69" s="250"/>
      <c r="AW69" s="250"/>
      <c r="AX69" s="250"/>
      <c r="AY69" s="250"/>
      <c r="AZ69" s="250"/>
      <c r="BA69" s="250"/>
      <c r="BB69" s="250"/>
      <c r="BC69" s="250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0"/>
      <c r="CG69" s="53">
        <v>17.850416812359466</v>
      </c>
      <c r="CH69" s="128">
        <v>65.239214805746698</v>
      </c>
      <c r="CI69" s="53">
        <v>1.1721386406310585</v>
      </c>
      <c r="CJ69" s="32">
        <v>31.41673358975266</v>
      </c>
      <c r="CK69" s="32">
        <v>11.09066651697694</v>
      </c>
      <c r="CL69" s="94">
        <v>3.1296101704849262</v>
      </c>
      <c r="CM69" s="47">
        <v>3.3213381820921456E-2</v>
      </c>
      <c r="CN69" s="47">
        <v>4.0461361022524102E-2</v>
      </c>
      <c r="CO69" s="47">
        <v>6.0317916205374827E-2</v>
      </c>
      <c r="CP69" s="47">
        <v>6.8784313738290987E-3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63"/>
      <c r="H70" s="63"/>
      <c r="I70" s="513">
        <v>1.6E-2</v>
      </c>
      <c r="J70" s="513">
        <v>1.6E-2</v>
      </c>
      <c r="K70" s="513">
        <v>8.3871999999999992E-3</v>
      </c>
      <c r="L70" s="513">
        <v>7.6127999999999994E-3</v>
      </c>
      <c r="M70" s="513">
        <v>0</v>
      </c>
      <c r="N70" s="166"/>
      <c r="O70" s="166"/>
      <c r="P70" s="241"/>
      <c r="Q70" s="15"/>
      <c r="R70" s="15"/>
      <c r="S70" s="15"/>
      <c r="T70" s="15"/>
      <c r="U70" s="249"/>
      <c r="V70" s="249"/>
      <c r="W70" s="249"/>
      <c r="X70" s="249"/>
      <c r="Y70" s="249"/>
      <c r="Z70" s="249"/>
      <c r="AA70" s="249"/>
      <c r="AB70" s="250"/>
      <c r="AC70" s="250"/>
      <c r="AD70" s="250"/>
      <c r="AE70" s="250"/>
      <c r="AF70" s="250"/>
      <c r="AG70" s="250"/>
      <c r="AH70" s="250"/>
      <c r="AI70" s="250"/>
      <c r="AJ70" s="250"/>
      <c r="AK70" s="250"/>
      <c r="AL70" s="250"/>
      <c r="AM70" s="250"/>
      <c r="AN70" s="250"/>
      <c r="AO70" s="250"/>
      <c r="AP70" s="250"/>
      <c r="AQ70" s="250"/>
      <c r="AR70" s="250"/>
      <c r="AS70" s="250"/>
      <c r="AT70" s="250"/>
      <c r="AU70" s="250"/>
      <c r="AV70" s="250"/>
      <c r="AW70" s="250"/>
      <c r="AX70" s="250"/>
      <c r="AY70" s="250"/>
      <c r="AZ70" s="250"/>
      <c r="BA70" s="250"/>
      <c r="BB70" s="250"/>
      <c r="BC70" s="250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0"/>
      <c r="CG70" s="10"/>
      <c r="CH70" s="15"/>
      <c r="CI70" s="7"/>
      <c r="CJ70" s="60"/>
      <c r="CK70" s="60"/>
      <c r="CL70" s="60"/>
      <c r="CM70" s="15"/>
      <c r="CN70" s="47"/>
      <c r="CO70" s="15"/>
      <c r="CP70" s="15"/>
    </row>
    <row r="71" spans="2:94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53">
        <v>2.206</v>
      </c>
      <c r="G71" s="60">
        <v>2.206</v>
      </c>
      <c r="H71" s="60">
        <v>0.78322399999999992</v>
      </c>
      <c r="I71" s="133">
        <v>3.9340169415960765E-3</v>
      </c>
      <c r="J71" s="28">
        <v>3.9340169415960765E-3</v>
      </c>
      <c r="K71" s="315">
        <v>2.0622116807846634E-3</v>
      </c>
      <c r="L71" s="315">
        <v>1.8718052608114131E-3</v>
      </c>
      <c r="M71" s="318">
        <v>0</v>
      </c>
      <c r="N71" s="133">
        <v>3.2809701292911275E-3</v>
      </c>
      <c r="O71" s="133">
        <v>6.5304681230494879E-4</v>
      </c>
      <c r="P71" s="225">
        <v>0</v>
      </c>
      <c r="Q71" s="53">
        <v>2</v>
      </c>
      <c r="R71" s="53">
        <v>4.5</v>
      </c>
      <c r="S71" s="53">
        <v>2.5</v>
      </c>
      <c r="T71" s="53">
        <v>1.25</v>
      </c>
      <c r="U71" s="249"/>
      <c r="V71" s="249"/>
      <c r="W71" s="249"/>
      <c r="X71" s="249"/>
      <c r="Y71" s="249"/>
      <c r="Z71" s="249"/>
      <c r="AA71" s="249"/>
      <c r="AB71" s="250"/>
      <c r="AC71" s="250"/>
      <c r="AD71" s="250"/>
      <c r="AE71" s="250"/>
      <c r="AF71" s="250"/>
      <c r="AG71" s="250"/>
      <c r="AH71" s="250"/>
      <c r="AI71" s="250"/>
      <c r="AJ71" s="250"/>
      <c r="AK71" s="250"/>
      <c r="AL71" s="250"/>
      <c r="AM71" s="250"/>
      <c r="AN71" s="250"/>
      <c r="AO71" s="250"/>
      <c r="AP71" s="250"/>
      <c r="AQ71" s="250"/>
      <c r="AR71" s="250"/>
      <c r="AS71" s="250"/>
      <c r="AT71" s="250"/>
      <c r="AU71" s="250"/>
      <c r="AV71" s="250"/>
      <c r="AW71" s="250"/>
      <c r="AX71" s="250"/>
      <c r="AY71" s="250"/>
      <c r="AZ71" s="250"/>
      <c r="BA71" s="250"/>
      <c r="BB71" s="250"/>
      <c r="BC71" s="250"/>
      <c r="BD71" s="269"/>
      <c r="BE71" s="266"/>
      <c r="BF71" s="266"/>
      <c r="BG71" s="266"/>
      <c r="BH71" s="266"/>
      <c r="BI71" s="266"/>
      <c r="BJ71" s="266"/>
      <c r="BK71" s="266"/>
      <c r="BL71" s="266"/>
      <c r="BM71" s="266"/>
      <c r="BN71" s="266"/>
      <c r="BO71" s="266"/>
      <c r="BP71" s="266"/>
      <c r="BQ71" s="266"/>
      <c r="BR71" s="266"/>
      <c r="BS71" s="266"/>
      <c r="BT71" s="266"/>
      <c r="BU71" s="266"/>
      <c r="BV71" s="266"/>
      <c r="BW71" s="266"/>
      <c r="BX71" s="266"/>
      <c r="BY71" s="266"/>
      <c r="BZ71" s="266"/>
      <c r="CA71" s="266"/>
      <c r="CB71" s="266"/>
      <c r="CC71" s="266"/>
      <c r="CD71" s="266"/>
      <c r="CE71" s="266"/>
      <c r="CF71" s="266"/>
      <c r="CG71" s="53">
        <v>109.65652629676498</v>
      </c>
      <c r="CH71" s="33">
        <v>78.531377608344201</v>
      </c>
      <c r="CI71" s="7">
        <v>7.356180434305263</v>
      </c>
      <c r="CJ71" s="32">
        <v>192.99548628230636</v>
      </c>
      <c r="CK71" s="32">
        <v>13.350334193418515</v>
      </c>
      <c r="CL71" s="94">
        <v>19.641001759595053</v>
      </c>
      <c r="CM71" s="47">
        <v>0.25813003104874094</v>
      </c>
      <c r="CN71" s="47">
        <v>6.1507659695917774E-2</v>
      </c>
      <c r="CO71" s="94">
        <v>0.46907609262043448</v>
      </c>
      <c r="CP71" s="94">
        <v>1.0456302148306023E-2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7">
        <v>1.226</v>
      </c>
      <c r="G72" s="7">
        <v>1.226</v>
      </c>
      <c r="H72" s="7">
        <v>0.43591199999999997</v>
      </c>
      <c r="I72" s="133">
        <v>2.186357556843513E-3</v>
      </c>
      <c r="J72" s="28">
        <v>2.186357556843513E-3</v>
      </c>
      <c r="K72" s="315">
        <v>1.1460886312973696E-3</v>
      </c>
      <c r="L72" s="315">
        <v>1.0402689255461434E-3</v>
      </c>
      <c r="M72" s="318">
        <v>0</v>
      </c>
      <c r="N72" s="133">
        <v>1.82342220240749E-3</v>
      </c>
      <c r="O72" s="134">
        <v>3.6293535443602317E-4</v>
      </c>
      <c r="P72" s="225">
        <v>0</v>
      </c>
      <c r="Q72" s="53">
        <v>1.8</v>
      </c>
      <c r="R72" s="53">
        <v>4.45</v>
      </c>
      <c r="S72" s="53">
        <v>2.65</v>
      </c>
      <c r="T72" s="53">
        <v>1.575</v>
      </c>
      <c r="U72" s="249"/>
      <c r="V72" s="249"/>
      <c r="W72" s="249"/>
      <c r="X72" s="249"/>
      <c r="Y72" s="249"/>
      <c r="Z72" s="249"/>
      <c r="AA72" s="249"/>
      <c r="AB72" s="250"/>
      <c r="AC72" s="250"/>
      <c r="AD72" s="250"/>
      <c r="AE72" s="250"/>
      <c r="AF72" s="250"/>
      <c r="AG72" s="250"/>
      <c r="AH72" s="250"/>
      <c r="AI72" s="250"/>
      <c r="AJ72" s="250"/>
      <c r="AK72" s="250"/>
      <c r="AL72" s="250"/>
      <c r="AM72" s="250"/>
      <c r="AN72" s="250"/>
      <c r="AO72" s="250"/>
      <c r="AP72" s="250"/>
      <c r="AQ72" s="250"/>
      <c r="AR72" s="250"/>
      <c r="AS72" s="250"/>
      <c r="AT72" s="250"/>
      <c r="AU72" s="250"/>
      <c r="AV72" s="250"/>
      <c r="AW72" s="250"/>
      <c r="AX72" s="250"/>
      <c r="AY72" s="250"/>
      <c r="AZ72" s="250"/>
      <c r="BA72" s="250"/>
      <c r="BB72" s="250"/>
      <c r="BC72" s="250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0"/>
      <c r="CG72" s="226">
        <v>105.35354868258814</v>
      </c>
      <c r="CH72" s="7">
        <v>73.034181175760111</v>
      </c>
      <c r="CI72" s="7">
        <v>7.356180434305263</v>
      </c>
      <c r="CJ72" s="32">
        <v>185.42224568135512</v>
      </c>
      <c r="CK72" s="32">
        <v>12.415810799879219</v>
      </c>
      <c r="CL72" s="94">
        <v>19.641001759595053</v>
      </c>
      <c r="CM72" s="47">
        <v>0.1381821278973113</v>
      </c>
      <c r="CN72" s="47">
        <v>3.1836475984687938E-2</v>
      </c>
      <c r="CO72" s="94">
        <v>0.2514075413626049</v>
      </c>
      <c r="CP72" s="94">
        <v>5.4122009173969499E-3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7">
        <v>0.48599999999999999</v>
      </c>
      <c r="G73" s="7">
        <v>0.48599999999999999</v>
      </c>
      <c r="H73" s="7">
        <v>0.173656</v>
      </c>
      <c r="I73" s="133">
        <v>8.6669638876504687E-4</v>
      </c>
      <c r="J73" s="28">
        <v>8.6669638876504687E-4</v>
      </c>
      <c r="K73" s="315">
        <v>4.5432224699063758E-4</v>
      </c>
      <c r="L73" s="315">
        <v>4.1237414177440929E-4</v>
      </c>
      <c r="M73" s="225">
        <v>0</v>
      </c>
      <c r="N73" s="133">
        <v>7.2282478823004911E-4</v>
      </c>
      <c r="O73" s="134">
        <v>1.4387160053499779E-4</v>
      </c>
      <c r="P73" s="225">
        <v>0</v>
      </c>
      <c r="Q73" s="53">
        <v>1.6</v>
      </c>
      <c r="R73" s="53">
        <v>4.4749999999999996</v>
      </c>
      <c r="S73" s="53">
        <v>2.8</v>
      </c>
      <c r="T73" s="53">
        <v>1.7375</v>
      </c>
      <c r="U73" s="249"/>
      <c r="V73" s="249"/>
      <c r="W73" s="249"/>
      <c r="X73" s="249"/>
      <c r="Y73" s="249"/>
      <c r="Z73" s="249"/>
      <c r="AA73" s="249"/>
      <c r="AB73" s="250"/>
      <c r="AC73" s="250"/>
      <c r="AD73" s="250"/>
      <c r="AE73" s="250"/>
      <c r="AF73" s="250"/>
      <c r="AG73" s="250"/>
      <c r="AH73" s="250"/>
      <c r="AI73" s="250"/>
      <c r="AJ73" s="250"/>
      <c r="AK73" s="250"/>
      <c r="AL73" s="250"/>
      <c r="AM73" s="250"/>
      <c r="AN73" s="250"/>
      <c r="AO73" s="250"/>
      <c r="AP73" s="250"/>
      <c r="AQ73" s="250"/>
      <c r="AR73" s="250"/>
      <c r="AS73" s="250"/>
      <c r="AT73" s="250"/>
      <c r="AU73" s="250"/>
      <c r="AV73" s="250"/>
      <c r="AW73" s="250"/>
      <c r="AX73" s="250"/>
      <c r="AY73" s="250"/>
      <c r="AZ73" s="250"/>
      <c r="BA73" s="250"/>
      <c r="BB73" s="250"/>
      <c r="BC73" s="250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0"/>
      <c r="CG73" s="226">
        <v>101.05057106841127</v>
      </c>
      <c r="CH73" s="7">
        <v>73.764522987517722</v>
      </c>
      <c r="CI73" s="7">
        <v>7.356180434305263</v>
      </c>
      <c r="CJ73" s="32">
        <v>177.84900508040383</v>
      </c>
      <c r="CK73" s="32">
        <v>12.539968907878015</v>
      </c>
      <c r="CL73" s="94">
        <v>19.641001759595053</v>
      </c>
      <c r="CM73" s="47">
        <v>5.2685681230320233E-2</v>
      </c>
      <c r="CN73" s="47">
        <v>1.2809652003920379E-2</v>
      </c>
      <c r="CO73" s="94">
        <v>9.5980143324239459E-2</v>
      </c>
      <c r="CP73" s="101">
        <v>2.1776408406664646E-3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7">
        <v>1.296</v>
      </c>
      <c r="G74" s="7">
        <v>1.296</v>
      </c>
      <c r="H74" s="7">
        <v>0.46072000000000002</v>
      </c>
      <c r="I74" s="133">
        <v>2.3111903700401251E-3</v>
      </c>
      <c r="J74" s="28">
        <v>2.3111903700401251E-3</v>
      </c>
      <c r="K74" s="315">
        <v>1.2115259919750336E-3</v>
      </c>
      <c r="L74" s="315">
        <v>1.0996643780650916E-3</v>
      </c>
      <c r="M74" s="225">
        <v>0</v>
      </c>
      <c r="N74" s="133">
        <v>1.9275327686134644E-3</v>
      </c>
      <c r="O74" s="134">
        <v>3.8365760142666078E-4</v>
      </c>
      <c r="P74" s="225">
        <v>0</v>
      </c>
      <c r="Q74" s="53">
        <v>1.5</v>
      </c>
      <c r="R74" s="53">
        <v>4.4000000000000004</v>
      </c>
      <c r="S74" s="53">
        <v>2.7</v>
      </c>
      <c r="T74" s="53">
        <v>1.8180000000000001</v>
      </c>
      <c r="U74" s="249"/>
      <c r="V74" s="249"/>
      <c r="W74" s="249"/>
      <c r="X74" s="249"/>
      <c r="Y74" s="249"/>
      <c r="Z74" s="249"/>
      <c r="AA74" s="249"/>
      <c r="AB74" s="250"/>
      <c r="AC74" s="250"/>
      <c r="AD74" s="250"/>
      <c r="AE74" s="250"/>
      <c r="AF74" s="250"/>
      <c r="AG74" s="250"/>
      <c r="AH74" s="250"/>
      <c r="AI74" s="250"/>
      <c r="AJ74" s="250"/>
      <c r="AK74" s="250"/>
      <c r="AL74" s="250"/>
      <c r="AM74" s="250"/>
      <c r="AN74" s="250"/>
      <c r="AO74" s="250"/>
      <c r="AP74" s="250"/>
      <c r="AQ74" s="250"/>
      <c r="AR74" s="250"/>
      <c r="AS74" s="250"/>
      <c r="AT74" s="250"/>
      <c r="AU74" s="250"/>
      <c r="AV74" s="250"/>
      <c r="AW74" s="250"/>
      <c r="AX74" s="250"/>
      <c r="AY74" s="250"/>
      <c r="AZ74" s="250"/>
      <c r="BA74" s="250"/>
      <c r="BB74" s="250"/>
      <c r="BC74" s="250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0"/>
      <c r="CG74" s="7">
        <v>92.444615840057565</v>
      </c>
      <c r="CH74" s="226">
        <v>65.281602843953166</v>
      </c>
      <c r="CI74" s="7">
        <v>7.356180434305263</v>
      </c>
      <c r="CJ74" s="32">
        <v>162.70252387850132</v>
      </c>
      <c r="CK74" s="32">
        <v>11.09787248347204</v>
      </c>
      <c r="CL74" s="94">
        <v>19.641001759595053</v>
      </c>
      <c r="CM74" s="47">
        <v>0.12934183197157423</v>
      </c>
      <c r="CN74" s="47">
        <v>3.0076540062266104E-2</v>
      </c>
      <c r="CO74" s="47">
        <v>0.23631720922697289</v>
      </c>
      <c r="CP74" s="47">
        <v>5.1130118105852385E-3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7">
        <v>1.0960000000000001</v>
      </c>
      <c r="G75" s="7">
        <v>1.0960000000000001</v>
      </c>
      <c r="H75" s="7">
        <v>0.38984000000000002</v>
      </c>
      <c r="I75" s="133">
        <v>1.9545251894783774E-3</v>
      </c>
      <c r="J75" s="28">
        <v>1.9545251894783774E-3</v>
      </c>
      <c r="K75" s="315">
        <v>1.0245621043245654E-3</v>
      </c>
      <c r="L75" s="315">
        <v>9.2996308515381197E-4</v>
      </c>
      <c r="M75" s="225">
        <v>0</v>
      </c>
      <c r="N75" s="133">
        <v>1.6300740080249668E-3</v>
      </c>
      <c r="O75" s="134">
        <v>3.2445118145341063E-4</v>
      </c>
      <c r="P75" s="225">
        <v>0</v>
      </c>
      <c r="Q75" s="53">
        <v>1.3</v>
      </c>
      <c r="R75" s="53">
        <v>1.6</v>
      </c>
      <c r="S75" s="53">
        <v>1.5</v>
      </c>
      <c r="T75" s="53">
        <v>1.9</v>
      </c>
      <c r="U75" s="249"/>
      <c r="V75" s="249"/>
      <c r="W75" s="249"/>
      <c r="X75" s="249"/>
      <c r="Y75" s="249"/>
      <c r="Z75" s="249"/>
      <c r="AA75" s="249"/>
      <c r="AB75" s="250"/>
      <c r="AC75" s="250"/>
      <c r="AD75" s="250"/>
      <c r="AE75" s="250"/>
      <c r="AF75" s="250"/>
      <c r="AG75" s="250"/>
      <c r="AH75" s="250"/>
      <c r="AI75" s="250"/>
      <c r="AJ75" s="250"/>
      <c r="AK75" s="250"/>
      <c r="AL75" s="250"/>
      <c r="AM75" s="250"/>
      <c r="AN75" s="250"/>
      <c r="AO75" s="250"/>
      <c r="AP75" s="250"/>
      <c r="AQ75" s="250"/>
      <c r="AR75" s="250"/>
      <c r="AS75" s="250"/>
      <c r="AT75" s="250"/>
      <c r="AU75" s="250"/>
      <c r="AV75" s="250"/>
      <c r="AW75" s="250"/>
      <c r="AX75" s="250"/>
      <c r="AY75" s="250"/>
      <c r="AZ75" s="250"/>
      <c r="BA75" s="250"/>
      <c r="BB75" s="250"/>
      <c r="BC75" s="250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0"/>
      <c r="CG75" s="226">
        <v>86.93402837932139</v>
      </c>
      <c r="CH75" s="7">
        <v>56.798682700388632</v>
      </c>
      <c r="CI75" s="7">
        <v>7.356180434305263</v>
      </c>
      <c r="CJ75" s="32">
        <v>153.00388994760564</v>
      </c>
      <c r="CK75" s="32">
        <v>9.6557760590660688</v>
      </c>
      <c r="CL75" s="94">
        <v>19.641001759595053</v>
      </c>
      <c r="CM75" s="47">
        <v>0.10334206885973481</v>
      </c>
      <c r="CN75" s="47">
        <v>2.2142398463919504E-2</v>
      </c>
      <c r="CO75" s="47">
        <v>0.18921880131109198</v>
      </c>
      <c r="CP75" s="69">
        <v>3.7642077388663165E-3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7">
        <v>1.536</v>
      </c>
      <c r="G76" s="60">
        <v>1.536</v>
      </c>
      <c r="H76" s="60">
        <v>0.54577600000000004</v>
      </c>
      <c r="I76" s="133">
        <v>2.739188586714222E-3</v>
      </c>
      <c r="J76" s="28">
        <v>2.739188586714222E-3</v>
      </c>
      <c r="K76" s="314">
        <v>1.4358826571555952E-3</v>
      </c>
      <c r="L76" s="314">
        <v>1.3033059295586267E-3</v>
      </c>
      <c r="M76" s="225">
        <v>0</v>
      </c>
      <c r="N76" s="133">
        <v>2.2844832813196611E-3</v>
      </c>
      <c r="O76" s="134">
        <v>4.5470530539456084E-4</v>
      </c>
      <c r="P76" s="225">
        <v>0</v>
      </c>
      <c r="Q76" s="53">
        <v>0.8</v>
      </c>
      <c r="R76" s="53">
        <v>3.8</v>
      </c>
      <c r="S76" s="53">
        <v>1.2</v>
      </c>
      <c r="T76" s="53">
        <v>0.8</v>
      </c>
      <c r="U76" s="249"/>
      <c r="V76" s="249"/>
      <c r="W76" s="249"/>
      <c r="X76" s="249"/>
      <c r="Y76" s="249"/>
      <c r="Z76" s="249"/>
      <c r="AA76" s="249"/>
      <c r="AB76" s="250"/>
      <c r="AC76" s="250"/>
      <c r="AD76" s="250"/>
      <c r="AE76" s="250"/>
      <c r="AF76" s="250"/>
      <c r="AG76" s="250"/>
      <c r="AH76" s="250"/>
      <c r="AI76" s="250"/>
      <c r="AJ76" s="250"/>
      <c r="AK76" s="250"/>
      <c r="AL76" s="250"/>
      <c r="AM76" s="250"/>
      <c r="AN76" s="250"/>
      <c r="AO76" s="250"/>
      <c r="AP76" s="250"/>
      <c r="AQ76" s="250"/>
      <c r="AR76" s="250"/>
      <c r="AS76" s="250"/>
      <c r="AT76" s="250"/>
      <c r="AU76" s="250"/>
      <c r="AV76" s="250"/>
      <c r="AW76" s="250"/>
      <c r="AX76" s="250"/>
      <c r="AY76" s="250"/>
      <c r="AZ76" s="250"/>
      <c r="BA76" s="250"/>
      <c r="BB76" s="250"/>
      <c r="BC76" s="250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0"/>
      <c r="CG76" s="7">
        <v>81.423440918585243</v>
      </c>
      <c r="CH76" s="7">
        <v>64.182511451439154</v>
      </c>
      <c r="CI76" s="7">
        <v>7.356180434305263</v>
      </c>
      <c r="CJ76" s="32">
        <v>143.30525601671002</v>
      </c>
      <c r="CK76" s="32">
        <v>10.911026946744657</v>
      </c>
      <c r="CL76" s="94">
        <v>19.641001759595053</v>
      </c>
      <c r="CM76" s="47">
        <v>0.13636549839803982</v>
      </c>
      <c r="CN76" s="47">
        <v>3.5029274369920656E-2</v>
      </c>
      <c r="CO76" s="47">
        <v>0.2502854519444046</v>
      </c>
      <c r="CP76" s="47">
        <v>5.9549766428865121E-3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2">
        <v>1.1259999999999999</v>
      </c>
      <c r="G77" s="32">
        <v>1.1259999999999999</v>
      </c>
      <c r="H77" s="32">
        <v>0.40047199999999994</v>
      </c>
      <c r="I77" s="133">
        <v>2.0080249665626391E-3</v>
      </c>
      <c r="J77" s="28">
        <v>2.0080249665626391E-3</v>
      </c>
      <c r="K77" s="315">
        <v>1.0526066874721354E-3</v>
      </c>
      <c r="L77" s="315">
        <v>9.5541827909050372E-4</v>
      </c>
      <c r="M77" s="225">
        <v>0</v>
      </c>
      <c r="N77" s="133">
        <v>1.674692822113241E-3</v>
      </c>
      <c r="O77" s="134">
        <v>3.3333214444939812E-4</v>
      </c>
      <c r="P77" s="225">
        <v>0</v>
      </c>
      <c r="Q77" s="52">
        <v>0.54</v>
      </c>
      <c r="R77" s="53">
        <v>2.8</v>
      </c>
      <c r="S77" s="52">
        <v>0.55000000000000004</v>
      </c>
      <c r="T77" s="52">
        <v>0.62</v>
      </c>
      <c r="U77" s="249"/>
      <c r="V77" s="249"/>
      <c r="W77" s="249"/>
      <c r="X77" s="249"/>
      <c r="Y77" s="249"/>
      <c r="Z77" s="249"/>
      <c r="AA77" s="249"/>
      <c r="AB77" s="250"/>
      <c r="AC77" s="250"/>
      <c r="AD77" s="250"/>
      <c r="AE77" s="250"/>
      <c r="AF77" s="250"/>
      <c r="AG77" s="250"/>
      <c r="AH77" s="250"/>
      <c r="AI77" s="250"/>
      <c r="AJ77" s="250"/>
      <c r="AK77" s="250"/>
      <c r="AL77" s="250"/>
      <c r="AM77" s="250"/>
      <c r="AN77" s="250"/>
      <c r="AO77" s="250"/>
      <c r="AP77" s="250"/>
      <c r="AQ77" s="250"/>
      <c r="AR77" s="250"/>
      <c r="AS77" s="250"/>
      <c r="AT77" s="250"/>
      <c r="AU77" s="250"/>
      <c r="AV77" s="250"/>
      <c r="AW77" s="250"/>
      <c r="AX77" s="250"/>
      <c r="AY77" s="250"/>
      <c r="AZ77" s="250"/>
      <c r="BA77" s="250"/>
      <c r="BB77" s="250"/>
      <c r="BC77" s="250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0"/>
      <c r="CG77" s="53">
        <v>77.509119346979205</v>
      </c>
      <c r="CH77" s="128">
        <v>59.218475855773633</v>
      </c>
      <c r="CI77" s="53">
        <v>7.356180434305263</v>
      </c>
      <c r="CJ77" s="32">
        <v>136.4160500506834</v>
      </c>
      <c r="CK77" s="32">
        <v>10.067140895481518</v>
      </c>
      <c r="CL77" s="94">
        <v>19.641001759595053</v>
      </c>
      <c r="CM77" s="47">
        <v>9.5558327553726299E-2</v>
      </c>
      <c r="CN77" s="47">
        <v>2.3715341462913375E-2</v>
      </c>
      <c r="CO77" s="47">
        <v>0.17572024033837352</v>
      </c>
      <c r="CP77" s="47">
        <v>4.0316080486952743E-3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15"/>
      <c r="H78" s="10"/>
      <c r="I78" s="330">
        <v>2.6000000000000002E-2</v>
      </c>
      <c r="J78" s="330">
        <v>2.6000000000000002E-2</v>
      </c>
      <c r="K78" s="330">
        <v>1.2435799999999999E-2</v>
      </c>
      <c r="L78" s="330">
        <v>1.35642E-2</v>
      </c>
      <c r="M78" s="330">
        <v>0</v>
      </c>
      <c r="N78" s="166"/>
      <c r="O78" s="166"/>
      <c r="P78" s="241"/>
      <c r="Q78" s="15"/>
      <c r="R78" s="15"/>
      <c r="S78" s="15"/>
      <c r="T78" s="15"/>
      <c r="U78" s="249"/>
      <c r="V78" s="249"/>
      <c r="W78" s="249"/>
      <c r="X78" s="249"/>
      <c r="Y78" s="249"/>
      <c r="Z78" s="249"/>
      <c r="AA78" s="249"/>
      <c r="AB78" s="250"/>
      <c r="AC78" s="250"/>
      <c r="AD78" s="250"/>
      <c r="AE78" s="250"/>
      <c r="AF78" s="250"/>
      <c r="AG78" s="250"/>
      <c r="AH78" s="250"/>
      <c r="AI78" s="250"/>
      <c r="AJ78" s="250"/>
      <c r="AK78" s="250"/>
      <c r="AL78" s="250"/>
      <c r="AM78" s="250"/>
      <c r="AN78" s="250"/>
      <c r="AO78" s="250"/>
      <c r="AP78" s="250"/>
      <c r="AQ78" s="250"/>
      <c r="AR78" s="250"/>
      <c r="AS78" s="250"/>
      <c r="AT78" s="250"/>
      <c r="AU78" s="250"/>
      <c r="AV78" s="250"/>
      <c r="AW78" s="250"/>
      <c r="AX78" s="250"/>
      <c r="AY78" s="250"/>
      <c r="AZ78" s="250"/>
      <c r="BA78" s="250"/>
      <c r="BB78" s="250"/>
      <c r="BC78" s="250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0"/>
      <c r="CG78" s="10"/>
      <c r="CH78" s="15"/>
      <c r="CI78" s="7"/>
      <c r="CJ78" s="63"/>
      <c r="CK78" s="63"/>
      <c r="CL78" s="63"/>
      <c r="CM78" s="15"/>
      <c r="CN78" s="47"/>
      <c r="CO78" s="15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53">
        <v>4.016</v>
      </c>
      <c r="G79" s="7">
        <v>4.016</v>
      </c>
      <c r="H79" s="7">
        <v>1.4246879999999997</v>
      </c>
      <c r="I79" s="53">
        <v>6.8685699250098662E-3</v>
      </c>
      <c r="J79" s="28">
        <v>6.8685699250098662E-3</v>
      </c>
      <c r="K79" s="320">
        <v>3.2852369951322192E-3</v>
      </c>
      <c r="L79" s="321">
        <v>3.5833329298776469E-3</v>
      </c>
      <c r="M79" s="318">
        <v>0</v>
      </c>
      <c r="N79" s="133">
        <v>5.7283873174582278E-3</v>
      </c>
      <c r="O79" s="133">
        <v>1.1401826075516379E-3</v>
      </c>
      <c r="P79" s="225">
        <v>0</v>
      </c>
      <c r="Q79" s="53">
        <v>2</v>
      </c>
      <c r="R79" s="53">
        <v>4.5</v>
      </c>
      <c r="S79" s="53">
        <v>2.5</v>
      </c>
      <c r="T79" s="53">
        <v>1.25</v>
      </c>
      <c r="U79" s="249"/>
      <c r="V79" s="249"/>
      <c r="W79" s="249"/>
      <c r="X79" s="249"/>
      <c r="Y79" s="249"/>
      <c r="Z79" s="249"/>
      <c r="AA79" s="249"/>
      <c r="AB79" s="250"/>
      <c r="AC79" s="250"/>
      <c r="AD79" s="250"/>
      <c r="AE79" s="250"/>
      <c r="AF79" s="250"/>
      <c r="AG79" s="250"/>
      <c r="AH79" s="250"/>
      <c r="AI79" s="250"/>
      <c r="AJ79" s="250"/>
      <c r="AK79" s="250"/>
      <c r="AL79" s="250"/>
      <c r="AM79" s="250"/>
      <c r="AN79" s="250"/>
      <c r="AO79" s="250"/>
      <c r="AP79" s="250"/>
      <c r="AQ79" s="250"/>
      <c r="AR79" s="250"/>
      <c r="AS79" s="250"/>
      <c r="AT79" s="250"/>
      <c r="AU79" s="250"/>
      <c r="AV79" s="250"/>
      <c r="AW79" s="250"/>
      <c r="AX79" s="250"/>
      <c r="AY79" s="250"/>
      <c r="AZ79" s="250"/>
      <c r="BA79" s="250"/>
      <c r="BB79" s="250"/>
      <c r="BC79" s="250"/>
      <c r="BD79" s="269"/>
      <c r="BE79" s="266"/>
      <c r="BF79" s="266"/>
      <c r="BG79" s="266"/>
      <c r="BH79" s="266"/>
      <c r="BI79" s="266"/>
      <c r="BJ79" s="266"/>
      <c r="BK79" s="266"/>
      <c r="BL79" s="266"/>
      <c r="BM79" s="266"/>
      <c r="BN79" s="266"/>
      <c r="BO79" s="266"/>
      <c r="BP79" s="266"/>
      <c r="BQ79" s="266"/>
      <c r="BR79" s="266"/>
      <c r="BS79" s="266"/>
      <c r="BT79" s="266"/>
      <c r="BU79" s="266"/>
      <c r="BV79" s="266"/>
      <c r="BW79" s="266"/>
      <c r="BX79" s="266"/>
      <c r="BY79" s="266"/>
      <c r="BZ79" s="266"/>
      <c r="CA79" s="266"/>
      <c r="CB79" s="266"/>
      <c r="CC79" s="266"/>
      <c r="CD79" s="266"/>
      <c r="CE79" s="266"/>
      <c r="CF79" s="266"/>
      <c r="CG79" s="53">
        <v>82.450603316808099</v>
      </c>
      <c r="CH79" s="33">
        <v>78.531377608344201</v>
      </c>
      <c r="CI79" s="7">
        <v>3.6780902171526315</v>
      </c>
      <c r="CJ79" s="32">
        <v>145.11306183758225</v>
      </c>
      <c r="CK79" s="32">
        <v>13.350334193418515</v>
      </c>
      <c r="CL79" s="94">
        <v>9.8205008797975264</v>
      </c>
      <c r="CM79" s="47">
        <v>0.34589283323238629</v>
      </c>
      <c r="CN79" s="47">
        <v>0.11188271130207665</v>
      </c>
      <c r="CO79" s="94">
        <v>0.62221318787299718</v>
      </c>
      <c r="CP79" s="94">
        <v>1.9020060921353034E-2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10">
        <v>2.2360000000000002</v>
      </c>
      <c r="G80" s="7">
        <v>2.2360000000000002</v>
      </c>
      <c r="H80" s="7">
        <v>0.79385600000000001</v>
      </c>
      <c r="I80" s="133">
        <v>3.8242336534666495E-3</v>
      </c>
      <c r="J80" s="28">
        <v>3.8242336534666495E-3</v>
      </c>
      <c r="K80" s="320">
        <v>1.8291309564530986E-3</v>
      </c>
      <c r="L80" s="321">
        <v>1.9951026970135509E-3</v>
      </c>
      <c r="M80" s="318">
        <v>0</v>
      </c>
      <c r="N80" s="133">
        <v>3.1894108669911856E-3</v>
      </c>
      <c r="O80" s="133">
        <v>6.348227864754638E-4</v>
      </c>
      <c r="P80" s="225">
        <v>0</v>
      </c>
      <c r="Q80" s="53">
        <v>1.8</v>
      </c>
      <c r="R80" s="53">
        <v>4.45</v>
      </c>
      <c r="S80" s="53">
        <v>2.65</v>
      </c>
      <c r="T80" s="53">
        <v>1.575</v>
      </c>
      <c r="U80" s="249"/>
      <c r="V80" s="249"/>
      <c r="W80" s="249"/>
      <c r="X80" s="249"/>
      <c r="Y80" s="249"/>
      <c r="Z80" s="249"/>
      <c r="AA80" s="249"/>
      <c r="AB80" s="250"/>
      <c r="AC80" s="250"/>
      <c r="AD80" s="250"/>
      <c r="AE80" s="250"/>
      <c r="AF80" s="250"/>
      <c r="AG80" s="250"/>
      <c r="AH80" s="250"/>
      <c r="AI80" s="250"/>
      <c r="AJ80" s="250"/>
      <c r="AK80" s="250"/>
      <c r="AL80" s="250"/>
      <c r="AM80" s="250"/>
      <c r="AN80" s="250"/>
      <c r="AO80" s="250"/>
      <c r="AP80" s="250"/>
      <c r="AQ80" s="250"/>
      <c r="AR80" s="250"/>
      <c r="AS80" s="250"/>
      <c r="AT80" s="250"/>
      <c r="AU80" s="250"/>
      <c r="AV80" s="250"/>
      <c r="AW80" s="250"/>
      <c r="AX80" s="250"/>
      <c r="AY80" s="250"/>
      <c r="AZ80" s="250"/>
      <c r="BA80" s="250"/>
      <c r="BB80" s="250"/>
      <c r="BC80" s="250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0"/>
      <c r="CG80" s="226">
        <v>77.870014243652093</v>
      </c>
      <c r="CH80" s="7">
        <v>76.175436280093891</v>
      </c>
      <c r="CI80" s="7">
        <v>3.6780902171526315</v>
      </c>
      <c r="CJ80" s="32">
        <v>137.05122506882768</v>
      </c>
      <c r="CK80" s="32">
        <v>12.949824167615962</v>
      </c>
      <c r="CL80" s="94">
        <v>9.8205008797975264</v>
      </c>
      <c r="CM80" s="47">
        <v>0.18234156157435938</v>
      </c>
      <c r="CN80" s="47">
        <v>6.0472327143570218E-2</v>
      </c>
      <c r="CO80" s="94">
        <v>0.328405179221126</v>
      </c>
      <c r="CP80" s="94">
        <v>1.0280295614406937E-2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7">
        <v>0.89600000000000002</v>
      </c>
      <c r="G81" s="7">
        <v>0.89600000000000002</v>
      </c>
      <c r="H81" s="7">
        <v>0.31896000000000002</v>
      </c>
      <c r="I81" s="133">
        <v>1.5324299434284962E-3</v>
      </c>
      <c r="J81" s="28">
        <v>1.5324299434284962E-3</v>
      </c>
      <c r="K81" s="320">
        <v>7.3296124194184977E-4</v>
      </c>
      <c r="L81" s="321">
        <v>7.9946870148664645E-4</v>
      </c>
      <c r="M81" s="225">
        <v>0</v>
      </c>
      <c r="N81" s="133">
        <v>1.2780465728193659E-3</v>
      </c>
      <c r="O81" s="133">
        <v>2.5438337060913036E-4</v>
      </c>
      <c r="P81" s="225">
        <v>0</v>
      </c>
      <c r="Q81" s="53">
        <v>1.6</v>
      </c>
      <c r="R81" s="53">
        <v>4.4749999999999996</v>
      </c>
      <c r="S81" s="53">
        <v>2.8</v>
      </c>
      <c r="T81" s="53">
        <v>1.7375</v>
      </c>
      <c r="U81" s="249"/>
      <c r="V81" s="249"/>
      <c r="W81" s="249"/>
      <c r="X81" s="249"/>
      <c r="Y81" s="249"/>
      <c r="Z81" s="249"/>
      <c r="AA81" s="249"/>
      <c r="AB81" s="250"/>
      <c r="AC81" s="250"/>
      <c r="AD81" s="250"/>
      <c r="AE81" s="250"/>
      <c r="AF81" s="250"/>
      <c r="AG81" s="250"/>
      <c r="AH81" s="250"/>
      <c r="AI81" s="250"/>
      <c r="AJ81" s="250"/>
      <c r="AK81" s="250"/>
      <c r="AL81" s="250"/>
      <c r="AM81" s="250"/>
      <c r="AN81" s="250"/>
      <c r="AO81" s="250"/>
      <c r="AP81" s="250"/>
      <c r="AQ81" s="250"/>
      <c r="AR81" s="250"/>
      <c r="AS81" s="250"/>
      <c r="AT81" s="250"/>
      <c r="AU81" s="250"/>
      <c r="AV81" s="250"/>
      <c r="AW81" s="250"/>
      <c r="AX81" s="250"/>
      <c r="AY81" s="250"/>
      <c r="AZ81" s="250"/>
      <c r="BA81" s="250"/>
      <c r="BB81" s="250"/>
      <c r="BC81" s="250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0"/>
      <c r="CG81" s="226">
        <v>73.289425170496088</v>
      </c>
      <c r="CH81" s="7">
        <v>76.937190642894819</v>
      </c>
      <c r="CI81" s="7">
        <v>3.6780902171526315</v>
      </c>
      <c r="CJ81" s="13">
        <v>128.9893883000731</v>
      </c>
      <c r="CK81" s="13">
        <v>13.07932240929212</v>
      </c>
      <c r="CL81" s="47">
        <v>9.8205008797975264</v>
      </c>
      <c r="CM81" s="47">
        <v>6.8962893787333251E-2</v>
      </c>
      <c r="CN81" s="47">
        <v>2.4539886327457731E-2</v>
      </c>
      <c r="CO81" s="94">
        <v>0.12437366070516409</v>
      </c>
      <c r="CP81" s="101">
        <v>4.171780675667815E-3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60">
        <v>1.996</v>
      </c>
      <c r="G82" s="7">
        <v>1.996</v>
      </c>
      <c r="H82" s="7">
        <v>0.70879999999999999</v>
      </c>
      <c r="I82" s="133">
        <v>3.413761347191159E-3</v>
      </c>
      <c r="J82" s="28">
        <v>3.413761347191159E-3</v>
      </c>
      <c r="K82" s="320">
        <v>1.6328020523615314E-3</v>
      </c>
      <c r="L82" s="321">
        <v>1.7809592948296277E-3</v>
      </c>
      <c r="M82" s="225">
        <v>0</v>
      </c>
      <c r="N82" s="133">
        <v>2.8470769635574266E-3</v>
      </c>
      <c r="O82" s="133">
        <v>5.6668438363373244E-4</v>
      </c>
      <c r="P82" s="225">
        <v>0</v>
      </c>
      <c r="Q82" s="53">
        <v>1.5</v>
      </c>
      <c r="R82" s="53">
        <v>4.4000000000000004</v>
      </c>
      <c r="S82" s="53">
        <v>2.7</v>
      </c>
      <c r="T82" s="53">
        <v>1.8180000000000001</v>
      </c>
      <c r="U82" s="249"/>
      <c r="V82" s="249"/>
      <c r="W82" s="249"/>
      <c r="X82" s="249"/>
      <c r="Y82" s="249"/>
      <c r="Z82" s="249"/>
      <c r="AA82" s="249"/>
      <c r="AB82" s="250"/>
      <c r="AC82" s="250"/>
      <c r="AD82" s="250"/>
      <c r="AE82" s="250"/>
      <c r="AF82" s="250"/>
      <c r="AG82" s="250"/>
      <c r="AH82" s="250"/>
      <c r="AI82" s="250"/>
      <c r="AJ82" s="250"/>
      <c r="AK82" s="250"/>
      <c r="AL82" s="250"/>
      <c r="AM82" s="250"/>
      <c r="AN82" s="250"/>
      <c r="AO82" s="250"/>
      <c r="AP82" s="250"/>
      <c r="AQ82" s="250"/>
      <c r="AR82" s="250"/>
      <c r="AS82" s="250"/>
      <c r="AT82" s="250"/>
      <c r="AU82" s="250"/>
      <c r="AV82" s="250"/>
      <c r="AW82" s="250"/>
      <c r="AX82" s="250"/>
      <c r="AY82" s="250"/>
      <c r="AZ82" s="250"/>
      <c r="BA82" s="250"/>
      <c r="BB82" s="250"/>
      <c r="BC82" s="250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0"/>
      <c r="CG82" s="226">
        <v>64.128247024184077</v>
      </c>
      <c r="CH82" s="226">
        <v>68.089413718961907</v>
      </c>
      <c r="CI82" s="7">
        <v>3.6780902171526315</v>
      </c>
      <c r="CJ82" s="13">
        <v>112.86571476256398</v>
      </c>
      <c r="CK82" s="13">
        <v>11.575200332223526</v>
      </c>
      <c r="CL82" s="47">
        <v>9.8205008797975264</v>
      </c>
      <c r="CM82" s="47">
        <v>0.13534144913370807</v>
      </c>
      <c r="CN82" s="47">
        <v>4.8261776444000197E-2</v>
      </c>
      <c r="CO82" s="47">
        <v>0.24488168642215358</v>
      </c>
      <c r="CP82" s="47">
        <v>8.2045019954800347E-3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10">
        <v>1.9159999999999999</v>
      </c>
      <c r="G83" s="60">
        <v>1.9159999999999999</v>
      </c>
      <c r="H83" s="60">
        <v>0.68044799999999994</v>
      </c>
      <c r="I83" s="133">
        <v>3.2769372450993286E-3</v>
      </c>
      <c r="J83" s="28">
        <v>3.2769372450993286E-3</v>
      </c>
      <c r="K83" s="320">
        <v>1.5673590843310089E-3</v>
      </c>
      <c r="L83" s="321">
        <v>1.7095781607683197E-3</v>
      </c>
      <c r="M83" s="225">
        <v>0</v>
      </c>
      <c r="N83" s="133">
        <v>2.7329656624128403E-3</v>
      </c>
      <c r="O83" s="133">
        <v>5.4397158268648855E-4</v>
      </c>
      <c r="P83" s="225">
        <v>0</v>
      </c>
      <c r="Q83" s="53">
        <v>1.3</v>
      </c>
      <c r="R83" s="53">
        <v>1.6</v>
      </c>
      <c r="S83" s="53">
        <v>1.5</v>
      </c>
      <c r="T83" s="53">
        <v>1.9</v>
      </c>
      <c r="U83" s="249"/>
      <c r="V83" s="249"/>
      <c r="W83" s="249"/>
      <c r="X83" s="249"/>
      <c r="Y83" s="249"/>
      <c r="Z83" s="249"/>
      <c r="AA83" s="249"/>
      <c r="AB83" s="250"/>
      <c r="AC83" s="250"/>
      <c r="AD83" s="250"/>
      <c r="AE83" s="250"/>
      <c r="AF83" s="250"/>
      <c r="AG83" s="250"/>
      <c r="AH83" s="250"/>
      <c r="AI83" s="250"/>
      <c r="AJ83" s="250"/>
      <c r="AK83" s="250"/>
      <c r="AL83" s="250"/>
      <c r="AM83" s="250"/>
      <c r="AN83" s="250"/>
      <c r="AO83" s="250"/>
      <c r="AP83" s="250"/>
      <c r="AQ83" s="250"/>
      <c r="AR83" s="250"/>
      <c r="AS83" s="250"/>
      <c r="AT83" s="250"/>
      <c r="AU83" s="250"/>
      <c r="AV83" s="250"/>
      <c r="AW83" s="250"/>
      <c r="AX83" s="250"/>
      <c r="AY83" s="250"/>
      <c r="AZ83" s="250"/>
      <c r="BA83" s="250"/>
      <c r="BB83" s="250"/>
      <c r="BC83" s="250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0"/>
      <c r="CG83" s="7">
        <v>45.805890731560062</v>
      </c>
      <c r="CH83" s="7">
        <v>59.241636795029017</v>
      </c>
      <c r="CI83" s="7">
        <v>3.6780902171526315</v>
      </c>
      <c r="CJ83" s="13">
        <v>80.618367687545714</v>
      </c>
      <c r="CK83" s="13">
        <v>10.071078255154934</v>
      </c>
      <c r="CL83" s="47">
        <v>9.8205008797975264</v>
      </c>
      <c r="CM83" s="47">
        <v>9.4811307497733519E-2</v>
      </c>
      <c r="CN83" s="47">
        <v>4.03108532739039E-2</v>
      </c>
      <c r="CO83" s="47">
        <v>0.17328087217502963</v>
      </c>
      <c r="CP83" s="47">
        <v>6.8528450565636632E-3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202">
        <v>2.9359999999999999</v>
      </c>
      <c r="G84" s="60">
        <v>2.9359999999999999</v>
      </c>
      <c r="H84" s="60">
        <v>1.041936</v>
      </c>
      <c r="I84" s="133">
        <v>5.0214445467701612E-3</v>
      </c>
      <c r="J84" s="28">
        <v>5.0214445467701612E-3</v>
      </c>
      <c r="K84" s="320">
        <v>2.4017569267201682E-3</v>
      </c>
      <c r="L84" s="321">
        <v>2.619687620049993E-3</v>
      </c>
      <c r="M84" s="225">
        <v>0</v>
      </c>
      <c r="N84" s="133">
        <v>4.1878847520063142E-3</v>
      </c>
      <c r="O84" s="133">
        <v>8.3355979476384685E-4</v>
      </c>
      <c r="P84" s="225">
        <v>0</v>
      </c>
      <c r="Q84" s="53">
        <v>0.8</v>
      </c>
      <c r="R84" s="53">
        <v>3.8</v>
      </c>
      <c r="S84" s="53">
        <v>1.2</v>
      </c>
      <c r="T84" s="53">
        <v>0.8</v>
      </c>
      <c r="U84" s="249"/>
      <c r="V84" s="249"/>
      <c r="W84" s="249"/>
      <c r="X84" s="249"/>
      <c r="Y84" s="249"/>
      <c r="Z84" s="249"/>
      <c r="AA84" s="249"/>
      <c r="AB84" s="250"/>
      <c r="AC84" s="250"/>
      <c r="AD84" s="250"/>
      <c r="AE84" s="250"/>
      <c r="AF84" s="250"/>
      <c r="AG84" s="250"/>
      <c r="AH84" s="250"/>
      <c r="AI84" s="250"/>
      <c r="AJ84" s="250"/>
      <c r="AK84" s="250"/>
      <c r="AL84" s="250"/>
      <c r="AM84" s="250"/>
      <c r="AN84" s="250"/>
      <c r="AO84" s="250"/>
      <c r="AP84" s="250"/>
      <c r="AQ84" s="250"/>
      <c r="AR84" s="250"/>
      <c r="AS84" s="250"/>
      <c r="AT84" s="250"/>
      <c r="AU84" s="250"/>
      <c r="AV84" s="250"/>
      <c r="AW84" s="250"/>
      <c r="AX84" s="250"/>
      <c r="AY84" s="250"/>
      <c r="AZ84" s="250"/>
      <c r="BA84" s="250"/>
      <c r="BB84" s="250"/>
      <c r="BC84" s="250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0"/>
      <c r="CG84" s="7">
        <v>41.308585096097801</v>
      </c>
      <c r="CH84" s="7">
        <v>66.943049578382784</v>
      </c>
      <c r="CI84" s="7">
        <v>3.6780902171526315</v>
      </c>
      <c r="CJ84" s="13">
        <v>72.703109769132126</v>
      </c>
      <c r="CK84" s="32">
        <v>11.380318428325074</v>
      </c>
      <c r="CL84" s="94">
        <v>9.8205008797975264</v>
      </c>
      <c r="CM84" s="47">
        <v>0.13208087871970325</v>
      </c>
      <c r="CN84" s="47">
        <v>6.9750373305501837E-2</v>
      </c>
      <c r="CO84" s="47">
        <v>0.24228932086525745</v>
      </c>
      <c r="CP84" s="47">
        <v>1.1857563461935314E-2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2">
        <v>1.206</v>
      </c>
      <c r="G85" s="32">
        <v>1.206</v>
      </c>
      <c r="H85" s="32">
        <v>0.42882399999999998</v>
      </c>
      <c r="I85" s="133">
        <v>2.0626233390343375E-3</v>
      </c>
      <c r="J85" s="28">
        <v>2.0626233390343375E-3</v>
      </c>
      <c r="K85" s="320">
        <v>9.8655274306012355E-4</v>
      </c>
      <c r="L85" s="321">
        <v>1.0760705959742139E-3</v>
      </c>
      <c r="M85" s="225">
        <v>0</v>
      </c>
      <c r="N85" s="133">
        <v>1.7202278647546374E-3</v>
      </c>
      <c r="O85" s="134">
        <v>3.4239547427970004E-4</v>
      </c>
      <c r="P85" s="225">
        <v>0</v>
      </c>
      <c r="Q85" s="52">
        <v>0.54</v>
      </c>
      <c r="R85" s="53">
        <v>2.8</v>
      </c>
      <c r="S85" s="52">
        <v>0.55000000000000004</v>
      </c>
      <c r="T85" s="52">
        <v>0.62</v>
      </c>
      <c r="U85" s="249"/>
      <c r="V85" s="249"/>
      <c r="W85" s="249"/>
      <c r="X85" s="249"/>
      <c r="Y85" s="249"/>
      <c r="Z85" s="249"/>
      <c r="AA85" s="249"/>
      <c r="AB85" s="250"/>
      <c r="AC85" s="250"/>
      <c r="AD85" s="250"/>
      <c r="AE85" s="250"/>
      <c r="AF85" s="250"/>
      <c r="AG85" s="250"/>
      <c r="AH85" s="250"/>
      <c r="AI85" s="250"/>
      <c r="AJ85" s="250"/>
      <c r="AK85" s="250"/>
      <c r="AL85" s="250"/>
      <c r="AM85" s="250"/>
      <c r="AN85" s="250"/>
      <c r="AO85" s="250"/>
      <c r="AP85" s="250"/>
      <c r="AQ85" s="250"/>
      <c r="AR85" s="250"/>
      <c r="AS85" s="250"/>
      <c r="AT85" s="250"/>
      <c r="AU85" s="250"/>
      <c r="AV85" s="250"/>
      <c r="AW85" s="250"/>
      <c r="AX85" s="250"/>
      <c r="AY85" s="250"/>
      <c r="AZ85" s="250"/>
      <c r="BA85" s="250"/>
      <c r="BB85" s="250"/>
      <c r="BC85" s="250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0"/>
      <c r="CG85" s="53">
        <v>28.122040794588084</v>
      </c>
      <c r="CH85" s="128">
        <v>61.729540892879953</v>
      </c>
      <c r="CI85" s="53">
        <v>3.6780902171526315</v>
      </c>
      <c r="CJ85" s="13">
        <v>49.494791798475028</v>
      </c>
      <c r="CK85" s="32">
        <v>10.494021951789593</v>
      </c>
      <c r="CL85" s="94">
        <v>9.8205008797975264</v>
      </c>
      <c r="CM85" s="47">
        <v>3.8350958000159301E-2</v>
      </c>
      <c r="CN85" s="47">
        <v>2.6471108643848353E-2</v>
      </c>
      <c r="CO85" s="47">
        <v>7.1534242969996692E-2</v>
      </c>
      <c r="CP85" s="47">
        <v>4.5000884694542205E-3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63"/>
      <c r="H86" s="63"/>
      <c r="I86" s="330">
        <v>2.2000000000000002E-2</v>
      </c>
      <c r="J86" s="330">
        <v>2.2000000000000002E-2</v>
      </c>
      <c r="K86" s="330">
        <v>8.8000000000000005E-3</v>
      </c>
      <c r="L86" s="330">
        <v>1.32E-2</v>
      </c>
      <c r="M86" s="330">
        <v>0</v>
      </c>
      <c r="N86" s="166"/>
      <c r="O86" s="166"/>
      <c r="P86" s="241"/>
      <c r="Q86" s="15"/>
      <c r="R86" s="15"/>
      <c r="S86" s="15"/>
      <c r="T86" s="15"/>
      <c r="U86" s="249"/>
      <c r="V86" s="249"/>
      <c r="W86" s="249"/>
      <c r="X86" s="249"/>
      <c r="Y86" s="249"/>
      <c r="Z86" s="249"/>
      <c r="AA86" s="249"/>
      <c r="AB86" s="250"/>
      <c r="AC86" s="250"/>
      <c r="AD86" s="250"/>
      <c r="AE86" s="250"/>
      <c r="AF86" s="250"/>
      <c r="AG86" s="250"/>
      <c r="AH86" s="250"/>
      <c r="AI86" s="250"/>
      <c r="AJ86" s="250"/>
      <c r="AK86" s="250"/>
      <c r="AL86" s="250"/>
      <c r="AM86" s="250"/>
      <c r="AN86" s="250"/>
      <c r="AO86" s="250"/>
      <c r="AP86" s="250"/>
      <c r="AQ86" s="250"/>
      <c r="AR86" s="250"/>
      <c r="AS86" s="250"/>
      <c r="AT86" s="250"/>
      <c r="AU86" s="250"/>
      <c r="AV86" s="250"/>
      <c r="AW86" s="250"/>
      <c r="AX86" s="250"/>
      <c r="AY86" s="250"/>
      <c r="AZ86" s="250"/>
      <c r="BA86" s="250"/>
      <c r="BB86" s="250"/>
      <c r="BC86" s="250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0"/>
      <c r="CG86" s="10"/>
      <c r="CH86" s="15"/>
      <c r="CI86" s="7"/>
      <c r="CJ86" s="7"/>
      <c r="CK86" s="60"/>
      <c r="CL86" s="60"/>
      <c r="CM86" s="15"/>
      <c r="CN86" s="47"/>
      <c r="CO86" s="15"/>
      <c r="CP86" s="15"/>
    </row>
    <row r="87" spans="2:94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53">
        <v>4.6760000000000002</v>
      </c>
      <c r="G87" s="60">
        <v>4.6760000000000002</v>
      </c>
      <c r="H87" s="60">
        <v>1.6585919999999998</v>
      </c>
      <c r="I87" s="53">
        <v>6.5724508050089446E-3</v>
      </c>
      <c r="J87" s="28">
        <v>6.5724508050089446E-3</v>
      </c>
      <c r="K87" s="322">
        <v>2.6289803220035778E-3</v>
      </c>
      <c r="L87" s="323">
        <v>3.9434704830053667E-3</v>
      </c>
      <c r="M87" s="318">
        <v>0</v>
      </c>
      <c r="N87" s="133">
        <v>5.4814239713774594E-3</v>
      </c>
      <c r="O87" s="133">
        <v>1.091026833631485E-3</v>
      </c>
      <c r="P87" s="225">
        <v>0</v>
      </c>
      <c r="Q87" s="53">
        <v>2</v>
      </c>
      <c r="R87" s="53">
        <v>4.5</v>
      </c>
      <c r="S87" s="53">
        <v>2.5</v>
      </c>
      <c r="T87" s="53">
        <v>1.25</v>
      </c>
      <c r="U87" s="249"/>
      <c r="V87" s="249"/>
      <c r="W87" s="249"/>
      <c r="X87" s="249"/>
      <c r="Y87" s="249"/>
      <c r="Z87" s="249"/>
      <c r="AA87" s="249"/>
      <c r="AB87" s="250"/>
      <c r="AC87" s="250"/>
      <c r="AD87" s="250"/>
      <c r="AE87" s="250"/>
      <c r="AF87" s="250"/>
      <c r="AG87" s="250"/>
      <c r="AH87" s="250"/>
      <c r="AI87" s="250"/>
      <c r="AJ87" s="250"/>
      <c r="AK87" s="250"/>
      <c r="AL87" s="250"/>
      <c r="AM87" s="250"/>
      <c r="AN87" s="250"/>
      <c r="AO87" s="250"/>
      <c r="AP87" s="250"/>
      <c r="AQ87" s="250"/>
      <c r="AR87" s="250"/>
      <c r="AS87" s="250"/>
      <c r="AT87" s="250"/>
      <c r="AU87" s="250"/>
      <c r="AV87" s="250"/>
      <c r="AW87" s="250"/>
      <c r="AX87" s="250"/>
      <c r="AY87" s="250"/>
      <c r="AZ87" s="250"/>
      <c r="BA87" s="250"/>
      <c r="BB87" s="250"/>
      <c r="BC87" s="250"/>
      <c r="BD87" s="269"/>
      <c r="BE87" s="266"/>
      <c r="BF87" s="266"/>
      <c r="BG87" s="266"/>
      <c r="BH87" s="266"/>
      <c r="BI87" s="266"/>
      <c r="BJ87" s="266"/>
      <c r="BK87" s="266"/>
      <c r="BL87" s="266"/>
      <c r="BM87" s="266"/>
      <c r="BN87" s="266"/>
      <c r="BO87" s="266"/>
      <c r="BP87" s="266"/>
      <c r="BQ87" s="266"/>
      <c r="BR87" s="266"/>
      <c r="BS87" s="266"/>
      <c r="BT87" s="266"/>
      <c r="BU87" s="266"/>
      <c r="BV87" s="266"/>
      <c r="BW87" s="266"/>
      <c r="BX87" s="266"/>
      <c r="BY87" s="266"/>
      <c r="BZ87" s="266"/>
      <c r="CA87" s="266"/>
      <c r="CB87" s="266"/>
      <c r="CC87" s="266"/>
      <c r="CD87" s="266"/>
      <c r="CE87" s="266"/>
      <c r="CF87" s="266"/>
      <c r="CG87" s="226">
        <v>51.08050845216394</v>
      </c>
      <c r="CH87" s="33">
        <v>78.531377608344201</v>
      </c>
      <c r="CI87" s="7">
        <v>2.7080444455958936</v>
      </c>
      <c r="CJ87" s="13">
        <v>89.901694875808531</v>
      </c>
      <c r="CK87" s="13">
        <v>13.350334193418515</v>
      </c>
      <c r="CL87" s="47">
        <v>7.2304786697410357</v>
      </c>
      <c r="CM87" s="47">
        <v>0.25151527334992502</v>
      </c>
      <c r="CN87" s="47">
        <v>0.13025151465017881</v>
      </c>
      <c r="CO87" s="94">
        <v>0.45419004349898978</v>
      </c>
      <c r="CP87" s="94">
        <v>6.2142757490530401E-2</v>
      </c>
    </row>
    <row r="88" spans="2:94" ht="16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7">
        <v>2.5960000000000001</v>
      </c>
      <c r="G88" s="7">
        <v>2.5960000000000001</v>
      </c>
      <c r="H88" s="7">
        <v>0.92144000000000004</v>
      </c>
      <c r="I88" s="133">
        <v>3.648862765141835E-3</v>
      </c>
      <c r="J88" s="28">
        <v>3.648862765141835E-3</v>
      </c>
      <c r="K88" s="322">
        <v>1.4595451060567342E-3</v>
      </c>
      <c r="L88" s="323">
        <v>2.1893176590851008E-3</v>
      </c>
      <c r="M88" s="318">
        <v>0</v>
      </c>
      <c r="N88" s="133">
        <v>3.0431515461282902E-3</v>
      </c>
      <c r="O88" s="134">
        <v>6.0571121901354459E-4</v>
      </c>
      <c r="P88" s="225">
        <v>0</v>
      </c>
      <c r="Q88" s="53">
        <v>1.8</v>
      </c>
      <c r="R88" s="53">
        <v>4.45</v>
      </c>
      <c r="S88" s="53">
        <v>2.65</v>
      </c>
      <c r="T88" s="53">
        <v>1.575</v>
      </c>
      <c r="U88" s="249"/>
      <c r="V88" s="249"/>
      <c r="W88" s="249"/>
      <c r="X88" s="249"/>
      <c r="Y88" s="249"/>
      <c r="Z88" s="249"/>
      <c r="AA88" s="249"/>
      <c r="AB88" s="250"/>
      <c r="AC88" s="250"/>
      <c r="AD88" s="250"/>
      <c r="AE88" s="250"/>
      <c r="AF88" s="250"/>
      <c r="AG88" s="250"/>
      <c r="AH88" s="250"/>
      <c r="AI88" s="250"/>
      <c r="AJ88" s="250"/>
      <c r="AK88" s="250"/>
      <c r="AL88" s="250"/>
      <c r="AM88" s="250"/>
      <c r="AN88" s="250"/>
      <c r="AO88" s="250"/>
      <c r="AP88" s="250"/>
      <c r="AQ88" s="250"/>
      <c r="AR88" s="250"/>
      <c r="AS88" s="250"/>
      <c r="AT88" s="250"/>
      <c r="AU88" s="250"/>
      <c r="AV88" s="250"/>
      <c r="AW88" s="250"/>
      <c r="AX88" s="250"/>
      <c r="AY88" s="250"/>
      <c r="AZ88" s="250"/>
      <c r="BA88" s="250"/>
      <c r="BB88" s="250"/>
      <c r="BC88" s="250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0"/>
      <c r="CG88" s="226">
        <v>76.62076267824591</v>
      </c>
      <c r="CH88" s="226">
        <v>81.476304268657117</v>
      </c>
      <c r="CI88" s="7">
        <v>2.7080444455958936</v>
      </c>
      <c r="CJ88" s="13">
        <v>134.8525423137128</v>
      </c>
      <c r="CK88" s="13">
        <v>13.850971725671711</v>
      </c>
      <c r="CL88" s="47">
        <v>7.2304786697410357</v>
      </c>
      <c r="CM88" s="47">
        <v>0.20593758329349332</v>
      </c>
      <c r="CN88" s="47">
        <v>7.5075525805311419E-2</v>
      </c>
      <c r="CO88" s="94">
        <v>0.3688475224730462</v>
      </c>
      <c r="CP88" s="94">
        <v>1.2762839386902942E-2</v>
      </c>
    </row>
    <row r="89" spans="2:94" ht="52.5" customHeight="1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7">
        <v>1.036</v>
      </c>
      <c r="G89" s="7">
        <v>1.036</v>
      </c>
      <c r="H89" s="7">
        <v>0.36857600000000001</v>
      </c>
      <c r="I89" s="133">
        <v>1.4561717352415027E-3</v>
      </c>
      <c r="J89" s="28">
        <v>1.4561717352415027E-3</v>
      </c>
      <c r="K89" s="322">
        <v>5.824686940966011E-4</v>
      </c>
      <c r="L89" s="323">
        <v>8.7370304114490159E-4</v>
      </c>
      <c r="M89" s="225">
        <v>0</v>
      </c>
      <c r="N89" s="133">
        <v>1.2144472271914133E-3</v>
      </c>
      <c r="O89" s="134">
        <v>2.4172450805008946E-4</v>
      </c>
      <c r="P89" s="225">
        <v>0</v>
      </c>
      <c r="Q89" s="53">
        <v>1.6</v>
      </c>
      <c r="R89" s="53">
        <v>4.4749999999999996</v>
      </c>
      <c r="S89" s="53">
        <v>2.8</v>
      </c>
      <c r="T89" s="53">
        <v>1.7375</v>
      </c>
      <c r="U89" s="249"/>
      <c r="V89" s="249"/>
      <c r="W89" s="249"/>
      <c r="X89" s="249"/>
      <c r="Y89" s="249"/>
      <c r="Z89" s="249"/>
      <c r="AA89" s="249"/>
      <c r="AB89" s="250"/>
      <c r="AC89" s="250"/>
      <c r="AD89" s="250"/>
      <c r="AE89" s="250"/>
      <c r="AF89" s="250"/>
      <c r="AG89" s="250"/>
      <c r="AH89" s="250"/>
      <c r="AI89" s="250"/>
      <c r="AJ89" s="250"/>
      <c r="AK89" s="250"/>
      <c r="AL89" s="250"/>
      <c r="AM89" s="250"/>
      <c r="AN89" s="250"/>
      <c r="AO89" s="250"/>
      <c r="AP89" s="250"/>
      <c r="AQ89" s="250"/>
      <c r="AR89" s="250"/>
      <c r="AS89" s="250"/>
      <c r="AT89" s="250"/>
      <c r="AU89" s="250"/>
      <c r="AV89" s="250"/>
      <c r="AW89" s="250"/>
      <c r="AX89" s="250"/>
      <c r="AY89" s="250"/>
      <c r="AZ89" s="250"/>
      <c r="BA89" s="250"/>
      <c r="BB89" s="250"/>
      <c r="BC89" s="250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0"/>
      <c r="CG89" s="10">
        <v>102.16101690432788</v>
      </c>
      <c r="CH89" s="226">
        <v>84.421230928970019</v>
      </c>
      <c r="CI89" s="7">
        <v>2.7080444455958936</v>
      </c>
      <c r="CJ89" s="13">
        <v>179.80338975161706</v>
      </c>
      <c r="CK89" s="13">
        <v>14.351609257924904</v>
      </c>
      <c r="CL89" s="47">
        <v>7.2304786697410357</v>
      </c>
      <c r="CM89" s="47">
        <v>0.10864434755852104</v>
      </c>
      <c r="CN89" s="47">
        <v>3.1115639610876055E-2</v>
      </c>
      <c r="CO89" s="94">
        <v>0.19376708768452702</v>
      </c>
      <c r="CP89" s="94">
        <v>5.2896587338489296E-3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10">
        <v>1.9059999999999999</v>
      </c>
      <c r="G90" s="7">
        <v>1.9059999999999999</v>
      </c>
      <c r="H90" s="7">
        <v>0.67690399999999995</v>
      </c>
      <c r="I90" s="133">
        <v>2.6790186557628416E-3</v>
      </c>
      <c r="J90" s="28">
        <v>2.6790186557628416E-3</v>
      </c>
      <c r="K90" s="322">
        <v>1.0716074623051367E-3</v>
      </c>
      <c r="L90" s="323">
        <v>1.6074111934577049E-3</v>
      </c>
      <c r="M90" s="225">
        <v>0</v>
      </c>
      <c r="N90" s="133">
        <v>2.2343015589062097E-3</v>
      </c>
      <c r="O90" s="134">
        <v>4.4471709685663173E-4</v>
      </c>
      <c r="P90" s="225">
        <v>0</v>
      </c>
      <c r="Q90" s="53">
        <v>1.5</v>
      </c>
      <c r="R90" s="53">
        <v>4.4000000000000004</v>
      </c>
      <c r="S90" s="53">
        <v>2.7</v>
      </c>
      <c r="T90" s="53">
        <v>1.8180000000000001</v>
      </c>
      <c r="U90" s="249"/>
      <c r="V90" s="249"/>
      <c r="W90" s="249"/>
      <c r="X90" s="249"/>
      <c r="Y90" s="249"/>
      <c r="Z90" s="249"/>
      <c r="AA90" s="249"/>
      <c r="AB90" s="250"/>
      <c r="AC90" s="250"/>
      <c r="AD90" s="250"/>
      <c r="AE90" s="250"/>
      <c r="AF90" s="250"/>
      <c r="AG90" s="250"/>
      <c r="AH90" s="250"/>
      <c r="AI90" s="250"/>
      <c r="AJ90" s="250"/>
      <c r="AK90" s="250"/>
      <c r="AL90" s="250"/>
      <c r="AM90" s="250"/>
      <c r="AN90" s="250"/>
      <c r="AO90" s="250"/>
      <c r="AP90" s="250"/>
      <c r="AQ90" s="250"/>
      <c r="AR90" s="250"/>
      <c r="AS90" s="250"/>
      <c r="AT90" s="250"/>
      <c r="AU90" s="250"/>
      <c r="AV90" s="250"/>
      <c r="AW90" s="250"/>
      <c r="AX90" s="250"/>
      <c r="AY90" s="250"/>
      <c r="AZ90" s="250"/>
      <c r="BA90" s="250"/>
      <c r="BB90" s="250"/>
      <c r="BC90" s="250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0"/>
      <c r="CG90" s="10">
        <v>43.862610518705999</v>
      </c>
      <c r="CH90" s="7">
        <v>90.311084249595837</v>
      </c>
      <c r="CI90" s="7">
        <v>2.7080444455958936</v>
      </c>
      <c r="CJ90" s="13">
        <v>77.198194512922555</v>
      </c>
      <c r="CK90" s="13">
        <v>15.352884322431294</v>
      </c>
      <c r="CL90" s="47">
        <v>7.2304786697410357</v>
      </c>
      <c r="CM90" s="47">
        <v>8.8763668361959397E-2</v>
      </c>
      <c r="CN90" s="47">
        <v>6.1131934172888411E-2</v>
      </c>
      <c r="CO90" s="47">
        <v>0.16092105108615679</v>
      </c>
      <c r="CP90" s="47">
        <v>1.0392428809391032E-2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10">
        <v>1.706</v>
      </c>
      <c r="G91" s="7">
        <v>1.706</v>
      </c>
      <c r="H91" s="7">
        <v>0.60602400000000001</v>
      </c>
      <c r="I91" s="133">
        <v>2.3979044211602349E-3</v>
      </c>
      <c r="J91" s="28">
        <v>2.3979044211602349E-3</v>
      </c>
      <c r="K91" s="322">
        <v>9.5916176846409405E-4</v>
      </c>
      <c r="L91" s="323">
        <v>1.4387426526961409E-3</v>
      </c>
      <c r="M91" s="225">
        <v>0</v>
      </c>
      <c r="N91" s="133">
        <v>1.9998522872476357E-3</v>
      </c>
      <c r="O91" s="134">
        <v>3.9805213391259903E-4</v>
      </c>
      <c r="P91" s="225">
        <v>0</v>
      </c>
      <c r="Q91" s="53">
        <v>1.3</v>
      </c>
      <c r="R91" s="53">
        <v>1.6</v>
      </c>
      <c r="S91" s="53">
        <v>1.5</v>
      </c>
      <c r="T91" s="53">
        <v>1.9</v>
      </c>
      <c r="U91" s="249"/>
      <c r="V91" s="249"/>
      <c r="W91" s="249"/>
      <c r="X91" s="249"/>
      <c r="Y91" s="249"/>
      <c r="Z91" s="249"/>
      <c r="AA91" s="249"/>
      <c r="AB91" s="250"/>
      <c r="AC91" s="250"/>
      <c r="AD91" s="250"/>
      <c r="AE91" s="250"/>
      <c r="AF91" s="250"/>
      <c r="AG91" s="250"/>
      <c r="AH91" s="250"/>
      <c r="AI91" s="250"/>
      <c r="AJ91" s="250"/>
      <c r="AK91" s="250"/>
      <c r="AL91" s="250"/>
      <c r="AM91" s="250"/>
      <c r="AN91" s="250"/>
      <c r="AO91" s="250"/>
      <c r="AP91" s="250"/>
      <c r="AQ91" s="250"/>
      <c r="AR91" s="250"/>
      <c r="AS91" s="250"/>
      <c r="AT91" s="250"/>
      <c r="AU91" s="250"/>
      <c r="AV91" s="250"/>
      <c r="AW91" s="250"/>
      <c r="AX91" s="250"/>
      <c r="AY91" s="250"/>
      <c r="AZ91" s="250"/>
      <c r="BA91" s="250"/>
      <c r="BB91" s="250"/>
      <c r="BC91" s="250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0"/>
      <c r="CG91" s="226">
        <v>37.13053263846156</v>
      </c>
      <c r="CH91" s="7">
        <v>93.923527619579673</v>
      </c>
      <c r="CI91" s="7">
        <v>2.7080444455958936</v>
      </c>
      <c r="CJ91" s="13">
        <v>65.349737443692348</v>
      </c>
      <c r="CK91" s="32">
        <v>15.966999695328546</v>
      </c>
      <c r="CL91" s="94">
        <v>7.2304786697410357</v>
      </c>
      <c r="CM91" s="94">
        <v>6.7964612505402019E-2</v>
      </c>
      <c r="CN91" s="47">
        <v>5.6919911902128147E-2</v>
      </c>
      <c r="CO91" s="47">
        <v>0.12382184868951736</v>
      </c>
      <c r="CP91" s="47">
        <v>9.6763850233617874E-3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10">
        <v>2.6059999999999999</v>
      </c>
      <c r="G92" s="60">
        <v>2.6059999999999999</v>
      </c>
      <c r="H92" s="60">
        <v>0.92498399999999992</v>
      </c>
      <c r="I92" s="133">
        <v>3.6629184768719653E-3</v>
      </c>
      <c r="J92" s="28">
        <v>3.6629184768719653E-3</v>
      </c>
      <c r="K92" s="324">
        <v>1.4651673907487863E-3</v>
      </c>
      <c r="L92" s="323">
        <v>2.1977510861231793E-3</v>
      </c>
      <c r="M92" s="225">
        <v>0</v>
      </c>
      <c r="N92" s="133">
        <v>3.0548740097112192E-3</v>
      </c>
      <c r="O92" s="134">
        <v>6.0804446716074625E-4</v>
      </c>
      <c r="P92" s="225">
        <v>0</v>
      </c>
      <c r="Q92" s="53">
        <v>0.8</v>
      </c>
      <c r="R92" s="53">
        <v>3.8</v>
      </c>
      <c r="S92" s="53">
        <v>1.2</v>
      </c>
      <c r="T92" s="53">
        <v>0.8</v>
      </c>
      <c r="U92" s="249"/>
      <c r="V92" s="249"/>
      <c r="W92" s="249"/>
      <c r="X92" s="249"/>
      <c r="Y92" s="249"/>
      <c r="Z92" s="249"/>
      <c r="AA92" s="249"/>
      <c r="AB92" s="250"/>
      <c r="AC92" s="250"/>
      <c r="AD92" s="250"/>
      <c r="AE92" s="250"/>
      <c r="AF92" s="250"/>
      <c r="AG92" s="250"/>
      <c r="AH92" s="250"/>
      <c r="AI92" s="250"/>
      <c r="AJ92" s="250"/>
      <c r="AK92" s="250"/>
      <c r="AL92" s="250"/>
      <c r="AM92" s="250"/>
      <c r="AN92" s="250"/>
      <c r="AO92" s="250"/>
      <c r="AP92" s="250"/>
      <c r="AQ92" s="250"/>
      <c r="AR92" s="250"/>
      <c r="AS92" s="250"/>
      <c r="AT92" s="250"/>
      <c r="AU92" s="250"/>
      <c r="AV92" s="250"/>
      <c r="AW92" s="250"/>
      <c r="AX92" s="250"/>
      <c r="AY92" s="250"/>
      <c r="AZ92" s="250"/>
      <c r="BA92" s="250"/>
      <c r="BB92" s="250"/>
      <c r="BC92" s="250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0"/>
      <c r="CG92" s="226">
        <v>30.398454758217124</v>
      </c>
      <c r="CH92" s="226">
        <v>86.22745261396193</v>
      </c>
      <c r="CI92" s="7">
        <v>2.7080444455958936</v>
      </c>
      <c r="CJ92" s="13">
        <v>53.501280374462141</v>
      </c>
      <c r="CK92" s="32">
        <v>14.658666944373529</v>
      </c>
      <c r="CL92" s="94">
        <v>7.2304786697410357</v>
      </c>
      <c r="CM92" s="94">
        <v>8.6275536925136717E-2</v>
      </c>
      <c r="CN92" s="47">
        <v>7.9759014028672956E-2</v>
      </c>
      <c r="CO92" s="47">
        <v>0.15826696406919344</v>
      </c>
      <c r="CP92" s="47">
        <v>1.3559032384874404E-2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2">
        <v>1.1259999999999999</v>
      </c>
      <c r="G93" s="32">
        <v>1.1259999999999999</v>
      </c>
      <c r="H93" s="32">
        <v>0.40047199999999994</v>
      </c>
      <c r="I93" s="133">
        <v>1.5826731408126757E-3</v>
      </c>
      <c r="J93" s="28">
        <v>1.5826731408126757E-3</v>
      </c>
      <c r="K93" s="324">
        <v>6.3306925632507032E-4</v>
      </c>
      <c r="L93" s="325">
        <v>9.4960388448760537E-4</v>
      </c>
      <c r="M93" s="225">
        <v>0</v>
      </c>
      <c r="N93" s="133">
        <v>1.3199493994377714E-3</v>
      </c>
      <c r="O93" s="133">
        <v>2.627237413749042E-4</v>
      </c>
      <c r="P93" s="225">
        <v>0</v>
      </c>
      <c r="Q93" s="52">
        <v>0.54</v>
      </c>
      <c r="R93" s="53">
        <v>2.8</v>
      </c>
      <c r="S93" s="52">
        <v>0.55000000000000004</v>
      </c>
      <c r="T93" s="52">
        <v>0.62</v>
      </c>
      <c r="U93" s="259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59"/>
      <c r="BE93" s="260"/>
      <c r="BF93" s="260"/>
      <c r="BG93" s="260"/>
      <c r="BH93" s="260"/>
      <c r="BI93" s="260"/>
      <c r="BJ93" s="260"/>
      <c r="BK93" s="260"/>
      <c r="BL93" s="260"/>
      <c r="BM93" s="260"/>
      <c r="BN93" s="260"/>
      <c r="BO93" s="260"/>
      <c r="BP93" s="260"/>
      <c r="BQ93" s="260"/>
      <c r="BR93" s="260"/>
      <c r="BS93" s="260"/>
      <c r="BT93" s="260"/>
      <c r="BU93" s="260"/>
      <c r="BV93" s="260"/>
      <c r="BW93" s="260"/>
      <c r="BX93" s="260"/>
      <c r="BY93" s="260"/>
      <c r="BZ93" s="260"/>
      <c r="CA93" s="260"/>
      <c r="CB93" s="260"/>
      <c r="CC93" s="260"/>
      <c r="CD93" s="260"/>
      <c r="CE93" s="260"/>
      <c r="CF93" s="267"/>
      <c r="CG93" s="53">
        <v>16.934298997728263</v>
      </c>
      <c r="CH93" s="128">
        <v>78.531377608344201</v>
      </c>
      <c r="CI93" s="53">
        <v>2.7080444455958936</v>
      </c>
      <c r="CJ93" s="13">
        <v>29.804366236001744</v>
      </c>
      <c r="CK93" s="172">
        <v>13.350334193418515</v>
      </c>
      <c r="CL93" s="60">
        <v>7.2304786697410357</v>
      </c>
      <c r="CM93" s="103">
        <v>2.2117278717182998E-2</v>
      </c>
      <c r="CN93" s="7">
        <v>3.1449617853568812E-2</v>
      </c>
      <c r="CO93" s="7">
        <v>4.1701235363866364E-2</v>
      </c>
      <c r="CP93" s="7">
        <v>5.3464350351066989E-3</v>
      </c>
    </row>
    <row r="94" spans="2:94" x14ac:dyDescent="0.2">
      <c r="B94" s="21"/>
      <c r="C94" s="21"/>
      <c r="D94" s="21"/>
      <c r="E94" s="21"/>
      <c r="F94" s="22"/>
      <c r="G94" s="23"/>
      <c r="H94" s="23"/>
      <c r="I94" s="23"/>
      <c r="J94" s="132">
        <f>SUM(J87:J93)</f>
        <v>2.2000000000000002E-2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2"/>
      <c r="CH94" s="23"/>
    </row>
    <row r="95" spans="2:94" x14ac:dyDescent="0.2">
      <c r="F95" s="25"/>
      <c r="I95" s="25"/>
      <c r="J95" s="147">
        <f>J94/J38</f>
        <v>3.6124794745484398E-2</v>
      </c>
      <c r="CG95" s="25"/>
    </row>
    <row r="96" spans="2:94" x14ac:dyDescent="0.2">
      <c r="B96" s="208"/>
      <c r="C96" s="18" t="s">
        <v>114</v>
      </c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R3:BR4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P3:BP4"/>
    <mergeCell ref="AJ4:AK4"/>
    <mergeCell ref="AL4:AM4"/>
    <mergeCell ref="AN4:AN5"/>
    <mergeCell ref="AO4:AO5"/>
    <mergeCell ref="AP4:AP5"/>
    <mergeCell ref="AE4:AE5"/>
    <mergeCell ref="AF4:AF5"/>
    <mergeCell ref="AG4:AG5"/>
    <mergeCell ref="AH4:AH5"/>
    <mergeCell ref="AI4:AI5"/>
    <mergeCell ref="W4:W5"/>
    <mergeCell ref="X4:X5"/>
    <mergeCell ref="Y4:Z4"/>
    <mergeCell ref="AA4:AB4"/>
    <mergeCell ref="AC4:AD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CG3:CI3"/>
    <mergeCell ref="CJ3:CL3"/>
    <mergeCell ref="CM3:CN3"/>
    <mergeCell ref="CO3:CP3"/>
    <mergeCell ref="F3:J3"/>
    <mergeCell ref="K3:M3"/>
    <mergeCell ref="Q3:T3"/>
    <mergeCell ref="BT3:BT4"/>
    <mergeCell ref="BU3:BU4"/>
    <mergeCell ref="BV3:BV4"/>
    <mergeCell ref="BW3:BX3"/>
    <mergeCell ref="BY3:BY4"/>
    <mergeCell ref="BZ3:BZ4"/>
    <mergeCell ref="CA3:CA4"/>
    <mergeCell ref="U4:U5"/>
    <mergeCell ref="V4:V5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DG96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7.6640625" customWidth="1"/>
    <col min="2" max="2" width="19.6640625" customWidth="1"/>
    <col min="3" max="3" width="28.5" customWidth="1"/>
    <col min="4" max="4" width="31.6640625" customWidth="1"/>
    <col min="5" max="7" width="11.33203125"/>
    <col min="8" max="8" width="15.33203125"/>
    <col min="9" max="9" width="13.6640625" customWidth="1"/>
    <col min="10" max="10" width="11.6640625"/>
    <col min="11" max="12" width="14.6640625"/>
    <col min="13" max="13" width="15.6640625"/>
    <col min="14" max="14" width="10.33203125" customWidth="1"/>
    <col min="15" max="15" width="7.6640625" customWidth="1"/>
    <col min="16" max="16" width="10.6640625" customWidth="1"/>
    <col min="17" max="17" width="12.5" customWidth="1"/>
    <col min="18" max="18" width="17.33203125"/>
    <col min="19" max="19" width="15.6640625"/>
    <col min="20" max="20" width="14.5"/>
    <col min="21" max="55" width="34.6640625" style="136" customWidth="1"/>
    <col min="56" max="84" width="34.6640625" style="21" customWidth="1"/>
    <col min="85" max="85" width="14.6640625"/>
    <col min="86" max="87" width="13"/>
    <col min="88" max="88" width="17.5" bestFit="1" customWidth="1"/>
    <col min="89" max="89" width="13"/>
    <col min="90" max="91" width="15.33203125"/>
    <col min="92" max="93" width="17"/>
    <col min="94" max="94" width="18.6640625"/>
    <col min="95" max="95" width="8.6640625" customWidth="1"/>
    <col min="96" max="96" width="9.33203125" customWidth="1"/>
    <col min="97" max="97" width="9" customWidth="1"/>
    <col min="98" max="98" width="8"/>
    <col min="99" max="99" width="10" customWidth="1"/>
    <col min="100" max="100" width="13.6640625"/>
    <col min="101" max="101" width="10.33203125" customWidth="1"/>
    <col min="102" max="102" width="8.5"/>
    <col min="103" max="103" width="9.6640625" customWidth="1"/>
    <col min="104" max="104" width="12.6640625"/>
    <col min="105" max="1084" width="14.6640625"/>
  </cols>
  <sheetData>
    <row r="1" spans="1:108" x14ac:dyDescent="0.2">
      <c r="CJ1" s="523"/>
    </row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48</v>
      </c>
      <c r="R4" s="4" t="s">
        <v>49</v>
      </c>
      <c r="S4" s="4" t="s">
        <v>50</v>
      </c>
      <c r="T4" s="4" t="s">
        <v>117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21.75" customHeight="1" x14ac:dyDescent="0.2">
      <c r="A5" s="2"/>
      <c r="B5" s="3"/>
      <c r="C5" s="3"/>
      <c r="D5" s="3"/>
      <c r="E5" s="3"/>
      <c r="F5" s="96">
        <f>F6/I6</f>
        <v>46.042141933507281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493.19713289009997</v>
      </c>
      <c r="G6" s="7"/>
      <c r="H6" s="95"/>
      <c r="I6" s="96">
        <v>10.711863353411335</v>
      </c>
      <c r="J6" s="96">
        <v>4.8940000000000001</v>
      </c>
      <c r="K6" s="96">
        <v>10.29410068262829</v>
      </c>
      <c r="L6" s="96">
        <v>7.4983043473879338E-2</v>
      </c>
      <c r="M6" s="96">
        <v>0.34277962730916273</v>
      </c>
      <c r="N6" s="98">
        <f>N14+N22</f>
        <v>1.5337604456824514</v>
      </c>
      <c r="O6" s="98"/>
      <c r="P6" s="98"/>
      <c r="Q6" s="99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  <c r="CQ6" s="121"/>
      <c r="CR6" s="121"/>
      <c r="CS6" s="121"/>
      <c r="CT6" s="121"/>
      <c r="CU6" s="121"/>
      <c r="CV6" s="237"/>
      <c r="CW6" s="237"/>
      <c r="CX6" s="237"/>
      <c r="CY6" s="237"/>
      <c r="CZ6" s="237"/>
      <c r="DA6" s="237"/>
      <c r="DB6" s="237"/>
    </row>
    <row r="7" spans="1:108" ht="27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61.470000000000006</v>
      </c>
      <c r="G7" s="13">
        <v>39.767941</v>
      </c>
      <c r="H7" s="13">
        <v>0.13871999999999998</v>
      </c>
      <c r="I7" s="372">
        <v>1.2749585269647925</v>
      </c>
      <c r="J7" s="372">
        <v>0.38</v>
      </c>
      <c r="K7" s="372">
        <v>1.2252351444131655</v>
      </c>
      <c r="L7" s="372">
        <v>8.9247096887535484E-3</v>
      </c>
      <c r="M7" s="372">
        <v>4.0798672862873364E-2</v>
      </c>
      <c r="N7" s="13">
        <v>1.0538615646935097</v>
      </c>
      <c r="O7" s="225">
        <v>8.0322387198781944E-2</v>
      </c>
      <c r="P7" s="190">
        <v>0.14077457507250091</v>
      </c>
      <c r="Q7" s="190">
        <v>1.9</v>
      </c>
      <c r="R7" s="190">
        <v>2.5999999999999996</v>
      </c>
      <c r="S7" s="190">
        <v>1.3999999999999997</v>
      </c>
      <c r="T7" s="340">
        <v>1.5999999999999999</v>
      </c>
      <c r="U7" s="272">
        <v>1</v>
      </c>
      <c r="V7" s="272"/>
      <c r="W7" s="272"/>
      <c r="X7" s="272"/>
      <c r="Y7" s="272">
        <v>1</v>
      </c>
      <c r="Z7" s="272"/>
      <c r="AA7" s="272"/>
      <c r="AB7" s="272"/>
      <c r="AC7" s="272"/>
      <c r="AD7" s="272"/>
      <c r="AE7" s="272"/>
      <c r="AF7" s="272">
        <v>1</v>
      </c>
      <c r="AG7" s="272"/>
      <c r="AH7" s="272"/>
      <c r="AI7" s="272">
        <v>1</v>
      </c>
      <c r="AJ7" s="272"/>
      <c r="AK7" s="272"/>
      <c r="AL7" s="272"/>
      <c r="AM7" s="272"/>
      <c r="AN7" s="272">
        <v>1</v>
      </c>
      <c r="AO7" s="272"/>
      <c r="AP7" s="272"/>
      <c r="AQ7" s="272">
        <v>0.70733691231495033</v>
      </c>
      <c r="AR7" s="272"/>
      <c r="AS7" s="272">
        <v>0.29266308768504962</v>
      </c>
      <c r="AT7" s="272"/>
      <c r="AU7" s="272"/>
      <c r="AV7" s="272"/>
      <c r="AW7" s="272"/>
      <c r="AX7" s="272">
        <v>1</v>
      </c>
      <c r="AY7" s="272"/>
      <c r="AZ7" s="272"/>
      <c r="BA7" s="272"/>
      <c r="BB7" s="272"/>
      <c r="BC7" s="272">
        <v>1</v>
      </c>
      <c r="BD7" s="272" t="s">
        <v>85</v>
      </c>
      <c r="BE7" s="272"/>
      <c r="BF7" s="272"/>
      <c r="BG7" s="272" t="s">
        <v>85</v>
      </c>
      <c r="BH7" s="272"/>
      <c r="BI7" s="272"/>
      <c r="BJ7" s="272"/>
      <c r="BK7" s="272"/>
      <c r="BL7" s="272"/>
      <c r="BM7" s="272"/>
      <c r="BN7" s="272"/>
      <c r="BO7" s="272" t="s">
        <v>87</v>
      </c>
      <c r="BP7" s="272"/>
      <c r="BQ7" s="272"/>
      <c r="BR7" s="272" t="s">
        <v>85</v>
      </c>
      <c r="BS7" s="272"/>
      <c r="BT7" s="272" t="s">
        <v>85</v>
      </c>
      <c r="BU7" s="272"/>
      <c r="BV7" s="272"/>
      <c r="BW7" s="272" t="s">
        <v>85</v>
      </c>
      <c r="BX7" s="272"/>
      <c r="BY7" s="272"/>
      <c r="BZ7" s="272"/>
      <c r="CA7" s="272"/>
      <c r="CB7" s="272"/>
      <c r="CC7" s="272"/>
      <c r="CD7" s="272" t="s">
        <v>87</v>
      </c>
      <c r="CE7" s="272"/>
      <c r="CF7" s="272"/>
      <c r="CG7" s="159">
        <v>161.05891466369519</v>
      </c>
      <c r="CH7" s="32">
        <v>46.296231710870593</v>
      </c>
      <c r="CI7" s="32">
        <v>32.156214815302505</v>
      </c>
      <c r="CJ7" s="32">
        <v>229.36400037256831</v>
      </c>
      <c r="CK7" s="32">
        <v>5.0925854881957653</v>
      </c>
      <c r="CL7" s="47">
        <v>37.622771333903927</v>
      </c>
      <c r="CM7" s="47">
        <v>8.4453239405665119</v>
      </c>
      <c r="CN7" s="47">
        <v>6.4222132629319683E-3</v>
      </c>
      <c r="CO7" s="94">
        <v>11.434005788235348</v>
      </c>
      <c r="CP7" s="101">
        <v>7.0644345892251648E-4</v>
      </c>
      <c r="CQ7" s="236">
        <f t="shared" ref="CQ7:CQ13" si="0">F15+F23+F31</f>
        <v>61.470000000000006</v>
      </c>
      <c r="CR7" s="238">
        <f t="shared" ref="CR7:CR13" si="1">F15/CQ7</f>
        <v>0.70733691231495033</v>
      </c>
      <c r="CS7" s="238">
        <f t="shared" ref="CS7:CS13" si="2">F23/CQ7</f>
        <v>3.8718065446559292E-2</v>
      </c>
      <c r="CT7" s="238">
        <f t="shared" ref="CT7:CT13" si="3">F31/CQ7</f>
        <v>0.2539450222384903</v>
      </c>
      <c r="CU7" s="238">
        <f>CR7+CS7+CT7</f>
        <v>1</v>
      </c>
      <c r="CV7" s="237"/>
      <c r="CW7" s="240">
        <f>CQ7/[1]EU28!F7</f>
        <v>1.2253802001608491E-2</v>
      </c>
      <c r="CX7" s="240">
        <f>F15/[1]EU28!F15</f>
        <v>1.4124842761320566E-2</v>
      </c>
      <c r="CY7" s="240">
        <f>F23/[1]EU28!F23</f>
        <v>1.9014837820116133E-3</v>
      </c>
      <c r="CZ7" s="240">
        <f>F31/[1]EU28!F31</f>
        <v>2.2739057602210844E-2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145.66</v>
      </c>
      <c r="G8" s="13">
        <v>102.09379799999999</v>
      </c>
      <c r="H8" s="13">
        <v>0.73343999999999998</v>
      </c>
      <c r="I8" s="372">
        <v>3.0649097720731251</v>
      </c>
      <c r="J8" s="372">
        <v>2.0100000000000002</v>
      </c>
      <c r="K8" s="372">
        <v>2.9453782909622728</v>
      </c>
      <c r="L8" s="372">
        <v>2.1454368404511877E-2</v>
      </c>
      <c r="M8" s="372">
        <v>9.8077112706339994E-2</v>
      </c>
      <c r="N8" s="13">
        <v>2.5508210304580254</v>
      </c>
      <c r="O8" s="225">
        <v>0.19308931564060688</v>
      </c>
      <c r="P8" s="190">
        <v>0.32099942597449216</v>
      </c>
      <c r="Q8" s="190">
        <v>1.7</v>
      </c>
      <c r="R8" s="190">
        <v>2.5</v>
      </c>
      <c r="S8" s="190">
        <v>1.3000000000000003</v>
      </c>
      <c r="T8" s="340">
        <v>1.4</v>
      </c>
      <c r="U8" s="272">
        <v>1</v>
      </c>
      <c r="V8" s="272"/>
      <c r="W8" s="272"/>
      <c r="X8" s="272"/>
      <c r="Y8" s="272">
        <v>1</v>
      </c>
      <c r="Z8" s="272">
        <v>0.36379239324454204</v>
      </c>
      <c r="AA8" s="272"/>
      <c r="AB8" s="272"/>
      <c r="AC8" s="272"/>
      <c r="AD8" s="272"/>
      <c r="AE8" s="272"/>
      <c r="AF8" s="272">
        <v>1</v>
      </c>
      <c r="AG8" s="272"/>
      <c r="AH8" s="272"/>
      <c r="AI8" s="272">
        <v>0.63620760675545796</v>
      </c>
      <c r="AJ8" s="272">
        <v>0.36379239324454204</v>
      </c>
      <c r="AK8" s="272"/>
      <c r="AL8" s="272"/>
      <c r="AM8" s="272"/>
      <c r="AN8" s="272">
        <v>0.63620760675545796</v>
      </c>
      <c r="AO8" s="272">
        <v>0.36379239324454204</v>
      </c>
      <c r="AP8" s="272"/>
      <c r="AQ8" s="272">
        <v>0.63620760675545796</v>
      </c>
      <c r="AR8" s="272"/>
      <c r="AS8" s="272">
        <v>0.36379239324454204</v>
      </c>
      <c r="AT8" s="272"/>
      <c r="AU8" s="272"/>
      <c r="AV8" s="272">
        <v>0.36379239324454204</v>
      </c>
      <c r="AW8" s="272"/>
      <c r="AX8" s="272">
        <v>0.63620760675545796</v>
      </c>
      <c r="AY8" s="272">
        <v>0.36379239324454204</v>
      </c>
      <c r="AZ8" s="272"/>
      <c r="BA8" s="272"/>
      <c r="BB8" s="272"/>
      <c r="BC8" s="272">
        <v>0.63620760675545796</v>
      </c>
      <c r="BD8" s="272" t="s">
        <v>85</v>
      </c>
      <c r="BE8" s="272"/>
      <c r="BF8" s="272"/>
      <c r="BG8" s="272" t="s">
        <v>85</v>
      </c>
      <c r="BH8" s="272"/>
      <c r="BI8" s="272"/>
      <c r="BJ8" s="272"/>
      <c r="BK8" s="272"/>
      <c r="BL8" s="272"/>
      <c r="BM8" s="272"/>
      <c r="BN8" s="272"/>
      <c r="BO8" s="272" t="s">
        <v>87</v>
      </c>
      <c r="BP8" s="272"/>
      <c r="BQ8" s="272"/>
      <c r="BR8" s="272" t="s">
        <v>85</v>
      </c>
      <c r="BS8" s="272"/>
      <c r="BT8" s="272" t="s">
        <v>85</v>
      </c>
      <c r="BU8" s="272"/>
      <c r="BV8" s="272"/>
      <c r="BW8" s="272" t="s">
        <v>85</v>
      </c>
      <c r="BX8" s="272"/>
      <c r="BY8" s="272"/>
      <c r="BZ8" s="272"/>
      <c r="CA8" s="272"/>
      <c r="CB8" s="272"/>
      <c r="CC8" s="272"/>
      <c r="CD8" s="272" t="s">
        <v>87</v>
      </c>
      <c r="CE8" s="272"/>
      <c r="CF8" s="272"/>
      <c r="CG8" s="159">
        <v>138.78796689083518</v>
      </c>
      <c r="CH8" s="32">
        <v>66.055283261647304</v>
      </c>
      <c r="CI8" s="32">
        <v>32.227443776579861</v>
      </c>
      <c r="CJ8" s="32">
        <v>197.64794364923836</v>
      </c>
      <c r="CK8" s="32">
        <v>7.2660811587812031</v>
      </c>
      <c r="CL8" s="47">
        <v>37.706109218598435</v>
      </c>
      <c r="CM8" s="47">
        <v>18.927340117080234</v>
      </c>
      <c r="CN8" s="47">
        <v>4.8447586955422603E-2</v>
      </c>
      <c r="CO8" s="94">
        <v>26.300901102821772</v>
      </c>
      <c r="CP8" s="101">
        <v>5.3292345650964856E-3</v>
      </c>
      <c r="CQ8" s="236">
        <f t="shared" si="0"/>
        <v>145.66</v>
      </c>
      <c r="CR8" s="238">
        <f t="shared" si="1"/>
        <v>0.63620760675545796</v>
      </c>
      <c r="CS8" s="238">
        <f t="shared" si="2"/>
        <v>8.2964847704242756E-2</v>
      </c>
      <c r="CT8" s="238">
        <f t="shared" si="3"/>
        <v>0.28082754554029932</v>
      </c>
      <c r="CU8" s="238">
        <f t="shared" ref="CU8:CU13" si="4">CR8+CS8+CT8</f>
        <v>1</v>
      </c>
      <c r="CV8" s="237"/>
      <c r="CW8" s="240">
        <f>CQ8/[1]EU28!F8</f>
        <v>3.1011488472672488E-2</v>
      </c>
      <c r="CX8" s="240">
        <f>F16/[1]EU28!F16</f>
        <v>3.6387981403530813E-2</v>
      </c>
      <c r="CY8" s="240">
        <f>F23/[1]EU28!F23</f>
        <v>1.9014837820116133E-3</v>
      </c>
      <c r="CZ8" s="240">
        <f>F32/[1]EU28!F32</f>
        <v>5.0808944609012079E-2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65.28</v>
      </c>
      <c r="G9" s="13">
        <v>42.588483999999994</v>
      </c>
      <c r="H9" s="13">
        <v>0.25416</v>
      </c>
      <c r="I9" s="372">
        <v>1.5123109887229602</v>
      </c>
      <c r="J9" s="372">
        <v>0.71</v>
      </c>
      <c r="K9" s="372">
        <v>1.4533308601627646</v>
      </c>
      <c r="L9" s="372">
        <v>1.0586176921060723E-2</v>
      </c>
      <c r="M9" s="372">
        <v>4.8393951639134729E-2</v>
      </c>
      <c r="N9" s="13">
        <v>1.2756031152185261</v>
      </c>
      <c r="O9" s="225">
        <v>9.527559228954649E-2</v>
      </c>
      <c r="P9" s="190">
        <v>0.14143228121488766</v>
      </c>
      <c r="Q9" s="190">
        <v>1.5</v>
      </c>
      <c r="R9" s="190">
        <v>2.4500000000000002</v>
      </c>
      <c r="S9" s="190">
        <v>1.25</v>
      </c>
      <c r="T9" s="340">
        <v>1.2999999999999998</v>
      </c>
      <c r="U9" s="272">
        <v>1</v>
      </c>
      <c r="V9" s="272"/>
      <c r="W9" s="272"/>
      <c r="X9" s="272"/>
      <c r="Y9" s="272">
        <v>1</v>
      </c>
      <c r="Z9" s="272">
        <v>0.57429534313725494</v>
      </c>
      <c r="AA9" s="272"/>
      <c r="AB9" s="272"/>
      <c r="AC9" s="272"/>
      <c r="AD9" s="272"/>
      <c r="AE9" s="272"/>
      <c r="AF9" s="272">
        <v>1</v>
      </c>
      <c r="AG9" s="272"/>
      <c r="AH9" s="272"/>
      <c r="AI9" s="272">
        <v>0.42570465686274506</v>
      </c>
      <c r="AJ9" s="272">
        <v>0.57429534313725494</v>
      </c>
      <c r="AK9" s="272"/>
      <c r="AL9" s="272"/>
      <c r="AM9" s="272"/>
      <c r="AN9" s="272">
        <v>0.42570465686274506</v>
      </c>
      <c r="AO9" s="272">
        <v>0.57429534313725494</v>
      </c>
      <c r="AP9" s="272"/>
      <c r="AQ9" s="272">
        <v>0.42570465686274506</v>
      </c>
      <c r="AR9" s="272"/>
      <c r="AS9" s="272">
        <v>0.57429534313725494</v>
      </c>
      <c r="AT9" s="272"/>
      <c r="AU9" s="272"/>
      <c r="AV9" s="272">
        <v>0.57429534313725494</v>
      </c>
      <c r="AW9" s="272"/>
      <c r="AX9" s="272">
        <v>0.42570465686274506</v>
      </c>
      <c r="AY9" s="272">
        <v>0.57429534313725494</v>
      </c>
      <c r="AZ9" s="272"/>
      <c r="BA9" s="272"/>
      <c r="BB9" s="272"/>
      <c r="BC9" s="272">
        <v>0.42570465686274506</v>
      </c>
      <c r="BD9" s="272" t="s">
        <v>85</v>
      </c>
      <c r="BE9" s="272"/>
      <c r="BF9" s="272"/>
      <c r="BG9" s="272" t="s">
        <v>85</v>
      </c>
      <c r="BH9" s="272"/>
      <c r="BI9" s="272"/>
      <c r="BJ9" s="272"/>
      <c r="BK9" s="272"/>
      <c r="BL9" s="272"/>
      <c r="BM9" s="272"/>
      <c r="BN9" s="272"/>
      <c r="BO9" s="272" t="s">
        <v>87</v>
      </c>
      <c r="BP9" s="272"/>
      <c r="BQ9" s="272"/>
      <c r="BR9" s="272" t="s">
        <v>85</v>
      </c>
      <c r="BS9" s="272"/>
      <c r="BT9" s="272" t="s">
        <v>85</v>
      </c>
      <c r="BU9" s="272"/>
      <c r="BV9" s="272"/>
      <c r="BW9" s="272" t="s">
        <v>85</v>
      </c>
      <c r="BX9" s="272"/>
      <c r="BY9" s="272"/>
      <c r="BZ9" s="272"/>
      <c r="CA9" s="272"/>
      <c r="CB9" s="272"/>
      <c r="CC9" s="272"/>
      <c r="CD9" s="272" t="s">
        <v>87</v>
      </c>
      <c r="CE9" s="272"/>
      <c r="CF9" s="272"/>
      <c r="CG9" s="159">
        <v>119.43234637846888</v>
      </c>
      <c r="CH9" s="32">
        <v>42.309577793077821</v>
      </c>
      <c r="CI9" s="32">
        <v>32.019577346012497</v>
      </c>
      <c r="CJ9" s="32">
        <v>170.08360447757752</v>
      </c>
      <c r="CK9" s="32">
        <v>4.6540535572385604</v>
      </c>
      <c r="CL9" s="47">
        <v>37.462905494834622</v>
      </c>
      <c r="CM9" s="47">
        <v>7.2403805819695748</v>
      </c>
      <c r="CN9" s="47">
        <v>1.0753402291888658E-2</v>
      </c>
      <c r="CO9" s="94">
        <v>9.6891813386584413</v>
      </c>
      <c r="CP9" s="101">
        <v>1.1828742521077524E-3</v>
      </c>
      <c r="CQ9" s="236">
        <f t="shared" si="0"/>
        <v>65.28</v>
      </c>
      <c r="CR9" s="238">
        <f t="shared" si="1"/>
        <v>0.42570465686274506</v>
      </c>
      <c r="CS9" s="238">
        <f t="shared" si="2"/>
        <v>0.1032931037745098</v>
      </c>
      <c r="CT9" s="238">
        <f t="shared" si="3"/>
        <v>0.4710022393627451</v>
      </c>
      <c r="CU9" s="238">
        <f t="shared" si="4"/>
        <v>1</v>
      </c>
      <c r="CV9" s="237"/>
      <c r="CW9" s="240">
        <f>CQ9/[1]EU28!F9</f>
        <v>1.8401255615089027E-2</v>
      </c>
      <c r="CX9" s="240">
        <f>F17/[1]EU28!F17</f>
        <v>1.5946794286927527E-2</v>
      </c>
      <c r="CY9" s="240">
        <f>F24/[1]EU28!F24</f>
        <v>8.9837581787488279E-3</v>
      </c>
      <c r="CZ9" s="240">
        <f>F33/[1]EU28!F33</f>
        <v>4.4650244966950185E-2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56.849999999999994</v>
      </c>
      <c r="G10" s="13">
        <v>36.347754999999992</v>
      </c>
      <c r="H10" s="13">
        <v>0.20358000000000004</v>
      </c>
      <c r="I10" s="372">
        <v>1.3152664134348753</v>
      </c>
      <c r="J10" s="372">
        <v>0.32</v>
      </c>
      <c r="K10" s="372">
        <v>1.2639710233109152</v>
      </c>
      <c r="L10" s="372">
        <v>9.2068648940441273E-3</v>
      </c>
      <c r="M10" s="372">
        <v>4.2088525229916005E-2</v>
      </c>
      <c r="N10" s="13">
        <v>1.1092127163529011</v>
      </c>
      <c r="O10" s="225">
        <v>8.2861784046397144E-2</v>
      </c>
      <c r="P10" s="190">
        <v>0.12319191303557706</v>
      </c>
      <c r="Q10" s="190">
        <v>1.4000000000000001</v>
      </c>
      <c r="R10" s="190">
        <v>2.4300000000000006</v>
      </c>
      <c r="S10" s="190">
        <v>1.2300000000000002</v>
      </c>
      <c r="T10" s="340">
        <v>1.1000000000000001</v>
      </c>
      <c r="U10" s="272">
        <v>1.0000000000000002</v>
      </c>
      <c r="V10" s="272"/>
      <c r="W10" s="272"/>
      <c r="X10" s="272"/>
      <c r="Y10" s="272">
        <v>1.0000000000000002</v>
      </c>
      <c r="Z10" s="272">
        <v>1.0000000000000002</v>
      </c>
      <c r="AA10" s="272"/>
      <c r="AB10" s="272"/>
      <c r="AC10" s="272"/>
      <c r="AD10" s="272"/>
      <c r="AE10" s="272"/>
      <c r="AF10" s="272">
        <v>1.0000000000000002</v>
      </c>
      <c r="AG10" s="272"/>
      <c r="AH10" s="272"/>
      <c r="AI10" s="272"/>
      <c r="AJ10" s="272">
        <v>1.0000000000000002</v>
      </c>
      <c r="AK10" s="272"/>
      <c r="AL10" s="272"/>
      <c r="AM10" s="272"/>
      <c r="AN10" s="272">
        <v>0.71424802110817953</v>
      </c>
      <c r="AO10" s="272">
        <v>0.28575197889182058</v>
      </c>
      <c r="AP10" s="272"/>
      <c r="AQ10" s="272">
        <v>0.71424802110817953</v>
      </c>
      <c r="AR10" s="272">
        <v>1.0000000000000002</v>
      </c>
      <c r="AS10" s="272">
        <v>0.28575197889182058</v>
      </c>
      <c r="AT10" s="272">
        <v>0.57150395778364116</v>
      </c>
      <c r="AU10" s="272"/>
      <c r="AV10" s="272">
        <v>1.0000000000000002</v>
      </c>
      <c r="AW10" s="272"/>
      <c r="AX10" s="272"/>
      <c r="AY10" s="272">
        <v>1.0000000000000002</v>
      </c>
      <c r="AZ10" s="272"/>
      <c r="BA10" s="272"/>
      <c r="BB10" s="272"/>
      <c r="BC10" s="272"/>
      <c r="BD10" s="272" t="s">
        <v>85</v>
      </c>
      <c r="BE10" s="272"/>
      <c r="BF10" s="272"/>
      <c r="BG10" s="272" t="s">
        <v>85</v>
      </c>
      <c r="BH10" s="272"/>
      <c r="BI10" s="272"/>
      <c r="BJ10" s="272"/>
      <c r="BK10" s="272"/>
      <c r="BL10" s="272"/>
      <c r="BM10" s="272"/>
      <c r="BN10" s="272"/>
      <c r="BO10" s="272" t="s">
        <v>87</v>
      </c>
      <c r="BP10" s="272"/>
      <c r="BQ10" s="272"/>
      <c r="BR10" s="272" t="s">
        <v>85</v>
      </c>
      <c r="BS10" s="272"/>
      <c r="BT10" s="272" t="s">
        <v>85</v>
      </c>
      <c r="BU10" s="272"/>
      <c r="BV10" s="272"/>
      <c r="BW10" s="272" t="s">
        <v>85</v>
      </c>
      <c r="BX10" s="272"/>
      <c r="BY10" s="272"/>
      <c r="BZ10" s="272"/>
      <c r="CA10" s="272"/>
      <c r="CB10" s="272"/>
      <c r="CC10" s="272"/>
      <c r="CD10" s="272" t="s">
        <v>87</v>
      </c>
      <c r="CE10" s="272"/>
      <c r="CF10" s="272"/>
      <c r="CG10" s="159">
        <v>98.173471436717946</v>
      </c>
      <c r="CH10" s="32">
        <v>51.241599771616478</v>
      </c>
      <c r="CI10" s="32">
        <v>32.022333769663994</v>
      </c>
      <c r="CJ10" s="32">
        <v>139.80884067303003</v>
      </c>
      <c r="CK10" s="32">
        <v>5.6365759748778128</v>
      </c>
      <c r="CL10" s="47">
        <v>37.466130510506872</v>
      </c>
      <c r="CM10" s="47">
        <v>5.4525549620867197</v>
      </c>
      <c r="CN10" s="47">
        <v>1.0431764881505684E-2</v>
      </c>
      <c r="CO10" s="47">
        <v>7.2116870071396448</v>
      </c>
      <c r="CP10" s="69">
        <v>1.1474941369656252E-3</v>
      </c>
      <c r="CQ10" s="236">
        <f t="shared" si="0"/>
        <v>56.849999999999994</v>
      </c>
      <c r="CR10" s="238">
        <f t="shared" si="1"/>
        <v>0.4284960422163589</v>
      </c>
      <c r="CS10" s="238">
        <f t="shared" si="2"/>
        <v>0.10325775971503959</v>
      </c>
      <c r="CT10" s="238">
        <f t="shared" si="3"/>
        <v>0.46824619806860163</v>
      </c>
      <c r="CU10" s="238">
        <f t="shared" si="4"/>
        <v>1.0000000000000002</v>
      </c>
      <c r="CV10" s="237"/>
      <c r="CW10" s="240">
        <f>CQ10/[1]EU28!F10</f>
        <v>1.7644051968173043E-2</v>
      </c>
      <c r="CX10" s="240">
        <f>F18/[1]EU28!F18</f>
        <v>1.5790190117518942E-2</v>
      </c>
      <c r="CY10" s="240">
        <f>F25/[1]EU28!F25</f>
        <v>6.0404968262483079E-3</v>
      </c>
      <c r="CZ10" s="240">
        <f>F34/[1]EU28!F34</f>
        <v>4.9200392796626358E-2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50.570000000000007</v>
      </c>
      <c r="G11" s="13">
        <v>31.698671000000008</v>
      </c>
      <c r="H11" s="13">
        <v>0.16589999999999999</v>
      </c>
      <c r="I11" s="372">
        <v>1.0811499739347956</v>
      </c>
      <c r="J11" s="372">
        <v>0.45500000000000002</v>
      </c>
      <c r="K11" s="372">
        <v>1.0389851249513387</v>
      </c>
      <c r="L11" s="372">
        <v>7.5680498175435696E-3</v>
      </c>
      <c r="M11" s="372">
        <v>3.4596799165913461E-2</v>
      </c>
      <c r="N11" s="13">
        <v>0.89579540241477096</v>
      </c>
      <c r="O11" s="225">
        <v>6.8112448357892125E-2</v>
      </c>
      <c r="P11" s="190">
        <v>0.11724212316213257</v>
      </c>
      <c r="Q11" s="190">
        <v>1.3</v>
      </c>
      <c r="R11" s="190">
        <v>2.4</v>
      </c>
      <c r="S11" s="190">
        <v>1.2</v>
      </c>
      <c r="T11" s="340">
        <v>1</v>
      </c>
      <c r="U11" s="272">
        <v>1</v>
      </c>
      <c r="V11" s="272"/>
      <c r="W11" s="272"/>
      <c r="X11" s="272"/>
      <c r="Y11" s="272">
        <v>1</v>
      </c>
      <c r="Z11" s="272">
        <v>1</v>
      </c>
      <c r="AA11" s="272"/>
      <c r="AB11" s="272"/>
      <c r="AC11" s="272"/>
      <c r="AD11" s="272"/>
      <c r="AE11" s="272"/>
      <c r="AF11" s="272">
        <v>1</v>
      </c>
      <c r="AG11" s="272"/>
      <c r="AH11" s="272"/>
      <c r="AI11" s="272"/>
      <c r="AJ11" s="272">
        <v>1</v>
      </c>
      <c r="AK11" s="272"/>
      <c r="AL11" s="272"/>
      <c r="AM11" s="272"/>
      <c r="AN11" s="272">
        <v>0.32707138619735021</v>
      </c>
      <c r="AO11" s="272">
        <v>0.67292861380264979</v>
      </c>
      <c r="AP11" s="272"/>
      <c r="AQ11" s="272">
        <v>0.32707138619735021</v>
      </c>
      <c r="AR11" s="272">
        <v>0.65414277239470042</v>
      </c>
      <c r="AS11" s="272">
        <v>0.67292861380264979</v>
      </c>
      <c r="AT11" s="272">
        <v>1</v>
      </c>
      <c r="AU11" s="272"/>
      <c r="AV11" s="272">
        <v>1</v>
      </c>
      <c r="AW11" s="272"/>
      <c r="AX11" s="272"/>
      <c r="AY11" s="272">
        <v>1</v>
      </c>
      <c r="AZ11" s="272">
        <v>1</v>
      </c>
      <c r="BA11" s="272"/>
      <c r="BB11" s="272"/>
      <c r="BC11" s="272"/>
      <c r="BD11" s="272" t="s">
        <v>85</v>
      </c>
      <c r="BE11" s="272"/>
      <c r="BF11" s="272"/>
      <c r="BG11" s="272" t="s">
        <v>85</v>
      </c>
      <c r="BH11" s="272"/>
      <c r="BI11" s="272"/>
      <c r="BJ11" s="272"/>
      <c r="BK11" s="272"/>
      <c r="BL11" s="272"/>
      <c r="BM11" s="272"/>
      <c r="BN11" s="272"/>
      <c r="BO11" s="272" t="s">
        <v>87</v>
      </c>
      <c r="BP11" s="272"/>
      <c r="BQ11" s="272"/>
      <c r="BR11" s="272" t="s">
        <v>85</v>
      </c>
      <c r="BS11" s="272"/>
      <c r="BT11" s="272" t="s">
        <v>85</v>
      </c>
      <c r="BU11" s="272"/>
      <c r="BV11" s="272"/>
      <c r="BW11" s="272" t="s">
        <v>85</v>
      </c>
      <c r="BX11" s="272"/>
      <c r="BY11" s="272"/>
      <c r="BZ11" s="272"/>
      <c r="CA11" s="272"/>
      <c r="CB11" s="272"/>
      <c r="CC11" s="272"/>
      <c r="CD11" s="272" t="s">
        <v>87</v>
      </c>
      <c r="CE11" s="272"/>
      <c r="CF11" s="272"/>
      <c r="CG11" s="159">
        <v>96.271759997817995</v>
      </c>
      <c r="CH11" s="32">
        <v>47.010641992308685</v>
      </c>
      <c r="CI11" s="32">
        <v>32.245154306835914</v>
      </c>
      <c r="CJ11" s="32">
        <v>111.79943019780117</v>
      </c>
      <c r="CK11" s="32">
        <v>5.1711706191539557</v>
      </c>
      <c r="CL11" s="47">
        <v>37.726830538998016</v>
      </c>
      <c r="CM11" s="47">
        <v>4.682324300058486</v>
      </c>
      <c r="CN11" s="47">
        <v>7.7990655065240102E-3</v>
      </c>
      <c r="CO11" s="47">
        <v>5.4517391761846961</v>
      </c>
      <c r="CP11" s="69">
        <v>8.5789720571764121E-4</v>
      </c>
      <c r="CQ11" s="236">
        <f t="shared" si="0"/>
        <v>50.570000000000007</v>
      </c>
      <c r="CR11" s="238">
        <f t="shared" si="1"/>
        <v>0.65414277239470042</v>
      </c>
      <c r="CS11" s="238">
        <f t="shared" si="2"/>
        <v>3.4803719335574447E-2</v>
      </c>
      <c r="CT11" s="238">
        <f t="shared" si="3"/>
        <v>0.31105350826972511</v>
      </c>
      <c r="CU11" s="238">
        <f t="shared" si="4"/>
        <v>1</v>
      </c>
      <c r="CV11" s="237"/>
      <c r="CW11" s="240">
        <f>CQ11/[1]EU28!F11</f>
        <v>1.7465007819018729E-2</v>
      </c>
      <c r="CX11" s="240">
        <f>F19/[1]EU28!F19</f>
        <v>2.612190749938802E-2</v>
      </c>
      <c r="CY11" s="240">
        <f>F26/[1]EU28!F26</f>
        <v>5.1571251229266977E-3</v>
      </c>
      <c r="CZ11" s="240">
        <f>F35/[1]EU28!F35</f>
        <v>3.7915576934408682E-2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55.02</v>
      </c>
      <c r="G12" s="13">
        <v>34.993005999999994</v>
      </c>
      <c r="H12" s="13">
        <v>0.19260000000000002</v>
      </c>
      <c r="I12" s="372">
        <v>1.2083834765785395</v>
      </c>
      <c r="J12" s="372">
        <v>0.51</v>
      </c>
      <c r="K12" s="372">
        <v>1.1612565209919765</v>
      </c>
      <c r="L12" s="372">
        <v>8.4586843360497758E-3</v>
      </c>
      <c r="M12" s="372">
        <v>3.866827125051326E-2</v>
      </c>
      <c r="N12" s="13">
        <v>1.0051733840430515</v>
      </c>
      <c r="O12" s="225">
        <v>7.6128159024447986E-2</v>
      </c>
      <c r="P12" s="190">
        <v>0.12708193351103994</v>
      </c>
      <c r="Q12" s="190">
        <v>0.89999999999999991</v>
      </c>
      <c r="R12" s="190">
        <v>1.3999999999999997</v>
      </c>
      <c r="S12" s="190">
        <v>0.99999999999999989</v>
      </c>
      <c r="T12" s="340">
        <v>0.60999999999999988</v>
      </c>
      <c r="U12" s="272">
        <v>0.99999999999999989</v>
      </c>
      <c r="V12" s="272"/>
      <c r="W12" s="272"/>
      <c r="X12" s="272"/>
      <c r="Y12" s="272">
        <v>0.99999999999999989</v>
      </c>
      <c r="Z12" s="272">
        <v>0.99999999999999989</v>
      </c>
      <c r="AA12" s="272"/>
      <c r="AB12" s="272"/>
      <c r="AC12" s="272"/>
      <c r="AD12" s="272"/>
      <c r="AE12" s="272"/>
      <c r="AF12" s="272">
        <v>0.99999999999999989</v>
      </c>
      <c r="AG12" s="272"/>
      <c r="AH12" s="272"/>
      <c r="AI12" s="272"/>
      <c r="AJ12" s="272">
        <v>0.99999999999999989</v>
      </c>
      <c r="AK12" s="272"/>
      <c r="AL12" s="272"/>
      <c r="AM12" s="272"/>
      <c r="AN12" s="272">
        <v>0.49999999999999994</v>
      </c>
      <c r="AO12" s="272">
        <v>0.49999999999999994</v>
      </c>
      <c r="AP12" s="272"/>
      <c r="AQ12" s="272">
        <v>0.49999999999999994</v>
      </c>
      <c r="AR12" s="272">
        <v>0.99999999999999989</v>
      </c>
      <c r="AS12" s="272">
        <v>0.49999999999999994</v>
      </c>
      <c r="AT12" s="272">
        <v>0.99999999999999989</v>
      </c>
      <c r="AU12" s="272"/>
      <c r="AV12" s="272">
        <v>0.99999999999999989</v>
      </c>
      <c r="AW12" s="272"/>
      <c r="AX12" s="272"/>
      <c r="AY12" s="272">
        <v>0.99999999999999989</v>
      </c>
      <c r="AZ12" s="272">
        <v>0.99999999999999989</v>
      </c>
      <c r="BA12" s="272"/>
      <c r="BB12" s="272"/>
      <c r="BC12" s="272"/>
      <c r="BD12" s="272" t="s">
        <v>85</v>
      </c>
      <c r="BE12" s="272"/>
      <c r="BF12" s="272"/>
      <c r="BG12" s="272" t="s">
        <v>85</v>
      </c>
      <c r="BH12" s="272"/>
      <c r="BI12" s="272"/>
      <c r="BJ12" s="272"/>
      <c r="BK12" s="272"/>
      <c r="BL12" s="272"/>
      <c r="BM12" s="272"/>
      <c r="BN12" s="272"/>
      <c r="BO12" s="272" t="s">
        <v>87</v>
      </c>
      <c r="BP12" s="272"/>
      <c r="BQ12" s="272"/>
      <c r="BR12" s="272" t="s">
        <v>85</v>
      </c>
      <c r="BS12" s="272"/>
      <c r="BT12" s="272" t="s">
        <v>85</v>
      </c>
      <c r="BU12" s="272"/>
      <c r="BV12" s="272"/>
      <c r="BW12" s="272" t="s">
        <v>85</v>
      </c>
      <c r="BX12" s="272"/>
      <c r="BY12" s="272"/>
      <c r="BZ12" s="272"/>
      <c r="CA12" s="272"/>
      <c r="CB12" s="272"/>
      <c r="CC12" s="272"/>
      <c r="CD12" s="272" t="s">
        <v>87</v>
      </c>
      <c r="CE12" s="272"/>
      <c r="CF12" s="272"/>
      <c r="CG12" s="159">
        <v>70.459261992408784</v>
      </c>
      <c r="CH12" s="32">
        <v>36.668300754000768</v>
      </c>
      <c r="CI12" s="32">
        <v>32.183038937564675</v>
      </c>
      <c r="CJ12" s="32">
        <v>100.34103500338935</v>
      </c>
      <c r="CK12" s="32">
        <v>4.0335130829400843</v>
      </c>
      <c r="CL12" s="47">
        <v>37.65415555695067</v>
      </c>
      <c r="CM12" s="47">
        <v>4.2999921800007401</v>
      </c>
      <c r="CN12" s="47">
        <v>7.0623147252205486E-3</v>
      </c>
      <c r="CO12" s="47">
        <v>5.5829660786632394</v>
      </c>
      <c r="CP12" s="69">
        <v>7.7685461977426034E-4</v>
      </c>
      <c r="CQ12" s="236">
        <f t="shared" si="0"/>
        <v>55.02</v>
      </c>
      <c r="CR12" s="238">
        <f t="shared" si="1"/>
        <v>0.59123954925481637</v>
      </c>
      <c r="CS12" s="238">
        <f t="shared" si="2"/>
        <v>4.5500824136677567E-2</v>
      </c>
      <c r="CT12" s="238">
        <f t="shared" si="3"/>
        <v>0.36325962660850597</v>
      </c>
      <c r="CU12" s="238">
        <f t="shared" si="4"/>
        <v>0.99999999999999989</v>
      </c>
      <c r="CV12" s="237"/>
      <c r="CW12" s="240">
        <f>CQ12/[1]EU28!F12</f>
        <v>1.6614497483283055E-2</v>
      </c>
      <c r="CX12" s="240">
        <f>F20/[1]EU28!F20</f>
        <v>2.0253148794959437E-2</v>
      </c>
      <c r="CY12" s="240">
        <f>F27/[1]EU28!F27</f>
        <v>1.4494556477031679E-3</v>
      </c>
      <c r="CZ12" s="240">
        <f>F36/[1]EU28!F36</f>
        <v>4.2555035080231347E-2</v>
      </c>
      <c r="DA12" s="27"/>
      <c r="DB12" s="27"/>
      <c r="DC12" s="27"/>
      <c r="DD12" s="27"/>
    </row>
    <row r="13" spans="1:108" ht="24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58.347132890099999</v>
      </c>
      <c r="G13" s="13">
        <v>37.456082478541028</v>
      </c>
      <c r="H13" s="13">
        <v>0.17266279734060003</v>
      </c>
      <c r="I13" s="372">
        <v>1.2548842017022457</v>
      </c>
      <c r="J13" s="372">
        <v>0.50900000000000001</v>
      </c>
      <c r="K13" s="372">
        <v>1.2059437178358583</v>
      </c>
      <c r="L13" s="372">
        <v>8.7841894119157216E-3</v>
      </c>
      <c r="M13" s="372">
        <v>4.0156294454471872E-2</v>
      </c>
      <c r="N13" s="13">
        <v>1.0548971193825625</v>
      </c>
      <c r="O13" s="225">
        <v>7.9057704707241494E-2</v>
      </c>
      <c r="P13" s="190">
        <v>0.12092937761244191</v>
      </c>
      <c r="Q13" s="190">
        <v>0.67</v>
      </c>
      <c r="R13" s="190">
        <v>1.3</v>
      </c>
      <c r="S13" s="190">
        <v>0.28999999999999998</v>
      </c>
      <c r="T13" s="340">
        <v>0.22</v>
      </c>
      <c r="U13" s="272">
        <v>1</v>
      </c>
      <c r="V13" s="272"/>
      <c r="W13" s="272"/>
      <c r="X13" s="272"/>
      <c r="Y13" s="272">
        <v>1</v>
      </c>
      <c r="Z13" s="272">
        <v>1</v>
      </c>
      <c r="AA13" s="272"/>
      <c r="AB13" s="272"/>
      <c r="AC13" s="272"/>
      <c r="AD13" s="272"/>
      <c r="AE13" s="272"/>
      <c r="AF13" s="272">
        <v>1</v>
      </c>
      <c r="AG13" s="272"/>
      <c r="AH13" s="272"/>
      <c r="AI13" s="272"/>
      <c r="AJ13" s="272">
        <v>1</v>
      </c>
      <c r="AK13" s="272"/>
      <c r="AL13" s="272"/>
      <c r="AM13" s="272"/>
      <c r="AN13" s="272">
        <v>0.23306314760424715</v>
      </c>
      <c r="AO13" s="272">
        <v>0.76693685239575293</v>
      </c>
      <c r="AP13" s="272"/>
      <c r="AQ13" s="272">
        <v>0.23306314760424715</v>
      </c>
      <c r="AR13" s="272">
        <v>0.4661262952084943</v>
      </c>
      <c r="AS13" s="272">
        <v>0.76693685239575293</v>
      </c>
      <c r="AT13" s="272">
        <v>1</v>
      </c>
      <c r="AU13" s="272"/>
      <c r="AV13" s="272">
        <v>1</v>
      </c>
      <c r="AW13" s="272"/>
      <c r="AX13" s="272"/>
      <c r="AY13" s="272">
        <v>1</v>
      </c>
      <c r="AZ13" s="272">
        <v>1</v>
      </c>
      <c r="BA13" s="272"/>
      <c r="BB13" s="272"/>
      <c r="BC13" s="272"/>
      <c r="BD13" s="272" t="s">
        <v>85</v>
      </c>
      <c r="BE13" s="272"/>
      <c r="BF13" s="272"/>
      <c r="BG13" s="272" t="s">
        <v>85</v>
      </c>
      <c r="BH13" s="272"/>
      <c r="BI13" s="272"/>
      <c r="BJ13" s="272"/>
      <c r="BK13" s="272"/>
      <c r="BL13" s="272"/>
      <c r="BM13" s="272"/>
      <c r="BN13" s="272"/>
      <c r="BO13" s="272" t="s">
        <v>87</v>
      </c>
      <c r="BP13" s="272"/>
      <c r="BQ13" s="272"/>
      <c r="BR13" s="272" t="s">
        <v>85</v>
      </c>
      <c r="BS13" s="272"/>
      <c r="BT13" s="272" t="s">
        <v>85</v>
      </c>
      <c r="BU13" s="272"/>
      <c r="BV13" s="272"/>
      <c r="BW13" s="272" t="s">
        <v>85</v>
      </c>
      <c r="BX13" s="272"/>
      <c r="BY13" s="272"/>
      <c r="BZ13" s="272"/>
      <c r="CA13" s="272"/>
      <c r="CB13" s="272"/>
      <c r="CC13" s="272"/>
      <c r="CD13" s="272" t="s">
        <v>87</v>
      </c>
      <c r="CE13" s="272"/>
      <c r="CF13" s="272"/>
      <c r="CG13" s="159">
        <v>51.863079675973935</v>
      </c>
      <c r="CH13" s="32">
        <v>33.894672876454557</v>
      </c>
      <c r="CI13" s="32">
        <v>32.126391592094471</v>
      </c>
      <c r="CJ13" s="32">
        <v>73.858211766554476</v>
      </c>
      <c r="CK13" s="32">
        <v>3.7284140164100013</v>
      </c>
      <c r="CL13" s="47">
        <v>37.587878162750528</v>
      </c>
      <c r="CM13" s="47">
        <v>3.8807706294377518</v>
      </c>
      <c r="CN13" s="47">
        <v>5.8523490337932058E-3</v>
      </c>
      <c r="CO13" s="47">
        <v>4.9595841938645062</v>
      </c>
      <c r="CP13" s="69">
        <v>6.4375839371725262E-4</v>
      </c>
      <c r="CQ13" s="236">
        <f t="shared" si="0"/>
        <v>58.347132890099999</v>
      </c>
      <c r="CR13" s="238">
        <f t="shared" si="1"/>
        <v>0.53387370479150575</v>
      </c>
      <c r="CS13" s="238">
        <f t="shared" si="2"/>
        <v>0.14362316681068438</v>
      </c>
      <c r="CT13" s="238">
        <f t="shared" si="3"/>
        <v>0.32250312839780992</v>
      </c>
      <c r="CU13" s="238">
        <f t="shared" si="4"/>
        <v>1</v>
      </c>
      <c r="CV13" s="237"/>
      <c r="CW13" s="240">
        <f>CQ13/[1]EU28!F13</f>
        <v>2.4721898335717172E-2</v>
      </c>
      <c r="CX13" s="240">
        <f>F21/[1]EU28!F21</f>
        <v>3.3604108007810392E-2</v>
      </c>
      <c r="CY13" s="240">
        <f>F28/[1]EU28!F28</f>
        <v>2.0258881692969024E-3</v>
      </c>
      <c r="CZ13" s="240">
        <f>F37/[1]EU28!F37</f>
        <v>8.8999847621336642E-2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13"/>
      <c r="H14" s="99"/>
      <c r="I14" s="97">
        <v>7.7086068844893241</v>
      </c>
      <c r="J14" s="97">
        <v>4.16</v>
      </c>
      <c r="K14" s="97">
        <v>7.4079712159942401</v>
      </c>
      <c r="L14" s="97">
        <v>5.3960248191425267E-2</v>
      </c>
      <c r="M14" s="97">
        <v>0.24667542030365835</v>
      </c>
      <c r="N14" s="99"/>
      <c r="O14" s="98"/>
      <c r="P14" s="114"/>
      <c r="Q14" s="120"/>
      <c r="R14" s="10"/>
      <c r="S14" s="10"/>
      <c r="T14" s="284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7"/>
      <c r="AG14" s="277"/>
      <c r="AH14" s="277"/>
      <c r="AI14" s="277"/>
      <c r="AJ14" s="278"/>
      <c r="AK14" s="278"/>
      <c r="AL14" s="278"/>
      <c r="AM14" s="278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34"/>
      <c r="CH14" s="15"/>
      <c r="CI14" s="15"/>
      <c r="CJ14" s="63"/>
      <c r="CK14" s="63"/>
      <c r="CL14" s="15"/>
      <c r="CM14" s="15"/>
      <c r="CN14" s="15"/>
      <c r="CO14" s="47"/>
      <c r="CP14" s="15"/>
      <c r="CQ14" s="121"/>
      <c r="CR14" s="121"/>
      <c r="CS14" s="121"/>
      <c r="CT14" s="121"/>
      <c r="CU14" s="121"/>
      <c r="CV14" s="237"/>
      <c r="CW14" s="237"/>
      <c r="CX14" s="237"/>
      <c r="CY14" s="237"/>
      <c r="CZ14" s="237"/>
      <c r="DA14" s="237"/>
      <c r="DB14" s="237"/>
    </row>
    <row r="15" spans="1:108" ht="24.75" customHeight="1" x14ac:dyDescent="0.2">
      <c r="A15" s="26"/>
      <c r="B15" s="37" t="s">
        <v>82</v>
      </c>
      <c r="C15" s="37" t="s">
        <v>97</v>
      </c>
      <c r="D15" s="37" t="s">
        <v>97</v>
      </c>
      <c r="E15" s="38" t="s">
        <v>84</v>
      </c>
      <c r="F15" s="53">
        <v>43.480000000000004</v>
      </c>
      <c r="G15" s="13">
        <v>29.800744000000005</v>
      </c>
      <c r="H15" s="13">
        <v>0.10404000000000001</v>
      </c>
      <c r="I15" s="13">
        <v>1.0434192947650518</v>
      </c>
      <c r="J15" s="13">
        <v>0.35</v>
      </c>
      <c r="K15" s="13">
        <v>1.0027259422692147</v>
      </c>
      <c r="L15" s="28">
        <v>7.3039350633553627E-3</v>
      </c>
      <c r="M15" s="13">
        <v>3.3389417432481659E-2</v>
      </c>
      <c r="N15" s="13">
        <v>0.84628473334951715</v>
      </c>
      <c r="O15" s="13">
        <v>6.5735415570198269E-2</v>
      </c>
      <c r="P15" s="58">
        <v>0.13139914584533638</v>
      </c>
      <c r="Q15" s="58">
        <v>1.9</v>
      </c>
      <c r="R15" s="58">
        <v>2.6</v>
      </c>
      <c r="S15" s="58">
        <v>1.4</v>
      </c>
      <c r="T15" s="91">
        <v>1.6</v>
      </c>
      <c r="U15" s="291">
        <v>1</v>
      </c>
      <c r="V15" s="347"/>
      <c r="W15" s="347"/>
      <c r="X15" s="347"/>
      <c r="Y15" s="347">
        <v>1</v>
      </c>
      <c r="Z15" s="347"/>
      <c r="AA15" s="347"/>
      <c r="AB15" s="347"/>
      <c r="AC15" s="291"/>
      <c r="AD15" s="291"/>
      <c r="AE15" s="347"/>
      <c r="AF15" s="347">
        <v>1</v>
      </c>
      <c r="AG15" s="347"/>
      <c r="AH15" s="347"/>
      <c r="AI15" s="347">
        <v>1</v>
      </c>
      <c r="AJ15" s="347"/>
      <c r="AK15" s="347"/>
      <c r="AL15" s="347"/>
      <c r="AM15" s="347"/>
      <c r="AN15" s="291">
        <v>1</v>
      </c>
      <c r="AO15" s="291"/>
      <c r="AP15" s="291"/>
      <c r="AQ15" s="291">
        <v>1</v>
      </c>
      <c r="AR15" s="291"/>
      <c r="AS15" s="291"/>
      <c r="AT15" s="291"/>
      <c r="AU15" s="347"/>
      <c r="AV15" s="291"/>
      <c r="AW15" s="347"/>
      <c r="AX15" s="347">
        <v>1</v>
      </c>
      <c r="AY15" s="291"/>
      <c r="AZ15" s="291"/>
      <c r="BA15" s="347"/>
      <c r="BB15" s="347"/>
      <c r="BC15" s="347">
        <v>1</v>
      </c>
      <c r="BD15" s="291" t="s">
        <v>85</v>
      </c>
      <c r="BE15" s="273"/>
      <c r="BF15" s="273"/>
      <c r="BG15" s="291" t="s">
        <v>85</v>
      </c>
      <c r="BH15" s="273"/>
      <c r="BI15" s="273"/>
      <c r="BJ15" s="273"/>
      <c r="BK15" s="273"/>
      <c r="BL15" s="273"/>
      <c r="BM15" s="273"/>
      <c r="BN15" s="273"/>
      <c r="BO15" s="291" t="s">
        <v>87</v>
      </c>
      <c r="BP15" s="273"/>
      <c r="BQ15" s="273"/>
      <c r="BR15" s="291" t="s">
        <v>85</v>
      </c>
      <c r="BS15" s="273"/>
      <c r="BT15" s="291" t="s">
        <v>85</v>
      </c>
      <c r="BU15" s="273"/>
      <c r="BV15" s="273"/>
      <c r="BW15" s="291" t="s">
        <v>85</v>
      </c>
      <c r="BX15" s="273"/>
      <c r="BY15" s="273"/>
      <c r="BZ15" s="273"/>
      <c r="CA15" s="273"/>
      <c r="CB15" s="273"/>
      <c r="CC15" s="273"/>
      <c r="CD15" s="291" t="s">
        <v>87</v>
      </c>
      <c r="CE15" s="273"/>
      <c r="CF15" s="273"/>
      <c r="CG15" s="245">
        <v>181.38091576730201</v>
      </c>
      <c r="CH15" s="13">
        <v>46.000641992308701</v>
      </c>
      <c r="CI15" s="13">
        <v>32.386679722156103</v>
      </c>
      <c r="CJ15" s="32">
        <v>258.3045621442148</v>
      </c>
      <c r="CK15" s="13">
        <v>5.0600706191539571</v>
      </c>
      <c r="CL15" s="47">
        <v>37.892415274922641</v>
      </c>
      <c r="CM15" s="47">
        <v>6.8346590715862794</v>
      </c>
      <c r="CN15" s="47">
        <v>4.7859067928797969E-3</v>
      </c>
      <c r="CO15" s="47">
        <v>9.345230346645474</v>
      </c>
      <c r="CP15" s="101">
        <v>5.2644974721677772E-4</v>
      </c>
      <c r="CQ15" s="121"/>
      <c r="CR15" s="121"/>
      <c r="CS15" s="121"/>
      <c r="CT15" s="121"/>
      <c r="CU15" s="121"/>
      <c r="CV15" s="121"/>
    </row>
    <row r="16" spans="1:108" ht="21.75" customHeight="1" x14ac:dyDescent="0.2">
      <c r="A16" s="26"/>
      <c r="B16" s="5" t="s">
        <v>82</v>
      </c>
      <c r="C16" s="5" t="s">
        <v>97</v>
      </c>
      <c r="D16" s="5" t="s">
        <v>97</v>
      </c>
      <c r="E16" s="12" t="s">
        <v>89</v>
      </c>
      <c r="F16" s="10">
        <v>92.67</v>
      </c>
      <c r="G16" s="13">
        <v>66.216100999999995</v>
      </c>
      <c r="H16" s="13">
        <v>0.48875999999999997</v>
      </c>
      <c r="I16" s="13">
        <v>2.3069930094288593</v>
      </c>
      <c r="J16" s="13">
        <v>1.77</v>
      </c>
      <c r="K16" s="13">
        <v>2.2170202820611338</v>
      </c>
      <c r="L16" s="13">
        <v>1.6148951066002015E-2</v>
      </c>
      <c r="M16" s="13">
        <v>7.3823776301723501E-2</v>
      </c>
      <c r="N16" s="13">
        <v>1.8711298263497427</v>
      </c>
      <c r="O16" s="13">
        <v>0.14534055959401815</v>
      </c>
      <c r="P16" s="58">
        <v>0.2905226234850985</v>
      </c>
      <c r="Q16" s="58">
        <v>1.7</v>
      </c>
      <c r="R16" s="58">
        <v>2.5</v>
      </c>
      <c r="S16" s="58">
        <v>1.3</v>
      </c>
      <c r="T16" s="91">
        <v>1.4</v>
      </c>
      <c r="U16" s="291">
        <v>1</v>
      </c>
      <c r="V16" s="347"/>
      <c r="W16" s="347"/>
      <c r="X16" s="347"/>
      <c r="Y16" s="347">
        <v>1</v>
      </c>
      <c r="Z16" s="347"/>
      <c r="AA16" s="347"/>
      <c r="AB16" s="347"/>
      <c r="AC16" s="291"/>
      <c r="AD16" s="291"/>
      <c r="AE16" s="347"/>
      <c r="AF16" s="347">
        <v>1</v>
      </c>
      <c r="AG16" s="347"/>
      <c r="AH16" s="347"/>
      <c r="AI16" s="347">
        <v>1</v>
      </c>
      <c r="AJ16" s="347"/>
      <c r="AK16" s="347"/>
      <c r="AL16" s="347"/>
      <c r="AM16" s="347"/>
      <c r="AN16" s="291">
        <v>1</v>
      </c>
      <c r="AO16" s="291"/>
      <c r="AP16" s="291"/>
      <c r="AQ16" s="291">
        <v>1</v>
      </c>
      <c r="AR16" s="291"/>
      <c r="AS16" s="291"/>
      <c r="AT16" s="291"/>
      <c r="AU16" s="347"/>
      <c r="AV16" s="291"/>
      <c r="AW16" s="347"/>
      <c r="AX16" s="347">
        <v>1</v>
      </c>
      <c r="AY16" s="291"/>
      <c r="AZ16" s="291"/>
      <c r="BA16" s="347"/>
      <c r="BB16" s="347"/>
      <c r="BC16" s="347">
        <v>1</v>
      </c>
      <c r="BD16" s="291" t="s">
        <v>85</v>
      </c>
      <c r="BE16" s="273"/>
      <c r="BF16" s="273"/>
      <c r="BG16" s="291" t="s">
        <v>85</v>
      </c>
      <c r="BH16" s="273"/>
      <c r="BI16" s="273"/>
      <c r="BJ16" s="273"/>
      <c r="BK16" s="273"/>
      <c r="BL16" s="273"/>
      <c r="BM16" s="273"/>
      <c r="BN16" s="273"/>
      <c r="BO16" s="291" t="s">
        <v>87</v>
      </c>
      <c r="BP16" s="273"/>
      <c r="BQ16" s="273"/>
      <c r="BR16" s="291" t="s">
        <v>85</v>
      </c>
      <c r="BS16" s="273"/>
      <c r="BT16" s="291" t="s">
        <v>85</v>
      </c>
      <c r="BU16" s="273"/>
      <c r="BV16" s="273"/>
      <c r="BW16" s="291" t="s">
        <v>85</v>
      </c>
      <c r="BX16" s="273"/>
      <c r="BY16" s="273"/>
      <c r="BZ16" s="273"/>
      <c r="CA16" s="273"/>
      <c r="CB16" s="273"/>
      <c r="CC16" s="273"/>
      <c r="CD16" s="291" t="s">
        <v>87</v>
      </c>
      <c r="CE16" s="273"/>
      <c r="CF16" s="273"/>
      <c r="CG16" s="30">
        <v>172.50996533761301</v>
      </c>
      <c r="CH16" s="13">
        <v>65.655111629078306</v>
      </c>
      <c r="CI16" s="13">
        <v>32.58667972215612</v>
      </c>
      <c r="CJ16" s="13">
        <v>245.67144163729466</v>
      </c>
      <c r="CK16" s="13">
        <v>7.2220622791986138</v>
      </c>
      <c r="CL16" s="47">
        <v>38.126415274922657</v>
      </c>
      <c r="CM16" s="47">
        <v>14.463944898154088</v>
      </c>
      <c r="CN16" s="47">
        <v>3.2089592359828306E-2</v>
      </c>
      <c r="CO16" s="47">
        <v>19.800579895797789</v>
      </c>
      <c r="CP16" s="101">
        <v>3.5298551595811141E-3</v>
      </c>
      <c r="CQ16" s="121"/>
      <c r="CR16" s="121"/>
      <c r="CS16" s="121"/>
      <c r="CT16" s="121"/>
      <c r="CU16" s="121"/>
      <c r="CV16" s="121"/>
    </row>
    <row r="17" spans="1:94" ht="21.75" customHeight="1" x14ac:dyDescent="0.2">
      <c r="A17" s="26"/>
      <c r="B17" s="5" t="s">
        <v>82</v>
      </c>
      <c r="C17" s="5" t="s">
        <v>97</v>
      </c>
      <c r="D17" s="5" t="s">
        <v>97</v>
      </c>
      <c r="E17" s="12" t="s">
        <v>91</v>
      </c>
      <c r="F17" s="7">
        <v>27.79</v>
      </c>
      <c r="G17" s="13">
        <v>18.185437</v>
      </c>
      <c r="H17" s="13">
        <v>9.9479999999999985E-2</v>
      </c>
      <c r="I17" s="13">
        <v>0.94053480944371659</v>
      </c>
      <c r="J17" s="13">
        <v>0.51</v>
      </c>
      <c r="K17" s="13">
        <v>0.90385395187541162</v>
      </c>
      <c r="L17" s="13">
        <v>6.5837436661060162E-3</v>
      </c>
      <c r="M17" s="13">
        <v>3.0097113902198932E-2</v>
      </c>
      <c r="N17" s="13">
        <v>0.76283834735415945</v>
      </c>
      <c r="O17" s="13">
        <v>5.9253692994954144E-2</v>
      </c>
      <c r="P17" s="58">
        <v>0.118442769094603</v>
      </c>
      <c r="Q17" s="58">
        <v>1.5</v>
      </c>
      <c r="R17" s="58">
        <v>2.4500000000000002</v>
      </c>
      <c r="S17" s="58">
        <v>1.25</v>
      </c>
      <c r="T17" s="91">
        <v>1.3</v>
      </c>
      <c r="U17" s="291">
        <v>1</v>
      </c>
      <c r="V17" s="347"/>
      <c r="W17" s="347"/>
      <c r="X17" s="347"/>
      <c r="Y17" s="347">
        <v>1</v>
      </c>
      <c r="Z17" s="347"/>
      <c r="AA17" s="347"/>
      <c r="AB17" s="347"/>
      <c r="AC17" s="291"/>
      <c r="AD17" s="291"/>
      <c r="AE17" s="347"/>
      <c r="AF17" s="347">
        <v>1</v>
      </c>
      <c r="AG17" s="347"/>
      <c r="AH17" s="347"/>
      <c r="AI17" s="347">
        <v>1</v>
      </c>
      <c r="AJ17" s="347"/>
      <c r="AK17" s="347"/>
      <c r="AL17" s="347"/>
      <c r="AM17" s="347"/>
      <c r="AN17" s="291">
        <v>1</v>
      </c>
      <c r="AO17" s="291"/>
      <c r="AP17" s="291"/>
      <c r="AQ17" s="291">
        <v>1</v>
      </c>
      <c r="AR17" s="291"/>
      <c r="AS17" s="291"/>
      <c r="AT17" s="291"/>
      <c r="AU17" s="347"/>
      <c r="AV17" s="291"/>
      <c r="AW17" s="347"/>
      <c r="AX17" s="347">
        <v>1</v>
      </c>
      <c r="AY17" s="291"/>
      <c r="AZ17" s="291"/>
      <c r="BA17" s="347"/>
      <c r="BB17" s="347"/>
      <c r="BC17" s="347">
        <v>1</v>
      </c>
      <c r="BD17" s="291" t="s">
        <v>85</v>
      </c>
      <c r="BE17" s="273"/>
      <c r="BF17" s="273"/>
      <c r="BG17" s="291" t="s">
        <v>85</v>
      </c>
      <c r="BH17" s="273"/>
      <c r="BI17" s="273"/>
      <c r="BJ17" s="273"/>
      <c r="BK17" s="273"/>
      <c r="BL17" s="273"/>
      <c r="BM17" s="273"/>
      <c r="BN17" s="273"/>
      <c r="BO17" s="291" t="s">
        <v>87</v>
      </c>
      <c r="BP17" s="273"/>
      <c r="BQ17" s="273"/>
      <c r="BR17" s="291" t="s">
        <v>85</v>
      </c>
      <c r="BS17" s="273"/>
      <c r="BT17" s="291" t="s">
        <v>85</v>
      </c>
      <c r="BU17" s="273"/>
      <c r="BV17" s="273"/>
      <c r="BW17" s="291" t="s">
        <v>85</v>
      </c>
      <c r="BX17" s="273"/>
      <c r="BY17" s="273"/>
      <c r="BZ17" s="273"/>
      <c r="CA17" s="273"/>
      <c r="CB17" s="273"/>
      <c r="CC17" s="273"/>
      <c r="CD17" s="291" t="s">
        <v>87</v>
      </c>
      <c r="CE17" s="273"/>
      <c r="CF17" s="273"/>
      <c r="CG17" s="30">
        <v>175.04451715379801</v>
      </c>
      <c r="CH17" s="13">
        <v>42.309577793077821</v>
      </c>
      <c r="CI17" s="13">
        <v>32.58667972215612</v>
      </c>
      <c r="CJ17" s="13">
        <v>249.28089687872372</v>
      </c>
      <c r="CK17" s="13">
        <v>4.6540535572385604</v>
      </c>
      <c r="CL17" s="47">
        <v>38.126415274922657</v>
      </c>
      <c r="CM17" s="47">
        <v>4.1100448683745325</v>
      </c>
      <c r="CN17" s="69">
        <v>4.208956798855381E-3</v>
      </c>
      <c r="CO17" s="47">
        <v>5.5928151259816277</v>
      </c>
      <c r="CP17" s="102">
        <v>4.6298524787409193E-4</v>
      </c>
    </row>
    <row r="18" spans="1:94" ht="21.75" customHeight="1" x14ac:dyDescent="0.2">
      <c r="A18" s="26"/>
      <c r="B18" s="5" t="s">
        <v>82</v>
      </c>
      <c r="C18" s="5" t="s">
        <v>97</v>
      </c>
      <c r="D18" s="5" t="s">
        <v>97</v>
      </c>
      <c r="E18" s="12" t="s">
        <v>92</v>
      </c>
      <c r="F18" s="206">
        <v>24.36</v>
      </c>
      <c r="G18" s="13">
        <v>15.646207999999996</v>
      </c>
      <c r="H18" s="13">
        <v>7.8899999999999998E-2</v>
      </c>
      <c r="I18" s="13">
        <v>0.82017559167766585</v>
      </c>
      <c r="J18" s="13">
        <v>0.2</v>
      </c>
      <c r="K18" s="13">
        <v>0.7881887436022369</v>
      </c>
      <c r="L18" s="13">
        <v>5.7412291417436607E-3</v>
      </c>
      <c r="M18" s="13">
        <v>2.6245618933685308E-2</v>
      </c>
      <c r="N18" s="13">
        <v>0.66521875279199993</v>
      </c>
      <c r="O18" s="13">
        <v>5.1671062275692951E-2</v>
      </c>
      <c r="P18" s="58">
        <v>0.10328577660997296</v>
      </c>
      <c r="Q18" s="58">
        <v>1.4</v>
      </c>
      <c r="R18" s="58">
        <v>2.4300000000000002</v>
      </c>
      <c r="S18" s="58">
        <v>1.23</v>
      </c>
      <c r="T18" s="91">
        <v>1.1000000000000001</v>
      </c>
      <c r="U18" s="291">
        <v>1</v>
      </c>
      <c r="V18" s="347"/>
      <c r="W18" s="347"/>
      <c r="X18" s="347"/>
      <c r="Y18" s="347">
        <v>1</v>
      </c>
      <c r="Z18" s="347">
        <v>1</v>
      </c>
      <c r="AA18" s="347"/>
      <c r="AB18" s="347"/>
      <c r="AC18" s="291"/>
      <c r="AD18" s="291"/>
      <c r="AE18" s="347"/>
      <c r="AF18" s="347">
        <v>1</v>
      </c>
      <c r="AG18" s="347"/>
      <c r="AH18" s="347"/>
      <c r="AI18" s="347"/>
      <c r="AJ18" s="347">
        <v>1</v>
      </c>
      <c r="AK18" s="347"/>
      <c r="AL18" s="347"/>
      <c r="AM18" s="347"/>
      <c r="AN18" s="291">
        <v>1</v>
      </c>
      <c r="AO18" s="291"/>
      <c r="AP18" s="291"/>
      <c r="AQ18" s="291">
        <v>1</v>
      </c>
      <c r="AR18" s="291">
        <v>1</v>
      </c>
      <c r="AS18" s="291"/>
      <c r="AT18" s="291"/>
      <c r="AU18" s="347"/>
      <c r="AV18" s="291">
        <v>1</v>
      </c>
      <c r="AW18" s="347"/>
      <c r="AX18" s="347"/>
      <c r="AY18" s="291">
        <v>1</v>
      </c>
      <c r="AZ18" s="291"/>
      <c r="BA18" s="347"/>
      <c r="BB18" s="347"/>
      <c r="BC18" s="347"/>
      <c r="BD18" s="291" t="s">
        <v>85</v>
      </c>
      <c r="BE18" s="273"/>
      <c r="BF18" s="273"/>
      <c r="BG18" s="291" t="s">
        <v>85</v>
      </c>
      <c r="BH18" s="273"/>
      <c r="BI18" s="273"/>
      <c r="BJ18" s="273"/>
      <c r="BK18" s="273"/>
      <c r="BL18" s="273"/>
      <c r="BM18" s="273"/>
      <c r="BN18" s="273"/>
      <c r="BO18" s="291" t="s">
        <v>87</v>
      </c>
      <c r="BP18" s="273"/>
      <c r="BQ18" s="273"/>
      <c r="BR18" s="291" t="s">
        <v>85</v>
      </c>
      <c r="BS18" s="273"/>
      <c r="BT18" s="291" t="s">
        <v>85</v>
      </c>
      <c r="BU18" s="273"/>
      <c r="BV18" s="273"/>
      <c r="BW18" s="291" t="s">
        <v>85</v>
      </c>
      <c r="BX18" s="273"/>
      <c r="BY18" s="273"/>
      <c r="BZ18" s="273"/>
      <c r="CA18" s="273"/>
      <c r="CB18" s="273"/>
      <c r="CC18" s="273"/>
      <c r="CD18" s="291" t="s">
        <v>87</v>
      </c>
      <c r="CE18" s="273"/>
      <c r="CF18" s="273"/>
      <c r="CG18" s="159">
        <v>140.57632573970801</v>
      </c>
      <c r="CH18" s="13">
        <v>51.241599771616471</v>
      </c>
      <c r="CI18" s="13">
        <v>32.58667972215612</v>
      </c>
      <c r="CJ18" s="32">
        <v>200.19474548591816</v>
      </c>
      <c r="CK18" s="13">
        <v>5.6365759748778119</v>
      </c>
      <c r="CL18" s="47">
        <v>38.126415274922657</v>
      </c>
      <c r="CM18" s="47">
        <v>3.0144979504309477</v>
      </c>
      <c r="CN18" s="69">
        <v>4.0429622219805396E-3</v>
      </c>
      <c r="CO18" s="47">
        <v>4.0610481044768516</v>
      </c>
      <c r="CP18" s="77">
        <v>4.4472584441785935E-4</v>
      </c>
    </row>
    <row r="19" spans="1:94" ht="21.75" customHeight="1" x14ac:dyDescent="0.2">
      <c r="A19" s="26"/>
      <c r="B19" s="5" t="s">
        <v>82</v>
      </c>
      <c r="C19" s="5" t="s">
        <v>97</v>
      </c>
      <c r="D19" s="5" t="s">
        <v>97</v>
      </c>
      <c r="E19" s="12" t="s">
        <v>93</v>
      </c>
      <c r="F19" s="206">
        <v>33.080000000000005</v>
      </c>
      <c r="G19" s="13">
        <v>22.101624000000005</v>
      </c>
      <c r="H19" s="13">
        <v>0.13122</v>
      </c>
      <c r="I19" s="13">
        <v>0.85964703236250584</v>
      </c>
      <c r="J19" s="13">
        <v>0.43</v>
      </c>
      <c r="K19" s="13">
        <v>0.82612079810036809</v>
      </c>
      <c r="L19" s="13">
        <v>6.0175292265375411E-3</v>
      </c>
      <c r="M19" s="13">
        <v>2.7508705035600187E-2</v>
      </c>
      <c r="N19" s="13">
        <v>0.69723280296577284</v>
      </c>
      <c r="O19" s="13">
        <v>5.4157763038837868E-2</v>
      </c>
      <c r="P19" s="58">
        <v>0.10825646635789513</v>
      </c>
      <c r="Q19" s="58">
        <v>1.3</v>
      </c>
      <c r="R19" s="58">
        <v>2.4</v>
      </c>
      <c r="S19" s="58">
        <v>1.2</v>
      </c>
      <c r="T19" s="91">
        <v>1</v>
      </c>
      <c r="U19" s="291">
        <v>1</v>
      </c>
      <c r="V19" s="347"/>
      <c r="W19" s="347"/>
      <c r="X19" s="347"/>
      <c r="Y19" s="347">
        <v>1</v>
      </c>
      <c r="Z19" s="347">
        <v>1</v>
      </c>
      <c r="AA19" s="347"/>
      <c r="AB19" s="347"/>
      <c r="AC19" s="291"/>
      <c r="AD19" s="291"/>
      <c r="AE19" s="347"/>
      <c r="AF19" s="347">
        <v>1</v>
      </c>
      <c r="AG19" s="347"/>
      <c r="AH19" s="347"/>
      <c r="AI19" s="347"/>
      <c r="AJ19" s="347">
        <v>1</v>
      </c>
      <c r="AK19" s="347"/>
      <c r="AL19" s="347"/>
      <c r="AM19" s="347"/>
      <c r="AN19" s="291">
        <v>0.5</v>
      </c>
      <c r="AO19" s="291">
        <v>0.5</v>
      </c>
      <c r="AP19" s="291"/>
      <c r="AQ19" s="291">
        <v>0.5</v>
      </c>
      <c r="AR19" s="291">
        <v>1</v>
      </c>
      <c r="AS19" s="291">
        <v>0.5</v>
      </c>
      <c r="AT19" s="291">
        <v>1</v>
      </c>
      <c r="AU19" s="347"/>
      <c r="AV19" s="291">
        <v>1</v>
      </c>
      <c r="AW19" s="347"/>
      <c r="AX19" s="347"/>
      <c r="AY19" s="291">
        <v>1</v>
      </c>
      <c r="AZ19" s="291">
        <v>1</v>
      </c>
      <c r="BA19" s="347"/>
      <c r="BB19" s="347"/>
      <c r="BC19" s="347"/>
      <c r="BD19" s="291" t="s">
        <v>85</v>
      </c>
      <c r="BE19" s="273"/>
      <c r="BF19" s="273"/>
      <c r="BG19" s="291" t="s">
        <v>85</v>
      </c>
      <c r="BH19" s="273"/>
      <c r="BI19" s="273"/>
      <c r="BJ19" s="273"/>
      <c r="BK19" s="273"/>
      <c r="BL19" s="273"/>
      <c r="BM19" s="273"/>
      <c r="BN19" s="273"/>
      <c r="BO19" s="291" t="s">
        <v>87</v>
      </c>
      <c r="BP19" s="273"/>
      <c r="BQ19" s="273"/>
      <c r="BR19" s="291" t="s">
        <v>85</v>
      </c>
      <c r="BS19" s="273"/>
      <c r="BT19" s="291" t="s">
        <v>85</v>
      </c>
      <c r="BU19" s="273"/>
      <c r="BV19" s="273"/>
      <c r="BW19" s="291" t="s">
        <v>85</v>
      </c>
      <c r="BX19" s="273"/>
      <c r="BY19" s="273"/>
      <c r="BZ19" s="273"/>
      <c r="CA19" s="273"/>
      <c r="CB19" s="273"/>
      <c r="CC19" s="273"/>
      <c r="CD19" s="291" t="s">
        <v>87</v>
      </c>
      <c r="CE19" s="273"/>
      <c r="CF19" s="273"/>
      <c r="CG19" s="159">
        <v>105.74979285777317</v>
      </c>
      <c r="CH19" s="13">
        <v>47.010641992308685</v>
      </c>
      <c r="CI19" s="13">
        <v>32.58667972215612</v>
      </c>
      <c r="CJ19" s="13">
        <v>150.59828000875476</v>
      </c>
      <c r="CK19" s="13">
        <v>5.1711706191539557</v>
      </c>
      <c r="CL19" s="47">
        <v>38.126415274922657</v>
      </c>
      <c r="CM19" s="47">
        <v>3.4152095250293133</v>
      </c>
      <c r="CN19" s="47">
        <v>6.1687364422307453E-3</v>
      </c>
      <c r="CO19" s="47">
        <v>4.5896883770946566</v>
      </c>
      <c r="CP19" s="69">
        <v>6.785610086453821E-4</v>
      </c>
    </row>
    <row r="20" spans="1:94" ht="21.75" customHeight="1" x14ac:dyDescent="0.2">
      <c r="A20" s="26"/>
      <c r="B20" s="5" t="s">
        <v>82</v>
      </c>
      <c r="C20" s="5" t="s">
        <v>97</v>
      </c>
      <c r="D20" s="5" t="s">
        <v>97</v>
      </c>
      <c r="E20" s="12" t="s">
        <v>94</v>
      </c>
      <c r="F20" s="206">
        <v>32.53</v>
      </c>
      <c r="G20" s="13">
        <v>21.694459000000002</v>
      </c>
      <c r="H20" s="13">
        <v>0.12792000000000001</v>
      </c>
      <c r="I20" s="13">
        <v>0.91466452589021985</v>
      </c>
      <c r="J20" s="13">
        <v>0.45</v>
      </c>
      <c r="K20" s="13">
        <v>0.87899260938050128</v>
      </c>
      <c r="L20" s="13">
        <v>6.4026516812315387E-3</v>
      </c>
      <c r="M20" s="13">
        <v>2.9269264828487036E-2</v>
      </c>
      <c r="N20" s="13">
        <v>0.7418557700445485</v>
      </c>
      <c r="O20" s="13">
        <v>5.7623865131083848E-2</v>
      </c>
      <c r="P20" s="58">
        <v>0.1151848907145875</v>
      </c>
      <c r="Q20" s="58">
        <v>0.9</v>
      </c>
      <c r="R20" s="58">
        <v>1.4</v>
      </c>
      <c r="S20" s="58">
        <v>1</v>
      </c>
      <c r="T20" s="58">
        <v>0.61</v>
      </c>
      <c r="U20" s="291">
        <v>1</v>
      </c>
      <c r="V20" s="347"/>
      <c r="W20" s="347"/>
      <c r="X20" s="347"/>
      <c r="Y20" s="347">
        <v>1</v>
      </c>
      <c r="Z20" s="347">
        <v>1</v>
      </c>
      <c r="AA20" s="347"/>
      <c r="AB20" s="347"/>
      <c r="AC20" s="291"/>
      <c r="AD20" s="291"/>
      <c r="AE20" s="347"/>
      <c r="AF20" s="347">
        <v>1</v>
      </c>
      <c r="AG20" s="347"/>
      <c r="AH20" s="347"/>
      <c r="AI20" s="347"/>
      <c r="AJ20" s="347">
        <v>1</v>
      </c>
      <c r="AK20" s="347"/>
      <c r="AL20" s="347"/>
      <c r="AM20" s="347"/>
      <c r="AN20" s="291">
        <v>0.5</v>
      </c>
      <c r="AO20" s="291">
        <v>0.5</v>
      </c>
      <c r="AP20" s="291"/>
      <c r="AQ20" s="291">
        <v>0.5</v>
      </c>
      <c r="AR20" s="291">
        <v>1</v>
      </c>
      <c r="AS20" s="291">
        <v>0.5</v>
      </c>
      <c r="AT20" s="291">
        <v>1</v>
      </c>
      <c r="AU20" s="347"/>
      <c r="AV20" s="291">
        <v>1</v>
      </c>
      <c r="AW20" s="347"/>
      <c r="AX20" s="347"/>
      <c r="AY20" s="291">
        <v>1</v>
      </c>
      <c r="AZ20" s="291">
        <v>1</v>
      </c>
      <c r="BA20" s="347"/>
      <c r="BB20" s="347"/>
      <c r="BC20" s="347"/>
      <c r="BD20" s="291" t="s">
        <v>85</v>
      </c>
      <c r="BE20" s="273"/>
      <c r="BF20" s="273"/>
      <c r="BG20" s="291" t="s">
        <v>85</v>
      </c>
      <c r="BH20" s="273"/>
      <c r="BI20" s="273"/>
      <c r="BJ20" s="273"/>
      <c r="BK20" s="273"/>
      <c r="BL20" s="273"/>
      <c r="BM20" s="273"/>
      <c r="BN20" s="273"/>
      <c r="BO20" s="291" t="s">
        <v>87</v>
      </c>
      <c r="BP20" s="273"/>
      <c r="BQ20" s="273"/>
      <c r="BR20" s="291" t="s">
        <v>85</v>
      </c>
      <c r="BS20" s="273"/>
      <c r="BT20" s="291" t="s">
        <v>85</v>
      </c>
      <c r="BU20" s="273"/>
      <c r="BV20" s="273"/>
      <c r="BW20" s="291" t="s">
        <v>85</v>
      </c>
      <c r="BX20" s="273"/>
      <c r="BY20" s="273"/>
      <c r="BZ20" s="273"/>
      <c r="CA20" s="273"/>
      <c r="CB20" s="273"/>
      <c r="CC20" s="273"/>
      <c r="CD20" s="291" t="s">
        <v>87</v>
      </c>
      <c r="CE20" s="273"/>
      <c r="CF20" s="273"/>
      <c r="CG20" s="30">
        <v>91.502574860617997</v>
      </c>
      <c r="CH20" s="13">
        <v>36.668300754000775</v>
      </c>
      <c r="CI20" s="13">
        <v>32.58667972215612</v>
      </c>
      <c r="CJ20" s="13">
        <v>130.30881685900607</v>
      </c>
      <c r="CK20" s="13">
        <v>4.0335130829400851</v>
      </c>
      <c r="CL20" s="47">
        <v>38.126415274922657</v>
      </c>
      <c r="CM20" s="47">
        <v>3.0663435500698464</v>
      </c>
      <c r="CN20" s="69">
        <v>4.6906090324517792E-3</v>
      </c>
      <c r="CO20" s="47">
        <v>4.0672315735794502</v>
      </c>
      <c r="CP20" s="69">
        <v>5.1596699356969567E-4</v>
      </c>
    </row>
    <row r="21" spans="1:94" ht="30" customHeight="1" x14ac:dyDescent="0.2">
      <c r="A21" s="26"/>
      <c r="B21" s="5" t="s">
        <v>82</v>
      </c>
      <c r="C21" s="5" t="s">
        <v>97</v>
      </c>
      <c r="D21" s="5" t="s">
        <v>97</v>
      </c>
      <c r="E21" s="10" t="s">
        <v>95</v>
      </c>
      <c r="F21" s="53">
        <v>31.150000000000002</v>
      </c>
      <c r="G21" s="13">
        <v>20.672845000000002</v>
      </c>
      <c r="H21" s="13">
        <v>0.12</v>
      </c>
      <c r="I21" s="13">
        <v>0.8231726209213045</v>
      </c>
      <c r="J21" s="13">
        <v>0.45</v>
      </c>
      <c r="K21" s="13">
        <v>0.79106888870537362</v>
      </c>
      <c r="L21" s="13">
        <v>5.762208346449132E-3</v>
      </c>
      <c r="M21" s="13">
        <v>2.6341523869481746E-2</v>
      </c>
      <c r="N21" s="13">
        <v>0.66764954941136334</v>
      </c>
      <c r="O21" s="13">
        <v>5.1859875118042187E-2</v>
      </c>
      <c r="P21" s="58">
        <v>0.10366319639189897</v>
      </c>
      <c r="Q21" s="58">
        <v>0.67</v>
      </c>
      <c r="R21" s="58">
        <v>1.3</v>
      </c>
      <c r="S21" s="58">
        <v>0.28999999999999998</v>
      </c>
      <c r="T21" s="252">
        <v>0.22</v>
      </c>
      <c r="U21" s="291">
        <v>1</v>
      </c>
      <c r="V21" s="347"/>
      <c r="W21" s="347"/>
      <c r="X21" s="347"/>
      <c r="Y21" s="347">
        <v>1</v>
      </c>
      <c r="Z21" s="347">
        <v>1</v>
      </c>
      <c r="AA21" s="347"/>
      <c r="AB21" s="347"/>
      <c r="AC21" s="291"/>
      <c r="AD21" s="291"/>
      <c r="AE21" s="347"/>
      <c r="AF21" s="347">
        <v>1</v>
      </c>
      <c r="AG21" s="347"/>
      <c r="AH21" s="347"/>
      <c r="AI21" s="347"/>
      <c r="AJ21" s="347">
        <v>1</v>
      </c>
      <c r="AK21" s="347"/>
      <c r="AL21" s="347"/>
      <c r="AM21" s="347"/>
      <c r="AN21" s="291"/>
      <c r="AO21" s="291">
        <v>1</v>
      </c>
      <c r="AP21" s="291"/>
      <c r="AQ21" s="291"/>
      <c r="AR21" s="291"/>
      <c r="AS21" s="291">
        <v>1</v>
      </c>
      <c r="AT21" s="291">
        <v>1</v>
      </c>
      <c r="AU21" s="347"/>
      <c r="AV21" s="291">
        <v>1</v>
      </c>
      <c r="AW21" s="347"/>
      <c r="AX21" s="347"/>
      <c r="AY21" s="291">
        <v>1</v>
      </c>
      <c r="AZ21" s="291">
        <v>1</v>
      </c>
      <c r="BA21" s="347"/>
      <c r="BB21" s="347"/>
      <c r="BC21" s="347"/>
      <c r="BD21" s="291" t="s">
        <v>85</v>
      </c>
      <c r="BE21" s="273"/>
      <c r="BF21" s="273"/>
      <c r="BG21" s="291" t="s">
        <v>85</v>
      </c>
      <c r="BH21" s="273"/>
      <c r="BI21" s="273"/>
      <c r="BJ21" s="273"/>
      <c r="BK21" s="273"/>
      <c r="BL21" s="273"/>
      <c r="BM21" s="273"/>
      <c r="BN21" s="273"/>
      <c r="BO21" s="291" t="s">
        <v>87</v>
      </c>
      <c r="BP21" s="273"/>
      <c r="BQ21" s="273"/>
      <c r="BR21" s="291" t="s">
        <v>85</v>
      </c>
      <c r="BS21" s="273"/>
      <c r="BT21" s="291" t="s">
        <v>85</v>
      </c>
      <c r="BU21" s="273"/>
      <c r="BV21" s="273"/>
      <c r="BW21" s="291" t="s">
        <v>85</v>
      </c>
      <c r="BX21" s="273"/>
      <c r="BY21" s="273"/>
      <c r="BZ21" s="273"/>
      <c r="CA21" s="273"/>
      <c r="CB21" s="273"/>
      <c r="CC21" s="273"/>
      <c r="CD21" s="291" t="s">
        <v>87</v>
      </c>
      <c r="CE21" s="273"/>
      <c r="CF21" s="273"/>
      <c r="CG21" s="61">
        <v>64.467355487976306</v>
      </c>
      <c r="CH21" s="58">
        <v>33.894672876454557</v>
      </c>
      <c r="CI21" s="58">
        <v>32.58667972215612</v>
      </c>
      <c r="CJ21" s="13">
        <v>91.807960950427059</v>
      </c>
      <c r="CK21" s="32">
        <v>3.7284140164100013</v>
      </c>
      <c r="CL21" s="47">
        <v>38.126415274922657</v>
      </c>
      <c r="CM21" s="47">
        <v>2.3689987209079968</v>
      </c>
      <c r="CN21" s="47">
        <v>4.067360745174547E-3</v>
      </c>
      <c r="CO21" s="47">
        <v>3.0855695823080724</v>
      </c>
      <c r="CP21" s="77">
        <v>4.4740968196920009E-4</v>
      </c>
    </row>
    <row r="22" spans="1:94" ht="30" customHeight="1" x14ac:dyDescent="0.2">
      <c r="A22" s="26"/>
      <c r="B22" s="5" t="s">
        <v>82</v>
      </c>
      <c r="C22" s="10" t="s">
        <v>98</v>
      </c>
      <c r="D22" s="10" t="s">
        <v>98</v>
      </c>
      <c r="E22" s="15"/>
      <c r="F22" s="6"/>
      <c r="G22" s="7"/>
      <c r="H22" s="117"/>
      <c r="I22" s="96">
        <v>1.1213931155106771</v>
      </c>
      <c r="J22" s="96">
        <v>0.35400000000000009</v>
      </c>
      <c r="K22" s="96">
        <v>1.0776587840057608</v>
      </c>
      <c r="L22" s="96">
        <v>7.8497518085747404E-3</v>
      </c>
      <c r="M22" s="96">
        <v>3.5884579696341672E-2</v>
      </c>
      <c r="N22" s="97">
        <v>1.5337604456824514</v>
      </c>
      <c r="O22" s="98"/>
      <c r="P22" s="116"/>
      <c r="Q22" s="96"/>
      <c r="R22" s="7"/>
      <c r="S22" s="7"/>
      <c r="T22" s="36"/>
      <c r="U22" s="273"/>
      <c r="V22" s="274"/>
      <c r="W22" s="274"/>
      <c r="X22" s="274"/>
      <c r="Y22" s="273"/>
      <c r="Z22" s="273"/>
      <c r="AA22" s="274"/>
      <c r="AB22" s="274"/>
      <c r="AC22" s="273"/>
      <c r="AD22" s="273"/>
      <c r="AE22" s="274"/>
      <c r="AF22" s="274"/>
      <c r="AG22" s="274"/>
      <c r="AH22" s="274"/>
      <c r="AI22" s="274"/>
      <c r="AJ22" s="274"/>
      <c r="AK22" s="274"/>
      <c r="AL22" s="274"/>
      <c r="AM22" s="274"/>
      <c r="AN22" s="273"/>
      <c r="AO22" s="273"/>
      <c r="AP22" s="273"/>
      <c r="AQ22" s="273"/>
      <c r="AR22" s="273"/>
      <c r="AS22" s="273"/>
      <c r="AT22" s="273"/>
      <c r="AU22" s="274"/>
      <c r="AV22" s="273"/>
      <c r="AW22" s="274"/>
      <c r="AX22" s="274"/>
      <c r="AY22" s="273"/>
      <c r="AZ22" s="273"/>
      <c r="BA22" s="274"/>
      <c r="BB22" s="274"/>
      <c r="BC22" s="274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34"/>
      <c r="CH22" s="7"/>
      <c r="CI22" s="13"/>
      <c r="CJ22" s="7"/>
      <c r="CK22" s="7"/>
      <c r="CL22" s="7"/>
      <c r="CM22" s="7"/>
      <c r="CN22" s="31"/>
      <c r="CO22" s="47"/>
      <c r="CP22" s="7"/>
    </row>
    <row r="23" spans="1:94" ht="30" customHeight="1" x14ac:dyDescent="0.2">
      <c r="A23" s="26"/>
      <c r="B23" s="37" t="s">
        <v>82</v>
      </c>
      <c r="C23" s="38" t="s">
        <v>98</v>
      </c>
      <c r="D23" s="38" t="s">
        <v>98</v>
      </c>
      <c r="E23" s="38" t="s">
        <v>84</v>
      </c>
      <c r="F23" s="53">
        <v>2.3799994829999997</v>
      </c>
      <c r="G23" s="13">
        <v>1.6753</v>
      </c>
      <c r="H23" s="13">
        <v>8.2799968979999986E-3</v>
      </c>
      <c r="I23" s="13">
        <v>5.7114475209131724E-2</v>
      </c>
      <c r="J23" s="13">
        <v>0.01</v>
      </c>
      <c r="K23" s="13">
        <v>5.4887010675975588E-2</v>
      </c>
      <c r="L23" s="82">
        <v>3.9980132646392206E-4</v>
      </c>
      <c r="M23" s="28">
        <v>1.8276632066922152E-3</v>
      </c>
      <c r="N23" s="13">
        <v>5.1283908185345527E-2</v>
      </c>
      <c r="O23" s="28">
        <v>3.5982119381752988E-3</v>
      </c>
      <c r="P23" s="149">
        <v>2.2323550856108982E-3</v>
      </c>
      <c r="Q23" s="58">
        <v>1.9</v>
      </c>
      <c r="R23" s="58">
        <v>2.6</v>
      </c>
      <c r="S23" s="58">
        <v>1.4</v>
      </c>
      <c r="T23" s="91">
        <v>1.6</v>
      </c>
      <c r="U23" s="291">
        <v>1</v>
      </c>
      <c r="V23" s="291"/>
      <c r="W23" s="347"/>
      <c r="X23" s="347"/>
      <c r="Y23" s="291">
        <v>1</v>
      </c>
      <c r="Z23" s="291"/>
      <c r="AA23" s="347"/>
      <c r="AB23" s="347"/>
      <c r="AC23" s="291"/>
      <c r="AD23" s="291"/>
      <c r="AE23" s="291"/>
      <c r="AF23" s="291">
        <v>1</v>
      </c>
      <c r="AG23" s="291"/>
      <c r="AH23" s="291"/>
      <c r="AI23" s="291">
        <v>1</v>
      </c>
      <c r="AJ23" s="291"/>
      <c r="AK23" s="291"/>
      <c r="AL23" s="347"/>
      <c r="AM23" s="347"/>
      <c r="AN23" s="291">
        <v>1</v>
      </c>
      <c r="AO23" s="291"/>
      <c r="AP23" s="291"/>
      <c r="AQ23" s="291"/>
      <c r="AR23" s="291"/>
      <c r="AS23" s="291">
        <v>1</v>
      </c>
      <c r="AT23" s="291"/>
      <c r="AU23" s="347"/>
      <c r="AV23" s="291"/>
      <c r="AW23" s="347"/>
      <c r="AX23" s="347">
        <v>1</v>
      </c>
      <c r="AY23" s="291"/>
      <c r="AZ23" s="291"/>
      <c r="BA23" s="347"/>
      <c r="BB23" s="347"/>
      <c r="BC23" s="347">
        <v>1</v>
      </c>
      <c r="BD23" s="291" t="s">
        <v>85</v>
      </c>
      <c r="BE23" s="273"/>
      <c r="BF23" s="273"/>
      <c r="BG23" s="291" t="s">
        <v>85</v>
      </c>
      <c r="BH23" s="273"/>
      <c r="BI23" s="273"/>
      <c r="BJ23" s="273"/>
      <c r="BK23" s="273"/>
      <c r="BL23" s="273"/>
      <c r="BM23" s="273"/>
      <c r="BN23" s="273"/>
      <c r="BO23" s="291" t="s">
        <v>87</v>
      </c>
      <c r="BP23" s="273"/>
      <c r="BQ23" s="273"/>
      <c r="BR23" s="291" t="s">
        <v>85</v>
      </c>
      <c r="BS23" s="273"/>
      <c r="BT23" s="291" t="s">
        <v>85</v>
      </c>
      <c r="BU23" s="273"/>
      <c r="BV23" s="273"/>
      <c r="BW23" s="291" t="s">
        <v>85</v>
      </c>
      <c r="BX23" s="273"/>
      <c r="BY23" s="273"/>
      <c r="BZ23" s="273"/>
      <c r="CA23" s="273"/>
      <c r="CB23" s="273"/>
      <c r="CC23" s="273"/>
      <c r="CD23" s="291" t="s">
        <v>87</v>
      </c>
      <c r="CE23" s="273"/>
      <c r="CF23" s="273"/>
      <c r="CG23" s="245">
        <v>111.94270521484447</v>
      </c>
      <c r="CH23" s="190">
        <v>47.010641992308685</v>
      </c>
      <c r="CI23" s="13">
        <v>31.599204579060476</v>
      </c>
      <c r="CJ23" s="32">
        <v>159.41760649646</v>
      </c>
      <c r="CK23" s="13">
        <v>5.1711706191539557</v>
      </c>
      <c r="CL23" s="47">
        <v>36.971069357500753</v>
      </c>
      <c r="CM23" s="47">
        <v>0.2839437046078041</v>
      </c>
      <c r="CN23" s="77">
        <v>3.892479698693044E-4</v>
      </c>
      <c r="CO23" s="47">
        <v>0.35506344212032831</v>
      </c>
      <c r="CP23" s="125">
        <v>4.2817276685623482E-5</v>
      </c>
    </row>
    <row r="24" spans="1:94" ht="24.75" customHeight="1" x14ac:dyDescent="0.2">
      <c r="A24" s="26"/>
      <c r="B24" s="5" t="s">
        <v>82</v>
      </c>
      <c r="C24" s="10" t="s">
        <v>98</v>
      </c>
      <c r="D24" s="10" t="s">
        <v>98</v>
      </c>
      <c r="E24" s="12" t="s">
        <v>89</v>
      </c>
      <c r="F24" s="191">
        <v>12.084659716599999</v>
      </c>
      <c r="G24" s="13">
        <v>6.5587735881989788</v>
      </c>
      <c r="H24" s="13">
        <v>6.6507958299600003E-2</v>
      </c>
      <c r="I24" s="13">
        <v>0.30084412957292261</v>
      </c>
      <c r="J24" s="13">
        <v>0.12</v>
      </c>
      <c r="K24" s="13">
        <v>0.28911120851957861</v>
      </c>
      <c r="L24" s="28">
        <v>2.1059089070104581E-3</v>
      </c>
      <c r="M24" s="13">
        <v>9.6270121463335242E-3</v>
      </c>
      <c r="N24" s="13">
        <v>0.27013226791675371</v>
      </c>
      <c r="O24" s="13">
        <v>1.8953180163094125E-2</v>
      </c>
      <c r="P24" s="58">
        <v>1.1758681493074779E-2</v>
      </c>
      <c r="Q24" s="58">
        <v>1.7</v>
      </c>
      <c r="R24" s="58">
        <v>2.5</v>
      </c>
      <c r="S24" s="58">
        <v>1.3</v>
      </c>
      <c r="T24" s="91">
        <v>1.4</v>
      </c>
      <c r="U24" s="291">
        <v>1</v>
      </c>
      <c r="V24" s="291"/>
      <c r="W24" s="347"/>
      <c r="X24" s="347"/>
      <c r="Y24" s="291">
        <v>1</v>
      </c>
      <c r="Z24" s="291">
        <v>1</v>
      </c>
      <c r="AA24" s="347"/>
      <c r="AB24" s="347"/>
      <c r="AC24" s="291"/>
      <c r="AD24" s="291"/>
      <c r="AE24" s="291"/>
      <c r="AF24" s="291">
        <v>1</v>
      </c>
      <c r="AG24" s="291"/>
      <c r="AH24" s="291"/>
      <c r="AI24" s="291"/>
      <c r="AJ24" s="291">
        <v>1</v>
      </c>
      <c r="AK24" s="291"/>
      <c r="AL24" s="347"/>
      <c r="AM24" s="347"/>
      <c r="AN24" s="291"/>
      <c r="AO24" s="291">
        <v>1</v>
      </c>
      <c r="AP24" s="291"/>
      <c r="AQ24" s="291"/>
      <c r="AR24" s="291"/>
      <c r="AS24" s="291">
        <v>1</v>
      </c>
      <c r="AT24" s="291"/>
      <c r="AU24" s="347"/>
      <c r="AV24" s="291">
        <v>1</v>
      </c>
      <c r="AW24" s="347"/>
      <c r="AX24" s="347"/>
      <c r="AY24" s="291">
        <v>1</v>
      </c>
      <c r="AZ24" s="291"/>
      <c r="BA24" s="347"/>
      <c r="BB24" s="347"/>
      <c r="BC24" s="347"/>
      <c r="BD24" s="291" t="s">
        <v>85</v>
      </c>
      <c r="BE24" s="273"/>
      <c r="BF24" s="273"/>
      <c r="BG24" s="291" t="s">
        <v>85</v>
      </c>
      <c r="BH24" s="273"/>
      <c r="BI24" s="273"/>
      <c r="BJ24" s="273"/>
      <c r="BK24" s="273"/>
      <c r="BL24" s="273"/>
      <c r="BM24" s="273"/>
      <c r="BN24" s="273"/>
      <c r="BO24" s="291" t="s">
        <v>87</v>
      </c>
      <c r="BP24" s="273"/>
      <c r="BQ24" s="273"/>
      <c r="BR24" s="291" t="s">
        <v>85</v>
      </c>
      <c r="BS24" s="273"/>
      <c r="BT24" s="291" t="s">
        <v>85</v>
      </c>
      <c r="BU24" s="273"/>
      <c r="BV24" s="273"/>
      <c r="BW24" s="291" t="s">
        <v>85</v>
      </c>
      <c r="BX24" s="273"/>
      <c r="BY24" s="273"/>
      <c r="BZ24" s="273"/>
      <c r="CA24" s="273"/>
      <c r="CB24" s="273"/>
      <c r="CC24" s="273"/>
      <c r="CD24" s="291" t="s">
        <v>87</v>
      </c>
      <c r="CE24" s="273"/>
      <c r="CF24" s="273"/>
      <c r="CG24" s="34">
        <v>79.814243621106897</v>
      </c>
      <c r="CH24" s="190">
        <v>66.755111629078328</v>
      </c>
      <c r="CI24" s="7">
        <v>31.599204579060476</v>
      </c>
      <c r="CJ24" s="13">
        <v>113.66346434081832</v>
      </c>
      <c r="CK24" s="13">
        <v>7.343062279198616</v>
      </c>
      <c r="CL24" s="47">
        <v>36.971069357500753</v>
      </c>
      <c r="CM24" s="47">
        <v>0.92654918767736916</v>
      </c>
      <c r="CN24" s="69">
        <v>4.4397461805118846E-3</v>
      </c>
      <c r="CO24" s="47">
        <v>1.1922757204059697</v>
      </c>
      <c r="CP24" s="102">
        <v>4.8837207985630727E-4</v>
      </c>
    </row>
    <row r="25" spans="1:94" ht="23.25" customHeight="1" x14ac:dyDescent="0.2">
      <c r="A25" s="26"/>
      <c r="B25" s="5" t="s">
        <v>82</v>
      </c>
      <c r="C25" s="10" t="s">
        <v>98</v>
      </c>
      <c r="D25" s="10" t="s">
        <v>98</v>
      </c>
      <c r="E25" s="12" t="s">
        <v>91</v>
      </c>
      <c r="F25" s="191">
        <v>6.7429738144</v>
      </c>
      <c r="G25" s="13">
        <v>2.6043235148003201</v>
      </c>
      <c r="H25" s="13">
        <v>3.7457842886400014E-2</v>
      </c>
      <c r="I25" s="13">
        <v>0.22821164417454751</v>
      </c>
      <c r="J25" s="13">
        <v>0.1</v>
      </c>
      <c r="K25" s="13">
        <v>0.21931139005174013</v>
      </c>
      <c r="L25" s="28">
        <v>1.5974815092218327E-3</v>
      </c>
      <c r="M25" s="13">
        <v>7.30277261358552E-3</v>
      </c>
      <c r="N25" s="13">
        <v>0.20491451534519248</v>
      </c>
      <c r="O25" s="13">
        <v>1.4377333582996492E-2</v>
      </c>
      <c r="P25" s="58">
        <v>8.9197952463585372E-3</v>
      </c>
      <c r="Q25" s="58">
        <v>1.5</v>
      </c>
      <c r="R25" s="58">
        <v>2.4500000000000002</v>
      </c>
      <c r="S25" s="58">
        <v>1.25</v>
      </c>
      <c r="T25" s="91">
        <v>1.3</v>
      </c>
      <c r="U25" s="291">
        <v>1</v>
      </c>
      <c r="V25" s="291"/>
      <c r="W25" s="347"/>
      <c r="X25" s="347"/>
      <c r="Y25" s="291">
        <v>1</v>
      </c>
      <c r="Z25" s="291">
        <v>1</v>
      </c>
      <c r="AA25" s="347"/>
      <c r="AB25" s="347"/>
      <c r="AC25" s="291"/>
      <c r="AD25" s="291"/>
      <c r="AE25" s="291"/>
      <c r="AF25" s="291">
        <v>1</v>
      </c>
      <c r="AG25" s="291"/>
      <c r="AH25" s="291"/>
      <c r="AI25" s="291"/>
      <c r="AJ25" s="291">
        <v>1</v>
      </c>
      <c r="AK25" s="291"/>
      <c r="AL25" s="347"/>
      <c r="AM25" s="347"/>
      <c r="AN25" s="291"/>
      <c r="AO25" s="291">
        <v>1</v>
      </c>
      <c r="AP25" s="291"/>
      <c r="AQ25" s="291"/>
      <c r="AR25" s="291"/>
      <c r="AS25" s="291">
        <v>1</v>
      </c>
      <c r="AT25" s="291"/>
      <c r="AU25" s="347"/>
      <c r="AV25" s="291">
        <v>1</v>
      </c>
      <c r="AW25" s="347"/>
      <c r="AX25" s="347"/>
      <c r="AY25" s="291">
        <v>1</v>
      </c>
      <c r="AZ25" s="291"/>
      <c r="BA25" s="347"/>
      <c r="BB25" s="347"/>
      <c r="BC25" s="347"/>
      <c r="BD25" s="291" t="s">
        <v>85</v>
      </c>
      <c r="BE25" s="273"/>
      <c r="BF25" s="273"/>
      <c r="BG25" s="291" t="s">
        <v>85</v>
      </c>
      <c r="BH25" s="273"/>
      <c r="BI25" s="273"/>
      <c r="BJ25" s="273"/>
      <c r="BK25" s="273"/>
      <c r="BL25" s="273"/>
      <c r="BM25" s="273"/>
      <c r="BN25" s="273"/>
      <c r="BO25" s="291" t="s">
        <v>87</v>
      </c>
      <c r="BP25" s="273"/>
      <c r="BQ25" s="273"/>
      <c r="BR25" s="291" t="s">
        <v>85</v>
      </c>
      <c r="BS25" s="273"/>
      <c r="BT25" s="291" t="s">
        <v>85</v>
      </c>
      <c r="BU25" s="273"/>
      <c r="BV25" s="273"/>
      <c r="BW25" s="291" t="s">
        <v>85</v>
      </c>
      <c r="BX25" s="273"/>
      <c r="BY25" s="273"/>
      <c r="BZ25" s="273"/>
      <c r="CA25" s="273"/>
      <c r="CB25" s="273"/>
      <c r="CC25" s="273"/>
      <c r="CD25" s="291" t="s">
        <v>87</v>
      </c>
      <c r="CE25" s="273"/>
      <c r="CF25" s="273"/>
      <c r="CG25" s="34">
        <v>78.209027470856284</v>
      </c>
      <c r="CH25" s="190">
        <v>42.309577793077821</v>
      </c>
      <c r="CI25" s="7">
        <v>31.599204579060476</v>
      </c>
      <c r="CJ25" s="13">
        <v>111.37747602124642</v>
      </c>
      <c r="CK25" s="13">
        <v>4.6540535572385604</v>
      </c>
      <c r="CL25" s="47">
        <v>36.971069357500753</v>
      </c>
      <c r="CM25" s="47">
        <v>0.43795421834448861</v>
      </c>
      <c r="CN25" s="69">
        <v>1.5848255175630282E-3</v>
      </c>
      <c r="CO25" s="47">
        <v>0.53935793238923468</v>
      </c>
      <c r="CP25" s="102">
        <v>1.743308069319331E-4</v>
      </c>
    </row>
    <row r="26" spans="1:94" ht="22.5" customHeight="1" x14ac:dyDescent="0.2">
      <c r="A26" s="26"/>
      <c r="B26" s="5" t="s">
        <v>82</v>
      </c>
      <c r="C26" s="10" t="s">
        <v>98</v>
      </c>
      <c r="D26" s="10" t="s">
        <v>98</v>
      </c>
      <c r="E26" s="12" t="s">
        <v>92</v>
      </c>
      <c r="F26" s="191">
        <v>5.8702036397999997</v>
      </c>
      <c r="G26" s="13">
        <v>1.9582117545439401</v>
      </c>
      <c r="H26" s="13">
        <v>3.2221221838799996E-2</v>
      </c>
      <c r="I26" s="13">
        <v>0.19764358553125419</v>
      </c>
      <c r="J26" s="13">
        <v>7.0000000000000007E-2</v>
      </c>
      <c r="K26" s="13">
        <v>0.18993548569553528</v>
      </c>
      <c r="L26" s="28">
        <v>1.3835050987187794E-3</v>
      </c>
      <c r="M26" s="13">
        <v>6.3245947370001339E-3</v>
      </c>
      <c r="N26" s="13">
        <v>0.17746701614071292</v>
      </c>
      <c r="O26" s="13">
        <v>1.2451545888469013E-2</v>
      </c>
      <c r="P26" s="58">
        <v>7.725023502072258E-3</v>
      </c>
      <c r="Q26" s="58">
        <v>1.4</v>
      </c>
      <c r="R26" s="58">
        <v>2.4300000000000002</v>
      </c>
      <c r="S26" s="58">
        <v>1.23</v>
      </c>
      <c r="T26" s="91">
        <v>1.1000000000000001</v>
      </c>
      <c r="U26" s="291">
        <v>1</v>
      </c>
      <c r="V26" s="291"/>
      <c r="W26" s="347"/>
      <c r="X26" s="347"/>
      <c r="Y26" s="291">
        <v>1</v>
      </c>
      <c r="Z26" s="291">
        <v>1</v>
      </c>
      <c r="AA26" s="347"/>
      <c r="AB26" s="347"/>
      <c r="AC26" s="291"/>
      <c r="AD26" s="291"/>
      <c r="AE26" s="291"/>
      <c r="AF26" s="291">
        <v>1</v>
      </c>
      <c r="AG26" s="291"/>
      <c r="AH26" s="291"/>
      <c r="AI26" s="291"/>
      <c r="AJ26" s="291">
        <v>1</v>
      </c>
      <c r="AK26" s="291"/>
      <c r="AL26" s="347"/>
      <c r="AM26" s="347"/>
      <c r="AN26" s="291">
        <v>0.5</v>
      </c>
      <c r="AO26" s="291">
        <v>0.5</v>
      </c>
      <c r="AP26" s="291"/>
      <c r="AQ26" s="291">
        <v>0.5</v>
      </c>
      <c r="AR26" s="291">
        <v>1</v>
      </c>
      <c r="AS26" s="291">
        <v>0.5</v>
      </c>
      <c r="AT26" s="291">
        <v>1</v>
      </c>
      <c r="AU26" s="347"/>
      <c r="AV26" s="291">
        <v>1</v>
      </c>
      <c r="AW26" s="347"/>
      <c r="AX26" s="347"/>
      <c r="AY26" s="291">
        <v>1</v>
      </c>
      <c r="AZ26" s="291"/>
      <c r="BA26" s="347"/>
      <c r="BB26" s="347"/>
      <c r="BC26" s="347"/>
      <c r="BD26" s="291" t="s">
        <v>85</v>
      </c>
      <c r="BE26" s="273"/>
      <c r="BF26" s="273"/>
      <c r="BG26" s="291" t="s">
        <v>85</v>
      </c>
      <c r="BH26" s="273"/>
      <c r="BI26" s="273"/>
      <c r="BJ26" s="273"/>
      <c r="BK26" s="273"/>
      <c r="BL26" s="273"/>
      <c r="BM26" s="273"/>
      <c r="BN26" s="273"/>
      <c r="BO26" s="291" t="s">
        <v>87</v>
      </c>
      <c r="BP26" s="273"/>
      <c r="BQ26" s="273"/>
      <c r="BR26" s="291" t="s">
        <v>85</v>
      </c>
      <c r="BS26" s="273"/>
      <c r="BT26" s="291" t="s">
        <v>85</v>
      </c>
      <c r="BU26" s="273"/>
      <c r="BV26" s="273"/>
      <c r="BW26" s="291" t="s">
        <v>85</v>
      </c>
      <c r="BX26" s="273"/>
      <c r="BY26" s="273"/>
      <c r="BZ26" s="273"/>
      <c r="CA26" s="273"/>
      <c r="CB26" s="273"/>
      <c r="CC26" s="273"/>
      <c r="CD26" s="291" t="s">
        <v>87</v>
      </c>
      <c r="CE26" s="273"/>
      <c r="CF26" s="273"/>
      <c r="CG26" s="34">
        <v>66.381118995325565</v>
      </c>
      <c r="CH26" s="190">
        <v>51.241599771616471</v>
      </c>
      <c r="CI26" s="7">
        <v>31.599204579060476</v>
      </c>
      <c r="CJ26" s="13">
        <v>94.533351561243137</v>
      </c>
      <c r="CK26" s="13">
        <v>5.6365759748778119</v>
      </c>
      <c r="CL26" s="47">
        <v>36.971069357500753</v>
      </c>
      <c r="CM26" s="47">
        <v>0.33668205323121214</v>
      </c>
      <c r="CN26" s="69">
        <v>1.6510669536162574E-3</v>
      </c>
      <c r="CO26" s="47">
        <v>0.40214402613336014</v>
      </c>
      <c r="CP26" s="77">
        <v>1.8161736489778833E-4</v>
      </c>
    </row>
    <row r="27" spans="1:94" ht="22.5" customHeight="1" x14ac:dyDescent="0.2">
      <c r="A27" s="216"/>
      <c r="B27" s="5" t="s">
        <v>82</v>
      </c>
      <c r="C27" s="10" t="s">
        <v>98</v>
      </c>
      <c r="D27" s="10" t="s">
        <v>98</v>
      </c>
      <c r="E27" s="12" t="s">
        <v>93</v>
      </c>
      <c r="F27" s="191">
        <v>1.7600240868000001</v>
      </c>
      <c r="G27" s="13">
        <v>2.0253000000000001</v>
      </c>
      <c r="H27" s="13">
        <v>7.5601445207999982E-3</v>
      </c>
      <c r="I27" s="13">
        <v>4.573759017848094E-2</v>
      </c>
      <c r="J27" s="13">
        <v>5.0000000000000001E-3</v>
      </c>
      <c r="K27" s="13">
        <v>4.3953824161520182E-2</v>
      </c>
      <c r="L27" s="82">
        <v>3.2016313124936656E-4</v>
      </c>
      <c r="M27" s="28">
        <v>1.4636028857113901E-3</v>
      </c>
      <c r="N27" s="13">
        <v>4.1068439598603762E-2</v>
      </c>
      <c r="O27" s="28">
        <v>2.8814681812442994E-3</v>
      </c>
      <c r="P27" s="149">
        <v>1.7876823986328785E-3</v>
      </c>
      <c r="Q27" s="58">
        <v>1.3</v>
      </c>
      <c r="R27" s="58">
        <v>2.4</v>
      </c>
      <c r="S27" s="58">
        <v>1.2</v>
      </c>
      <c r="T27" s="91">
        <v>1</v>
      </c>
      <c r="U27" s="291">
        <v>1</v>
      </c>
      <c r="V27" s="291"/>
      <c r="W27" s="347"/>
      <c r="X27" s="347"/>
      <c r="Y27" s="291">
        <v>1</v>
      </c>
      <c r="Z27" s="291">
        <v>1</v>
      </c>
      <c r="AA27" s="347"/>
      <c r="AB27" s="347"/>
      <c r="AC27" s="291"/>
      <c r="AD27" s="291"/>
      <c r="AE27" s="291"/>
      <c r="AF27" s="291">
        <v>1</v>
      </c>
      <c r="AG27" s="291"/>
      <c r="AH27" s="291"/>
      <c r="AI27" s="291"/>
      <c r="AJ27" s="291">
        <v>1</v>
      </c>
      <c r="AK27" s="291"/>
      <c r="AL27" s="347"/>
      <c r="AM27" s="347"/>
      <c r="AN27" s="291"/>
      <c r="AO27" s="291">
        <v>1</v>
      </c>
      <c r="AP27" s="291"/>
      <c r="AQ27" s="291"/>
      <c r="AR27" s="291"/>
      <c r="AS27" s="291">
        <v>1</v>
      </c>
      <c r="AT27" s="291">
        <v>1</v>
      </c>
      <c r="AU27" s="347"/>
      <c r="AV27" s="291">
        <v>1</v>
      </c>
      <c r="AW27" s="347"/>
      <c r="AX27" s="347"/>
      <c r="AY27" s="291">
        <v>1</v>
      </c>
      <c r="AZ27" s="291">
        <v>1</v>
      </c>
      <c r="BA27" s="347"/>
      <c r="BB27" s="347"/>
      <c r="BC27" s="347"/>
      <c r="BD27" s="291" t="s">
        <v>85</v>
      </c>
      <c r="BE27" s="273"/>
      <c r="BF27" s="273"/>
      <c r="BG27" s="291" t="s">
        <v>85</v>
      </c>
      <c r="BH27" s="273"/>
      <c r="BI27" s="273"/>
      <c r="BJ27" s="273"/>
      <c r="BK27" s="273"/>
      <c r="BL27" s="273"/>
      <c r="BM27" s="273"/>
      <c r="BN27" s="273"/>
      <c r="BO27" s="291" t="s">
        <v>87</v>
      </c>
      <c r="BP27" s="273"/>
      <c r="BQ27" s="273"/>
      <c r="BR27" s="291" t="s">
        <v>85</v>
      </c>
      <c r="BS27" s="273"/>
      <c r="BT27" s="291" t="s">
        <v>85</v>
      </c>
      <c r="BU27" s="273"/>
      <c r="BV27" s="273"/>
      <c r="BW27" s="291" t="s">
        <v>85</v>
      </c>
      <c r="BX27" s="273"/>
      <c r="BY27" s="273"/>
      <c r="BZ27" s="273"/>
      <c r="CA27" s="273"/>
      <c r="CB27" s="273"/>
      <c r="CC27" s="273"/>
      <c r="CD27" s="291" t="s">
        <v>87</v>
      </c>
      <c r="CE27" s="273"/>
      <c r="CF27" s="273"/>
      <c r="CG27" s="103">
        <v>47.674491397158988</v>
      </c>
      <c r="CH27" s="190">
        <v>47.010641992308685</v>
      </c>
      <c r="CI27" s="7">
        <v>31.599204579060476</v>
      </c>
      <c r="CJ27" s="32">
        <v>67.893243198694108</v>
      </c>
      <c r="CK27" s="13">
        <v>5.1711706191539557</v>
      </c>
      <c r="CL27" s="47">
        <v>36.971069357500753</v>
      </c>
      <c r="CM27" s="47">
        <v>0.15217050860953341</v>
      </c>
      <c r="CN27" s="77">
        <v>3.554072474774428E-4</v>
      </c>
      <c r="CO27" s="47">
        <v>0.20257415803426992</v>
      </c>
      <c r="CP27" s="78">
        <v>3.9094797222518715E-5</v>
      </c>
    </row>
    <row r="28" spans="1:94" ht="22.5" customHeight="1" x14ac:dyDescent="0.2">
      <c r="A28" s="26"/>
      <c r="B28" s="5" t="s">
        <v>82</v>
      </c>
      <c r="C28" s="10" t="s">
        <v>98</v>
      </c>
      <c r="D28" s="10" t="s">
        <v>98</v>
      </c>
      <c r="E28" s="12" t="s">
        <v>94</v>
      </c>
      <c r="F28" s="191">
        <v>2.5034553439999998</v>
      </c>
      <c r="G28" s="13">
        <v>4.0252999999999997</v>
      </c>
      <c r="H28" s="13">
        <v>1.2020732063999999E-2</v>
      </c>
      <c r="I28" s="13">
        <v>7.0391078859732462E-2</v>
      </c>
      <c r="J28" s="13">
        <v>0.02</v>
      </c>
      <c r="K28" s="13">
        <v>6.7645826784202889E-2</v>
      </c>
      <c r="L28" s="28">
        <v>4.9273755201812721E-4</v>
      </c>
      <c r="M28" s="28">
        <v>2.2525145235114388E-3</v>
      </c>
      <c r="N28" s="13">
        <v>6.3205161425220702E-2</v>
      </c>
      <c r="O28" s="28">
        <v>4.4346379681631451E-3</v>
      </c>
      <c r="P28" s="149">
        <v>2.7512794663486148E-3</v>
      </c>
      <c r="Q28" s="58">
        <v>0.9</v>
      </c>
      <c r="R28" s="58">
        <v>1.4</v>
      </c>
      <c r="S28" s="58">
        <v>1</v>
      </c>
      <c r="T28" s="58">
        <v>0.61</v>
      </c>
      <c r="U28" s="291">
        <v>1</v>
      </c>
      <c r="V28" s="291"/>
      <c r="W28" s="347"/>
      <c r="X28" s="347"/>
      <c r="Y28" s="291">
        <v>1</v>
      </c>
      <c r="Z28" s="291">
        <v>1</v>
      </c>
      <c r="AA28" s="347"/>
      <c r="AB28" s="347"/>
      <c r="AC28" s="291"/>
      <c r="AD28" s="291"/>
      <c r="AE28" s="291"/>
      <c r="AF28" s="291">
        <v>1</v>
      </c>
      <c r="AG28" s="291"/>
      <c r="AH28" s="291"/>
      <c r="AI28" s="291"/>
      <c r="AJ28" s="291">
        <v>1</v>
      </c>
      <c r="AK28" s="291"/>
      <c r="AL28" s="347"/>
      <c r="AM28" s="347"/>
      <c r="AN28" s="291">
        <v>0.5</v>
      </c>
      <c r="AO28" s="291">
        <v>0.5</v>
      </c>
      <c r="AP28" s="291"/>
      <c r="AQ28" s="291">
        <v>0.5</v>
      </c>
      <c r="AR28" s="291">
        <v>1</v>
      </c>
      <c r="AS28" s="291">
        <v>0.5</v>
      </c>
      <c r="AT28" s="291">
        <v>1</v>
      </c>
      <c r="AU28" s="347"/>
      <c r="AV28" s="291">
        <v>1</v>
      </c>
      <c r="AW28" s="347"/>
      <c r="AX28" s="347"/>
      <c r="AY28" s="291">
        <v>1</v>
      </c>
      <c r="AZ28" s="291">
        <v>1</v>
      </c>
      <c r="BA28" s="347"/>
      <c r="BB28" s="347"/>
      <c r="BC28" s="347"/>
      <c r="BD28" s="291" t="s">
        <v>85</v>
      </c>
      <c r="BE28" s="273"/>
      <c r="BF28" s="273"/>
      <c r="BG28" s="291" t="s">
        <v>85</v>
      </c>
      <c r="BH28" s="273"/>
      <c r="BI28" s="273"/>
      <c r="BJ28" s="273"/>
      <c r="BK28" s="273"/>
      <c r="BL28" s="273"/>
      <c r="BM28" s="273"/>
      <c r="BN28" s="273"/>
      <c r="BO28" s="291" t="s">
        <v>87</v>
      </c>
      <c r="BP28" s="273"/>
      <c r="BQ28" s="273"/>
      <c r="BR28" s="291" t="s">
        <v>85</v>
      </c>
      <c r="BS28" s="273"/>
      <c r="BT28" s="291" t="s">
        <v>85</v>
      </c>
      <c r="BU28" s="273"/>
      <c r="BV28" s="273"/>
      <c r="BW28" s="291" t="s">
        <v>85</v>
      </c>
      <c r="BX28" s="273"/>
      <c r="BY28" s="273"/>
      <c r="BZ28" s="273"/>
      <c r="CA28" s="273"/>
      <c r="CB28" s="273"/>
      <c r="CC28" s="273"/>
      <c r="CD28" s="291" t="s">
        <v>87</v>
      </c>
      <c r="CE28" s="273"/>
      <c r="CF28" s="273"/>
      <c r="CG28" s="34">
        <v>40.02178010699992</v>
      </c>
      <c r="CH28" s="190">
        <v>36.668300754000775</v>
      </c>
      <c r="CI28" s="7">
        <v>31.599204579060476</v>
      </c>
      <c r="CJ28" s="13">
        <v>56.995017050378586</v>
      </c>
      <c r="CK28" s="13">
        <v>4.0335130829400851</v>
      </c>
      <c r="CL28" s="47">
        <v>36.971069357500753</v>
      </c>
      <c r="CM28" s="47">
        <v>0.26140686903430499</v>
      </c>
      <c r="CN28" s="77">
        <v>4.4077981860601243E-4</v>
      </c>
      <c r="CO28" s="47">
        <v>0.32197746328931881</v>
      </c>
      <c r="CP28" s="78">
        <v>4.8485780046661366E-5</v>
      </c>
    </row>
    <row r="29" spans="1:94" ht="25.5" customHeight="1" x14ac:dyDescent="0.2">
      <c r="A29" s="26"/>
      <c r="B29" s="5" t="s">
        <v>82</v>
      </c>
      <c r="C29" s="10" t="s">
        <v>98</v>
      </c>
      <c r="D29" s="10" t="s">
        <v>98</v>
      </c>
      <c r="E29" s="10" t="s">
        <v>95</v>
      </c>
      <c r="F29" s="53">
        <v>8.3800000000000008</v>
      </c>
      <c r="G29" s="13">
        <v>3.8162140000000009</v>
      </c>
      <c r="H29" s="13">
        <v>7.0199999999999993E-3</v>
      </c>
      <c r="I29" s="13">
        <v>0.22145061198460778</v>
      </c>
      <c r="J29" s="13">
        <v>2.9000000000000001E-2</v>
      </c>
      <c r="K29" s="13">
        <v>0.21281403811720806</v>
      </c>
      <c r="L29" s="82">
        <v>1.5501542838922545E-3</v>
      </c>
      <c r="M29" s="28">
        <v>7.086419583507449E-3</v>
      </c>
      <c r="N29" s="13">
        <v>0.19884368736686595</v>
      </c>
      <c r="O29" s="28">
        <v>1.3951388555030289E-2</v>
      </c>
      <c r="P29" s="149">
        <v>8.655536062711541E-3</v>
      </c>
      <c r="Q29" s="58">
        <v>0.67</v>
      </c>
      <c r="R29" s="58">
        <v>1.3</v>
      </c>
      <c r="S29" s="58">
        <v>0.28999999999999998</v>
      </c>
      <c r="T29" s="252">
        <v>0.22</v>
      </c>
      <c r="U29" s="291">
        <v>1</v>
      </c>
      <c r="V29" s="291"/>
      <c r="W29" s="347"/>
      <c r="X29" s="347"/>
      <c r="Y29" s="291">
        <v>1</v>
      </c>
      <c r="Z29" s="291">
        <v>1</v>
      </c>
      <c r="AA29" s="347"/>
      <c r="AB29" s="347"/>
      <c r="AC29" s="291"/>
      <c r="AD29" s="291"/>
      <c r="AE29" s="291"/>
      <c r="AF29" s="291">
        <v>1</v>
      </c>
      <c r="AG29" s="291"/>
      <c r="AH29" s="291"/>
      <c r="AI29" s="291"/>
      <c r="AJ29" s="291">
        <v>1</v>
      </c>
      <c r="AK29" s="291"/>
      <c r="AL29" s="347"/>
      <c r="AM29" s="347"/>
      <c r="AN29" s="291">
        <v>0.5</v>
      </c>
      <c r="AO29" s="291">
        <v>0.5</v>
      </c>
      <c r="AP29" s="291"/>
      <c r="AQ29" s="291">
        <v>0.5</v>
      </c>
      <c r="AR29" s="291">
        <v>1</v>
      </c>
      <c r="AS29" s="291">
        <v>0.5</v>
      </c>
      <c r="AT29" s="291">
        <v>1</v>
      </c>
      <c r="AU29" s="347"/>
      <c r="AV29" s="291">
        <v>1</v>
      </c>
      <c r="AW29" s="347"/>
      <c r="AX29" s="347"/>
      <c r="AY29" s="291">
        <v>1</v>
      </c>
      <c r="AZ29" s="291">
        <v>1</v>
      </c>
      <c r="BA29" s="347"/>
      <c r="BB29" s="347"/>
      <c r="BC29" s="347"/>
      <c r="BD29" s="291" t="s">
        <v>85</v>
      </c>
      <c r="BE29" s="273"/>
      <c r="BF29" s="273"/>
      <c r="BG29" s="291" t="s">
        <v>85</v>
      </c>
      <c r="BH29" s="273"/>
      <c r="BI29" s="273"/>
      <c r="BJ29" s="273"/>
      <c r="BK29" s="273"/>
      <c r="BL29" s="273"/>
      <c r="BM29" s="273"/>
      <c r="BN29" s="273"/>
      <c r="BO29" s="291" t="s">
        <v>87</v>
      </c>
      <c r="BP29" s="273"/>
      <c r="BQ29" s="273"/>
      <c r="BR29" s="291" t="s">
        <v>85</v>
      </c>
      <c r="BS29" s="273"/>
      <c r="BT29" s="291" t="s">
        <v>85</v>
      </c>
      <c r="BU29" s="273"/>
      <c r="BV29" s="273"/>
      <c r="BW29" s="291" t="s">
        <v>85</v>
      </c>
      <c r="BX29" s="273"/>
      <c r="BY29" s="273"/>
      <c r="BZ29" s="273"/>
      <c r="CA29" s="273"/>
      <c r="CB29" s="273"/>
      <c r="CC29" s="273"/>
      <c r="CD29" s="291" t="s">
        <v>87</v>
      </c>
      <c r="CE29" s="273"/>
      <c r="CF29" s="273"/>
      <c r="CG29" s="246">
        <v>37.426881819000833</v>
      </c>
      <c r="CH29" s="190">
        <v>33.894672876454557</v>
      </c>
      <c r="CI29" s="53">
        <v>31.599204579060476</v>
      </c>
      <c r="CJ29" s="13">
        <v>53.299622398439084</v>
      </c>
      <c r="CK29" s="32">
        <v>3.7284140164100013</v>
      </c>
      <c r="CL29" s="47">
        <v>36.971069357500753</v>
      </c>
      <c r="CM29" s="47">
        <v>0.42883032474654331</v>
      </c>
      <c r="CN29" s="77">
        <v>2.3794060359271096E-4</v>
      </c>
      <c r="CO29" s="47">
        <v>0.51322032640749315</v>
      </c>
      <c r="CP29" s="78">
        <v>2.6173466395198207E-5</v>
      </c>
    </row>
    <row r="30" spans="1:94" ht="25.5" customHeight="1" x14ac:dyDescent="0.2">
      <c r="A30" s="220"/>
      <c r="B30" s="5" t="s">
        <v>82</v>
      </c>
      <c r="C30" s="10" t="s">
        <v>99</v>
      </c>
      <c r="D30" s="10" t="s">
        <v>99</v>
      </c>
      <c r="E30" s="15"/>
      <c r="F30" s="115">
        <v>168.41581680550001</v>
      </c>
      <c r="G30" s="115"/>
      <c r="H30" s="118"/>
      <c r="I30" s="115">
        <v>1.8818633534113332</v>
      </c>
      <c r="J30" s="115">
        <v>0.38</v>
      </c>
      <c r="K30" s="115">
        <v>1.808470682628291</v>
      </c>
      <c r="L30" s="115">
        <v>1.3173043473879332E-2</v>
      </c>
      <c r="M30" s="115">
        <v>6.0219627309162652E-2</v>
      </c>
      <c r="N30" s="113">
        <v>1.6862395543175488</v>
      </c>
      <c r="O30" s="14"/>
      <c r="P30" s="113"/>
      <c r="Q30" s="7"/>
      <c r="R30" s="7"/>
      <c r="S30" s="7"/>
      <c r="T30" s="36"/>
      <c r="U30" s="273"/>
      <c r="V30" s="274"/>
      <c r="W30" s="274"/>
      <c r="X30" s="274"/>
      <c r="Y30" s="273"/>
      <c r="Z30" s="273"/>
      <c r="AA30" s="274"/>
      <c r="AB30" s="274"/>
      <c r="AC30" s="273"/>
      <c r="AD30" s="273"/>
      <c r="AE30" s="274"/>
      <c r="AF30" s="274"/>
      <c r="AG30" s="274"/>
      <c r="AH30" s="274"/>
      <c r="AI30" s="274"/>
      <c r="AJ30" s="274"/>
      <c r="AK30" s="274"/>
      <c r="AL30" s="274"/>
      <c r="AM30" s="274"/>
      <c r="AN30" s="273"/>
      <c r="AO30" s="273"/>
      <c r="AP30" s="273"/>
      <c r="AQ30" s="273"/>
      <c r="AR30" s="273"/>
      <c r="AS30" s="273"/>
      <c r="AT30" s="273"/>
      <c r="AU30" s="274"/>
      <c r="AV30" s="273"/>
      <c r="AW30" s="274"/>
      <c r="AX30" s="274"/>
      <c r="AY30" s="273"/>
      <c r="AZ30" s="273"/>
      <c r="BA30" s="274"/>
      <c r="BB30" s="274"/>
      <c r="BC30" s="274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3"/>
      <c r="CA30" s="273"/>
      <c r="CB30" s="273"/>
      <c r="CC30" s="273"/>
      <c r="CD30" s="273"/>
      <c r="CE30" s="273"/>
      <c r="CF30" s="273"/>
      <c r="CG30" s="34"/>
      <c r="CH30" s="7"/>
      <c r="CI30" s="7"/>
      <c r="CJ30" s="7"/>
      <c r="CK30" s="7"/>
      <c r="CL30" s="7"/>
      <c r="CM30" s="7"/>
      <c r="CN30" s="47"/>
      <c r="CO30" s="47"/>
      <c r="CP30" s="7"/>
    </row>
    <row r="31" spans="1:94" ht="25.5" customHeight="1" x14ac:dyDescent="0.2">
      <c r="A31" s="26"/>
      <c r="B31" s="37" t="s">
        <v>82</v>
      </c>
      <c r="C31" s="10" t="s">
        <v>99</v>
      </c>
      <c r="D31" s="10" t="s">
        <v>99</v>
      </c>
      <c r="E31" s="38" t="s">
        <v>84</v>
      </c>
      <c r="F31" s="71">
        <v>15.610000517000001</v>
      </c>
      <c r="G31" s="13">
        <v>9.1685833827350987</v>
      </c>
      <c r="H31" s="13">
        <v>2.6400003102000004E-2</v>
      </c>
      <c r="I31" s="13">
        <v>0.17442475699060903</v>
      </c>
      <c r="J31" s="13">
        <v>0.02</v>
      </c>
      <c r="K31" s="13">
        <v>0.16762219146797527</v>
      </c>
      <c r="L31" s="28">
        <v>1.2209732989342632E-3</v>
      </c>
      <c r="M31" s="28">
        <v>5.5815922236994893E-3</v>
      </c>
      <c r="N31" s="13">
        <v>0.15629292315864704</v>
      </c>
      <c r="O31" s="28">
        <v>1.0988759690408368E-2</v>
      </c>
      <c r="P31" s="149">
        <v>7.143074141553617E-3</v>
      </c>
      <c r="Q31" s="58">
        <v>1.9</v>
      </c>
      <c r="R31" s="58">
        <v>2.6</v>
      </c>
      <c r="S31" s="58">
        <v>1.4</v>
      </c>
      <c r="T31" s="91">
        <v>1.6</v>
      </c>
      <c r="U31" s="291">
        <v>1</v>
      </c>
      <c r="V31" s="291"/>
      <c r="W31" s="347"/>
      <c r="X31" s="347"/>
      <c r="Y31" s="291">
        <v>1</v>
      </c>
      <c r="Z31" s="291"/>
      <c r="AA31" s="347"/>
      <c r="AB31" s="347"/>
      <c r="AC31" s="291"/>
      <c r="AD31" s="291"/>
      <c r="AE31" s="291"/>
      <c r="AF31" s="291">
        <v>1</v>
      </c>
      <c r="AG31" s="291"/>
      <c r="AH31" s="291"/>
      <c r="AI31" s="291">
        <v>1</v>
      </c>
      <c r="AJ31" s="291"/>
      <c r="AK31" s="291"/>
      <c r="AL31" s="347"/>
      <c r="AM31" s="347"/>
      <c r="AN31" s="291">
        <v>1</v>
      </c>
      <c r="AO31" s="291"/>
      <c r="AP31" s="291"/>
      <c r="AQ31" s="291"/>
      <c r="AR31" s="291"/>
      <c r="AS31" s="291">
        <v>1</v>
      </c>
      <c r="AT31" s="291"/>
      <c r="AU31" s="347"/>
      <c r="AV31" s="291"/>
      <c r="AW31" s="347"/>
      <c r="AX31" s="347">
        <v>1</v>
      </c>
      <c r="AY31" s="291"/>
      <c r="AZ31" s="291"/>
      <c r="BA31" s="347"/>
      <c r="BB31" s="347"/>
      <c r="BC31" s="347">
        <v>1</v>
      </c>
      <c r="BD31" s="291" t="s">
        <v>85</v>
      </c>
      <c r="BE31" s="273"/>
      <c r="BF31" s="273"/>
      <c r="BG31" s="291" t="s">
        <v>85</v>
      </c>
      <c r="BH31" s="273"/>
      <c r="BI31" s="273"/>
      <c r="BJ31" s="273"/>
      <c r="BK31" s="273"/>
      <c r="BL31" s="273"/>
      <c r="BM31" s="273"/>
      <c r="BN31" s="273"/>
      <c r="BO31" s="291" t="s">
        <v>87</v>
      </c>
      <c r="BP31" s="273"/>
      <c r="BQ31" s="273"/>
      <c r="BR31" s="291" t="s">
        <v>85</v>
      </c>
      <c r="BS31" s="273"/>
      <c r="BT31" s="291" t="s">
        <v>85</v>
      </c>
      <c r="BU31" s="273"/>
      <c r="BV31" s="273"/>
      <c r="BW31" s="291" t="s">
        <v>85</v>
      </c>
      <c r="BX31" s="273"/>
      <c r="BY31" s="273"/>
      <c r="BZ31" s="273"/>
      <c r="CA31" s="273"/>
      <c r="CB31" s="273"/>
      <c r="CC31" s="273"/>
      <c r="CD31" s="291" t="s">
        <v>87</v>
      </c>
      <c r="CE31" s="273"/>
      <c r="CF31" s="273"/>
      <c r="CG31" s="276">
        <v>111.94270521484447</v>
      </c>
      <c r="CH31" s="71">
        <v>47.010641992308685</v>
      </c>
      <c r="CI31" s="73">
        <v>31.599204579060476</v>
      </c>
      <c r="CJ31" s="13">
        <v>159.41760649646</v>
      </c>
      <c r="CK31" s="13">
        <v>5.1711706191539557</v>
      </c>
      <c r="CL31" s="47">
        <v>36.971069357500753</v>
      </c>
      <c r="CM31" s="47">
        <v>1.5408196266671597</v>
      </c>
      <c r="CN31" s="69">
        <v>1.2410810944239611E-3</v>
      </c>
      <c r="CO31" s="47">
        <v>2.0387520296234758</v>
      </c>
      <c r="CP31" s="102">
        <v>1.3651892038663572E-4</v>
      </c>
    </row>
    <row r="32" spans="1:94" ht="25.5" customHeight="1" x14ac:dyDescent="0.2">
      <c r="A32" s="26"/>
      <c r="B32" s="5" t="s">
        <v>82</v>
      </c>
      <c r="C32" s="10" t="s">
        <v>99</v>
      </c>
      <c r="D32" s="10" t="s">
        <v>99</v>
      </c>
      <c r="E32" s="12" t="s">
        <v>89</v>
      </c>
      <c r="F32" s="71">
        <v>40.905340283400001</v>
      </c>
      <c r="G32" s="13">
        <v>27.894723411801021</v>
      </c>
      <c r="H32" s="13">
        <v>0.17817204170039999</v>
      </c>
      <c r="I32" s="13">
        <v>0.45707263307134294</v>
      </c>
      <c r="J32" s="13">
        <v>0.12</v>
      </c>
      <c r="K32" s="13">
        <v>0.43924680038156055</v>
      </c>
      <c r="L32" s="28">
        <v>3.1995084314994007E-3</v>
      </c>
      <c r="M32" s="13">
        <v>1.4626324258282974E-2</v>
      </c>
      <c r="N32" s="13">
        <v>0.40955893619152944</v>
      </c>
      <c r="O32" s="13">
        <v>2.8795575883494604E-2</v>
      </c>
      <c r="P32" s="58">
        <v>1.871812099631889E-2</v>
      </c>
      <c r="Q32" s="58">
        <v>1.7</v>
      </c>
      <c r="R32" s="58">
        <v>2.5</v>
      </c>
      <c r="S32" s="58">
        <v>1.3</v>
      </c>
      <c r="T32" s="91">
        <v>1.4</v>
      </c>
      <c r="U32" s="291">
        <v>1</v>
      </c>
      <c r="V32" s="291"/>
      <c r="W32" s="347"/>
      <c r="X32" s="347"/>
      <c r="Y32" s="291">
        <v>1</v>
      </c>
      <c r="Z32" s="291">
        <v>1</v>
      </c>
      <c r="AA32" s="347"/>
      <c r="AB32" s="347"/>
      <c r="AC32" s="291"/>
      <c r="AD32" s="291"/>
      <c r="AE32" s="291"/>
      <c r="AF32" s="291">
        <v>1</v>
      </c>
      <c r="AG32" s="291"/>
      <c r="AH32" s="291"/>
      <c r="AI32" s="291"/>
      <c r="AJ32" s="291">
        <v>1</v>
      </c>
      <c r="AK32" s="291"/>
      <c r="AL32" s="347"/>
      <c r="AM32" s="347"/>
      <c r="AN32" s="291"/>
      <c r="AO32" s="291">
        <v>1</v>
      </c>
      <c r="AP32" s="291"/>
      <c r="AQ32" s="291"/>
      <c r="AR32" s="291"/>
      <c r="AS32" s="291">
        <v>1</v>
      </c>
      <c r="AT32" s="291"/>
      <c r="AU32" s="347"/>
      <c r="AV32" s="291">
        <v>1</v>
      </c>
      <c r="AW32" s="347"/>
      <c r="AX32" s="347"/>
      <c r="AY32" s="291">
        <v>1</v>
      </c>
      <c r="AZ32" s="291"/>
      <c r="BA32" s="347"/>
      <c r="BB32" s="347"/>
      <c r="BC32" s="347"/>
      <c r="BD32" s="291" t="s">
        <v>85</v>
      </c>
      <c r="BE32" s="273"/>
      <c r="BF32" s="273"/>
      <c r="BG32" s="291" t="s">
        <v>85</v>
      </c>
      <c r="BH32" s="273"/>
      <c r="BI32" s="273"/>
      <c r="BJ32" s="273"/>
      <c r="BK32" s="273"/>
      <c r="BL32" s="273"/>
      <c r="BM32" s="273"/>
      <c r="BN32" s="273"/>
      <c r="BO32" s="291" t="s">
        <v>87</v>
      </c>
      <c r="BP32" s="273"/>
      <c r="BQ32" s="273"/>
      <c r="BR32" s="291" t="s">
        <v>85</v>
      </c>
      <c r="BS32" s="273"/>
      <c r="BT32" s="291" t="s">
        <v>85</v>
      </c>
      <c r="BU32" s="273"/>
      <c r="BV32" s="273"/>
      <c r="BW32" s="291" t="s">
        <v>85</v>
      </c>
      <c r="BX32" s="273"/>
      <c r="BY32" s="273"/>
      <c r="BZ32" s="273"/>
      <c r="CA32" s="273"/>
      <c r="CB32" s="273"/>
      <c r="CC32" s="273"/>
      <c r="CD32" s="291" t="s">
        <v>87</v>
      </c>
      <c r="CE32" s="273"/>
      <c r="CF32" s="273"/>
      <c r="CG32" s="276">
        <v>79.814243621106897</v>
      </c>
      <c r="CH32" s="71">
        <v>66.755111629078328</v>
      </c>
      <c r="CI32" s="73">
        <v>31.599204579060476</v>
      </c>
      <c r="CJ32" s="13">
        <v>113.66346434081832</v>
      </c>
      <c r="CK32" s="13">
        <v>7.343062279198616</v>
      </c>
      <c r="CL32" s="47">
        <v>36.971069357500753</v>
      </c>
      <c r="CM32" s="47">
        <v>3.5401724661241216</v>
      </c>
      <c r="CN32" s="47">
        <v>1.1893894532891001E-2</v>
      </c>
      <c r="CO32" s="47">
        <v>4.6829250725239859</v>
      </c>
      <c r="CP32" s="101">
        <v>1.30832839861801E-3</v>
      </c>
    </row>
    <row r="33" spans="1:111" ht="25.5" customHeight="1" x14ac:dyDescent="0.2">
      <c r="A33" s="26"/>
      <c r="B33" s="5" t="s">
        <v>82</v>
      </c>
      <c r="C33" s="10" t="s">
        <v>99</v>
      </c>
      <c r="D33" s="10" t="s">
        <v>99</v>
      </c>
      <c r="E33" s="12" t="s">
        <v>91</v>
      </c>
      <c r="F33" s="71">
        <v>30.747026185599999</v>
      </c>
      <c r="G33" s="13">
        <v>20.374523485199678</v>
      </c>
      <c r="H33" s="13">
        <v>0.1172221571136</v>
      </c>
      <c r="I33" s="13">
        <v>0.34356453510469614</v>
      </c>
      <c r="J33" s="13">
        <v>0.1</v>
      </c>
      <c r="K33" s="13">
        <v>0.33016551823561296</v>
      </c>
      <c r="L33" s="28">
        <v>2.4049517457328732E-3</v>
      </c>
      <c r="M33" s="13">
        <v>1.0994065123350277E-2</v>
      </c>
      <c r="N33" s="13">
        <v>0.30785025251917414</v>
      </c>
      <c r="O33" s="13">
        <v>2.1644565711595856E-2</v>
      </c>
      <c r="P33" s="58">
        <v>1.406971687392615E-2</v>
      </c>
      <c r="Q33" s="58">
        <v>1.5</v>
      </c>
      <c r="R33" s="58">
        <v>2.4500000000000002</v>
      </c>
      <c r="S33" s="58">
        <v>1.25</v>
      </c>
      <c r="T33" s="91">
        <v>1.3</v>
      </c>
      <c r="U33" s="291">
        <v>1</v>
      </c>
      <c r="V33" s="291"/>
      <c r="W33" s="347"/>
      <c r="X33" s="347"/>
      <c r="Y33" s="291">
        <v>1</v>
      </c>
      <c r="Z33" s="291">
        <v>1</v>
      </c>
      <c r="AA33" s="347"/>
      <c r="AB33" s="347"/>
      <c r="AC33" s="291"/>
      <c r="AD33" s="291"/>
      <c r="AE33" s="291"/>
      <c r="AF33" s="291">
        <v>1</v>
      </c>
      <c r="AG33" s="291"/>
      <c r="AH33" s="291"/>
      <c r="AI33" s="291"/>
      <c r="AJ33" s="291">
        <v>1</v>
      </c>
      <c r="AK33" s="291"/>
      <c r="AL33" s="347"/>
      <c r="AM33" s="347"/>
      <c r="AN33" s="291"/>
      <c r="AO33" s="291">
        <v>1</v>
      </c>
      <c r="AP33" s="291"/>
      <c r="AQ33" s="291"/>
      <c r="AR33" s="291"/>
      <c r="AS33" s="291">
        <v>1</v>
      </c>
      <c r="AT33" s="291"/>
      <c r="AU33" s="347"/>
      <c r="AV33" s="291">
        <v>1</v>
      </c>
      <c r="AW33" s="347"/>
      <c r="AX33" s="347"/>
      <c r="AY33" s="291">
        <v>1</v>
      </c>
      <c r="AZ33" s="291"/>
      <c r="BA33" s="347"/>
      <c r="BB33" s="347"/>
      <c r="BC33" s="347"/>
      <c r="BD33" s="291" t="s">
        <v>85</v>
      </c>
      <c r="BE33" s="273"/>
      <c r="BF33" s="273"/>
      <c r="BG33" s="291" t="s">
        <v>85</v>
      </c>
      <c r="BH33" s="273"/>
      <c r="BI33" s="273"/>
      <c r="BJ33" s="273"/>
      <c r="BK33" s="273"/>
      <c r="BL33" s="273"/>
      <c r="BM33" s="273"/>
      <c r="BN33" s="273"/>
      <c r="BO33" s="291" t="s">
        <v>87</v>
      </c>
      <c r="BP33" s="273"/>
      <c r="BQ33" s="273"/>
      <c r="BR33" s="291" t="s">
        <v>85</v>
      </c>
      <c r="BS33" s="273"/>
      <c r="BT33" s="291" t="s">
        <v>85</v>
      </c>
      <c r="BU33" s="273"/>
      <c r="BV33" s="273"/>
      <c r="BW33" s="291" t="s">
        <v>85</v>
      </c>
      <c r="BX33" s="273"/>
      <c r="BY33" s="273"/>
      <c r="BZ33" s="273"/>
      <c r="CA33" s="273"/>
      <c r="CB33" s="273"/>
      <c r="CC33" s="273"/>
      <c r="CD33" s="291" t="s">
        <v>87</v>
      </c>
      <c r="CE33" s="273"/>
      <c r="CF33" s="273"/>
      <c r="CG33" s="276">
        <v>78.209027470856284</v>
      </c>
      <c r="CH33" s="71">
        <v>42.309577793077821</v>
      </c>
      <c r="CI33" s="73">
        <v>31.599204579060476</v>
      </c>
      <c r="CJ33" s="13">
        <v>111.37747602124642</v>
      </c>
      <c r="CK33" s="13">
        <v>4.6540535572385604</v>
      </c>
      <c r="CL33" s="47">
        <v>36.971069357500753</v>
      </c>
      <c r="CM33" s="47">
        <v>2.5862532375960918</v>
      </c>
      <c r="CN33" s="47">
        <v>4.9596199754702499E-3</v>
      </c>
      <c r="CO33" s="47">
        <v>3.4060134385618586</v>
      </c>
      <c r="CP33" s="101">
        <v>5.455581973017275E-4</v>
      </c>
    </row>
    <row r="34" spans="1:111" ht="25.5" customHeight="1" x14ac:dyDescent="0.2">
      <c r="A34" s="26"/>
      <c r="B34" s="5" t="s">
        <v>82</v>
      </c>
      <c r="C34" s="10" t="s">
        <v>99</v>
      </c>
      <c r="D34" s="10" t="s">
        <v>99</v>
      </c>
      <c r="E34" s="12" t="s">
        <v>92</v>
      </c>
      <c r="F34" s="71">
        <v>26.619796360199999</v>
      </c>
      <c r="G34" s="13">
        <v>17.31913524545606</v>
      </c>
      <c r="H34" s="13">
        <v>9.2458778161200017E-2</v>
      </c>
      <c r="I34" s="13">
        <v>0.29744723622595526</v>
      </c>
      <c r="J34" s="13">
        <v>0.05</v>
      </c>
      <c r="K34" s="13">
        <v>0.285846794013143</v>
      </c>
      <c r="L34" s="28">
        <v>2.0821306535816868E-3</v>
      </c>
      <c r="M34" s="13">
        <v>9.5183115592305679E-3</v>
      </c>
      <c r="N34" s="13">
        <v>0.26652694742018823</v>
      </c>
      <c r="O34" s="13">
        <v>1.8739175882235181E-2</v>
      </c>
      <c r="P34" s="58">
        <v>1.2181112923531846E-2</v>
      </c>
      <c r="Q34" s="58">
        <v>1.4</v>
      </c>
      <c r="R34" s="58">
        <v>2.4300000000000002</v>
      </c>
      <c r="S34" s="58">
        <v>1.23</v>
      </c>
      <c r="T34" s="91">
        <v>1.1000000000000001</v>
      </c>
      <c r="U34" s="291">
        <v>1</v>
      </c>
      <c r="V34" s="291"/>
      <c r="W34" s="347"/>
      <c r="X34" s="347"/>
      <c r="Y34" s="291">
        <v>1</v>
      </c>
      <c r="Z34" s="291">
        <v>1</v>
      </c>
      <c r="AA34" s="347"/>
      <c r="AB34" s="347"/>
      <c r="AC34" s="291"/>
      <c r="AD34" s="291"/>
      <c r="AE34" s="291"/>
      <c r="AF34" s="291">
        <v>1</v>
      </c>
      <c r="AG34" s="291"/>
      <c r="AH34" s="291"/>
      <c r="AI34" s="291"/>
      <c r="AJ34" s="291">
        <v>1</v>
      </c>
      <c r="AK34" s="291"/>
      <c r="AL34" s="347"/>
      <c r="AM34" s="347"/>
      <c r="AN34" s="291">
        <v>0.5</v>
      </c>
      <c r="AO34" s="291">
        <v>0.5</v>
      </c>
      <c r="AP34" s="291"/>
      <c r="AQ34" s="291">
        <v>0.5</v>
      </c>
      <c r="AR34" s="291">
        <v>1</v>
      </c>
      <c r="AS34" s="291">
        <v>0.5</v>
      </c>
      <c r="AT34" s="291">
        <v>1</v>
      </c>
      <c r="AU34" s="347"/>
      <c r="AV34" s="291">
        <v>1</v>
      </c>
      <c r="AW34" s="347"/>
      <c r="AX34" s="347"/>
      <c r="AY34" s="291">
        <v>1</v>
      </c>
      <c r="AZ34" s="291"/>
      <c r="BA34" s="347"/>
      <c r="BB34" s="347"/>
      <c r="BC34" s="347"/>
      <c r="BD34" s="291" t="s">
        <v>85</v>
      </c>
      <c r="BE34" s="273"/>
      <c r="BF34" s="273"/>
      <c r="BG34" s="291" t="s">
        <v>85</v>
      </c>
      <c r="BH34" s="273"/>
      <c r="BI34" s="273"/>
      <c r="BJ34" s="273"/>
      <c r="BK34" s="273"/>
      <c r="BL34" s="273"/>
      <c r="BM34" s="273"/>
      <c r="BN34" s="273"/>
      <c r="BO34" s="291" t="s">
        <v>87</v>
      </c>
      <c r="BP34" s="273"/>
      <c r="BQ34" s="273"/>
      <c r="BR34" s="291" t="s">
        <v>85</v>
      </c>
      <c r="BS34" s="273"/>
      <c r="BT34" s="291" t="s">
        <v>85</v>
      </c>
      <c r="BU34" s="273"/>
      <c r="BV34" s="273"/>
      <c r="BW34" s="291" t="s">
        <v>85</v>
      </c>
      <c r="BX34" s="273"/>
      <c r="BY34" s="273"/>
      <c r="BZ34" s="273"/>
      <c r="CA34" s="273"/>
      <c r="CB34" s="273"/>
      <c r="CC34" s="273"/>
      <c r="CD34" s="291" t="s">
        <v>87</v>
      </c>
      <c r="CE34" s="273"/>
      <c r="CF34" s="273"/>
      <c r="CG34" s="276">
        <v>66.381118995325565</v>
      </c>
      <c r="CH34" s="71">
        <v>51.241599771616471</v>
      </c>
      <c r="CI34" s="73">
        <v>31.599204579060476</v>
      </c>
      <c r="CJ34" s="13">
        <v>94.533351561243137</v>
      </c>
      <c r="CK34" s="13">
        <v>5.6365759748778119</v>
      </c>
      <c r="CL34" s="47">
        <v>36.971069357500753</v>
      </c>
      <c r="CM34" s="47">
        <v>2.0120279686636451</v>
      </c>
      <c r="CN34" s="69">
        <v>4.737735705908885E-3</v>
      </c>
      <c r="CO34" s="47">
        <v>2.6213982384109151</v>
      </c>
      <c r="CP34" s="69">
        <v>5.211509276499773E-4</v>
      </c>
    </row>
    <row r="35" spans="1:111" ht="25.5" customHeight="1" x14ac:dyDescent="0.2">
      <c r="A35" s="26"/>
      <c r="B35" s="5" t="s">
        <v>82</v>
      </c>
      <c r="C35" s="10" t="s">
        <v>99</v>
      </c>
      <c r="D35" s="10" t="s">
        <v>99</v>
      </c>
      <c r="E35" s="12" t="s">
        <v>93</v>
      </c>
      <c r="F35" s="71">
        <v>15.729975913200001</v>
      </c>
      <c r="G35" s="13">
        <v>9.2574011685419588</v>
      </c>
      <c r="H35" s="13">
        <v>2.7119855479200004E-2</v>
      </c>
      <c r="I35" s="13">
        <v>0.17576535139380886</v>
      </c>
      <c r="J35" s="13">
        <v>0.02</v>
      </c>
      <c r="K35" s="13">
        <v>0.16891050268945032</v>
      </c>
      <c r="L35" s="28">
        <v>1.2303574597566621E-3</v>
      </c>
      <c r="M35" s="28">
        <v>5.6244912446018836E-3</v>
      </c>
      <c r="N35" s="13">
        <v>0.15749415985039433</v>
      </c>
      <c r="O35" s="13">
        <v>1.1073217137809958E-2</v>
      </c>
      <c r="P35" s="149">
        <v>7.1979744056045701E-3</v>
      </c>
      <c r="Q35" s="58">
        <v>1.3</v>
      </c>
      <c r="R35" s="58">
        <v>2.4</v>
      </c>
      <c r="S35" s="58">
        <v>1.2</v>
      </c>
      <c r="T35" s="91">
        <v>1</v>
      </c>
      <c r="U35" s="291">
        <v>1</v>
      </c>
      <c r="V35" s="291"/>
      <c r="W35" s="347"/>
      <c r="X35" s="347"/>
      <c r="Y35" s="291">
        <v>1</v>
      </c>
      <c r="Z35" s="291">
        <v>1</v>
      </c>
      <c r="AA35" s="347"/>
      <c r="AB35" s="347"/>
      <c r="AC35" s="291"/>
      <c r="AD35" s="291"/>
      <c r="AE35" s="291"/>
      <c r="AF35" s="291">
        <v>1</v>
      </c>
      <c r="AG35" s="291"/>
      <c r="AH35" s="291"/>
      <c r="AI35" s="291"/>
      <c r="AJ35" s="291">
        <v>1</v>
      </c>
      <c r="AK35" s="291"/>
      <c r="AL35" s="347"/>
      <c r="AM35" s="347"/>
      <c r="AN35" s="291"/>
      <c r="AO35" s="291">
        <v>1</v>
      </c>
      <c r="AP35" s="291"/>
      <c r="AQ35" s="291"/>
      <c r="AR35" s="291"/>
      <c r="AS35" s="291">
        <v>1</v>
      </c>
      <c r="AT35" s="291">
        <v>1</v>
      </c>
      <c r="AU35" s="347"/>
      <c r="AV35" s="291">
        <v>1</v>
      </c>
      <c r="AW35" s="347"/>
      <c r="AX35" s="347"/>
      <c r="AY35" s="291">
        <v>1</v>
      </c>
      <c r="AZ35" s="291">
        <v>1</v>
      </c>
      <c r="BA35" s="347"/>
      <c r="BB35" s="347"/>
      <c r="BC35" s="347"/>
      <c r="BD35" s="291" t="s">
        <v>85</v>
      </c>
      <c r="BE35" s="273"/>
      <c r="BF35" s="273"/>
      <c r="BG35" s="291" t="s">
        <v>85</v>
      </c>
      <c r="BH35" s="273"/>
      <c r="BI35" s="273"/>
      <c r="BJ35" s="273"/>
      <c r="BK35" s="273"/>
      <c r="BL35" s="273"/>
      <c r="BM35" s="273"/>
      <c r="BN35" s="273"/>
      <c r="BO35" s="291" t="s">
        <v>87</v>
      </c>
      <c r="BP35" s="273"/>
      <c r="BQ35" s="273"/>
      <c r="BR35" s="291" t="s">
        <v>85</v>
      </c>
      <c r="BS35" s="273"/>
      <c r="BT35" s="291" t="s">
        <v>85</v>
      </c>
      <c r="BU35" s="273"/>
      <c r="BV35" s="273"/>
      <c r="BW35" s="291" t="s">
        <v>85</v>
      </c>
      <c r="BX35" s="273"/>
      <c r="BY35" s="273"/>
      <c r="BZ35" s="273"/>
      <c r="CA35" s="273"/>
      <c r="CB35" s="273"/>
      <c r="CC35" s="273"/>
      <c r="CD35" s="291" t="s">
        <v>87</v>
      </c>
      <c r="CE35" s="273"/>
      <c r="CF35" s="273"/>
      <c r="CG35" s="276">
        <v>47.674491397158988</v>
      </c>
      <c r="CH35" s="71">
        <v>47.010641992308685</v>
      </c>
      <c r="CI35" s="73">
        <v>31.599204579060476</v>
      </c>
      <c r="CJ35" s="13">
        <v>67.893243198694108</v>
      </c>
      <c r="CK35" s="13">
        <v>5.1711706191539557</v>
      </c>
      <c r="CL35" s="47">
        <v>36.971069357500753</v>
      </c>
      <c r="CM35" s="47">
        <v>0.93839661927460361</v>
      </c>
      <c r="CN35" s="69">
        <v>1.2749218168158225E-3</v>
      </c>
      <c r="CO35" s="47">
        <v>1.2100690194024277</v>
      </c>
      <c r="CP35" s="77">
        <v>1.4024139984974049E-4</v>
      </c>
    </row>
    <row r="36" spans="1:111" ht="25.5" customHeight="1" x14ac:dyDescent="0.2">
      <c r="A36" s="26"/>
      <c r="B36" s="5" t="s">
        <v>82</v>
      </c>
      <c r="C36" s="10" t="s">
        <v>99</v>
      </c>
      <c r="D36" s="10" t="s">
        <v>99</v>
      </c>
      <c r="E36" s="12" t="s">
        <v>94</v>
      </c>
      <c r="F36" s="71">
        <v>19.986544656</v>
      </c>
      <c r="G36" s="13">
        <v>12.408539008836797</v>
      </c>
      <c r="H36" s="13">
        <v>5.2659267936000002E-2</v>
      </c>
      <c r="I36" s="13">
        <v>0.22332787182858715</v>
      </c>
      <c r="J36" s="13">
        <v>0.04</v>
      </c>
      <c r="K36" s="13">
        <v>0.21461808482727224</v>
      </c>
      <c r="L36" s="28">
        <v>1.5632951028001101E-3</v>
      </c>
      <c r="M36" s="28">
        <v>7.1464918985147891E-3</v>
      </c>
      <c r="N36" s="13">
        <v>0.20011245257328233</v>
      </c>
      <c r="O36" s="13">
        <v>1.4069655925200991E-2</v>
      </c>
      <c r="P36" s="58">
        <v>9.1457633301038292E-3</v>
      </c>
      <c r="Q36" s="58">
        <v>0.9</v>
      </c>
      <c r="R36" s="58">
        <v>1.4</v>
      </c>
      <c r="S36" s="58">
        <v>1</v>
      </c>
      <c r="T36" s="58">
        <v>0.61</v>
      </c>
      <c r="U36" s="291">
        <v>1</v>
      </c>
      <c r="V36" s="291"/>
      <c r="W36" s="347"/>
      <c r="X36" s="347"/>
      <c r="Y36" s="291">
        <v>1</v>
      </c>
      <c r="Z36" s="291">
        <v>1</v>
      </c>
      <c r="AA36" s="347"/>
      <c r="AB36" s="347"/>
      <c r="AC36" s="291"/>
      <c r="AD36" s="291"/>
      <c r="AE36" s="291"/>
      <c r="AF36" s="291">
        <v>1</v>
      </c>
      <c r="AG36" s="291"/>
      <c r="AH36" s="291"/>
      <c r="AI36" s="291"/>
      <c r="AJ36" s="291">
        <v>1</v>
      </c>
      <c r="AK36" s="291"/>
      <c r="AL36" s="347"/>
      <c r="AM36" s="347"/>
      <c r="AN36" s="291">
        <v>0.5</v>
      </c>
      <c r="AO36" s="291">
        <v>0.5</v>
      </c>
      <c r="AP36" s="291"/>
      <c r="AQ36" s="291">
        <v>0.5</v>
      </c>
      <c r="AR36" s="291">
        <v>1</v>
      </c>
      <c r="AS36" s="291">
        <v>0.5</v>
      </c>
      <c r="AT36" s="291">
        <v>1</v>
      </c>
      <c r="AU36" s="347"/>
      <c r="AV36" s="291">
        <v>1</v>
      </c>
      <c r="AW36" s="347"/>
      <c r="AX36" s="347"/>
      <c r="AY36" s="291">
        <v>1</v>
      </c>
      <c r="AZ36" s="291">
        <v>1</v>
      </c>
      <c r="BA36" s="347"/>
      <c r="BB36" s="347"/>
      <c r="BC36" s="347"/>
      <c r="BD36" s="291" t="s">
        <v>85</v>
      </c>
      <c r="BE36" s="273"/>
      <c r="BF36" s="273"/>
      <c r="BG36" s="291" t="s">
        <v>85</v>
      </c>
      <c r="BH36" s="273"/>
      <c r="BI36" s="273"/>
      <c r="BJ36" s="273"/>
      <c r="BK36" s="273"/>
      <c r="BL36" s="273"/>
      <c r="BM36" s="273"/>
      <c r="BN36" s="273"/>
      <c r="BO36" s="291" t="s">
        <v>87</v>
      </c>
      <c r="BP36" s="273"/>
      <c r="BQ36" s="273"/>
      <c r="BR36" s="291" t="s">
        <v>85</v>
      </c>
      <c r="BS36" s="273"/>
      <c r="BT36" s="291" t="s">
        <v>85</v>
      </c>
      <c r="BU36" s="273"/>
      <c r="BV36" s="273"/>
      <c r="BW36" s="291" t="s">
        <v>85</v>
      </c>
      <c r="BX36" s="273"/>
      <c r="BY36" s="273"/>
      <c r="BZ36" s="273"/>
      <c r="CA36" s="273"/>
      <c r="CB36" s="273"/>
      <c r="CC36" s="273"/>
      <c r="CD36" s="291" t="s">
        <v>87</v>
      </c>
      <c r="CE36" s="273"/>
      <c r="CF36" s="273"/>
      <c r="CG36" s="276">
        <v>40.02178010699992</v>
      </c>
      <c r="CH36" s="71">
        <v>36.668300754000775</v>
      </c>
      <c r="CI36" s="73">
        <v>31.599204579060476</v>
      </c>
      <c r="CJ36" s="13">
        <v>56.995017050378586</v>
      </c>
      <c r="CK36" s="13">
        <v>4.0335130829400851</v>
      </c>
      <c r="CL36" s="47">
        <v>36.971069357500753</v>
      </c>
      <c r="CM36" s="47">
        <v>1.1493707330742688</v>
      </c>
      <c r="CN36" s="69">
        <v>1.9309258741627578E-3</v>
      </c>
      <c r="CO36" s="47">
        <v>1.4461488210727029</v>
      </c>
      <c r="CP36" s="77">
        <v>2.1240184615790332E-4</v>
      </c>
    </row>
    <row r="37" spans="1:111" ht="25.5" customHeight="1" x14ac:dyDescent="0.2">
      <c r="A37" s="26"/>
      <c r="B37" s="5" t="s">
        <v>82</v>
      </c>
      <c r="C37" s="10" t="s">
        <v>99</v>
      </c>
      <c r="D37" s="10" t="s">
        <v>99</v>
      </c>
      <c r="E37" s="10" t="s">
        <v>95</v>
      </c>
      <c r="F37" s="71">
        <v>18.817132890099998</v>
      </c>
      <c r="G37" s="13">
        <v>11.542823478541028</v>
      </c>
      <c r="H37" s="13">
        <v>4.5642797340599998E-2</v>
      </c>
      <c r="I37" s="13">
        <v>0.2102609687963336</v>
      </c>
      <c r="J37" s="13">
        <v>0.03</v>
      </c>
      <c r="K37" s="13">
        <v>0.20206079101327659</v>
      </c>
      <c r="L37" s="28">
        <v>1.4718267815743353E-3</v>
      </c>
      <c r="M37" s="28">
        <v>6.7283510014826756E-3</v>
      </c>
      <c r="N37" s="13">
        <v>0.18840388260433319</v>
      </c>
      <c r="O37" s="13">
        <v>1.3246441034169018E-2</v>
      </c>
      <c r="P37" s="58">
        <v>8.6106451578313956E-3</v>
      </c>
      <c r="Q37" s="58">
        <v>0.67</v>
      </c>
      <c r="R37" s="58">
        <v>1.3</v>
      </c>
      <c r="S37" s="58">
        <v>0.28999999999999998</v>
      </c>
      <c r="T37" s="252">
        <v>0.22</v>
      </c>
      <c r="U37" s="291">
        <v>1</v>
      </c>
      <c r="V37" s="291"/>
      <c r="W37" s="347"/>
      <c r="X37" s="347"/>
      <c r="Y37" s="291">
        <v>1</v>
      </c>
      <c r="Z37" s="291">
        <v>1</v>
      </c>
      <c r="AA37" s="347"/>
      <c r="AB37" s="347"/>
      <c r="AC37" s="291"/>
      <c r="AD37" s="291"/>
      <c r="AE37" s="291"/>
      <c r="AF37" s="291">
        <v>1</v>
      </c>
      <c r="AG37" s="291"/>
      <c r="AH37" s="291"/>
      <c r="AI37" s="291"/>
      <c r="AJ37" s="291">
        <v>1</v>
      </c>
      <c r="AK37" s="291"/>
      <c r="AL37" s="347"/>
      <c r="AM37" s="347"/>
      <c r="AN37" s="291">
        <v>0.5</v>
      </c>
      <c r="AO37" s="291">
        <v>0.5</v>
      </c>
      <c r="AP37" s="291"/>
      <c r="AQ37" s="291">
        <v>0.5</v>
      </c>
      <c r="AR37" s="291">
        <v>1</v>
      </c>
      <c r="AS37" s="291">
        <v>0.5</v>
      </c>
      <c r="AT37" s="291">
        <v>1</v>
      </c>
      <c r="AU37" s="347"/>
      <c r="AV37" s="291">
        <v>1</v>
      </c>
      <c r="AW37" s="347"/>
      <c r="AX37" s="347"/>
      <c r="AY37" s="291">
        <v>1</v>
      </c>
      <c r="AZ37" s="291">
        <v>1</v>
      </c>
      <c r="BA37" s="347"/>
      <c r="BB37" s="347"/>
      <c r="BC37" s="347"/>
      <c r="BD37" s="291" t="s">
        <v>85</v>
      </c>
      <c r="BE37" s="273"/>
      <c r="BF37" s="273"/>
      <c r="BG37" s="291" t="s">
        <v>85</v>
      </c>
      <c r="BH37" s="273"/>
      <c r="BI37" s="273"/>
      <c r="BJ37" s="273"/>
      <c r="BK37" s="273"/>
      <c r="BL37" s="273"/>
      <c r="BM37" s="273"/>
      <c r="BN37" s="273"/>
      <c r="BO37" s="291" t="s">
        <v>87</v>
      </c>
      <c r="BP37" s="273"/>
      <c r="BQ37" s="273"/>
      <c r="BR37" s="291" t="s">
        <v>85</v>
      </c>
      <c r="BS37" s="273"/>
      <c r="BT37" s="291" t="s">
        <v>85</v>
      </c>
      <c r="BU37" s="273"/>
      <c r="BV37" s="273"/>
      <c r="BW37" s="291" t="s">
        <v>85</v>
      </c>
      <c r="BX37" s="273"/>
      <c r="BY37" s="273"/>
      <c r="BZ37" s="273"/>
      <c r="CA37" s="273"/>
      <c r="CB37" s="273"/>
      <c r="CC37" s="273"/>
      <c r="CD37" s="291" t="s">
        <v>87</v>
      </c>
      <c r="CE37" s="273"/>
      <c r="CF37" s="273"/>
      <c r="CG37" s="246">
        <v>37.426881819000833</v>
      </c>
      <c r="CH37" s="71">
        <v>33.894672876454557</v>
      </c>
      <c r="CI37" s="73">
        <v>31.599204579060476</v>
      </c>
      <c r="CJ37" s="13">
        <v>53.299622398439084</v>
      </c>
      <c r="CK37" s="13">
        <v>3.7284140164100013</v>
      </c>
      <c r="CL37" s="47">
        <v>36.971069357500753</v>
      </c>
      <c r="CM37" s="47">
        <v>1.0478183219745807</v>
      </c>
      <c r="CN37" s="69">
        <v>1.547047685025947E-3</v>
      </c>
      <c r="CO37" s="47">
        <v>1.3109176580072694</v>
      </c>
      <c r="CP37" s="77">
        <v>1.7017524535285417E-4</v>
      </c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</row>
    <row r="38" spans="1:111" ht="25.5" customHeight="1" x14ac:dyDescent="0.2">
      <c r="A38" s="121"/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0">
        <v>0.87943873399737216</v>
      </c>
      <c r="J38" s="500">
        <v>0.378</v>
      </c>
      <c r="K38" s="500">
        <v>0.44571908023475776</v>
      </c>
      <c r="L38" s="500">
        <v>0.43371965376261434</v>
      </c>
      <c r="M38" s="500">
        <v>0</v>
      </c>
      <c r="N38" s="14"/>
      <c r="O38" s="14"/>
      <c r="P38" s="14"/>
      <c r="Q38" s="7"/>
      <c r="R38" s="7"/>
      <c r="S38" s="7"/>
      <c r="T38" s="7"/>
      <c r="U38" s="253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50"/>
      <c r="BE38" s="250"/>
      <c r="BF38" s="250"/>
      <c r="BG38" s="269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0"/>
      <c r="CG38" s="7"/>
      <c r="CH38" s="7"/>
      <c r="CI38" s="7"/>
      <c r="CJ38" s="7"/>
      <c r="CK38" s="7"/>
      <c r="CL38" s="7"/>
      <c r="CM38" s="7"/>
      <c r="CN38" s="47"/>
      <c r="CO38" s="47"/>
      <c r="CP38" s="7"/>
      <c r="CQ38" s="121"/>
      <c r="CR38" s="121"/>
      <c r="CS38" s="121"/>
      <c r="CT38" s="121"/>
      <c r="CU38" s="121"/>
      <c r="CV38" s="121"/>
      <c r="CW38" s="121"/>
      <c r="CX38" s="121"/>
      <c r="CY38" s="121"/>
      <c r="CZ38" s="237"/>
      <c r="DA38" s="237"/>
      <c r="DB38" s="237"/>
      <c r="DC38" s="237"/>
      <c r="DD38" s="237"/>
      <c r="DE38" s="237"/>
      <c r="DF38" s="237"/>
      <c r="DG38" s="237"/>
    </row>
    <row r="39" spans="1:111" ht="29.25" customHeight="1" x14ac:dyDescent="0.2">
      <c r="A39" s="121"/>
      <c r="B39" s="37" t="s">
        <v>100</v>
      </c>
      <c r="C39" s="37" t="s">
        <v>83</v>
      </c>
      <c r="D39" s="37" t="s">
        <v>83</v>
      </c>
      <c r="E39" s="38" t="s">
        <v>84</v>
      </c>
      <c r="F39" s="60">
        <v>16.593001841620623</v>
      </c>
      <c r="G39" s="7">
        <v>16.593001841620623</v>
      </c>
      <c r="H39" s="191">
        <v>0.82716900000000004</v>
      </c>
      <c r="I39" s="60">
        <v>0.18264884246820459</v>
      </c>
      <c r="J39" s="60">
        <v>7.7874576196414622E-2</v>
      </c>
      <c r="K39" s="60">
        <v>9.3344859479436285E-2</v>
      </c>
      <c r="L39" s="60">
        <v>8.9303982988768307E-2</v>
      </c>
      <c r="M39" s="60">
        <v>0</v>
      </c>
      <c r="N39" s="13">
        <v>0.16458460460818486</v>
      </c>
      <c r="O39" s="13">
        <v>1.8064237860019733E-2</v>
      </c>
      <c r="P39" s="225">
        <v>0</v>
      </c>
      <c r="Q39" s="226">
        <v>1.9</v>
      </c>
      <c r="R39" s="226">
        <v>2.6</v>
      </c>
      <c r="S39" s="226">
        <v>1.1000000000000001</v>
      </c>
      <c r="T39" s="226">
        <v>1.4</v>
      </c>
      <c r="U39" s="253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50"/>
      <c r="BE39" s="250"/>
      <c r="BF39" s="250"/>
      <c r="BG39" s="269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0"/>
      <c r="CG39" s="13">
        <v>101.66141327307793</v>
      </c>
      <c r="CH39" s="13">
        <v>46.199850608771804</v>
      </c>
      <c r="CI39" s="13">
        <v>2.0211752841632897</v>
      </c>
      <c r="CJ39" s="13">
        <v>142.32597858230909</v>
      </c>
      <c r="CK39" s="32">
        <v>15.245950700894696</v>
      </c>
      <c r="CL39" s="47">
        <v>3.0317629262449346</v>
      </c>
      <c r="CM39" s="47">
        <v>1.7204053828742969</v>
      </c>
      <c r="CN39" s="47">
        <v>3.8215084228207165E-2</v>
      </c>
      <c r="CO39" s="47">
        <v>2.4119212725452517</v>
      </c>
      <c r="CP39" s="94">
        <v>1.2610977795308365E-2</v>
      </c>
      <c r="CQ39" s="236">
        <f t="shared" ref="CQ39:CQ45" si="5">F47+F55+F63+F71+F79+F87</f>
        <v>16.593001841620623</v>
      </c>
      <c r="CR39" s="238">
        <f t="shared" ref="CR39:CR45" si="6">F47/CQ39</f>
        <v>0.11709211986681466</v>
      </c>
      <c r="CS39" s="238">
        <f t="shared" ref="CS39:CS45" si="7">F55/CQ39</f>
        <v>0.37291897891231968</v>
      </c>
      <c r="CT39" s="238">
        <f t="shared" ref="CT39:CT45" si="8">F63/CQ39</f>
        <v>0.21864594894561601</v>
      </c>
      <c r="CU39" s="238">
        <f t="shared" ref="CU39:CU45" si="9">F71/CQ39</f>
        <v>0.20754716981132079</v>
      </c>
      <c r="CV39" s="238">
        <f t="shared" ref="CV39:CV45" si="10">F79/CQ39</f>
        <v>2.8856825749167595E-2</v>
      </c>
      <c r="CW39" s="238">
        <f t="shared" ref="CW39:CW45" si="11">F87/CQ39</f>
        <v>5.4938956714761379E-2</v>
      </c>
      <c r="CX39" s="238">
        <f t="shared" ref="CX39:CX45" si="12">SUM(CR39:CW39)</f>
        <v>1.0000000000000002</v>
      </c>
      <c r="CY39" s="237"/>
      <c r="CZ39" s="240">
        <f>F47/[1]EU28!F47</f>
        <v>4.6184659947433055E-3</v>
      </c>
      <c r="DA39" s="240">
        <f>F55/[1]EU28!F55</f>
        <v>1.5334454610013121E-2</v>
      </c>
      <c r="DB39" s="240">
        <f>H63/[1]EU28!F63</f>
        <v>5.7078471679357617E-4</v>
      </c>
      <c r="DC39" s="240">
        <f>F71/[1]EU28!F71</f>
        <v>3.0803263524371741E-2</v>
      </c>
      <c r="DD39" s="240">
        <f>F79/[1]EU28!F79</f>
        <v>3.1219179952760175E-3</v>
      </c>
      <c r="DE39" s="240">
        <f>F87/[1]EU28!F87</f>
        <v>3.559833684570256E-3</v>
      </c>
      <c r="DF39" s="237"/>
      <c r="DG39" s="27"/>
    </row>
    <row r="40" spans="1:111" ht="24.75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30.027624309392266</v>
      </c>
      <c r="G40" s="7">
        <v>30.027624309392266</v>
      </c>
      <c r="H40" s="17">
        <v>1.384803</v>
      </c>
      <c r="I40" s="60">
        <v>0.30313469798315945</v>
      </c>
      <c r="J40" s="60">
        <v>0.13446574324209146</v>
      </c>
      <c r="K40" s="60">
        <v>0.15421290636893922</v>
      </c>
      <c r="L40" s="60">
        <v>0.14892179161422017</v>
      </c>
      <c r="M40" s="60">
        <v>0</v>
      </c>
      <c r="N40" s="13">
        <v>0.2720670460261651</v>
      </c>
      <c r="O40" s="13">
        <v>3.1067651956994281E-2</v>
      </c>
      <c r="P40" s="225">
        <v>6.591949208711867E-17</v>
      </c>
      <c r="Q40" s="226">
        <v>1.5999999999999999</v>
      </c>
      <c r="R40" s="226">
        <v>2.6999999999999997</v>
      </c>
      <c r="S40" s="226">
        <v>1.2</v>
      </c>
      <c r="T40" s="226">
        <v>1.25</v>
      </c>
      <c r="U40" s="253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50"/>
      <c r="BE40" s="250"/>
      <c r="BF40" s="250"/>
      <c r="BG40" s="269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0"/>
      <c r="CG40" s="13">
        <v>129.64176717543774</v>
      </c>
      <c r="CH40" s="13">
        <v>49.442269746943083</v>
      </c>
      <c r="CI40" s="13">
        <v>1.7665927118668134</v>
      </c>
      <c r="CJ40" s="13">
        <v>181.49847404561282</v>
      </c>
      <c r="CK40" s="13">
        <v>16.315949016491217</v>
      </c>
      <c r="CL40" s="47">
        <v>2.64988906780022</v>
      </c>
      <c r="CM40" s="47">
        <v>3.9458808618093935</v>
      </c>
      <c r="CN40" s="47">
        <v>6.8467803472376021E-2</v>
      </c>
      <c r="CO40" s="47">
        <v>5.5295378647591154</v>
      </c>
      <c r="CP40" s="94">
        <v>2.2594375145884086E-2</v>
      </c>
      <c r="CQ40" s="236">
        <f t="shared" si="5"/>
        <v>30.027624309392266</v>
      </c>
      <c r="CR40" s="238">
        <f t="shared" si="6"/>
        <v>0.1573137074517019</v>
      </c>
      <c r="CS40" s="238">
        <f t="shared" si="7"/>
        <v>0.2854952468567924</v>
      </c>
      <c r="CT40" s="238">
        <f t="shared" si="8"/>
        <v>0.17816620668506589</v>
      </c>
      <c r="CU40" s="238">
        <f t="shared" si="9"/>
        <v>0.15363385464581417</v>
      </c>
      <c r="CV40" s="238">
        <f t="shared" si="10"/>
        <v>5.7957681692732285E-2</v>
      </c>
      <c r="CW40" s="238">
        <f t="shared" si="11"/>
        <v>0.16743330266789327</v>
      </c>
      <c r="CX40" s="238">
        <f t="shared" si="12"/>
        <v>0.99999999999999989</v>
      </c>
      <c r="CY40" s="237"/>
      <c r="CZ40" s="240">
        <f>F48/[1]EU28!F48</f>
        <v>1.1234735542209358E-2</v>
      </c>
      <c r="DA40" s="240">
        <f>F56/[1]EU28!F56</f>
        <v>3.9655583378355848E-2</v>
      </c>
      <c r="DB40" s="240">
        <f>H64/[1]EU28!F64</f>
        <v>1.0066702395184896E-3</v>
      </c>
      <c r="DC40" s="240">
        <f>F72/[1]EU28!F72</f>
        <v>6.6569403585978154E-2</v>
      </c>
      <c r="DD40" s="240">
        <f>F80/[1]EU28!F80</f>
        <v>1.4495514673602427E-2</v>
      </c>
      <c r="DE40" s="240">
        <f>F88/[1]EU28!F88</f>
        <v>2.9420237049518787E-2</v>
      </c>
      <c r="DF40" s="237"/>
      <c r="DG40" s="27"/>
    </row>
    <row r="41" spans="1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9.6685082872928163</v>
      </c>
      <c r="G41" s="7">
        <v>9.6685082872928163</v>
      </c>
      <c r="H41" s="17">
        <v>0.59547600000000001</v>
      </c>
      <c r="I41" s="60">
        <v>9.8458810431030927E-2</v>
      </c>
      <c r="J41" s="60">
        <v>4.1377972870243203E-2</v>
      </c>
      <c r="K41" s="60">
        <v>4.9763130601379241E-2</v>
      </c>
      <c r="L41" s="60">
        <v>4.8695679829651679E-2</v>
      </c>
      <c r="M41" s="60">
        <v>0</v>
      </c>
      <c r="N41" s="13">
        <v>8.8686799163269214E-2</v>
      </c>
      <c r="O41" s="13">
        <v>9.772011267761704E-3</v>
      </c>
      <c r="P41" s="225">
        <v>0</v>
      </c>
      <c r="Q41" s="226">
        <v>1.5</v>
      </c>
      <c r="R41" s="226">
        <v>2.5499999999999998</v>
      </c>
      <c r="S41" s="226">
        <v>1.1499999999999999</v>
      </c>
      <c r="T41" s="226">
        <v>1.1750000000000003</v>
      </c>
      <c r="U41" s="253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50"/>
      <c r="BE41" s="250"/>
      <c r="BF41" s="250"/>
      <c r="BG41" s="269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0"/>
      <c r="CG41" s="13">
        <v>128.22206691201055</v>
      </c>
      <c r="CH41" s="13">
        <v>50.609203950744941</v>
      </c>
      <c r="CI41" s="13">
        <v>1.7571150139976477</v>
      </c>
      <c r="CJ41" s="13">
        <v>179.51089367681476</v>
      </c>
      <c r="CK41" s="13">
        <v>16.701037303745832</v>
      </c>
      <c r="CL41" s="47">
        <v>2.6356725209964713</v>
      </c>
      <c r="CM41" s="47">
        <v>1.2567047976271508</v>
      </c>
      <c r="CN41" s="47">
        <v>3.0136566331773796E-2</v>
      </c>
      <c r="CO41" s="47">
        <v>1.7610855847854676</v>
      </c>
      <c r="CP41" s="94">
        <v>9.9450668894853541E-3</v>
      </c>
      <c r="CQ41" s="236">
        <f t="shared" si="5"/>
        <v>9.6685082872928163</v>
      </c>
      <c r="CR41" s="238">
        <f t="shared" si="6"/>
        <v>0.14571428571428571</v>
      </c>
      <c r="CS41" s="238">
        <f t="shared" si="7"/>
        <v>0.31714285714285717</v>
      </c>
      <c r="CT41" s="238">
        <f t="shared" si="8"/>
        <v>0.17428571428571432</v>
      </c>
      <c r="CU41" s="238">
        <f t="shared" si="9"/>
        <v>0.15238095238095239</v>
      </c>
      <c r="CV41" s="238">
        <f t="shared" si="10"/>
        <v>3.2380952380952385E-2</v>
      </c>
      <c r="CW41" s="238">
        <f t="shared" si="11"/>
        <v>0.17809523809523811</v>
      </c>
      <c r="CX41" s="238">
        <f t="shared" si="12"/>
        <v>1.0000000000000002</v>
      </c>
      <c r="CY41" s="237"/>
      <c r="CZ41" s="240">
        <f>F49/[1]EU28!F49</f>
        <v>7.0999333719978033E-3</v>
      </c>
      <c r="DA41" s="240">
        <f>F57/[1]EU28!F57</f>
        <v>2.4438497987896993E-2</v>
      </c>
      <c r="DB41" s="240">
        <f>H65/[1]EU28!F65</f>
        <v>8.6122053055543845E-4</v>
      </c>
      <c r="DC41" s="240">
        <f>F73/[1]EU28!F73</f>
        <v>4.0659486709557352E-2</v>
      </c>
      <c r="DD41" s="240">
        <f>F81/[1]EU28!F81</f>
        <v>4.9769574190552772E-3</v>
      </c>
      <c r="DE41" s="240">
        <f>F89/[1]EU28!F89</f>
        <v>1.6719572041899999E-2</v>
      </c>
      <c r="DF41" s="237"/>
      <c r="DG41" s="27"/>
    </row>
    <row r="42" spans="1:111" ht="23.25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8.7937384898710853</v>
      </c>
      <c r="G42" s="7">
        <v>8.7937384898710853</v>
      </c>
      <c r="H42" s="17">
        <v>0.56156100000000009</v>
      </c>
      <c r="I42" s="60">
        <v>9.031894436693258E-2</v>
      </c>
      <c r="J42" s="60">
        <v>3.6716136775846578E-2</v>
      </c>
      <c r="K42" s="60">
        <v>4.5643020184220333E-2</v>
      </c>
      <c r="L42" s="60">
        <v>4.4675924182712247E-2</v>
      </c>
      <c r="M42" s="60">
        <v>0</v>
      </c>
      <c r="N42" s="13">
        <v>8.1527055244414504E-2</v>
      </c>
      <c r="O42" s="13">
        <v>8.7918891225180745E-3</v>
      </c>
      <c r="P42" s="225">
        <v>0</v>
      </c>
      <c r="Q42" s="226">
        <v>1.4500000000000002</v>
      </c>
      <c r="R42" s="226">
        <v>2.4750000000000005</v>
      </c>
      <c r="S42" s="226">
        <v>1.17</v>
      </c>
      <c r="T42" s="226">
        <v>1.1000000000000001</v>
      </c>
      <c r="U42" s="253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50"/>
      <c r="BE42" s="250"/>
      <c r="BF42" s="250"/>
      <c r="BG42" s="269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0"/>
      <c r="CG42" s="13">
        <v>126.05412718216124</v>
      </c>
      <c r="CH42" s="13">
        <v>51.288208497323723</v>
      </c>
      <c r="CI42" s="13">
        <v>1.7630452151191733</v>
      </c>
      <c r="CJ42" s="13">
        <v>176.47577805502573</v>
      </c>
      <c r="CK42" s="13">
        <v>16.925108804116828</v>
      </c>
      <c r="CL42" s="47">
        <v>2.6445678226787601</v>
      </c>
      <c r="CM42" s="47">
        <v>1.1239907885764528</v>
      </c>
      <c r="CN42" s="47">
        <v>2.8801457651965612E-2</v>
      </c>
      <c r="CO42" s="47">
        <v>1.5751374798637914</v>
      </c>
      <c r="CP42" s="47">
        <v>9.5044810251486509E-3</v>
      </c>
      <c r="CQ42" s="236">
        <f t="shared" si="5"/>
        <v>8.7937384898710853</v>
      </c>
      <c r="CR42" s="238">
        <f t="shared" si="6"/>
        <v>0.13926701570680627</v>
      </c>
      <c r="CS42" s="238">
        <f t="shared" si="7"/>
        <v>0.33717277486910996</v>
      </c>
      <c r="CT42" s="238">
        <f t="shared" si="8"/>
        <v>0.18010471204188483</v>
      </c>
      <c r="CU42" s="238">
        <f t="shared" si="9"/>
        <v>0.15602094240837697</v>
      </c>
      <c r="CV42" s="238">
        <f t="shared" si="10"/>
        <v>1.2565445026178011E-2</v>
      </c>
      <c r="CW42" s="238">
        <f t="shared" si="11"/>
        <v>0.17486910994764399</v>
      </c>
      <c r="CX42" s="238">
        <f t="shared" si="12"/>
        <v>1</v>
      </c>
      <c r="CY42" s="237"/>
      <c r="CZ42" s="240">
        <f>F50/[1]EU28!F50</f>
        <v>4.763985359592421E-3</v>
      </c>
      <c r="DA42" s="240">
        <f>F58/[1]EU28!F58</f>
        <v>1.2297329883053919E-2</v>
      </c>
      <c r="DB42" s="240">
        <f>H66/[1]EU28!F66</f>
        <v>6.1932248296744897E-4</v>
      </c>
      <c r="DC42" s="240">
        <f>F74/[1]EU28!F74</f>
        <v>2.3130866837772983E-2</v>
      </c>
      <c r="DD42" s="240">
        <f>F82/[1]EU28!F82</f>
        <v>1.1283863933526756E-3</v>
      </c>
      <c r="DE42" s="240">
        <f>F90/[1]EU28!F90</f>
        <v>1.0485901242390676E-2</v>
      </c>
      <c r="DF42" s="237"/>
      <c r="DG42" s="27"/>
    </row>
    <row r="43" spans="1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8.3149171270718227</v>
      </c>
      <c r="G43" s="7">
        <v>8.3149171270718227</v>
      </c>
      <c r="H43" s="17">
        <v>0.5394270000000001</v>
      </c>
      <c r="I43" s="60">
        <v>8.9906129900419851E-2</v>
      </c>
      <c r="J43" s="60">
        <v>3.5519389114542839E-2</v>
      </c>
      <c r="K43" s="60">
        <v>4.5289649957854325E-2</v>
      </c>
      <c r="L43" s="60">
        <v>4.4616479942565512E-2</v>
      </c>
      <c r="M43" s="60">
        <v>0</v>
      </c>
      <c r="N43" s="13">
        <v>8.1223817650479174E-2</v>
      </c>
      <c r="O43" s="13">
        <v>8.6823122499406769E-3</v>
      </c>
      <c r="P43" s="225">
        <v>0</v>
      </c>
      <c r="Q43" s="226">
        <v>1.4</v>
      </c>
      <c r="R43" s="226">
        <v>2.3999999999999995</v>
      </c>
      <c r="S43" s="226">
        <v>1.1000000000000001</v>
      </c>
      <c r="T43" s="226">
        <v>1.05</v>
      </c>
      <c r="U43" s="253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50"/>
      <c r="BE43" s="250"/>
      <c r="BF43" s="250"/>
      <c r="BG43" s="269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0"/>
      <c r="CG43" s="13">
        <v>123.10746209664117</v>
      </c>
      <c r="CH43" s="13">
        <v>49.704093314708054</v>
      </c>
      <c r="CI43" s="13">
        <v>1.7579631437201553</v>
      </c>
      <c r="CJ43" s="13">
        <v>172.35044693529764</v>
      </c>
      <c r="CK43" s="13">
        <v>16.402350793853657</v>
      </c>
      <c r="CL43" s="47">
        <v>2.636944715580233</v>
      </c>
      <c r="CM43" s="47">
        <v>1.0382456629101866</v>
      </c>
      <c r="CN43" s="47">
        <v>2.6811729944473027E-2</v>
      </c>
      <c r="CO43" s="47">
        <v>1.4550056598595094</v>
      </c>
      <c r="CP43" s="47">
        <v>8.8478708816760974E-3</v>
      </c>
      <c r="CQ43" s="236">
        <f t="shared" si="5"/>
        <v>8.3149171270718227</v>
      </c>
      <c r="CR43" s="238">
        <f t="shared" si="6"/>
        <v>0.16943521594684385</v>
      </c>
      <c r="CS43" s="238">
        <f t="shared" si="7"/>
        <v>0.34440753045404204</v>
      </c>
      <c r="CT43" s="238">
        <f t="shared" si="8"/>
        <v>0.17829457364341084</v>
      </c>
      <c r="CU43" s="238">
        <f t="shared" si="9"/>
        <v>0.15282392026578073</v>
      </c>
      <c r="CV43" s="238">
        <f t="shared" si="10"/>
        <v>3.3222591362126242E-3</v>
      </c>
      <c r="CW43" s="238">
        <f t="shared" si="11"/>
        <v>0.15171650055370986</v>
      </c>
      <c r="CX43" s="238">
        <f t="shared" si="12"/>
        <v>1</v>
      </c>
      <c r="CY43" s="237"/>
      <c r="CZ43" s="240">
        <f>F51/[1]EU28!F51</f>
        <v>5.5168570270804117E-3</v>
      </c>
      <c r="DA43" s="240">
        <f>F59/[1]EU28!F59</f>
        <v>1.206488066087304E-2</v>
      </c>
      <c r="DB43" s="240">
        <f>H67/[1]EU28!F67</f>
        <v>6.3793581924881046E-4</v>
      </c>
      <c r="DC43" s="240">
        <f>F75/[1]EU28!F75</f>
        <v>1.9979846415789287E-2</v>
      </c>
      <c r="DD43" s="240">
        <f>F83/[1]EU28!F83</f>
        <v>2.7186605050944971E-4</v>
      </c>
      <c r="DE43" s="240">
        <f>F91/[1]EU28!F91</f>
        <v>8.4709453869370802E-3</v>
      </c>
      <c r="DF43" s="237"/>
      <c r="DG43" s="27"/>
    </row>
    <row r="44" spans="1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8.5819521178637199</v>
      </c>
      <c r="G44" s="7">
        <v>8.5819521178637199</v>
      </c>
      <c r="H44" s="17">
        <v>0.55335000000000001</v>
      </c>
      <c r="I44" s="60">
        <v>9.1172220334492834E-2</v>
      </c>
      <c r="J44" s="60">
        <v>4.231349184125402E-2</v>
      </c>
      <c r="K44" s="60">
        <v>4.5739841032169236E-2</v>
      </c>
      <c r="L44" s="60">
        <v>4.5432379302323599E-2</v>
      </c>
      <c r="M44" s="60">
        <v>0</v>
      </c>
      <c r="N44" s="13">
        <v>8.1663002856749697E-2</v>
      </c>
      <c r="O44" s="13">
        <v>9.509217477743144E-3</v>
      </c>
      <c r="P44" s="225">
        <v>0</v>
      </c>
      <c r="Q44" s="226">
        <v>0.99999999999999989</v>
      </c>
      <c r="R44" s="226">
        <v>1.85</v>
      </c>
      <c r="S44" s="226">
        <v>0.3</v>
      </c>
      <c r="T44" s="226">
        <v>0.99999999999999989</v>
      </c>
      <c r="U44" s="253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50"/>
      <c r="BE44" s="250"/>
      <c r="BF44" s="250"/>
      <c r="BG44" s="269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0"/>
      <c r="CG44" s="13">
        <v>115.48790873653346</v>
      </c>
      <c r="CH44" s="13">
        <v>49.153203834367027</v>
      </c>
      <c r="CI44" s="13">
        <v>1.8125843823626198</v>
      </c>
      <c r="CJ44" s="13">
        <v>161.68307223114684</v>
      </c>
      <c r="CK44" s="13">
        <v>16.220557265341121</v>
      </c>
      <c r="CL44" s="47">
        <v>2.7188765735439295</v>
      </c>
      <c r="CM44" s="47">
        <v>1.0066672153481691</v>
      </c>
      <c r="CN44" s="47">
        <v>2.7198925341746998E-2</v>
      </c>
      <c r="CO44" s="47">
        <v>1.4108896527253389</v>
      </c>
      <c r="CP44" s="47">
        <v>8.9756453627765093E-3</v>
      </c>
      <c r="CQ44" s="236">
        <f t="shared" si="5"/>
        <v>8.5819521178637199</v>
      </c>
      <c r="CR44" s="238">
        <f t="shared" si="6"/>
        <v>0.14055793991416307</v>
      </c>
      <c r="CS44" s="238">
        <f t="shared" si="7"/>
        <v>0.30579399141630903</v>
      </c>
      <c r="CT44" s="238">
        <f t="shared" si="8"/>
        <v>0.16094420600858367</v>
      </c>
      <c r="CU44" s="238">
        <f t="shared" si="9"/>
        <v>0.13412017167381973</v>
      </c>
      <c r="CV44" s="238">
        <f t="shared" si="10"/>
        <v>0.12339055793991414</v>
      </c>
      <c r="CW44" s="238">
        <f t="shared" si="11"/>
        <v>0.13519313304721028</v>
      </c>
      <c r="CX44" s="238">
        <f t="shared" si="12"/>
        <v>0.99999999999999989</v>
      </c>
      <c r="CY44" s="237"/>
      <c r="CZ44" s="240">
        <f>F52/[1]EU28!F52</f>
        <v>5.0802792710954907E-3</v>
      </c>
      <c r="DA44" s="240">
        <f>F60/[1]EU28!F60</f>
        <v>9.7286724458394563E-3</v>
      </c>
      <c r="DB44" s="240">
        <f>H68/[1]EU28!F68</f>
        <v>6.7572663000785532E-4</v>
      </c>
      <c r="DC44" s="240">
        <f>F76/[1]EU28!F76</f>
        <v>1.8539307261727995E-2</v>
      </c>
      <c r="DD44" s="240">
        <f>F84/[1]EU28!F84</f>
        <v>1.0293884125953457E-2</v>
      </c>
      <c r="DE44" s="240">
        <f>F92/[1]EU28!F92</f>
        <v>7.630974503424327E-3</v>
      </c>
      <c r="DF44" s="237"/>
      <c r="DG44" s="27"/>
    </row>
    <row r="45" spans="1:111" ht="26.25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1.8692449355432779</v>
      </c>
      <c r="G45" s="7">
        <v>1.8692449355432779</v>
      </c>
      <c r="H45" s="17">
        <v>7.2471000000000008E-2</v>
      </c>
      <c r="I45" s="60">
        <v>2.3799088513131901E-2</v>
      </c>
      <c r="J45" s="60">
        <v>9.7326899596073026E-3</v>
      </c>
      <c r="K45" s="60">
        <v>1.1725672610759068E-2</v>
      </c>
      <c r="L45" s="60">
        <v>1.2073415902372833E-2</v>
      </c>
      <c r="M45" s="60">
        <v>0</v>
      </c>
      <c r="N45" s="13">
        <v>2.1357221306856744E-2</v>
      </c>
      <c r="O45" s="28">
        <v>2.441867206275157E-3</v>
      </c>
      <c r="P45" s="225">
        <v>0</v>
      </c>
      <c r="Q45" s="226">
        <v>0.56000000000000005</v>
      </c>
      <c r="R45" s="226">
        <v>1.2999999999999998</v>
      </c>
      <c r="S45" s="226">
        <v>0.18</v>
      </c>
      <c r="T45" s="226">
        <v>0.22</v>
      </c>
      <c r="U45" s="253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50"/>
      <c r="BE45" s="250"/>
      <c r="BF45" s="250"/>
      <c r="BG45" s="269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0"/>
      <c r="CG45" s="13">
        <v>108.64384034738866</v>
      </c>
      <c r="CH45" s="13">
        <v>37.996857429428971</v>
      </c>
      <c r="CI45" s="13">
        <v>1.7953448091747275</v>
      </c>
      <c r="CJ45" s="13">
        <v>152.10137648634412</v>
      </c>
      <c r="CK45" s="13">
        <v>12.538962951711561</v>
      </c>
      <c r="CL45" s="47">
        <v>2.6930172137620914</v>
      </c>
      <c r="CM45" s="47">
        <v>0.20643788753943243</v>
      </c>
      <c r="CN45" s="47">
        <v>2.7536702547681473E-3</v>
      </c>
      <c r="CO45" s="47">
        <v>0.28934863647441578</v>
      </c>
      <c r="CP45" s="69">
        <v>9.0871118407348864E-4</v>
      </c>
      <c r="CQ45" s="236">
        <f t="shared" si="5"/>
        <v>1.8692449355432779</v>
      </c>
      <c r="CR45" s="238">
        <f t="shared" si="6"/>
        <v>0.38423645320197047</v>
      </c>
      <c r="CS45" s="238">
        <f t="shared" si="7"/>
        <v>0.23152709359605911</v>
      </c>
      <c r="CT45" s="238">
        <f t="shared" si="8"/>
        <v>9.3596059113300503E-2</v>
      </c>
      <c r="CU45" s="238">
        <f t="shared" si="9"/>
        <v>0.15763546798029557</v>
      </c>
      <c r="CV45" s="238">
        <f t="shared" si="10"/>
        <v>5.4187192118226604E-2</v>
      </c>
      <c r="CW45" s="238">
        <f t="shared" si="11"/>
        <v>7.8817733990147784E-2</v>
      </c>
      <c r="CX45" s="238">
        <f t="shared" si="12"/>
        <v>1</v>
      </c>
      <c r="CY45" s="237"/>
      <c r="CZ45" s="240">
        <f>F53/[1]EU28!F53</f>
        <v>5.1827972593368092E-3</v>
      </c>
      <c r="DA45" s="240">
        <f>F61/[1]EU28!F61</f>
        <v>3.1370023713068133E-3</v>
      </c>
      <c r="DB45" s="240">
        <f>H69/[1]EU28!F69</f>
        <v>1.0644842359661649E-4</v>
      </c>
      <c r="DC45" s="240">
        <f>F77/[1]EU28!F77</f>
        <v>1.3376579815878066E-2</v>
      </c>
      <c r="DD45" s="240">
        <f>F85/[1]EU28!F85</f>
        <v>2.4919828381219727E-3</v>
      </c>
      <c r="DE45" s="240">
        <f>F93/[1]EU28!F93</f>
        <v>1.9718093376707218E-3</v>
      </c>
      <c r="DF45" s="237"/>
      <c r="DG45" s="27"/>
    </row>
    <row r="46" spans="1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4"/>
      <c r="I46" s="236">
        <v>0.22618533654210027</v>
      </c>
      <c r="J46" s="236">
        <v>7.9999999999999974E-2</v>
      </c>
      <c r="K46" s="236">
        <v>0.11046891836716177</v>
      </c>
      <c r="L46" s="236">
        <v>0.11571641817493851</v>
      </c>
      <c r="M46" s="236">
        <v>0</v>
      </c>
      <c r="N46" s="14"/>
      <c r="O46" s="14"/>
      <c r="P46" s="317"/>
      <c r="Q46" s="7"/>
      <c r="R46" s="7"/>
      <c r="S46" s="7"/>
      <c r="T46" s="7"/>
      <c r="U46" s="253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50"/>
      <c r="BE46" s="250"/>
      <c r="BF46" s="250"/>
      <c r="BG46" s="269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0"/>
      <c r="CG46" s="7"/>
      <c r="CH46" s="7"/>
      <c r="CI46" s="13"/>
      <c r="CJ46" s="7"/>
      <c r="CK46" s="7"/>
      <c r="CL46" s="7"/>
      <c r="CM46" s="7"/>
      <c r="CN46" s="47"/>
      <c r="CO46" s="47"/>
      <c r="CP46" s="7"/>
      <c r="CY46" s="121"/>
      <c r="CZ46" s="237"/>
      <c r="DA46" s="237"/>
      <c r="DB46" s="237"/>
      <c r="DC46" s="237"/>
      <c r="DD46" s="237"/>
      <c r="DE46" s="237"/>
      <c r="DF46" s="237"/>
      <c r="DG46" s="237"/>
    </row>
    <row r="47" spans="1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141">
        <v>1.9429097605893184</v>
      </c>
      <c r="G47" s="7">
        <v>1.9429097605893184</v>
      </c>
      <c r="H47" s="7">
        <v>0.11209800000000002</v>
      </c>
      <c r="I47" s="75">
        <v>3.4785062689783638E-2</v>
      </c>
      <c r="J47" s="13">
        <v>1.2303206997084546E-2</v>
      </c>
      <c r="K47" s="225">
        <v>1.6989024617690328E-2</v>
      </c>
      <c r="L47" s="319">
        <v>1.7796038072093311E-2</v>
      </c>
      <c r="M47" s="318">
        <v>0</v>
      </c>
      <c r="N47" s="17">
        <v>3.1184808701391033E-2</v>
      </c>
      <c r="O47" s="103">
        <v>3.6002539883926063E-3</v>
      </c>
      <c r="P47" s="225">
        <v>0</v>
      </c>
      <c r="Q47" s="53">
        <v>1.9</v>
      </c>
      <c r="R47" s="53">
        <v>2.6</v>
      </c>
      <c r="S47" s="53">
        <v>1.1000000000000001</v>
      </c>
      <c r="T47" s="53">
        <v>1.4</v>
      </c>
      <c r="U47" s="253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50"/>
      <c r="BE47" s="250"/>
      <c r="BF47" s="250"/>
      <c r="BG47" s="269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0"/>
      <c r="CG47" s="53">
        <v>97.640484257477112</v>
      </c>
      <c r="CH47" s="7">
        <v>46.199850608771797</v>
      </c>
      <c r="CI47" s="7">
        <v>1.0696384628834488</v>
      </c>
      <c r="CJ47" s="13">
        <v>136.69667796046795</v>
      </c>
      <c r="CK47" s="13">
        <v>15.245950700894694</v>
      </c>
      <c r="CL47" s="47">
        <v>1.6044576943251732</v>
      </c>
      <c r="CM47" s="47">
        <v>0.21298486090235799</v>
      </c>
      <c r="CN47" s="47">
        <v>5.1789108535421017E-3</v>
      </c>
      <c r="CO47" s="47">
        <v>0.26870662636428494</v>
      </c>
      <c r="CP47" s="101">
        <v>1.7090405816688936E-3</v>
      </c>
      <c r="CY47" s="121"/>
      <c r="CZ47" s="237"/>
      <c r="DA47" s="237"/>
      <c r="DB47" s="237"/>
      <c r="DC47" s="237"/>
      <c r="DD47" s="237"/>
      <c r="DE47" s="237"/>
      <c r="DF47" s="237"/>
      <c r="DG47" s="237"/>
    </row>
    <row r="48" spans="1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60">
        <v>4.7237569060773472</v>
      </c>
      <c r="G48" s="7">
        <v>4.7237569060773472</v>
      </c>
      <c r="H48" s="7">
        <v>0.21991200000000002</v>
      </c>
      <c r="I48" s="75">
        <v>8.4572214027767809E-2</v>
      </c>
      <c r="J48" s="13">
        <v>2.9912536443148681E-2</v>
      </c>
      <c r="K48" s="225">
        <v>4.1305069331161792E-2</v>
      </c>
      <c r="L48" s="319">
        <v>4.3267144696606016E-2</v>
      </c>
      <c r="M48" s="318">
        <v>0</v>
      </c>
      <c r="N48" s="17">
        <v>7.5818989875893847E-2</v>
      </c>
      <c r="O48" s="162">
        <v>8.7532241518739669E-3</v>
      </c>
      <c r="P48" s="225">
        <v>0</v>
      </c>
      <c r="Q48" s="53">
        <v>1.6</v>
      </c>
      <c r="R48" s="53">
        <v>2.7</v>
      </c>
      <c r="S48" s="53">
        <v>1.2</v>
      </c>
      <c r="T48" s="58">
        <v>1.25</v>
      </c>
      <c r="U48" s="253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50"/>
      <c r="BE48" s="250"/>
      <c r="BF48" s="250"/>
      <c r="BG48" s="269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0"/>
      <c r="CG48" s="7">
        <v>152.05765202525217</v>
      </c>
      <c r="CH48" s="7">
        <v>42.965861066157778</v>
      </c>
      <c r="CI48" s="7">
        <v>1.0696384628834488</v>
      </c>
      <c r="CJ48" s="13">
        <v>212.88071283535302</v>
      </c>
      <c r="CK48" s="13">
        <v>14.178734151832067</v>
      </c>
      <c r="CL48" s="47">
        <v>1.6044576943251732</v>
      </c>
      <c r="CM48" s="47">
        <v>0.74453609595224268</v>
      </c>
      <c r="CN48" s="47">
        <v>9.4487084387808902E-3</v>
      </c>
      <c r="CO48" s="47">
        <v>1.0131758055407449</v>
      </c>
      <c r="CP48" s="94">
        <v>3.1180737847976937E-3</v>
      </c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7">
        <v>1.4088397790055247</v>
      </c>
      <c r="G49" s="7">
        <v>1.4088397790055247</v>
      </c>
      <c r="H49" s="7">
        <v>9.1392000000000015E-2</v>
      </c>
      <c r="I49" s="75">
        <v>2.5223291903018471E-2</v>
      </c>
      <c r="J49" s="13">
        <v>8.9212827988338177E-3</v>
      </c>
      <c r="K49" s="225">
        <v>1.231905576543422E-2</v>
      </c>
      <c r="L49" s="319">
        <v>1.2904236137584251E-2</v>
      </c>
      <c r="M49" s="225">
        <v>0</v>
      </c>
      <c r="N49" s="17">
        <v>2.2612681191056059E-2</v>
      </c>
      <c r="O49" s="162">
        <v>2.6106107119624115E-3</v>
      </c>
      <c r="P49" s="225">
        <v>0</v>
      </c>
      <c r="Q49" s="58">
        <v>1.5</v>
      </c>
      <c r="R49" s="58">
        <v>2.5499999999999998</v>
      </c>
      <c r="S49" s="58">
        <v>1.1499999999999999</v>
      </c>
      <c r="T49" s="58">
        <v>1.175</v>
      </c>
      <c r="U49" s="253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50"/>
      <c r="BE49" s="250"/>
      <c r="BF49" s="250"/>
      <c r="BG49" s="269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0"/>
      <c r="CG49" s="226">
        <v>151.88362996756786</v>
      </c>
      <c r="CH49" s="7">
        <v>43.395519676819347</v>
      </c>
      <c r="CI49" s="7">
        <v>1.0696384628834488</v>
      </c>
      <c r="CJ49" s="13">
        <v>212.63708195459498</v>
      </c>
      <c r="CK49" s="13">
        <v>14.320521493350386</v>
      </c>
      <c r="CL49" s="47">
        <v>1.6044576943251732</v>
      </c>
      <c r="CM49" s="47">
        <v>0.2366866488937297</v>
      </c>
      <c r="CN49" s="47">
        <v>3.9660033343038746E-3</v>
      </c>
      <c r="CO49" s="47">
        <v>0.30183200337278804</v>
      </c>
      <c r="CP49" s="101">
        <v>1.3087811003202787E-3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7">
        <v>1.2246777163904234</v>
      </c>
      <c r="G50" s="7">
        <v>1.2246777163904234</v>
      </c>
      <c r="H50" s="7">
        <v>8.4252000000000007E-2</v>
      </c>
      <c r="I50" s="75">
        <v>2.1926129562754616E-2</v>
      </c>
      <c r="J50" s="13">
        <v>7.755102040816325E-3</v>
      </c>
      <c r="K50" s="225">
        <v>1.0708721678449353E-2</v>
      </c>
      <c r="L50" s="319">
        <v>1.1217407884305263E-2</v>
      </c>
      <c r="M50" s="225">
        <v>0</v>
      </c>
      <c r="N50" s="17">
        <v>1.9656775153009513E-2</v>
      </c>
      <c r="O50" s="162">
        <v>2.2693544097451028E-3</v>
      </c>
      <c r="P50" s="225">
        <v>0</v>
      </c>
      <c r="Q50" s="58">
        <v>1.45</v>
      </c>
      <c r="R50" s="58">
        <v>2.4750000000000001</v>
      </c>
      <c r="S50" s="58">
        <v>1.17</v>
      </c>
      <c r="T50" s="53">
        <v>1.1000000000000001</v>
      </c>
      <c r="U50" s="253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50"/>
      <c r="BE50" s="250"/>
      <c r="BF50" s="250"/>
      <c r="BG50" s="269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0"/>
      <c r="CG50" s="226">
        <v>151.70960790988349</v>
      </c>
      <c r="CH50" s="226">
        <v>39.923878102673804</v>
      </c>
      <c r="CI50" s="7">
        <v>1.0696384628834488</v>
      </c>
      <c r="CJ50" s="13">
        <v>212.39345107383687</v>
      </c>
      <c r="CK50" s="13">
        <v>13.174879773882356</v>
      </c>
      <c r="CL50" s="47">
        <v>1.6044576943251732</v>
      </c>
      <c r="CM50" s="47">
        <v>0.20830533855965011</v>
      </c>
      <c r="CN50" s="47">
        <v>3.3636665779064735E-3</v>
      </c>
      <c r="CO50" s="47">
        <v>0.2620784702225189</v>
      </c>
      <c r="CP50" s="69">
        <v>1.1100099707091365E-3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7">
        <v>1.4088397790055247</v>
      </c>
      <c r="G51" s="7">
        <v>1.4088397790055247</v>
      </c>
      <c r="H51" s="7">
        <v>8.7822000000000011E-2</v>
      </c>
      <c r="I51" s="75">
        <v>2.5223291903018471E-2</v>
      </c>
      <c r="J51" s="13">
        <v>8.9212827988338177E-3</v>
      </c>
      <c r="K51" s="225">
        <v>1.231905576543422E-2</v>
      </c>
      <c r="L51" s="319">
        <v>1.2904236137584251E-2</v>
      </c>
      <c r="M51" s="225">
        <v>0</v>
      </c>
      <c r="N51" s="17">
        <v>2.2612681191056059E-2</v>
      </c>
      <c r="O51" s="162">
        <v>2.6106107119624115E-3</v>
      </c>
      <c r="P51" s="225">
        <v>0</v>
      </c>
      <c r="Q51" s="53">
        <v>1.4</v>
      </c>
      <c r="R51" s="53">
        <v>2.4</v>
      </c>
      <c r="S51" s="53">
        <v>1.1000000000000001</v>
      </c>
      <c r="T51" s="58">
        <v>1.05</v>
      </c>
      <c r="U51" s="253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50"/>
      <c r="BE51" s="250"/>
      <c r="BF51" s="250"/>
      <c r="BG51" s="269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0"/>
      <c r="CG51" s="226">
        <v>151.36156379451484</v>
      </c>
      <c r="CH51" s="7">
        <v>36.45223652852826</v>
      </c>
      <c r="CI51" s="7">
        <v>1.0696384628834488</v>
      </c>
      <c r="CJ51" s="13">
        <v>211.90618931232075</v>
      </c>
      <c r="CK51" s="13">
        <v>12.029238054414327</v>
      </c>
      <c r="CL51" s="47">
        <v>1.6044576943251732</v>
      </c>
      <c r="CM51" s="47">
        <v>0.23595114130185943</v>
      </c>
      <c r="CN51" s="47">
        <v>3.2013083164084094E-3</v>
      </c>
      <c r="CO51" s="47">
        <v>0.3008022927441697</v>
      </c>
      <c r="CP51" s="69">
        <v>1.0564317444147751E-3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7">
        <v>1.2062615101289134</v>
      </c>
      <c r="G52" s="60">
        <v>1.2062615101289134</v>
      </c>
      <c r="H52" s="60">
        <v>8.3538000000000001E-2</v>
      </c>
      <c r="I52" s="75">
        <v>2.1596413328728234E-2</v>
      </c>
      <c r="J52" s="13">
        <v>7.6384839650145767E-3</v>
      </c>
      <c r="K52" s="225">
        <v>1.0547688269750869E-2</v>
      </c>
      <c r="L52" s="319">
        <v>1.1048725058977365E-2</v>
      </c>
      <c r="M52" s="225">
        <v>0</v>
      </c>
      <c r="N52" s="17">
        <v>1.9361184549204862E-2</v>
      </c>
      <c r="O52" s="162">
        <v>2.2352287795233722E-3</v>
      </c>
      <c r="P52" s="225">
        <v>0</v>
      </c>
      <c r="Q52" s="53">
        <v>1</v>
      </c>
      <c r="R52" s="58">
        <v>1.85</v>
      </c>
      <c r="S52" s="53">
        <v>0.3</v>
      </c>
      <c r="T52" s="53">
        <v>1</v>
      </c>
      <c r="U52" s="253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50"/>
      <c r="BE52" s="250"/>
      <c r="BF52" s="250"/>
      <c r="BG52" s="269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0"/>
      <c r="CG52" s="7">
        <v>150.66547556377753</v>
      </c>
      <c r="CH52" s="7">
        <v>33.171535240960708</v>
      </c>
      <c r="CI52" s="7">
        <v>1.0696384628834488</v>
      </c>
      <c r="CJ52" s="13">
        <v>210.93166578928853</v>
      </c>
      <c r="CK52" s="13">
        <v>10.946606629517033</v>
      </c>
      <c r="CL52" s="47">
        <v>1.6044576943251732</v>
      </c>
      <c r="CM52" s="47">
        <v>0.20423222778538291</v>
      </c>
      <c r="CN52" s="47">
        <v>2.7710837109593757E-3</v>
      </c>
      <c r="CO52" s="47">
        <v>0.25637414527028907</v>
      </c>
      <c r="CP52" s="69">
        <v>9.1445762461659394E-4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52">
        <v>0.71823204419889497</v>
      </c>
      <c r="G53" s="32">
        <v>0.71823204419889497</v>
      </c>
      <c r="H53" s="32">
        <v>2.7846000000000003E-2</v>
      </c>
      <c r="I53" s="75">
        <v>1.2858933127029024E-2</v>
      </c>
      <c r="J53" s="28">
        <v>4.5481049562682207E-3</v>
      </c>
      <c r="K53" s="225">
        <v>6.2803029392409747E-3</v>
      </c>
      <c r="L53" s="319">
        <v>6.5786301877880492E-3</v>
      </c>
      <c r="M53" s="225">
        <v>0</v>
      </c>
      <c r="N53" s="17">
        <v>1.1528033548381521E-2</v>
      </c>
      <c r="O53" s="162">
        <v>1.330899578647504E-3</v>
      </c>
      <c r="P53" s="225">
        <v>0</v>
      </c>
      <c r="Q53" s="53">
        <v>0.56000000000000005</v>
      </c>
      <c r="R53" s="53">
        <v>1.3</v>
      </c>
      <c r="S53" s="53">
        <v>0.18</v>
      </c>
      <c r="T53" s="53">
        <v>0.22</v>
      </c>
      <c r="U53" s="253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50"/>
      <c r="BE53" s="250"/>
      <c r="BF53" s="250"/>
      <c r="BG53" s="269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0"/>
      <c r="CG53" s="53">
        <v>150.40209082782286</v>
      </c>
      <c r="CH53" s="53">
        <v>32.81014390555098</v>
      </c>
      <c r="CI53" s="53">
        <v>1.0696384628834488</v>
      </c>
      <c r="CJ53" s="13">
        <v>210.56292715895199</v>
      </c>
      <c r="CK53" s="32">
        <v>10.827347488831824</v>
      </c>
      <c r="CL53" s="47">
        <v>1.6044576943251732</v>
      </c>
      <c r="CM53" s="47">
        <v>0.12999184976680564</v>
      </c>
      <c r="CN53" s="69">
        <v>9.1363126719397271E-4</v>
      </c>
      <c r="CO53" s="47">
        <v>0.15238541453550292</v>
      </c>
      <c r="CP53" s="69">
        <v>3.0149831817401099E-4</v>
      </c>
    </row>
    <row r="54" spans="2:94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66"/>
      <c r="I54" s="231">
        <v>0.47825339745527179</v>
      </c>
      <c r="J54" s="231">
        <v>0.123</v>
      </c>
      <c r="K54" s="231">
        <v>0.21282276186759597</v>
      </c>
      <c r="L54" s="231">
        <v>0.26543063558767582</v>
      </c>
      <c r="M54" s="231">
        <v>0</v>
      </c>
      <c r="N54" s="14"/>
      <c r="O54" s="14"/>
      <c r="P54" s="317"/>
      <c r="Q54" s="7"/>
      <c r="R54" s="7"/>
      <c r="S54" s="7"/>
      <c r="T54" s="7"/>
      <c r="U54" s="253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50"/>
      <c r="BE54" s="250"/>
      <c r="BF54" s="250"/>
      <c r="BG54" s="269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0"/>
      <c r="CG54" s="7"/>
      <c r="CH54" s="7"/>
      <c r="CI54" s="7"/>
      <c r="CJ54" s="7"/>
      <c r="CK54" s="60"/>
      <c r="CL54" s="7"/>
      <c r="CM54" s="7"/>
      <c r="CN54" s="47"/>
      <c r="CO54" s="47"/>
      <c r="CP54" s="7"/>
    </row>
    <row r="55" spans="2:94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189">
        <v>6.1878453038674026</v>
      </c>
      <c r="G55" s="60">
        <v>6.1878453038674026</v>
      </c>
      <c r="H55" s="60">
        <v>0.276675</v>
      </c>
      <c r="I55" s="75">
        <v>0.11078465463286544</v>
      </c>
      <c r="J55" s="13">
        <v>2.8492244053774561E-2</v>
      </c>
      <c r="K55" s="319">
        <v>4.9299171311625117E-2</v>
      </c>
      <c r="L55" s="225">
        <v>6.148548332124032E-2</v>
      </c>
      <c r="M55" s="318">
        <v>0</v>
      </c>
      <c r="N55" s="73">
        <v>0.10247580553540053</v>
      </c>
      <c r="O55" s="73">
        <v>8.3088490974649078E-3</v>
      </c>
      <c r="P55" s="225">
        <v>0</v>
      </c>
      <c r="Q55" s="53">
        <v>1.9</v>
      </c>
      <c r="R55" s="53">
        <v>2.6</v>
      </c>
      <c r="S55" s="53">
        <v>1.1000000000000001</v>
      </c>
      <c r="T55" s="53">
        <v>1.4</v>
      </c>
      <c r="U55" s="253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50"/>
      <c r="BE55" s="250"/>
      <c r="BF55" s="250"/>
      <c r="BG55" s="269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0"/>
      <c r="CG55" s="71">
        <v>98.581144028743736</v>
      </c>
      <c r="CH55" s="7">
        <v>46.199850608771797</v>
      </c>
      <c r="CI55" s="7">
        <v>1.925349233190208</v>
      </c>
      <c r="CJ55" s="13">
        <v>138.01360164024123</v>
      </c>
      <c r="CK55" s="32">
        <v>15.245950700894694</v>
      </c>
      <c r="CL55" s="47">
        <v>2.8880238497853119</v>
      </c>
      <c r="CM55" s="47">
        <v>0.62191863233903866</v>
      </c>
      <c r="CN55" s="47">
        <v>1.2782343667181938E-2</v>
      </c>
      <c r="CO55" s="47">
        <v>0.8718774615957442</v>
      </c>
      <c r="CP55" s="101">
        <v>4.2181734101700398E-3</v>
      </c>
    </row>
    <row r="56" spans="2:94" ht="21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60">
        <v>8.5727440147329652</v>
      </c>
      <c r="G56" s="60">
        <v>8.5727440147329652</v>
      </c>
      <c r="H56" s="60">
        <v>0.36913800000000002</v>
      </c>
      <c r="I56" s="75">
        <v>0.15348290693928235</v>
      </c>
      <c r="J56" s="13">
        <v>3.9473629782833509E-2</v>
      </c>
      <c r="K56" s="319">
        <v>6.8299893587980651E-2</v>
      </c>
      <c r="L56" s="225">
        <v>8.5183013351301698E-2</v>
      </c>
      <c r="M56" s="318">
        <v>0</v>
      </c>
      <c r="N56" s="73">
        <v>0.14197168891883616</v>
      </c>
      <c r="O56" s="73">
        <v>1.1511218020446176E-2</v>
      </c>
      <c r="P56" s="225">
        <v>1.3877787807814457E-17</v>
      </c>
      <c r="Q56" s="53">
        <v>1.6</v>
      </c>
      <c r="R56" s="53">
        <v>2.7</v>
      </c>
      <c r="S56" s="53">
        <v>1.2</v>
      </c>
      <c r="T56" s="58">
        <v>1.25</v>
      </c>
      <c r="U56" s="253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50"/>
      <c r="BE56" s="250"/>
      <c r="BF56" s="250"/>
      <c r="BG56" s="269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0"/>
      <c r="CG56" s="7">
        <v>128.30599280076953</v>
      </c>
      <c r="CH56" s="7">
        <v>57.74981326096475</v>
      </c>
      <c r="CI56" s="7">
        <v>1.925349233190208</v>
      </c>
      <c r="CJ56" s="13">
        <v>179.62838992107734</v>
      </c>
      <c r="CK56" s="32">
        <v>19.05743837611837</v>
      </c>
      <c r="CL56" s="47">
        <v>2.8880238497853119</v>
      </c>
      <c r="CM56" s="47">
        <v>1.1164399579522701</v>
      </c>
      <c r="CN56" s="47">
        <v>2.1317650567526009E-2</v>
      </c>
      <c r="CO56" s="47">
        <v>1.5646664937446884</v>
      </c>
      <c r="CP56" s="94">
        <v>7.0348246872835836E-3</v>
      </c>
    </row>
    <row r="57" spans="2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3.0662983425414363</v>
      </c>
      <c r="G57" s="60">
        <v>3.0662983425414363</v>
      </c>
      <c r="H57" s="60">
        <v>0.15565200000000001</v>
      </c>
      <c r="I57" s="75">
        <v>5.4897752965393141E-2</v>
      </c>
      <c r="J57" s="13">
        <v>1.4118924508790072E-2</v>
      </c>
      <c r="K57" s="319">
        <v>2.4429500069599947E-2</v>
      </c>
      <c r="L57" s="225">
        <v>3.0468252895793194E-2</v>
      </c>
      <c r="M57" s="225">
        <v>0</v>
      </c>
      <c r="N57" s="73">
        <v>5.0780421492988656E-2</v>
      </c>
      <c r="O57" s="151">
        <v>4.1173314724044854E-3</v>
      </c>
      <c r="P57" s="225">
        <v>0</v>
      </c>
      <c r="Q57" s="58">
        <v>1.5</v>
      </c>
      <c r="R57" s="58">
        <v>2.5499999999999998</v>
      </c>
      <c r="S57" s="58">
        <v>1.1499999999999999</v>
      </c>
      <c r="T57" s="58">
        <v>1.175</v>
      </c>
      <c r="U57" s="253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50"/>
      <c r="BE57" s="250"/>
      <c r="BF57" s="250"/>
      <c r="BG57" s="269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0"/>
      <c r="CG57" s="226">
        <v>126.33648640468002</v>
      </c>
      <c r="CH57" s="7">
        <v>58.327311393574398</v>
      </c>
      <c r="CI57" s="7">
        <v>1.925349233190208</v>
      </c>
      <c r="CJ57" s="13">
        <v>176.871080966552</v>
      </c>
      <c r="CK57" s="32">
        <v>19.248012759879551</v>
      </c>
      <c r="CL57" s="47">
        <v>2.8880238497853119</v>
      </c>
      <c r="CM57" s="47">
        <v>0.39328905402772363</v>
      </c>
      <c r="CN57" s="47">
        <v>9.0787626730326424E-3</v>
      </c>
      <c r="CO57" s="47">
        <v>0.55119504515506745</v>
      </c>
      <c r="CP57" s="101">
        <v>2.9959916821007721E-3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2.9650092081031305</v>
      </c>
      <c r="G58" s="60">
        <v>2.9650092081031305</v>
      </c>
      <c r="H58" s="60">
        <v>0.151725</v>
      </c>
      <c r="I58" s="75">
        <v>5.3084313678248021E-2</v>
      </c>
      <c r="J58" s="13">
        <v>1.365253360910031E-2</v>
      </c>
      <c r="K58" s="319">
        <v>2.3622519586820368E-2</v>
      </c>
      <c r="L58" s="225">
        <v>2.9461794091427653E-2</v>
      </c>
      <c r="M58" s="225">
        <v>0</v>
      </c>
      <c r="N58" s="73">
        <v>4.9102990152379421E-2</v>
      </c>
      <c r="O58" s="151">
        <v>3.9813235258686014E-3</v>
      </c>
      <c r="P58" s="225">
        <v>0</v>
      </c>
      <c r="Q58" s="58">
        <v>1.45</v>
      </c>
      <c r="R58" s="58">
        <v>2.4750000000000001</v>
      </c>
      <c r="S58" s="58">
        <v>1.17</v>
      </c>
      <c r="T58" s="53">
        <v>1.1000000000000001</v>
      </c>
      <c r="U58" s="253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50"/>
      <c r="BE58" s="250"/>
      <c r="BF58" s="250"/>
      <c r="BG58" s="269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0"/>
      <c r="CG58" s="226">
        <v>124.36698000859049</v>
      </c>
      <c r="CH58" s="226">
        <v>62.993496305060347</v>
      </c>
      <c r="CI58" s="7">
        <v>1.925349233190208</v>
      </c>
      <c r="CJ58" s="13">
        <v>174.11377201202669</v>
      </c>
      <c r="CK58" s="32">
        <v>20.787853780669916</v>
      </c>
      <c r="CL58" s="47">
        <v>2.8880238497853119</v>
      </c>
      <c r="CM58" s="47">
        <v>0.37445791911467208</v>
      </c>
      <c r="CN58" s="47">
        <v>9.5576882268852813E-3</v>
      </c>
      <c r="CO58" s="47">
        <v>0.52481195458106322</v>
      </c>
      <c r="CP58" s="69">
        <v>3.1540371148721432E-3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2.8637200736648247</v>
      </c>
      <c r="G59" s="60">
        <v>2.8637200736648247</v>
      </c>
      <c r="H59" s="60">
        <v>0.14779800000000001</v>
      </c>
      <c r="I59" s="75">
        <v>5.1270874391102901E-2</v>
      </c>
      <c r="J59" s="13">
        <v>1.3186142709410547E-2</v>
      </c>
      <c r="K59" s="319">
        <v>2.2815539104040793E-2</v>
      </c>
      <c r="L59" s="225">
        <v>2.8455335287062108E-2</v>
      </c>
      <c r="M59" s="225">
        <v>0</v>
      </c>
      <c r="N59" s="73">
        <v>4.7425558811770185E-2</v>
      </c>
      <c r="O59" s="151">
        <v>3.8453155793327174E-3</v>
      </c>
      <c r="P59" s="225">
        <v>0</v>
      </c>
      <c r="Q59" s="53">
        <v>1.4</v>
      </c>
      <c r="R59" s="53">
        <v>2.4</v>
      </c>
      <c r="S59" s="53">
        <v>1.1000000000000001</v>
      </c>
      <c r="T59" s="58">
        <v>1.05</v>
      </c>
      <c r="U59" s="253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50"/>
      <c r="BE59" s="250"/>
      <c r="BF59" s="250"/>
      <c r="BG59" s="269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0"/>
      <c r="CG59" s="226">
        <v>120.42796721641145</v>
      </c>
      <c r="CH59" s="7">
        <v>67.659681216546289</v>
      </c>
      <c r="CI59" s="7">
        <v>1.925349233190208</v>
      </c>
      <c r="CJ59" s="13">
        <v>168.599154102976</v>
      </c>
      <c r="CK59" s="32">
        <v>22.327694801460275</v>
      </c>
      <c r="CL59" s="47">
        <v>2.8880238497853119</v>
      </c>
      <c r="CM59" s="47">
        <v>0.35038564839618885</v>
      </c>
      <c r="CN59" s="47">
        <v>9.9999655644431081E-3</v>
      </c>
      <c r="CO59" s="47">
        <v>0.49109127387945456</v>
      </c>
      <c r="CP59" s="69">
        <v>3.2999886362662257E-3</v>
      </c>
    </row>
    <row r="60" spans="2:94" ht="14.2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2.6243093922651934</v>
      </c>
      <c r="G60" s="60">
        <v>2.6243093922651934</v>
      </c>
      <c r="H60" s="60">
        <v>0.138516</v>
      </c>
      <c r="I60" s="75">
        <v>4.6984563348759903E-2</v>
      </c>
      <c r="J60" s="13">
        <v>1.2083764219234747E-2</v>
      </c>
      <c r="K60" s="319">
        <v>2.0908130690198156E-2</v>
      </c>
      <c r="L60" s="225">
        <v>2.6076432658561747E-2</v>
      </c>
      <c r="M60" s="225">
        <v>0</v>
      </c>
      <c r="N60" s="73">
        <v>4.3460721097602913E-2</v>
      </c>
      <c r="O60" s="151">
        <v>3.5238422511569925E-3</v>
      </c>
      <c r="P60" s="225">
        <v>0</v>
      </c>
      <c r="Q60" s="53">
        <v>1</v>
      </c>
      <c r="R60" s="58">
        <v>1.85</v>
      </c>
      <c r="S60" s="53">
        <v>0.3</v>
      </c>
      <c r="T60" s="53">
        <v>1</v>
      </c>
      <c r="U60" s="253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50"/>
      <c r="BE60" s="250"/>
      <c r="BF60" s="250"/>
      <c r="BG60" s="269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0"/>
      <c r="CG60" s="7">
        <v>112.54994163205333</v>
      </c>
      <c r="CH60" s="7">
        <v>68.33627802871176</v>
      </c>
      <c r="CI60" s="7">
        <v>1.925349233190208</v>
      </c>
      <c r="CJ60" s="13">
        <v>157.56991828487466</v>
      </c>
      <c r="CK60" s="32">
        <v>22.550971749474883</v>
      </c>
      <c r="CL60" s="47">
        <v>2.8880238497853119</v>
      </c>
      <c r="CM60" s="47">
        <v>0.3004185809999485</v>
      </c>
      <c r="CN60" s="47">
        <v>9.4656678874250385E-3</v>
      </c>
      <c r="CO60" s="47">
        <v>0.42109128460753309</v>
      </c>
      <c r="CP60" s="69">
        <v>3.1236704028502625E-3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2">
        <v>0.43278084714548798</v>
      </c>
      <c r="G61" s="32">
        <v>0.43278084714548798</v>
      </c>
      <c r="H61" s="32">
        <v>1.6778999999999999E-2</v>
      </c>
      <c r="I61" s="75">
        <v>7.7483314996200526E-3</v>
      </c>
      <c r="J61" s="28">
        <v>1.9927611168562565E-3</v>
      </c>
      <c r="K61" s="319">
        <v>3.4480075173309237E-3</v>
      </c>
      <c r="L61" s="225">
        <v>4.3003239822891285E-3</v>
      </c>
      <c r="M61" s="225">
        <v>0</v>
      </c>
      <c r="N61" s="73">
        <v>7.1672066371485489E-3</v>
      </c>
      <c r="O61" s="151">
        <v>5.8112486247150397E-4</v>
      </c>
      <c r="P61" s="225">
        <v>0</v>
      </c>
      <c r="Q61" s="53">
        <v>0.56000000000000005</v>
      </c>
      <c r="R61" s="53">
        <v>1.3</v>
      </c>
      <c r="S61" s="53">
        <v>0.18</v>
      </c>
      <c r="T61" s="53">
        <v>0.22</v>
      </c>
      <c r="U61" s="253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50"/>
      <c r="BE61" s="250"/>
      <c r="BF61" s="250"/>
      <c r="BG61" s="269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53">
        <v>95.947296669197158</v>
      </c>
      <c r="CH61" s="53">
        <v>46.199850608771797</v>
      </c>
      <c r="CI61" s="53">
        <v>1.925349233190208</v>
      </c>
      <c r="CJ61" s="13">
        <v>134.326215336876</v>
      </c>
      <c r="CK61" s="32">
        <v>15.245950700894694</v>
      </c>
      <c r="CL61" s="47">
        <v>2.8880238497853119</v>
      </c>
      <c r="CM61" s="47">
        <v>4.2357406606005579E-2</v>
      </c>
      <c r="CN61" s="69">
        <v>7.7518729336458197E-4</v>
      </c>
      <c r="CO61" s="47">
        <v>5.9383694675626895E-2</v>
      </c>
      <c r="CP61" s="77">
        <v>2.5581180681031208E-4</v>
      </c>
    </row>
    <row r="62" spans="2:94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60"/>
      <c r="H62" s="66"/>
      <c r="I62" s="231">
        <v>7.0000000000000007E-2</v>
      </c>
      <c r="J62" s="231">
        <v>7.0000000000000007E-2</v>
      </c>
      <c r="K62" s="231">
        <v>7.0000000000000007E-2</v>
      </c>
      <c r="L62" s="231">
        <v>0</v>
      </c>
      <c r="M62" s="231">
        <v>0</v>
      </c>
      <c r="N62" s="14"/>
      <c r="O62" s="14"/>
      <c r="P62" s="317"/>
      <c r="Q62" s="7"/>
      <c r="R62" s="7"/>
      <c r="S62" s="7"/>
      <c r="T62" s="7"/>
      <c r="U62" s="253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50"/>
      <c r="BE62" s="250"/>
      <c r="BF62" s="250"/>
      <c r="BG62" s="269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0"/>
      <c r="CG62" s="7"/>
      <c r="CH62" s="7"/>
      <c r="CI62" s="7"/>
      <c r="CJ62" s="7"/>
      <c r="CK62" s="60"/>
      <c r="CL62" s="7"/>
      <c r="CM62" s="7"/>
      <c r="CN62" s="7"/>
      <c r="CO62" s="47"/>
      <c r="CP62" s="7"/>
    </row>
    <row r="63" spans="2:94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65">
        <v>3.6279926335174952</v>
      </c>
      <c r="G63" s="7">
        <v>3.6279926335174952</v>
      </c>
      <c r="H63" s="7">
        <v>0.177429</v>
      </c>
      <c r="I63" s="53">
        <v>1.6614457831325303E-2</v>
      </c>
      <c r="J63" s="13">
        <v>1.6614457831325303E-2</v>
      </c>
      <c r="K63" s="191">
        <v>1.6614457831325303E-2</v>
      </c>
      <c r="L63" s="191">
        <v>0</v>
      </c>
      <c r="M63" s="318">
        <v>0</v>
      </c>
      <c r="N63" s="53">
        <v>1.3856457831325303E-2</v>
      </c>
      <c r="O63" s="133">
        <v>2.7580000000000005E-3</v>
      </c>
      <c r="P63" s="225">
        <v>0</v>
      </c>
      <c r="Q63" s="53">
        <v>1.9</v>
      </c>
      <c r="R63" s="53">
        <v>2.6</v>
      </c>
      <c r="S63" s="53">
        <v>1.1000000000000001</v>
      </c>
      <c r="T63" s="53">
        <v>1.4</v>
      </c>
      <c r="U63" s="253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50"/>
      <c r="BE63" s="250"/>
      <c r="BF63" s="250"/>
      <c r="BG63" s="269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0"/>
      <c r="CG63" s="71">
        <v>99.333671845757038</v>
      </c>
      <c r="CH63" s="7">
        <v>46.199850608771797</v>
      </c>
      <c r="CI63" s="7">
        <v>0.71957496593977466</v>
      </c>
      <c r="CJ63" s="13">
        <v>139.06714058405984</v>
      </c>
      <c r="CK63" s="32">
        <v>15.245950700894694</v>
      </c>
      <c r="CL63" s="47">
        <v>1.079362448909662</v>
      </c>
      <c r="CM63" s="47">
        <v>0.36299244239234391</v>
      </c>
      <c r="CN63" s="47">
        <v>8.1971932936637706E-3</v>
      </c>
      <c r="CO63" s="47">
        <v>0.50845048061685072</v>
      </c>
      <c r="CP63" s="101">
        <v>2.7050737869090445E-3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64">
        <v>5.3499079189686913</v>
      </c>
      <c r="G64" s="7">
        <v>5.3499079189686913</v>
      </c>
      <c r="H64" s="7">
        <v>0.24418800000000002</v>
      </c>
      <c r="I64" s="53">
        <v>2.4500000000000001E-2</v>
      </c>
      <c r="J64" s="13">
        <v>2.4500000000000001E-2</v>
      </c>
      <c r="K64" s="191">
        <v>2.4500000000000001E-2</v>
      </c>
      <c r="L64" s="191">
        <v>0</v>
      </c>
      <c r="M64" s="318">
        <v>0</v>
      </c>
      <c r="N64" s="53">
        <v>2.0433E-2</v>
      </c>
      <c r="O64" s="133">
        <v>4.0670000000000003E-3</v>
      </c>
      <c r="P64" s="225">
        <v>0</v>
      </c>
      <c r="Q64" s="53">
        <v>1.6</v>
      </c>
      <c r="R64" s="53">
        <v>2.7</v>
      </c>
      <c r="S64" s="53">
        <v>1.2</v>
      </c>
      <c r="T64" s="58">
        <v>1.25</v>
      </c>
      <c r="U64" s="253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50"/>
      <c r="BE64" s="250"/>
      <c r="BF64" s="250"/>
      <c r="BG64" s="269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0"/>
      <c r="CG64" s="7">
        <v>65.563986057284723</v>
      </c>
      <c r="CH64" s="7">
        <v>50.357837163561264</v>
      </c>
      <c r="CI64" s="7">
        <v>0.71957496593977466</v>
      </c>
      <c r="CJ64" s="13">
        <v>91.789580480198609</v>
      </c>
      <c r="CK64" s="13">
        <v>16.618086263975218</v>
      </c>
      <c r="CL64" s="47">
        <v>1.079362448909662</v>
      </c>
      <c r="CM64" s="47">
        <v>0.35461094801559323</v>
      </c>
      <c r="CN64" s="47">
        <v>1.2296779541295698E-2</v>
      </c>
      <c r="CO64" s="47">
        <v>0.4968402932026878</v>
      </c>
      <c r="CP64" s="101">
        <v>4.0579372486275805E-3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10">
        <v>1.6850828729281768</v>
      </c>
      <c r="G65" s="7">
        <v>1.6850828729281768</v>
      </c>
      <c r="H65" s="7">
        <v>0.102102</v>
      </c>
      <c r="I65" s="53">
        <v>7.7168674698795204E-3</v>
      </c>
      <c r="J65" s="13">
        <v>7.7168674698795204E-3</v>
      </c>
      <c r="K65" s="315">
        <v>7.7168674698795204E-3</v>
      </c>
      <c r="L65" s="191">
        <v>0</v>
      </c>
      <c r="M65" s="225">
        <v>0</v>
      </c>
      <c r="N65" s="53">
        <v>6.4358674698795203E-3</v>
      </c>
      <c r="O65" s="133">
        <v>1.2810000000000005E-3</v>
      </c>
      <c r="P65" s="225">
        <v>0</v>
      </c>
      <c r="Q65" s="58">
        <v>1.5</v>
      </c>
      <c r="R65" s="58">
        <v>2.5499999999999998</v>
      </c>
      <c r="S65" s="58">
        <v>1.1499999999999999</v>
      </c>
      <c r="T65" s="58">
        <v>1.175</v>
      </c>
      <c r="U65" s="253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50"/>
      <c r="BE65" s="250"/>
      <c r="BF65" s="250"/>
      <c r="BG65" s="269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0"/>
      <c r="CG65" s="226">
        <v>64.456359176618264</v>
      </c>
      <c r="CH65" s="7">
        <v>50.861415535196876</v>
      </c>
      <c r="CI65" s="7">
        <v>0.71957496593977466</v>
      </c>
      <c r="CJ65" s="13">
        <v>90.238902847265564</v>
      </c>
      <c r="CK65" s="13">
        <v>16.784267126614971</v>
      </c>
      <c r="CL65" s="47">
        <v>1.079362448909662</v>
      </c>
      <c r="CM65" s="47">
        <v>0.10982685035071936</v>
      </c>
      <c r="CN65" s="47">
        <v>5.1930522489746717E-3</v>
      </c>
      <c r="CO65" s="47">
        <v>0.15387884483609637</v>
      </c>
      <c r="CP65" s="101">
        <v>1.7137072421616417E-3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10">
        <v>1.583793738489871</v>
      </c>
      <c r="G66" s="7">
        <v>1.583793738489871</v>
      </c>
      <c r="H66" s="7">
        <v>9.8175000000000012E-2</v>
      </c>
      <c r="I66" s="53">
        <v>7.2530120481927723E-3</v>
      </c>
      <c r="J66" s="13">
        <v>7.2530120481927723E-3</v>
      </c>
      <c r="K66" s="315">
        <v>7.2530120481927723E-3</v>
      </c>
      <c r="L66" s="191">
        <v>0</v>
      </c>
      <c r="M66" s="225">
        <v>0</v>
      </c>
      <c r="N66" s="53">
        <v>6.0490120481927721E-3</v>
      </c>
      <c r="O66" s="133">
        <v>1.2040000000000002E-3</v>
      </c>
      <c r="P66" s="225">
        <v>0</v>
      </c>
      <c r="Q66" s="58">
        <v>1.45</v>
      </c>
      <c r="R66" s="58">
        <v>2.4750000000000001</v>
      </c>
      <c r="S66" s="58">
        <v>1.17</v>
      </c>
      <c r="T66" s="53">
        <v>1.1000000000000001</v>
      </c>
      <c r="U66" s="253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50"/>
      <c r="BE66" s="250"/>
      <c r="BF66" s="250"/>
      <c r="BG66" s="269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0"/>
      <c r="CG66" s="226">
        <v>63.348732295951791</v>
      </c>
      <c r="CH66" s="226">
        <v>43.995124437945293</v>
      </c>
      <c r="CI66" s="7">
        <v>0.71957496593977466</v>
      </c>
      <c r="CJ66" s="13">
        <v>88.688225214332505</v>
      </c>
      <c r="CK66" s="13">
        <v>14.518391064521948</v>
      </c>
      <c r="CL66" s="47">
        <v>1.079362448909662</v>
      </c>
      <c r="CM66" s="47">
        <v>0.10147098387702901</v>
      </c>
      <c r="CN66" s="47">
        <v>4.3192213416952795E-3</v>
      </c>
      <c r="CO66" s="47">
        <v>0.14217334326038356</v>
      </c>
      <c r="CP66" s="69">
        <v>1.4253430427594424E-3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10">
        <v>1.4825046040515653</v>
      </c>
      <c r="G67" s="7">
        <v>1.4825046040515653</v>
      </c>
      <c r="H67" s="7">
        <v>9.4248000000000012E-2</v>
      </c>
      <c r="I67" s="53">
        <v>6.7891566265060252E-3</v>
      </c>
      <c r="J67" s="13">
        <v>6.7891566265060252E-3</v>
      </c>
      <c r="K67" s="315">
        <v>6.7891566265060252E-3</v>
      </c>
      <c r="L67" s="191">
        <v>0</v>
      </c>
      <c r="M67" s="225">
        <v>0</v>
      </c>
      <c r="N67" s="53">
        <v>5.6621566265060248E-3</v>
      </c>
      <c r="O67" s="133">
        <v>1.1270000000000002E-3</v>
      </c>
      <c r="P67" s="225">
        <v>0</v>
      </c>
      <c r="Q67" s="53">
        <v>1.4</v>
      </c>
      <c r="R67" s="53">
        <v>2.4</v>
      </c>
      <c r="S67" s="53">
        <v>1.1000000000000001</v>
      </c>
      <c r="T67" s="58">
        <v>1.05</v>
      </c>
      <c r="U67" s="253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50"/>
      <c r="BE67" s="250"/>
      <c r="BF67" s="250"/>
      <c r="BG67" s="269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0"/>
      <c r="CG67" s="226">
        <v>61.13347853461886</v>
      </c>
      <c r="CH67" s="7">
        <v>37.128833340693724</v>
      </c>
      <c r="CI67" s="7">
        <v>0.71957496593977466</v>
      </c>
      <c r="CJ67" s="13">
        <v>85.586869948466401</v>
      </c>
      <c r="CK67" s="13">
        <v>12.252515002428929</v>
      </c>
      <c r="CL67" s="47">
        <v>1.079362448909662</v>
      </c>
      <c r="CM67" s="47">
        <v>9.1697436589225953E-2</v>
      </c>
      <c r="CN67" s="47">
        <v>3.4993182846937026E-3</v>
      </c>
      <c r="CO67" s="47">
        <v>0.12848308854491294</v>
      </c>
      <c r="CP67" s="69">
        <v>1.1547750339489218E-3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10">
        <v>1.3812154696132595</v>
      </c>
      <c r="G68" s="60">
        <v>1.3812154696132595</v>
      </c>
      <c r="H68" s="60">
        <v>9.0320999999999999E-2</v>
      </c>
      <c r="I68" s="53">
        <v>6.325301204819278E-3</v>
      </c>
      <c r="J68" s="13">
        <v>6.325301204819278E-3</v>
      </c>
      <c r="K68" s="315">
        <v>6.325301204819278E-3</v>
      </c>
      <c r="L68" s="191">
        <v>0</v>
      </c>
      <c r="M68" s="225">
        <v>0</v>
      </c>
      <c r="N68" s="53">
        <v>5.2753012048192775E-3</v>
      </c>
      <c r="O68" s="133">
        <v>1.0500000000000002E-3</v>
      </c>
      <c r="P68" s="225">
        <v>0</v>
      </c>
      <c r="Q68" s="53">
        <v>1</v>
      </c>
      <c r="R68" s="58">
        <v>1.85</v>
      </c>
      <c r="S68" s="53">
        <v>0.3</v>
      </c>
      <c r="T68" s="53">
        <v>1</v>
      </c>
      <c r="U68" s="253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50"/>
      <c r="BE68" s="250"/>
      <c r="BF68" s="250"/>
      <c r="BG68" s="269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7">
        <v>56.702971011952982</v>
      </c>
      <c r="CH68" s="7">
        <v>42.326870008390848</v>
      </c>
      <c r="CI68" s="7">
        <v>0.71957496593977466</v>
      </c>
      <c r="CJ68" s="13">
        <v>79.384159416734164</v>
      </c>
      <c r="CK68" s="13">
        <v>13.967867102768981</v>
      </c>
      <c r="CL68" s="47">
        <v>1.079362448909662</v>
      </c>
      <c r="CM68" s="47">
        <v>7.9312908809244118E-2</v>
      </c>
      <c r="CN68" s="47">
        <v>3.82300522602787E-3</v>
      </c>
      <c r="CO68" s="47">
        <v>0.11113746114039201</v>
      </c>
      <c r="CP68" s="69">
        <v>1.2615917245891971E-3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2">
        <v>0.17495395948434622</v>
      </c>
      <c r="G69" s="32">
        <v>0.17495395948434622</v>
      </c>
      <c r="H69" s="32">
        <v>6.7830000000000008E-3</v>
      </c>
      <c r="I69" s="133">
        <v>8.0120481927710863E-4</v>
      </c>
      <c r="J69" s="28">
        <v>8.0120481927710863E-4</v>
      </c>
      <c r="K69" s="315">
        <v>8.0120481927710863E-4</v>
      </c>
      <c r="L69" s="191">
        <v>0</v>
      </c>
      <c r="M69" s="225">
        <v>0</v>
      </c>
      <c r="N69" s="134">
        <v>6.6820481927710854E-4</v>
      </c>
      <c r="O69" s="134">
        <v>1.3300000000000003E-4</v>
      </c>
      <c r="P69" s="225">
        <v>0</v>
      </c>
      <c r="Q69" s="53">
        <v>0.56000000000000005</v>
      </c>
      <c r="R69" s="53">
        <v>1.3</v>
      </c>
      <c r="S69" s="53">
        <v>0.18</v>
      </c>
      <c r="T69" s="53">
        <v>0.22</v>
      </c>
      <c r="U69" s="253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50"/>
      <c r="BE69" s="250"/>
      <c r="BF69" s="250"/>
      <c r="BG69" s="269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0"/>
      <c r="CG69" s="191">
        <v>55.508333102444354</v>
      </c>
      <c r="CH69" s="53">
        <v>38.383000885234068</v>
      </c>
      <c r="CI69" s="53">
        <v>0.71957496593977466</v>
      </c>
      <c r="CJ69" s="13">
        <v>77.711666343422095</v>
      </c>
      <c r="CK69" s="13">
        <v>12.666390292127243</v>
      </c>
      <c r="CL69" s="47">
        <v>1.079362448909662</v>
      </c>
      <c r="CM69" s="47">
        <v>9.8372951500856204E-3</v>
      </c>
      <c r="CN69" s="69">
        <v>2.6035189500454267E-4</v>
      </c>
      <c r="CO69" s="47">
        <v>1.3784802459063567E-2</v>
      </c>
      <c r="CP69" s="77">
        <v>8.5916125351499101E-5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63"/>
      <c r="H70" s="63"/>
      <c r="I70" s="514">
        <v>0.06</v>
      </c>
      <c r="J70" s="514">
        <v>0.06</v>
      </c>
      <c r="K70" s="514">
        <v>3.1452000000000001E-2</v>
      </c>
      <c r="L70" s="514">
        <v>2.8548E-2</v>
      </c>
      <c r="M70" s="514">
        <v>0</v>
      </c>
      <c r="N70" s="166"/>
      <c r="O70" s="166"/>
      <c r="P70" s="241"/>
      <c r="Q70" s="15"/>
      <c r="R70" s="15"/>
      <c r="S70" s="15"/>
      <c r="T70" s="15"/>
      <c r="U70" s="253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50"/>
      <c r="BE70" s="250"/>
      <c r="BF70" s="250"/>
      <c r="BG70" s="269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0"/>
      <c r="CG70" s="10"/>
      <c r="CH70" s="15"/>
      <c r="CI70" s="7"/>
      <c r="CJ70" s="7"/>
      <c r="CK70" s="7"/>
      <c r="CL70" s="7"/>
      <c r="CM70" s="15"/>
      <c r="CN70" s="47"/>
      <c r="CO70" s="47"/>
      <c r="CP70" s="7"/>
    </row>
    <row r="71" spans="2:94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39">
        <v>3.443830570902394</v>
      </c>
      <c r="G71" s="60">
        <v>3.443830570902394</v>
      </c>
      <c r="H71" s="60">
        <v>0.170289</v>
      </c>
      <c r="I71" s="53">
        <v>1.5172413793103448E-2</v>
      </c>
      <c r="J71" s="13">
        <v>1.5172413793103448E-2</v>
      </c>
      <c r="K71" s="315">
        <v>7.953379310344828E-3</v>
      </c>
      <c r="L71" s="315">
        <v>7.2190344827586204E-3</v>
      </c>
      <c r="M71" s="318">
        <v>0</v>
      </c>
      <c r="N71" s="53">
        <v>1.2653793103448276E-2</v>
      </c>
      <c r="O71" s="133">
        <v>2.5186206896551724E-3</v>
      </c>
      <c r="P71" s="225">
        <v>0</v>
      </c>
      <c r="Q71" s="53">
        <v>1.9</v>
      </c>
      <c r="R71" s="53">
        <v>2.6</v>
      </c>
      <c r="S71" s="53">
        <v>1.1000000000000001</v>
      </c>
      <c r="T71" s="53">
        <v>1.4</v>
      </c>
      <c r="U71" s="253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50"/>
      <c r="BE71" s="250"/>
      <c r="BF71" s="250"/>
      <c r="BG71" s="269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0"/>
      <c r="CG71" s="71">
        <v>124.54335371570298</v>
      </c>
      <c r="CH71" s="7">
        <v>46.199850608771797</v>
      </c>
      <c r="CI71" s="7">
        <v>4.4341376279532057</v>
      </c>
      <c r="CJ71" s="13">
        <v>174.36069520198416</v>
      </c>
      <c r="CK71" s="13">
        <v>15.245950700894694</v>
      </c>
      <c r="CL71" s="47">
        <v>6.6512064419298085</v>
      </c>
      <c r="CM71" s="47">
        <v>0.44417662764758203</v>
      </c>
      <c r="CN71" s="47">
        <v>7.8673263603171398E-3</v>
      </c>
      <c r="CO71" s="47">
        <v>0.62337432057848818</v>
      </c>
      <c r="CP71" s="101">
        <v>2.5962176989046564E-3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64">
        <v>4.6132596685082872</v>
      </c>
      <c r="G72" s="60">
        <v>4.6132596685082872</v>
      </c>
      <c r="H72" s="60">
        <v>0.21562800000000001</v>
      </c>
      <c r="I72" s="53">
        <v>2.0324543610547668E-2</v>
      </c>
      <c r="J72" s="13">
        <v>2.0324543610547668E-2</v>
      </c>
      <c r="K72" s="315">
        <v>1.0654125760649088E-2</v>
      </c>
      <c r="L72" s="315">
        <v>9.6704178498985809E-3</v>
      </c>
      <c r="M72" s="318">
        <v>0</v>
      </c>
      <c r="N72" s="53">
        <v>1.6950669371196755E-2</v>
      </c>
      <c r="O72" s="133">
        <v>3.373874239350913E-3</v>
      </c>
      <c r="P72" s="225">
        <v>0</v>
      </c>
      <c r="Q72" s="53">
        <v>1.6</v>
      </c>
      <c r="R72" s="53">
        <v>2.7</v>
      </c>
      <c r="S72" s="53">
        <v>1.2</v>
      </c>
      <c r="T72" s="58">
        <v>1.25</v>
      </c>
      <c r="U72" s="253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50"/>
      <c r="BE72" s="250"/>
      <c r="BF72" s="250"/>
      <c r="BG72" s="269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0"/>
      <c r="CG72" s="345">
        <v>154.26820248772876</v>
      </c>
      <c r="CH72" s="7">
        <v>42.965861066157778</v>
      </c>
      <c r="CI72" s="7">
        <v>4.4341376279532057</v>
      </c>
      <c r="CJ72" s="13">
        <v>215.97548348282024</v>
      </c>
      <c r="CK72" s="13">
        <v>14.178734151832067</v>
      </c>
      <c r="CL72" s="47">
        <v>6.6512064419298085</v>
      </c>
      <c r="CM72" s="47">
        <v>0.73213510495356038</v>
      </c>
      <c r="CN72" s="47">
        <v>9.2646426899734707E-3</v>
      </c>
      <c r="CO72" s="47">
        <v>1.0270347297633495</v>
      </c>
      <c r="CP72" s="101">
        <v>3.0573320876912452E-3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10">
        <v>1.4732965009208103</v>
      </c>
      <c r="G73" s="60">
        <v>1.4732965009208103</v>
      </c>
      <c r="H73" s="60">
        <v>9.3891000000000002E-2</v>
      </c>
      <c r="I73" s="53">
        <v>6.4908722109533476E-3</v>
      </c>
      <c r="J73" s="13">
        <v>6.4908722109533476E-3</v>
      </c>
      <c r="K73" s="315">
        <v>3.4025152129817447E-3</v>
      </c>
      <c r="L73" s="315">
        <v>3.0883569979716029E-3</v>
      </c>
      <c r="M73" s="225">
        <v>0</v>
      </c>
      <c r="N73" s="53">
        <v>5.4133874239350923E-3</v>
      </c>
      <c r="O73" s="133">
        <v>1.0774847870182558E-3</v>
      </c>
      <c r="P73" s="225">
        <v>0</v>
      </c>
      <c r="Q73" s="58">
        <v>1.5</v>
      </c>
      <c r="R73" s="58">
        <v>2.5499999999999998</v>
      </c>
      <c r="S73" s="58">
        <v>1.1499999999999999</v>
      </c>
      <c r="T73" s="58">
        <v>1.175</v>
      </c>
      <c r="U73" s="253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50"/>
      <c r="BE73" s="250"/>
      <c r="BF73" s="250"/>
      <c r="BG73" s="269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0"/>
      <c r="CG73" s="226">
        <v>152.17523449666049</v>
      </c>
      <c r="CH73" s="7">
        <v>43.395519676819347</v>
      </c>
      <c r="CI73" s="7">
        <v>4.4341376279532057</v>
      </c>
      <c r="CJ73" s="13">
        <v>213.04532829532468</v>
      </c>
      <c r="CK73" s="13">
        <v>14.320521493350386</v>
      </c>
      <c r="CL73" s="47">
        <v>6.6512064419298085</v>
      </c>
      <c r="CM73" s="47">
        <v>0.23073203996259845</v>
      </c>
      <c r="CN73" s="47">
        <v>4.0744487379762457E-3</v>
      </c>
      <c r="CO73" s="47">
        <v>0.32367813589282435</v>
      </c>
      <c r="CP73" s="101">
        <v>1.3445680835321612E-3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10">
        <v>1.3720073664825045</v>
      </c>
      <c r="G74" s="60">
        <v>1.3720073664825045</v>
      </c>
      <c r="H74" s="60">
        <v>8.9964000000000002E-2</v>
      </c>
      <c r="I74" s="53">
        <v>6.0446247464503045E-3</v>
      </c>
      <c r="J74" s="13">
        <v>6.0446247464503045E-3</v>
      </c>
      <c r="K74" s="315">
        <v>3.1685922920892495E-3</v>
      </c>
      <c r="L74" s="315">
        <v>2.876032454361055E-3</v>
      </c>
      <c r="M74" s="225">
        <v>0</v>
      </c>
      <c r="N74" s="53">
        <v>5.0412170385395541E-3</v>
      </c>
      <c r="O74" s="133">
        <v>1.0034077079107506E-3</v>
      </c>
      <c r="P74" s="225">
        <v>0</v>
      </c>
      <c r="Q74" s="58">
        <v>1.45</v>
      </c>
      <c r="R74" s="58">
        <v>2.4750000000000001</v>
      </c>
      <c r="S74" s="58">
        <v>1.17</v>
      </c>
      <c r="T74" s="53">
        <v>1.1000000000000001</v>
      </c>
      <c r="U74" s="253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50"/>
      <c r="BE74" s="250"/>
      <c r="BF74" s="250"/>
      <c r="BG74" s="269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0"/>
      <c r="CG74" s="226">
        <v>150.08226650559223</v>
      </c>
      <c r="CH74" s="7">
        <v>43.395519676819347</v>
      </c>
      <c r="CI74" s="7">
        <v>4.4341376279532057</v>
      </c>
      <c r="CJ74" s="13">
        <v>210.11517310782912</v>
      </c>
      <c r="CK74" s="13">
        <v>14.320521493350386</v>
      </c>
      <c r="CL74" s="47">
        <v>6.6512064419298085</v>
      </c>
      <c r="CM74" s="47">
        <v>0.21199764471361207</v>
      </c>
      <c r="CN74" s="47">
        <v>3.9040345322053759E-3</v>
      </c>
      <c r="CO74" s="47">
        <v>0.29740506954801171</v>
      </c>
      <c r="CP74" s="69">
        <v>1.2883313956277742E-3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10">
        <v>1.2707182320441988</v>
      </c>
      <c r="G75" s="60">
        <v>1.2707182320441988</v>
      </c>
      <c r="H75" s="60">
        <v>8.6037000000000016E-2</v>
      </c>
      <c r="I75" s="53">
        <v>5.5983772819472614E-3</v>
      </c>
      <c r="J75" s="13">
        <v>5.5983772819472614E-3</v>
      </c>
      <c r="K75" s="315">
        <v>2.9346693711967543E-3</v>
      </c>
      <c r="L75" s="315">
        <v>2.6637079107505071E-3</v>
      </c>
      <c r="M75" s="225">
        <v>0</v>
      </c>
      <c r="N75" s="53">
        <v>4.6690466531440159E-3</v>
      </c>
      <c r="O75" s="133">
        <v>9.293306288032455E-4</v>
      </c>
      <c r="P75" s="225">
        <v>0</v>
      </c>
      <c r="Q75" s="53">
        <v>1.4</v>
      </c>
      <c r="R75" s="53">
        <v>2.4</v>
      </c>
      <c r="S75" s="53">
        <v>1.1000000000000001</v>
      </c>
      <c r="T75" s="58">
        <v>1.05</v>
      </c>
      <c r="U75" s="253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50"/>
      <c r="BE75" s="250"/>
      <c r="BF75" s="250"/>
      <c r="BG75" s="269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0"/>
      <c r="CG75" s="226">
        <v>145.89633052345565</v>
      </c>
      <c r="CH75" s="7">
        <v>33.414550151150905</v>
      </c>
      <c r="CI75" s="7">
        <v>4.4341376279532057</v>
      </c>
      <c r="CJ75" s="13">
        <v>204.25486273283789</v>
      </c>
      <c r="CK75" s="13">
        <v>11.026801549879799</v>
      </c>
      <c r="CL75" s="47">
        <v>6.6512064419298085</v>
      </c>
      <c r="CM75" s="47">
        <v>0.19102766671173499</v>
      </c>
      <c r="CN75" s="47">
        <v>2.874887651354571E-3</v>
      </c>
      <c r="CO75" s="47">
        <v>0.26800218734915227</v>
      </c>
      <c r="CP75" s="69">
        <v>9.4871292494700841E-4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10">
        <v>1.1510128913443829</v>
      </c>
      <c r="G76" s="60">
        <v>1.1510128913443829</v>
      </c>
      <c r="H76" s="60">
        <v>8.1395999999999996E-2</v>
      </c>
      <c r="I76" s="53">
        <v>5.0709939148073022E-3</v>
      </c>
      <c r="J76" s="13">
        <v>5.0709939148073022E-3</v>
      </c>
      <c r="K76" s="314">
        <v>2.6582150101419877E-3</v>
      </c>
      <c r="L76" s="314">
        <v>2.4127789046653144E-3</v>
      </c>
      <c r="M76" s="225">
        <v>0</v>
      </c>
      <c r="N76" s="53">
        <v>4.2292089249492898E-3</v>
      </c>
      <c r="O76" s="133">
        <v>8.4178498985801222E-4</v>
      </c>
      <c r="P76" s="225">
        <v>0</v>
      </c>
      <c r="Q76" s="53">
        <v>1</v>
      </c>
      <c r="R76" s="58">
        <v>1.85</v>
      </c>
      <c r="S76" s="53">
        <v>0.3</v>
      </c>
      <c r="T76" s="53">
        <v>1</v>
      </c>
      <c r="U76" s="253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50"/>
      <c r="BE76" s="250"/>
      <c r="BF76" s="250"/>
      <c r="BG76" s="269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0"/>
      <c r="CG76" s="7">
        <v>137.52445855918259</v>
      </c>
      <c r="CH76" s="7">
        <v>37.758441670800522</v>
      </c>
      <c r="CI76" s="7">
        <v>4.4341376279532057</v>
      </c>
      <c r="CJ76" s="13">
        <v>192.5342419828556</v>
      </c>
      <c r="CK76" s="13">
        <v>12.460285751364173</v>
      </c>
      <c r="CL76" s="47">
        <v>6.6512064419298085</v>
      </c>
      <c r="CM76" s="47">
        <v>0.16339617424854486</v>
      </c>
      <c r="CN76" s="47">
        <v>3.0733861182364792E-3</v>
      </c>
      <c r="CO76" s="47">
        <v>0.2292650189051397</v>
      </c>
      <c r="CP76" s="69">
        <v>1.0142174190180381E-3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2">
        <v>0.29465930018416203</v>
      </c>
      <c r="G77" s="32">
        <v>0.29465930018416203</v>
      </c>
      <c r="H77" s="32">
        <v>1.1424000000000002E-2</v>
      </c>
      <c r="I77" s="133">
        <v>1.2981744421906693E-3</v>
      </c>
      <c r="J77" s="28">
        <v>1.2981744421906693E-3</v>
      </c>
      <c r="K77" s="315">
        <v>6.8050304259634881E-4</v>
      </c>
      <c r="L77" s="315">
        <v>6.176713995943205E-4</v>
      </c>
      <c r="M77" s="225">
        <v>0</v>
      </c>
      <c r="N77" s="133">
        <v>1.0826774847870182E-3</v>
      </c>
      <c r="O77" s="134">
        <v>2.1549695740365112E-4</v>
      </c>
      <c r="P77" s="225">
        <v>0</v>
      </c>
      <c r="Q77" s="53">
        <v>0.56000000000000005</v>
      </c>
      <c r="R77" s="53">
        <v>1.3</v>
      </c>
      <c r="S77" s="53">
        <v>0.18</v>
      </c>
      <c r="T77" s="53">
        <v>0.22</v>
      </c>
      <c r="U77" s="253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50"/>
      <c r="BE77" s="250"/>
      <c r="BF77" s="250"/>
      <c r="BG77" s="269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0"/>
      <c r="CG77" s="53">
        <v>102.97402516055894</v>
      </c>
      <c r="CH77" s="53">
        <v>34.83963734300773</v>
      </c>
      <c r="CI77" s="53">
        <v>4.4341376279532057</v>
      </c>
      <c r="CJ77" s="13">
        <v>144.1636352247825</v>
      </c>
      <c r="CK77" s="13">
        <v>11.497080323192552</v>
      </c>
      <c r="CL77" s="47">
        <v>6.6512064419298085</v>
      </c>
      <c r="CM77" s="47">
        <v>3.1648814081329545E-2</v>
      </c>
      <c r="CN77" s="47">
        <v>3.9800801700652037E-4</v>
      </c>
      <c r="CO77" s="47">
        <v>4.4438995702898651E-2</v>
      </c>
      <c r="CP77" s="77">
        <v>1.3134264561215172E-4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63"/>
      <c r="H78" s="63"/>
      <c r="I78" s="517">
        <v>3.8000000000000006E-2</v>
      </c>
      <c r="J78" s="517">
        <v>3.8000000000000006E-2</v>
      </c>
      <c r="K78" s="517">
        <v>1.8175400000000001E-2</v>
      </c>
      <c r="L78" s="517">
        <v>1.9824600000000001E-2</v>
      </c>
      <c r="M78" s="517">
        <v>0</v>
      </c>
      <c r="N78" s="166"/>
      <c r="O78" s="166"/>
      <c r="P78" s="241"/>
      <c r="Q78" s="15"/>
      <c r="R78" s="15"/>
      <c r="S78" s="15"/>
      <c r="T78" s="15"/>
      <c r="U78" s="253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50"/>
      <c r="BE78" s="250"/>
      <c r="BF78" s="250"/>
      <c r="BG78" s="269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0"/>
      <c r="CG78" s="10"/>
      <c r="CH78" s="15"/>
      <c r="CI78" s="7"/>
      <c r="CJ78" s="15"/>
      <c r="CK78" s="15"/>
      <c r="CL78" s="15"/>
      <c r="CM78" s="15"/>
      <c r="CN78" s="47"/>
      <c r="CO78" s="47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32">
        <v>0.47882136279926335</v>
      </c>
      <c r="G79" s="60">
        <v>0.47882136279926335</v>
      </c>
      <c r="H79" s="60">
        <v>1.8564000000000001E-2</v>
      </c>
      <c r="I79" s="133">
        <v>4.7500000000000007E-3</v>
      </c>
      <c r="J79" s="28">
        <v>4.7500000000000007E-3</v>
      </c>
      <c r="K79" s="320">
        <v>2.2719250000000002E-3</v>
      </c>
      <c r="L79" s="321">
        <v>2.4780750000000006E-3</v>
      </c>
      <c r="M79" s="318">
        <v>0</v>
      </c>
      <c r="N79" s="133">
        <v>3.9615000000000006E-3</v>
      </c>
      <c r="O79" s="134">
        <v>7.8850000000000014E-4</v>
      </c>
      <c r="P79" s="225">
        <v>0</v>
      </c>
      <c r="Q79" s="53">
        <v>1.9</v>
      </c>
      <c r="R79" s="53">
        <v>2.6</v>
      </c>
      <c r="S79" s="53">
        <v>1.1000000000000001</v>
      </c>
      <c r="T79" s="53">
        <v>1.4</v>
      </c>
      <c r="U79" s="253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50"/>
      <c r="BE79" s="250"/>
      <c r="BF79" s="250"/>
      <c r="BG79" s="269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0"/>
      <c r="CG79" s="71">
        <v>79.391684694904328</v>
      </c>
      <c r="CH79" s="7">
        <v>46.199850608771797</v>
      </c>
      <c r="CI79" s="7">
        <v>2.2170688139766028</v>
      </c>
      <c r="CJ79" s="13">
        <v>111.14835857286606</v>
      </c>
      <c r="CK79" s="13">
        <v>15.245950700894694</v>
      </c>
      <c r="CL79" s="47">
        <v>3.3256032209649042</v>
      </c>
      <c r="CM79" s="47">
        <v>3.9076014571471529E-2</v>
      </c>
      <c r="CN79" s="69">
        <v>8.5765402670123965E-4</v>
      </c>
      <c r="CO79" s="47">
        <v>5.4812578391152944E-2</v>
      </c>
      <c r="CP79" s="102">
        <v>2.8302582881140911E-4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10">
        <v>1.7403314917127071</v>
      </c>
      <c r="G80" s="7">
        <v>1.7403314917127071</v>
      </c>
      <c r="H80" s="7">
        <v>0.104244</v>
      </c>
      <c r="I80" s="53">
        <v>1.726442307692308E-2</v>
      </c>
      <c r="J80" s="13">
        <v>1.726442307692308E-2</v>
      </c>
      <c r="K80" s="320">
        <v>8.2575735576923097E-3</v>
      </c>
      <c r="L80" s="321">
        <v>9.0068495192307703E-3</v>
      </c>
      <c r="M80" s="318">
        <v>0</v>
      </c>
      <c r="N80" s="53">
        <v>1.4398528846153849E-2</v>
      </c>
      <c r="O80" s="133">
        <v>2.8658942307692313E-3</v>
      </c>
      <c r="P80" s="225">
        <v>0</v>
      </c>
      <c r="Q80" s="53">
        <v>1.6</v>
      </c>
      <c r="R80" s="53">
        <v>2.7</v>
      </c>
      <c r="S80" s="53">
        <v>1.2</v>
      </c>
      <c r="T80" s="58">
        <v>1.25</v>
      </c>
      <c r="U80" s="253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50"/>
      <c r="BE80" s="250"/>
      <c r="BF80" s="250"/>
      <c r="BG80" s="269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0"/>
      <c r="CG80" s="7">
        <v>128.87038866352952</v>
      </c>
      <c r="CH80" s="7">
        <v>44.813855090508646</v>
      </c>
      <c r="CI80" s="7">
        <v>2.2170688139766028</v>
      </c>
      <c r="CJ80" s="13">
        <v>180.41854412894133</v>
      </c>
      <c r="CK80" s="13">
        <v>14.788572179867854</v>
      </c>
      <c r="CL80" s="47">
        <v>3.3256032209649042</v>
      </c>
      <c r="CM80" s="47">
        <v>0.2281356304166543</v>
      </c>
      <c r="CN80" s="47">
        <v>4.6715755100549842E-3</v>
      </c>
      <c r="CO80" s="47">
        <v>0.31977572605094179</v>
      </c>
      <c r="CP80" s="101">
        <v>1.5416199183181448E-3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10">
        <v>0.31307550644567217</v>
      </c>
      <c r="G81" s="7">
        <v>0.31307550644567217</v>
      </c>
      <c r="H81" s="7">
        <v>4.8909000000000008E-2</v>
      </c>
      <c r="I81" s="53">
        <v>3.1057692307692305E-3</v>
      </c>
      <c r="J81" s="13">
        <v>3.1057692307692305E-3</v>
      </c>
      <c r="K81" s="320">
        <v>1.4854894230769229E-3</v>
      </c>
      <c r="L81" s="321">
        <v>1.6202798076923076E-3</v>
      </c>
      <c r="M81" s="225">
        <v>0</v>
      </c>
      <c r="N81" s="133">
        <v>2.5902115384615382E-3</v>
      </c>
      <c r="O81" s="133">
        <v>5.1555769230769233E-4</v>
      </c>
      <c r="P81" s="225">
        <v>0</v>
      </c>
      <c r="Q81" s="58">
        <v>1.5</v>
      </c>
      <c r="R81" s="58">
        <v>2.5499999999999998</v>
      </c>
      <c r="S81" s="58">
        <v>1.1499999999999999</v>
      </c>
      <c r="T81" s="58">
        <v>1.175</v>
      </c>
      <c r="U81" s="253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50"/>
      <c r="BE81" s="250"/>
      <c r="BF81" s="250"/>
      <c r="BG81" s="269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0"/>
      <c r="CG81" s="226">
        <v>126.54225572964459</v>
      </c>
      <c r="CH81" s="7">
        <v>45.261993641413731</v>
      </c>
      <c r="CI81" s="7">
        <v>2.2170688139766028</v>
      </c>
      <c r="CJ81" s="13">
        <v>177.15915802150244</v>
      </c>
      <c r="CK81" s="13">
        <v>14.936457901666532</v>
      </c>
      <c r="CL81" s="47">
        <v>3.3256032209649042</v>
      </c>
      <c r="CM81" s="47">
        <v>4.0311390741096874E-2</v>
      </c>
      <c r="CN81" s="69">
        <v>2.2137188470079043E-3</v>
      </c>
      <c r="CO81" s="47">
        <v>5.6505358031711687E-2</v>
      </c>
      <c r="CP81" s="101">
        <v>7.3052721951260852E-4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10">
        <v>0.11049723756906076</v>
      </c>
      <c r="G82" s="7">
        <v>0.11049723756906076</v>
      </c>
      <c r="H82" s="7">
        <v>4.1055000000000001E-2</v>
      </c>
      <c r="I82" s="133">
        <v>1.0961538461538461E-3</v>
      </c>
      <c r="J82" s="28">
        <v>1.0961538461538461E-3</v>
      </c>
      <c r="K82" s="320">
        <v>5.2429038461538464E-4</v>
      </c>
      <c r="L82" s="321">
        <v>5.7186346153846146E-4</v>
      </c>
      <c r="M82" s="225">
        <v>0</v>
      </c>
      <c r="N82" s="133">
        <v>9.141923076923077E-4</v>
      </c>
      <c r="O82" s="133">
        <v>1.8196153846153845E-4</v>
      </c>
      <c r="P82" s="225">
        <v>0</v>
      </c>
      <c r="Q82" s="58">
        <v>1.45</v>
      </c>
      <c r="R82" s="58">
        <v>2.4750000000000001</v>
      </c>
      <c r="S82" s="58">
        <v>1.17</v>
      </c>
      <c r="T82" s="53">
        <v>1.1000000000000001</v>
      </c>
      <c r="U82" s="253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50"/>
      <c r="BE82" s="250"/>
      <c r="BF82" s="250"/>
      <c r="BG82" s="269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0"/>
      <c r="CG82" s="226">
        <v>124.21412279575966</v>
      </c>
      <c r="CH82" s="226">
        <v>40.056864372651155</v>
      </c>
      <c r="CI82" s="7">
        <v>2.2170688139766028</v>
      </c>
      <c r="CJ82" s="13">
        <v>173.89977191406351</v>
      </c>
      <c r="CK82" s="13">
        <v>13.218765242974882</v>
      </c>
      <c r="CL82" s="47">
        <v>3.3256032209649042</v>
      </c>
      <c r="CM82" s="47">
        <v>1.3970297415440468E-2</v>
      </c>
      <c r="CN82" s="69">
        <v>1.6445345668191934E-3</v>
      </c>
      <c r="CO82" s="47">
        <v>1.9582914379561146E-2</v>
      </c>
      <c r="CP82" s="69">
        <v>5.4269640705033382E-4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10">
        <v>2.7624309392265189E-2</v>
      </c>
      <c r="G83" s="60">
        <v>2.7624309392265189E-2</v>
      </c>
      <c r="H83" s="60">
        <v>3.7842000000000008E-2</v>
      </c>
      <c r="I83" s="133">
        <v>2.7403846153846152E-4</v>
      </c>
      <c r="J83" s="28">
        <v>2.7403846153846152E-4</v>
      </c>
      <c r="K83" s="320">
        <v>1.3107259615384616E-4</v>
      </c>
      <c r="L83" s="321">
        <v>1.4296586538461536E-4</v>
      </c>
      <c r="M83" s="225">
        <v>0</v>
      </c>
      <c r="N83" s="133">
        <v>2.2854807692307692E-4</v>
      </c>
      <c r="O83" s="133">
        <v>4.5490384615384612E-5</v>
      </c>
      <c r="P83" s="225">
        <v>0</v>
      </c>
      <c r="Q83" s="53">
        <v>1.4</v>
      </c>
      <c r="R83" s="53">
        <v>2.4</v>
      </c>
      <c r="S83" s="53">
        <v>1.1000000000000001</v>
      </c>
      <c r="T83" s="58">
        <v>1.05</v>
      </c>
      <c r="U83" s="253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50"/>
      <c r="BE83" s="250"/>
      <c r="BF83" s="250"/>
      <c r="BG83" s="269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0"/>
      <c r="CG83" s="226">
        <v>119.55785692798977</v>
      </c>
      <c r="CH83" s="7">
        <v>34.851735103888579</v>
      </c>
      <c r="CI83" s="7">
        <v>2.2170688139766028</v>
      </c>
      <c r="CJ83" s="13">
        <v>167.38099969918568</v>
      </c>
      <c r="CK83" s="13">
        <v>11.501072584283232</v>
      </c>
      <c r="CL83" s="47">
        <v>3.3256032209649042</v>
      </c>
      <c r="CM83" s="47">
        <v>3.3639482249161975E-3</v>
      </c>
      <c r="CN83" s="69">
        <v>1.3188593598013518E-3</v>
      </c>
      <c r="CO83" s="47">
        <v>4.7156520143688003E-3</v>
      </c>
      <c r="CP83" s="77">
        <v>4.3522358873444617E-4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10">
        <v>1.0589318600368323</v>
      </c>
      <c r="G84" s="60">
        <v>1.0589318600368323</v>
      </c>
      <c r="H84" s="60">
        <v>7.7826000000000006E-2</v>
      </c>
      <c r="I84" s="53">
        <v>1.0504807692307693E-2</v>
      </c>
      <c r="J84" s="13">
        <v>1.0504807692307693E-2</v>
      </c>
      <c r="K84" s="320">
        <v>5.0244495192307698E-3</v>
      </c>
      <c r="L84" s="321">
        <v>5.4803581730769237E-3</v>
      </c>
      <c r="M84" s="225">
        <v>0</v>
      </c>
      <c r="N84" s="133">
        <v>8.7610096153846167E-3</v>
      </c>
      <c r="O84" s="133">
        <v>1.7437980769230772E-3</v>
      </c>
      <c r="P84" s="225">
        <v>0</v>
      </c>
      <c r="Q84" s="53">
        <v>1</v>
      </c>
      <c r="R84" s="58">
        <v>1.85</v>
      </c>
      <c r="S84" s="53">
        <v>0.3</v>
      </c>
      <c r="T84" s="53">
        <v>1</v>
      </c>
      <c r="U84" s="253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50"/>
      <c r="BE84" s="250"/>
      <c r="BF84" s="250"/>
      <c r="BG84" s="269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0"/>
      <c r="CG84" s="7">
        <v>110.24532519245007</v>
      </c>
      <c r="CH84" s="7">
        <v>39.382460667394085</v>
      </c>
      <c r="CI84" s="7">
        <v>2.2170688139766028</v>
      </c>
      <c r="CJ84" s="13">
        <v>154.34345526943008</v>
      </c>
      <c r="CK84" s="32">
        <v>12.99621202024005</v>
      </c>
      <c r="CL84" s="47">
        <v>3.3256032209649042</v>
      </c>
      <c r="CM84" s="47">
        <v>0.11909001206942049</v>
      </c>
      <c r="CN84" s="47">
        <v>3.0649793839006125E-3</v>
      </c>
      <c r="CO84" s="47">
        <v>0.16696078937749004</v>
      </c>
      <c r="CP84" s="69">
        <v>1.0114431966872022E-3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2">
        <v>0.1012891344383057</v>
      </c>
      <c r="G85" s="32">
        <v>0.1012891344383057</v>
      </c>
      <c r="H85" s="32">
        <v>3.9269999999999999E-3</v>
      </c>
      <c r="I85" s="134">
        <v>1.0048076923076922E-3</v>
      </c>
      <c r="J85" s="82">
        <v>1.0048076923076922E-3</v>
      </c>
      <c r="K85" s="320">
        <v>4.8059951923076918E-4</v>
      </c>
      <c r="L85" s="321">
        <v>5.2420817307692298E-4</v>
      </c>
      <c r="M85" s="225">
        <v>0</v>
      </c>
      <c r="N85" s="134">
        <v>8.3800961538461525E-4</v>
      </c>
      <c r="O85" s="134">
        <v>1.6679807692307691E-4</v>
      </c>
      <c r="P85" s="225">
        <v>0</v>
      </c>
      <c r="Q85" s="53">
        <v>0.56000000000000005</v>
      </c>
      <c r="R85" s="53">
        <v>1.3</v>
      </c>
      <c r="S85" s="53">
        <v>0.18</v>
      </c>
      <c r="T85" s="53">
        <v>0.22</v>
      </c>
      <c r="U85" s="253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50"/>
      <c r="BE85" s="250"/>
      <c r="BF85" s="250"/>
      <c r="BG85" s="269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0"/>
      <c r="CG85" s="53">
        <v>64.171809595810103</v>
      </c>
      <c r="CH85" s="53">
        <v>36.312257581162335</v>
      </c>
      <c r="CI85" s="53">
        <v>2.2170688139766028</v>
      </c>
      <c r="CJ85" s="13">
        <v>89.840533434134144</v>
      </c>
      <c r="CK85" s="32">
        <v>11.983045001783571</v>
      </c>
      <c r="CL85" s="47">
        <v>3.3256032209649042</v>
      </c>
      <c r="CM85" s="47">
        <v>6.7244720304572162E-3</v>
      </c>
      <c r="CN85" s="77">
        <v>1.425982355212245E-4</v>
      </c>
      <c r="CO85" s="47">
        <v>9.4367173407558878E-3</v>
      </c>
      <c r="CP85" s="78">
        <v>4.7057417722004089E-5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63"/>
      <c r="H86" s="63"/>
      <c r="I86" s="513">
        <v>7.0000000000000001E-3</v>
      </c>
      <c r="J86" s="513">
        <v>7.0000000000000001E-3</v>
      </c>
      <c r="K86" s="513">
        <v>2.8E-3</v>
      </c>
      <c r="L86" s="513">
        <v>4.2000000000000006E-3</v>
      </c>
      <c r="M86" s="513">
        <v>0</v>
      </c>
      <c r="N86" s="166"/>
      <c r="O86" s="166"/>
      <c r="P86" s="241"/>
      <c r="Q86" s="15"/>
      <c r="R86" s="15"/>
      <c r="S86" s="15"/>
      <c r="T86" s="15"/>
      <c r="U86" s="253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50"/>
      <c r="BE86" s="250"/>
      <c r="BF86" s="250"/>
      <c r="BG86" s="269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0"/>
      <c r="CG86" s="10"/>
      <c r="CH86" s="15"/>
      <c r="CI86" s="7"/>
      <c r="CJ86" s="7"/>
      <c r="CK86" s="60"/>
      <c r="CL86" s="7"/>
      <c r="CM86" s="15"/>
      <c r="CN86" s="47"/>
      <c r="CO86" s="47"/>
      <c r="CP86" s="7"/>
    </row>
    <row r="87" spans="2:94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39">
        <v>0.91160220994475127</v>
      </c>
      <c r="G87" s="7">
        <v>0.91160220994475127</v>
      </c>
      <c r="H87" s="7">
        <v>7.2114000000000011E-2</v>
      </c>
      <c r="I87" s="133">
        <v>5.4225352112676048E-4</v>
      </c>
      <c r="J87" s="28">
        <v>5.4225352112676048E-4</v>
      </c>
      <c r="K87" s="322">
        <v>2.169014084507042E-4</v>
      </c>
      <c r="L87" s="323">
        <v>3.2535211267605631E-4</v>
      </c>
      <c r="M87" s="318">
        <v>0</v>
      </c>
      <c r="N87" s="134">
        <v>4.5223943661971825E-4</v>
      </c>
      <c r="O87" s="134">
        <v>9.0014084507042242E-5</v>
      </c>
      <c r="P87" s="225">
        <v>0</v>
      </c>
      <c r="Q87" s="53">
        <v>1.9</v>
      </c>
      <c r="R87" s="53">
        <v>2.6</v>
      </c>
      <c r="S87" s="53">
        <v>1.1000000000000001</v>
      </c>
      <c r="T87" s="53">
        <v>1.4</v>
      </c>
      <c r="U87" s="253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50"/>
      <c r="BE87" s="250"/>
      <c r="BF87" s="250"/>
      <c r="BG87" s="269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0"/>
      <c r="CG87" s="71">
        <v>65.658052034411384</v>
      </c>
      <c r="CH87" s="7">
        <v>46.199850608771797</v>
      </c>
      <c r="CI87" s="7">
        <v>0.66123104978249558</v>
      </c>
      <c r="CJ87" s="13">
        <v>91.921272848175931</v>
      </c>
      <c r="CK87" s="13">
        <v>15.245950700894694</v>
      </c>
      <c r="CL87" s="47">
        <v>0.99184657467374338</v>
      </c>
      <c r="CM87" s="47">
        <v>6.0456805021502705E-2</v>
      </c>
      <c r="CN87" s="47">
        <v>3.33165602680097E-3</v>
      </c>
      <c r="CO87" s="47">
        <v>8.4699804998730352E-2</v>
      </c>
      <c r="CP87" s="101">
        <v>1.0994464888443201E-3</v>
      </c>
    </row>
    <row r="88" spans="2:94" ht="16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60">
        <v>5.027624309392265</v>
      </c>
      <c r="G88" s="7">
        <v>5.027624309392265</v>
      </c>
      <c r="H88" s="7">
        <v>0.23169300000000004</v>
      </c>
      <c r="I88" s="133">
        <v>2.9906103286384978E-3</v>
      </c>
      <c r="J88" s="28">
        <v>2.9906103286384978E-3</v>
      </c>
      <c r="K88" s="322">
        <v>1.1962441314553993E-3</v>
      </c>
      <c r="L88" s="323">
        <v>1.7943661971830986E-3</v>
      </c>
      <c r="M88" s="318">
        <v>0</v>
      </c>
      <c r="N88" s="133">
        <v>2.4941690140845071E-3</v>
      </c>
      <c r="O88" s="134">
        <v>4.9644131455399063E-4</v>
      </c>
      <c r="P88" s="225">
        <v>0</v>
      </c>
      <c r="Q88" s="53">
        <v>1.6</v>
      </c>
      <c r="R88" s="53">
        <v>2.7</v>
      </c>
      <c r="S88" s="53">
        <v>1.2</v>
      </c>
      <c r="T88" s="58">
        <v>1.25</v>
      </c>
      <c r="U88" s="253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50"/>
      <c r="BE88" s="250"/>
      <c r="BF88" s="250"/>
      <c r="BG88" s="269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0"/>
      <c r="CG88" s="7">
        <v>156.71391789302203</v>
      </c>
      <c r="CH88" s="226">
        <v>47.932345006600734</v>
      </c>
      <c r="CI88" s="7">
        <v>0.66123104978249558</v>
      </c>
      <c r="CJ88" s="13">
        <v>219.39948505023082</v>
      </c>
      <c r="CK88" s="13">
        <v>15.817673852178244</v>
      </c>
      <c r="CL88" s="47">
        <v>0.99184657467374338</v>
      </c>
      <c r="CM88" s="47">
        <v>0.7912231245190724</v>
      </c>
      <c r="CN88" s="47">
        <v>1.1105588811614346E-2</v>
      </c>
      <c r="CO88" s="47">
        <v>1.1080448164567027</v>
      </c>
      <c r="CP88" s="101">
        <v>3.6648443078327346E-3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7">
        <v>1.721915285451197</v>
      </c>
      <c r="G89" s="7">
        <v>1.721915285451197</v>
      </c>
      <c r="H89" s="7">
        <v>0.10353000000000001</v>
      </c>
      <c r="I89" s="133">
        <v>1.0242566510172144E-3</v>
      </c>
      <c r="J89" s="28">
        <v>1.0242566510172144E-3</v>
      </c>
      <c r="K89" s="322">
        <v>4.0970266040688577E-4</v>
      </c>
      <c r="L89" s="323">
        <v>6.1455399061032868E-4</v>
      </c>
      <c r="M89" s="225">
        <v>0</v>
      </c>
      <c r="N89" s="133">
        <v>8.5423004694835675E-4</v>
      </c>
      <c r="O89" s="134">
        <v>1.7002660406885759E-4</v>
      </c>
      <c r="P89" s="225">
        <v>0</v>
      </c>
      <c r="Q89" s="58">
        <v>1.5</v>
      </c>
      <c r="R89" s="58">
        <v>2.5499999999999998</v>
      </c>
      <c r="S89" s="58">
        <v>1.1499999999999999</v>
      </c>
      <c r="T89" s="58">
        <v>1.175</v>
      </c>
      <c r="U89" s="253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50"/>
      <c r="BE89" s="250"/>
      <c r="BF89" s="250"/>
      <c r="BG89" s="269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0"/>
      <c r="CG89" s="226">
        <v>154.43281794770041</v>
      </c>
      <c r="CH89" s="226">
        <v>49.664839404429685</v>
      </c>
      <c r="CI89" s="7">
        <v>0.66123104978249558</v>
      </c>
      <c r="CJ89" s="13">
        <v>216.20594512678056</v>
      </c>
      <c r="CK89" s="13">
        <v>16.389397003461795</v>
      </c>
      <c r="CL89" s="47">
        <v>0.99184657467374338</v>
      </c>
      <c r="CM89" s="47">
        <v>0.26705881365128264</v>
      </c>
      <c r="CN89" s="47">
        <v>5.1418008235406057E-3</v>
      </c>
      <c r="CO89" s="47">
        <v>0.37399619749697932</v>
      </c>
      <c r="CP89" s="101">
        <v>1.6967942717683998E-3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7">
        <v>1.5377532228360955</v>
      </c>
      <c r="G90" s="7">
        <v>1.5377532228360955</v>
      </c>
      <c r="H90" s="7">
        <v>9.6390000000000017E-2</v>
      </c>
      <c r="I90" s="133">
        <v>9.1471048513302035E-4</v>
      </c>
      <c r="J90" s="28">
        <v>9.1471048513302035E-4</v>
      </c>
      <c r="K90" s="322">
        <v>3.6588419405320815E-4</v>
      </c>
      <c r="L90" s="323">
        <v>5.4882629107981225E-4</v>
      </c>
      <c r="M90" s="225">
        <v>0</v>
      </c>
      <c r="N90" s="133">
        <v>7.6286854460093899E-4</v>
      </c>
      <c r="O90" s="134">
        <v>1.5184194053208139E-4</v>
      </c>
      <c r="P90" s="225">
        <v>0</v>
      </c>
      <c r="Q90" s="58">
        <v>1.45</v>
      </c>
      <c r="R90" s="58">
        <v>2.4750000000000001</v>
      </c>
      <c r="S90" s="58">
        <v>1.17</v>
      </c>
      <c r="T90" s="53">
        <v>1.1000000000000001</v>
      </c>
      <c r="U90" s="253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50"/>
      <c r="BE90" s="250"/>
      <c r="BF90" s="250"/>
      <c r="BG90" s="269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0"/>
      <c r="CG90" s="226">
        <v>152.15171800237883</v>
      </c>
      <c r="CH90" s="7">
        <v>53.129828200087566</v>
      </c>
      <c r="CI90" s="7">
        <v>0.66123104978249558</v>
      </c>
      <c r="CJ90" s="13">
        <v>213.01240520333036</v>
      </c>
      <c r="CK90" s="13">
        <v>17.532843306028898</v>
      </c>
      <c r="CL90" s="47">
        <v>0.99184657467374338</v>
      </c>
      <c r="CM90" s="47">
        <v>0.23498860489604914</v>
      </c>
      <c r="CN90" s="47">
        <v>5.1211841402064419E-3</v>
      </c>
      <c r="CO90" s="47">
        <v>0.32908572787225304</v>
      </c>
      <c r="CP90" s="69">
        <v>1.6899907662681257E-3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7">
        <v>1.2615101289134438</v>
      </c>
      <c r="G91" s="7">
        <v>1.2615101289134438</v>
      </c>
      <c r="H91" s="7">
        <v>8.5680000000000006E-2</v>
      </c>
      <c r="I91" s="133">
        <v>7.5039123630672928E-4</v>
      </c>
      <c r="J91" s="28">
        <v>7.5039123630672928E-4</v>
      </c>
      <c r="K91" s="322">
        <v>3.0015649452269172E-4</v>
      </c>
      <c r="L91" s="323">
        <v>4.5023474178403755E-4</v>
      </c>
      <c r="M91" s="225">
        <v>0</v>
      </c>
      <c r="N91" s="133">
        <v>6.2582629107981217E-4</v>
      </c>
      <c r="O91" s="134">
        <v>1.2456494522691708E-4</v>
      </c>
      <c r="P91" s="225">
        <v>0</v>
      </c>
      <c r="Q91" s="53">
        <v>1.4</v>
      </c>
      <c r="R91" s="53">
        <v>2.4</v>
      </c>
      <c r="S91" s="53">
        <v>1.1000000000000001</v>
      </c>
      <c r="T91" s="58">
        <v>1.05</v>
      </c>
      <c r="U91" s="253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50"/>
      <c r="BE91" s="250"/>
      <c r="BF91" s="250"/>
      <c r="BG91" s="269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0"/>
      <c r="CG91" s="226">
        <v>147.5895181117356</v>
      </c>
      <c r="CH91" s="7">
        <v>55.255021328091068</v>
      </c>
      <c r="CI91" s="7">
        <v>0.66123104978249558</v>
      </c>
      <c r="CJ91" s="13">
        <v>206.62532535642984</v>
      </c>
      <c r="CK91" s="13">
        <v>18.234157038270052</v>
      </c>
      <c r="CL91" s="47">
        <v>0.99184657467374338</v>
      </c>
      <c r="CM91" s="47">
        <v>0.1870198216862613</v>
      </c>
      <c r="CN91" s="47">
        <v>4.7342502273908437E-3</v>
      </c>
      <c r="CO91" s="47">
        <v>0.26191116532745112</v>
      </c>
      <c r="CP91" s="69">
        <v>1.562302575038978E-3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7">
        <v>1.160220994475138</v>
      </c>
      <c r="G92" s="60">
        <v>1.160220994475138</v>
      </c>
      <c r="H92" s="60">
        <v>8.1753000000000006E-2</v>
      </c>
      <c r="I92" s="133">
        <v>6.901408450704226E-4</v>
      </c>
      <c r="J92" s="28">
        <v>6.901408450704226E-4</v>
      </c>
      <c r="K92" s="324">
        <v>2.7605633802816904E-4</v>
      </c>
      <c r="L92" s="323">
        <v>4.1408450704225356E-4</v>
      </c>
      <c r="M92" s="225">
        <v>0</v>
      </c>
      <c r="N92" s="133">
        <v>5.7557746478873243E-4</v>
      </c>
      <c r="O92" s="134">
        <v>1.1456338028169016E-4</v>
      </c>
      <c r="P92" s="225">
        <v>0</v>
      </c>
      <c r="Q92" s="53">
        <v>1</v>
      </c>
      <c r="R92" s="58">
        <v>1.85</v>
      </c>
      <c r="S92" s="53">
        <v>0.3</v>
      </c>
      <c r="T92" s="53">
        <v>1</v>
      </c>
      <c r="U92" s="253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50"/>
      <c r="BE92" s="250"/>
      <c r="BF92" s="250"/>
      <c r="BG92" s="269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0"/>
      <c r="CG92" s="7">
        <v>138.4651183304492</v>
      </c>
      <c r="CH92" s="226">
        <v>50.727435968431436</v>
      </c>
      <c r="CI92" s="7">
        <v>0.66123104978249558</v>
      </c>
      <c r="CJ92" s="13">
        <v>193.85116566262886</v>
      </c>
      <c r="CK92" s="32">
        <v>16.740053869582376</v>
      </c>
      <c r="CL92" s="47">
        <v>0.99184657467374338</v>
      </c>
      <c r="CM92" s="47">
        <v>0.16141731143562793</v>
      </c>
      <c r="CN92" s="47">
        <v>4.1471200727271756E-3</v>
      </c>
      <c r="CO92" s="47">
        <v>0.22606095342449473</v>
      </c>
      <c r="CP92" s="69">
        <v>1.3685496239999682E-3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2">
        <v>0.14732965009208102</v>
      </c>
      <c r="G93" s="32">
        <v>0.14732965009208102</v>
      </c>
      <c r="H93" s="32">
        <v>5.7120000000000009E-3</v>
      </c>
      <c r="I93" s="134">
        <v>8.7636932707355251E-5</v>
      </c>
      <c r="J93" s="82">
        <v>8.7636932707355251E-5</v>
      </c>
      <c r="K93" s="324">
        <v>3.5054773082942105E-5</v>
      </c>
      <c r="L93" s="325">
        <v>5.2582159624413147E-5</v>
      </c>
      <c r="M93" s="225">
        <v>0</v>
      </c>
      <c r="N93" s="135">
        <v>7.3089201877934282E-5</v>
      </c>
      <c r="O93" s="135">
        <v>1.4547730829420972E-5</v>
      </c>
      <c r="P93" s="225">
        <v>0</v>
      </c>
      <c r="Q93" s="53">
        <v>0.56000000000000005</v>
      </c>
      <c r="R93" s="53">
        <v>1.3</v>
      </c>
      <c r="S93" s="53">
        <v>0.18</v>
      </c>
      <c r="T93" s="53">
        <v>0.22</v>
      </c>
      <c r="U93" s="259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61"/>
      <c r="BE93" s="261"/>
      <c r="BF93" s="261"/>
      <c r="BG93" s="270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1"/>
      <c r="CG93" s="53">
        <v>47.381032678700592</v>
      </c>
      <c r="CH93" s="53">
        <v>46.199850608771797</v>
      </c>
      <c r="CI93" s="53">
        <v>0.66123104978249558</v>
      </c>
      <c r="CJ93" s="13">
        <v>66.333445750180829</v>
      </c>
      <c r="CK93" s="32">
        <v>15.245950700894694</v>
      </c>
      <c r="CL93" s="7">
        <v>0.99184657467374338</v>
      </c>
      <c r="CM93" s="7">
        <v>7.0780499047488881E-3</v>
      </c>
      <c r="CN93" s="31">
        <v>2.6389354667730452E-4</v>
      </c>
      <c r="CO93" s="47">
        <v>9.9190117605678918E-3</v>
      </c>
      <c r="CP93" s="127">
        <v>8.7084870403510506E-5</v>
      </c>
    </row>
    <row r="94" spans="2:94" x14ac:dyDescent="0.2">
      <c r="B94" s="21"/>
      <c r="C94" s="21"/>
      <c r="D94" s="21"/>
      <c r="E94" s="21"/>
      <c r="F94" s="22"/>
      <c r="G94" s="23"/>
      <c r="H94" s="23"/>
      <c r="I94" s="23"/>
      <c r="J94" s="132">
        <f>SUM(J87:J93)</f>
        <v>7.0000000000000001E-3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2"/>
      <c r="CH94" s="23"/>
      <c r="CI94" s="24"/>
      <c r="CJ94" s="23"/>
      <c r="CK94" s="173"/>
      <c r="CL94" s="23"/>
      <c r="CM94" s="23"/>
      <c r="CN94" s="23"/>
      <c r="CO94" s="23"/>
      <c r="CP94" s="23"/>
    </row>
    <row r="95" spans="2:94" x14ac:dyDescent="0.2">
      <c r="F95" s="25"/>
      <c r="I95" s="25"/>
      <c r="J95" s="147">
        <f>J94/J38</f>
        <v>1.8518518518518517E-2</v>
      </c>
      <c r="CG95" s="25"/>
      <c r="CI95" s="26"/>
      <c r="CK95" s="104"/>
    </row>
    <row r="96" spans="2:94" x14ac:dyDescent="0.2">
      <c r="B96" s="208"/>
      <c r="C96" s="18" t="s">
        <v>107</v>
      </c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R3:BR4"/>
    <mergeCell ref="BP3:BP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F3:J3"/>
    <mergeCell ref="K3:M3"/>
    <mergeCell ref="BT3:BT4"/>
    <mergeCell ref="BU3:BU4"/>
    <mergeCell ref="U4:U5"/>
    <mergeCell ref="V4:V5"/>
    <mergeCell ref="W4:W5"/>
    <mergeCell ref="X4:X5"/>
    <mergeCell ref="Y4:Z4"/>
    <mergeCell ref="AA4:AB4"/>
    <mergeCell ref="AC4:AD4"/>
    <mergeCell ref="AE4:AE5"/>
    <mergeCell ref="AF4:AF5"/>
    <mergeCell ref="AG4:AG5"/>
    <mergeCell ref="AH4:AH5"/>
    <mergeCell ref="Q3:T3"/>
    <mergeCell ref="CG3:CI3"/>
    <mergeCell ref="CJ3:CL3"/>
    <mergeCell ref="CM3:CN3"/>
    <mergeCell ref="CO3:CP3"/>
    <mergeCell ref="BV3:BV4"/>
    <mergeCell ref="BW3:BX3"/>
    <mergeCell ref="BY3:BY4"/>
    <mergeCell ref="BZ3:BZ4"/>
    <mergeCell ref="CA3:CA4"/>
    <mergeCell ref="AP4:AP5"/>
    <mergeCell ref="AI4:AI5"/>
    <mergeCell ref="AJ4:AK4"/>
    <mergeCell ref="AL4:AM4"/>
    <mergeCell ref="AN4:AN5"/>
    <mergeCell ref="AO4:AO5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2:DG96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 activeCell="D6" sqref="D6"/>
    </sheetView>
  </sheetViews>
  <sheetFormatPr baseColWidth="10" defaultColWidth="8.6640625" defaultRowHeight="15" x14ac:dyDescent="0.2"/>
  <cols>
    <col min="1" max="1" width="7.5" customWidth="1"/>
    <col min="2" max="2" width="21.5" customWidth="1"/>
    <col min="3" max="3" width="26.5" customWidth="1"/>
    <col min="4" max="4" width="28.6640625" customWidth="1"/>
    <col min="5" max="7" width="11.33203125"/>
    <col min="8" max="8" width="15.33203125"/>
    <col min="9" max="9" width="14.33203125" customWidth="1"/>
    <col min="10" max="10" width="11.6640625"/>
    <col min="11" max="12" width="14.6640625"/>
    <col min="13" max="13" width="15.6640625"/>
    <col min="14" max="14" width="9" customWidth="1"/>
    <col min="15" max="15" width="9.5" customWidth="1"/>
    <col min="16" max="16" width="10.5" customWidth="1"/>
    <col min="17" max="17" width="12.6640625"/>
    <col min="18" max="18" width="17.33203125"/>
    <col min="19" max="19" width="14.5"/>
    <col min="20" max="20" width="16.5"/>
    <col min="21" max="55" width="34.6640625" style="136" customWidth="1"/>
    <col min="56" max="84" width="34.6640625" style="21" customWidth="1"/>
    <col min="85" max="85" width="14.6640625"/>
    <col min="86" max="87" width="13"/>
    <col min="88" max="88" width="13.6640625"/>
    <col min="89" max="89" width="13"/>
    <col min="90" max="91" width="15.33203125"/>
    <col min="92" max="93" width="17"/>
    <col min="94" max="94" width="18.6640625"/>
    <col min="95" max="95" width="9" customWidth="1"/>
    <col min="96" max="96" width="12.33203125" customWidth="1"/>
    <col min="97" max="97" width="7.5"/>
    <col min="98" max="98" width="9.5" customWidth="1"/>
    <col min="100" max="100" width="10.33203125"/>
    <col min="101" max="101" width="7"/>
    <col min="102" max="102" width="8.5"/>
    <col min="103" max="103" width="8"/>
    <col min="104" max="104" width="12.6640625"/>
    <col min="105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121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48</v>
      </c>
      <c r="R4" s="4" t="s">
        <v>110</v>
      </c>
      <c r="S4" s="4" t="s">
        <v>112</v>
      </c>
      <c r="T4" s="4" t="s">
        <v>117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27" customHeight="1" x14ac:dyDescent="0.2">
      <c r="A5" s="2"/>
      <c r="B5" s="3"/>
      <c r="C5" s="3"/>
      <c r="D5" s="3"/>
      <c r="E5" s="3"/>
      <c r="F5" s="96">
        <f>F6/I6</f>
        <v>64.591504865270352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152.85000000000002</v>
      </c>
      <c r="G6" s="7"/>
      <c r="H6" s="95"/>
      <c r="I6" s="96">
        <v>2.3664102627555379</v>
      </c>
      <c r="J6" s="96">
        <v>0.9910000000000001</v>
      </c>
      <c r="K6" s="96">
        <v>2.1368684672682505</v>
      </c>
      <c r="L6" s="96">
        <v>0.1869464107576875</v>
      </c>
      <c r="M6" s="96">
        <v>4.2595384729599672E-2</v>
      </c>
      <c r="N6" s="98">
        <f>N14+N22</f>
        <v>0.54891089108910895</v>
      </c>
      <c r="O6" s="116"/>
      <c r="P6" s="116"/>
      <c r="Q6" s="99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  <c r="CU6" s="237"/>
      <c r="CV6" s="237"/>
      <c r="CW6" s="237"/>
      <c r="CX6" s="237"/>
      <c r="CY6" s="237"/>
      <c r="CZ6" s="237"/>
      <c r="DA6" s="237"/>
    </row>
    <row r="7" spans="1:108" ht="27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35.42</v>
      </c>
      <c r="G7" s="13">
        <v>22.747909999999997</v>
      </c>
      <c r="H7" s="13">
        <v>0.19256000000000001</v>
      </c>
      <c r="I7" s="372">
        <v>0.54783047921235806</v>
      </c>
      <c r="J7" s="372">
        <v>0.252</v>
      </c>
      <c r="K7" s="372">
        <v>0.49469092272875936</v>
      </c>
      <c r="L7" s="372">
        <v>4.3278607857776291E-2</v>
      </c>
      <c r="M7" s="372">
        <v>9.8609486258224455E-3</v>
      </c>
      <c r="N7" s="13">
        <v>0.47621591189447565</v>
      </c>
      <c r="O7" s="225">
        <v>5.5330878400448175E-2</v>
      </c>
      <c r="P7" s="190">
        <v>1.6283688917434258E-2</v>
      </c>
      <c r="Q7" s="190">
        <v>1.5</v>
      </c>
      <c r="R7" s="190">
        <v>3.7</v>
      </c>
      <c r="S7" s="190">
        <v>2</v>
      </c>
      <c r="T7" s="340">
        <v>2</v>
      </c>
      <c r="U7" s="272">
        <v>1</v>
      </c>
      <c r="V7" s="272"/>
      <c r="W7" s="272"/>
      <c r="X7" s="272"/>
      <c r="Y7" s="272">
        <v>1</v>
      </c>
      <c r="Z7" s="272"/>
      <c r="AA7" s="272"/>
      <c r="AB7" s="272"/>
      <c r="AC7" s="272"/>
      <c r="AD7" s="272"/>
      <c r="AE7" s="272"/>
      <c r="AF7" s="272">
        <v>1</v>
      </c>
      <c r="AG7" s="272"/>
      <c r="AH7" s="272"/>
      <c r="AI7" s="272">
        <v>1</v>
      </c>
      <c r="AJ7" s="272"/>
      <c r="AK7" s="272"/>
      <c r="AL7" s="272"/>
      <c r="AM7" s="272"/>
      <c r="AN7" s="272">
        <v>0.80858272162619982</v>
      </c>
      <c r="AO7" s="272">
        <v>0.1914172783738001</v>
      </c>
      <c r="AP7" s="272"/>
      <c r="AQ7" s="272">
        <v>0.80858272162619982</v>
      </c>
      <c r="AR7" s="272"/>
      <c r="AS7" s="272">
        <v>0.1914172783738001</v>
      </c>
      <c r="AT7" s="272"/>
      <c r="AU7" s="272"/>
      <c r="AV7" s="272">
        <v>0.69480519480519476</v>
      </c>
      <c r="AW7" s="272"/>
      <c r="AX7" s="272">
        <v>0.30519480519480519</v>
      </c>
      <c r="AY7" s="272">
        <v>0.5</v>
      </c>
      <c r="AZ7" s="272"/>
      <c r="BA7" s="272"/>
      <c r="BB7" s="272"/>
      <c r="BC7" s="272">
        <v>0.5</v>
      </c>
      <c r="BD7" s="272"/>
      <c r="BE7" s="272"/>
      <c r="BF7" s="272" t="s">
        <v>85</v>
      </c>
      <c r="BG7" s="272" t="s">
        <v>85</v>
      </c>
      <c r="BH7" s="272"/>
      <c r="BI7" s="272"/>
      <c r="BJ7" s="272"/>
      <c r="BK7" s="272"/>
      <c r="BL7" s="272"/>
      <c r="BM7" s="272"/>
      <c r="BN7" s="272"/>
      <c r="BO7" s="272"/>
      <c r="BP7" s="272" t="s">
        <v>87</v>
      </c>
      <c r="BQ7" s="272"/>
      <c r="BR7" s="272" t="s">
        <v>85</v>
      </c>
      <c r="BS7" s="272"/>
      <c r="BT7" s="272" t="s">
        <v>96</v>
      </c>
      <c r="BU7" s="272"/>
      <c r="BV7" s="272" t="s">
        <v>96</v>
      </c>
      <c r="BW7" s="272" t="s">
        <v>85</v>
      </c>
      <c r="BX7" s="272"/>
      <c r="BY7" s="272"/>
      <c r="BZ7" s="272"/>
      <c r="CA7" s="272"/>
      <c r="CB7" s="272"/>
      <c r="CC7" s="272"/>
      <c r="CD7" s="272" t="s">
        <v>86</v>
      </c>
      <c r="CE7" s="272" t="s">
        <v>86</v>
      </c>
      <c r="CF7" s="272"/>
      <c r="CG7" s="159">
        <v>129.49768534236307</v>
      </c>
      <c r="CH7" s="32">
        <v>27.772527436947868</v>
      </c>
      <c r="CI7" s="32">
        <v>21.336888469499016</v>
      </c>
      <c r="CJ7" s="13">
        <v>147.62736129029389</v>
      </c>
      <c r="CK7" s="13">
        <v>4.5213674667351134</v>
      </c>
      <c r="CL7" s="47">
        <v>35.250673440459323</v>
      </c>
      <c r="CM7" s="47">
        <v>3.7015542809660493</v>
      </c>
      <c r="CN7" s="47">
        <v>5.3478778832586815E-3</v>
      </c>
      <c r="CO7" s="94">
        <v>4.6067927814301584</v>
      </c>
      <c r="CP7" s="101">
        <v>8.7063451939451341E-4</v>
      </c>
      <c r="CQ7" s="236">
        <f t="shared" ref="CQ7:CQ13" si="0">F15+F23+F31</f>
        <v>35.42</v>
      </c>
      <c r="CR7" s="238">
        <f t="shared" ref="CR7:CR13" si="1">F15/CQ7</f>
        <v>0.61038961038961037</v>
      </c>
      <c r="CS7" s="238">
        <f t="shared" ref="CS7:CS13" si="2">F23/CQ7</f>
        <v>6.7758328627894058E-3</v>
      </c>
      <c r="CT7" s="238">
        <f t="shared" ref="CT7:CT13" si="3">F31/CQ7</f>
        <v>0.3828345567476002</v>
      </c>
      <c r="CU7" s="238">
        <f>CR7+CS7+CT7</f>
        <v>1</v>
      </c>
      <c r="CV7" s="237"/>
      <c r="CW7" s="240">
        <f>CQ7/[1]EU28!F7</f>
        <v>7.0608372685370541E-3</v>
      </c>
      <c r="CX7" s="240">
        <f>F15/[1]EU28!F15</f>
        <v>7.0234383739593053E-3</v>
      </c>
      <c r="CY7" s="240">
        <f>F23/[1]EU28!F23</f>
        <v>1.9174630538471788E-4</v>
      </c>
      <c r="CZ7" s="240">
        <f>F31/[1]EU28!F31</f>
        <v>1.9752825808697503E-2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30.72</v>
      </c>
      <c r="G8" s="13">
        <v>19.737559999999998</v>
      </c>
      <c r="H8" s="13">
        <v>0.1653</v>
      </c>
      <c r="I8" s="372">
        <v>0.5003843696535426</v>
      </c>
      <c r="J8" s="372">
        <v>0.19</v>
      </c>
      <c r="K8" s="372">
        <v>0.451847085797149</v>
      </c>
      <c r="L8" s="372">
        <v>3.9530365202629869E-2</v>
      </c>
      <c r="M8" s="372">
        <v>9.0069186537637663E-3</v>
      </c>
      <c r="N8" s="13">
        <v>0.43520814623272919</v>
      </c>
      <c r="O8" s="225">
        <v>5.0538821335007811E-2</v>
      </c>
      <c r="P8" s="190">
        <v>1.463740208580556E-2</v>
      </c>
      <c r="Q8" s="190">
        <v>1.2</v>
      </c>
      <c r="R8" s="190">
        <v>3.7</v>
      </c>
      <c r="S8" s="190">
        <v>1.5</v>
      </c>
      <c r="T8" s="340">
        <v>1.6999999999999997</v>
      </c>
      <c r="U8" s="272">
        <v>0.99999999999999989</v>
      </c>
      <c r="V8" s="272"/>
      <c r="W8" s="272"/>
      <c r="X8" s="272"/>
      <c r="Y8" s="272">
        <v>0.99999999999999989</v>
      </c>
      <c r="Z8" s="272"/>
      <c r="AA8" s="272"/>
      <c r="AB8" s="272"/>
      <c r="AC8" s="272"/>
      <c r="AD8" s="272"/>
      <c r="AE8" s="272"/>
      <c r="AF8" s="272">
        <v>0.99999999999999989</v>
      </c>
      <c r="AG8" s="272"/>
      <c r="AH8" s="272"/>
      <c r="AI8" s="272">
        <v>0.99999999999999989</v>
      </c>
      <c r="AJ8" s="272"/>
      <c r="AK8" s="272"/>
      <c r="AL8" s="272"/>
      <c r="AM8" s="272"/>
      <c r="AN8" s="272">
        <v>0.99999999999999989</v>
      </c>
      <c r="AO8" s="272"/>
      <c r="AP8" s="272"/>
      <c r="AQ8" s="272">
        <v>0.99999999999999989</v>
      </c>
      <c r="AR8" s="272">
        <v>0.99999999999999989</v>
      </c>
      <c r="AS8" s="272"/>
      <c r="AT8" s="272"/>
      <c r="AU8" s="272"/>
      <c r="AV8" s="272">
        <v>0.99999999999999989</v>
      </c>
      <c r="AW8" s="272"/>
      <c r="AX8" s="272"/>
      <c r="AY8" s="272">
        <v>0.99999999999999989</v>
      </c>
      <c r="AZ8" s="272"/>
      <c r="BA8" s="272"/>
      <c r="BB8" s="272"/>
      <c r="BC8" s="272"/>
      <c r="BD8" s="272"/>
      <c r="BE8" s="272"/>
      <c r="BF8" s="272" t="s">
        <v>85</v>
      </c>
      <c r="BG8" s="272" t="s">
        <v>85</v>
      </c>
      <c r="BH8" s="272"/>
      <c r="BI8" s="272"/>
      <c r="BJ8" s="272"/>
      <c r="BK8" s="272"/>
      <c r="BL8" s="272"/>
      <c r="BM8" s="272"/>
      <c r="BN8" s="272"/>
      <c r="BO8" s="272"/>
      <c r="BP8" s="272" t="s">
        <v>87</v>
      </c>
      <c r="BQ8" s="272"/>
      <c r="BR8" s="272" t="s">
        <v>85</v>
      </c>
      <c r="BS8" s="272"/>
      <c r="BT8" s="272" t="s">
        <v>96</v>
      </c>
      <c r="BU8" s="272"/>
      <c r="BV8" s="272" t="s">
        <v>96</v>
      </c>
      <c r="BW8" s="272" t="s">
        <v>85</v>
      </c>
      <c r="BX8" s="272"/>
      <c r="BY8" s="272"/>
      <c r="BZ8" s="272"/>
      <c r="CA8" s="272"/>
      <c r="CB8" s="272"/>
      <c r="CC8" s="272"/>
      <c r="CD8" s="272" t="s">
        <v>86</v>
      </c>
      <c r="CE8" s="272" t="s">
        <v>86</v>
      </c>
      <c r="CF8" s="272"/>
      <c r="CG8" s="159">
        <v>143.87332954625896</v>
      </c>
      <c r="CH8" s="32">
        <v>71.888144692756882</v>
      </c>
      <c r="CI8" s="32">
        <v>22.077105621186455</v>
      </c>
      <c r="CJ8" s="13">
        <v>164.01559568273521</v>
      </c>
      <c r="CK8" s="13">
        <v>11.703389955980821</v>
      </c>
      <c r="CL8" s="47">
        <v>36.473586196762142</v>
      </c>
      <c r="CM8" s="47">
        <v>3.5179171590019069</v>
      </c>
      <c r="CN8" s="47">
        <v>1.1883110317712713E-2</v>
      </c>
      <c r="CO8" s="94">
        <v>4.3577362286882595</v>
      </c>
      <c r="CP8" s="101">
        <v>1.9345703597236296E-3</v>
      </c>
      <c r="CQ8" s="236">
        <f t="shared" si="0"/>
        <v>30.72</v>
      </c>
      <c r="CR8" s="238">
        <f t="shared" si="1"/>
        <v>0.45312499999999994</v>
      </c>
      <c r="CS8" s="238">
        <f t="shared" si="2"/>
        <v>3.5481770833333343E-2</v>
      </c>
      <c r="CT8" s="238">
        <f t="shared" si="3"/>
        <v>0.51139322916666663</v>
      </c>
      <c r="CU8" s="238">
        <f t="shared" ref="CU8:CU13" si="4">CR8+CS8+CT8</f>
        <v>0.99999999999999989</v>
      </c>
      <c r="CV8" s="237"/>
      <c r="CW8" s="240">
        <f>CQ8/[1]EU28!F8</f>
        <v>6.5403880672833918E-3</v>
      </c>
      <c r="CX8" s="240">
        <f>F16/[1]EU28!F16</f>
        <v>5.4658541182383601E-3</v>
      </c>
      <c r="CY8" s="240">
        <f>F23/[1]EU28!F23</f>
        <v>1.9174630538471788E-4</v>
      </c>
      <c r="CZ8" s="240">
        <f>F32/[1]EU28!F32</f>
        <v>1.9513552858317247E-2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18.829999999999998</v>
      </c>
      <c r="G9" s="13">
        <v>12.122014999999999</v>
      </c>
      <c r="H9" s="13">
        <v>9.6337999999999993E-2</v>
      </c>
      <c r="I9" s="372">
        <v>0.28958363791785097</v>
      </c>
      <c r="J9" s="372">
        <v>0.12</v>
      </c>
      <c r="K9" s="372">
        <v>0.26149402503981944</v>
      </c>
      <c r="L9" s="372">
        <v>2.2877107395510226E-2</v>
      </c>
      <c r="M9" s="372">
        <v>5.2125054825213173E-3</v>
      </c>
      <c r="N9" s="13">
        <v>0.25165513492133479</v>
      </c>
      <c r="O9" s="225">
        <v>2.9247947429702947E-2</v>
      </c>
      <c r="P9" s="190">
        <v>8.6805555668132157E-3</v>
      </c>
      <c r="Q9" s="190">
        <v>1.1000000000000001</v>
      </c>
      <c r="R9" s="190">
        <v>3.3</v>
      </c>
      <c r="S9" s="190">
        <v>1.1000000000000001</v>
      </c>
      <c r="T9" s="340">
        <v>1.6</v>
      </c>
      <c r="U9" s="272">
        <v>0.4795539033457249</v>
      </c>
      <c r="V9" s="272">
        <v>0.5204460966542751</v>
      </c>
      <c r="W9" s="272"/>
      <c r="X9" s="272"/>
      <c r="Y9" s="272">
        <v>0.4795539033457249</v>
      </c>
      <c r="Z9" s="272"/>
      <c r="AA9" s="272"/>
      <c r="AB9" s="272"/>
      <c r="AC9" s="272"/>
      <c r="AD9" s="272"/>
      <c r="AE9" s="272">
        <v>0.5204460966542751</v>
      </c>
      <c r="AF9" s="272">
        <v>1</v>
      </c>
      <c r="AG9" s="272"/>
      <c r="AH9" s="272"/>
      <c r="AI9" s="272">
        <v>1</v>
      </c>
      <c r="AJ9" s="272"/>
      <c r="AK9" s="272"/>
      <c r="AL9" s="272"/>
      <c r="AM9" s="272"/>
      <c r="AN9" s="272"/>
      <c r="AO9" s="272">
        <v>1</v>
      </c>
      <c r="AP9" s="272"/>
      <c r="AQ9" s="272"/>
      <c r="AR9" s="272"/>
      <c r="AS9" s="272">
        <v>1</v>
      </c>
      <c r="AT9" s="272">
        <v>1</v>
      </c>
      <c r="AU9" s="272"/>
      <c r="AV9" s="272">
        <v>1</v>
      </c>
      <c r="AW9" s="272"/>
      <c r="AX9" s="272"/>
      <c r="AY9" s="272">
        <v>1</v>
      </c>
      <c r="AZ9" s="272"/>
      <c r="BA9" s="272"/>
      <c r="BB9" s="272"/>
      <c r="BC9" s="272"/>
      <c r="BD9" s="272"/>
      <c r="BE9" s="272"/>
      <c r="BF9" s="272" t="s">
        <v>85</v>
      </c>
      <c r="BG9" s="272" t="s">
        <v>85</v>
      </c>
      <c r="BH9" s="272"/>
      <c r="BI9" s="272"/>
      <c r="BJ9" s="272"/>
      <c r="BK9" s="272"/>
      <c r="BL9" s="272"/>
      <c r="BM9" s="272"/>
      <c r="BN9" s="272"/>
      <c r="BO9" s="272"/>
      <c r="BP9" s="272" t="s">
        <v>87</v>
      </c>
      <c r="BQ9" s="272"/>
      <c r="BR9" s="272" t="s">
        <v>85</v>
      </c>
      <c r="BS9" s="272"/>
      <c r="BT9" s="272" t="s">
        <v>96</v>
      </c>
      <c r="BU9" s="272"/>
      <c r="BV9" s="272" t="s">
        <v>96</v>
      </c>
      <c r="BW9" s="272" t="s">
        <v>85</v>
      </c>
      <c r="BX9" s="272"/>
      <c r="BY9" s="272"/>
      <c r="BZ9" s="272"/>
      <c r="CA9" s="272"/>
      <c r="CB9" s="272"/>
      <c r="CC9" s="272"/>
      <c r="CD9" s="272" t="s">
        <v>86</v>
      </c>
      <c r="CE9" s="272" t="s">
        <v>86</v>
      </c>
      <c r="CF9" s="272"/>
      <c r="CG9" s="159">
        <v>132.47604753475088</v>
      </c>
      <c r="CH9" s="32">
        <v>36.967789972997522</v>
      </c>
      <c r="CI9" s="32">
        <v>21.954760937606324</v>
      </c>
      <c r="CJ9" s="13">
        <v>151.02269418961598</v>
      </c>
      <c r="CK9" s="13">
        <v>6.0183562076039969</v>
      </c>
      <c r="CL9" s="47">
        <v>36.271460545019401</v>
      </c>
      <c r="CM9" s="47">
        <v>2.0192847838120902</v>
      </c>
      <c r="CN9" s="69">
        <v>3.5614029504186353E-3</v>
      </c>
      <c r="CO9" s="94">
        <v>2.5136909663696527</v>
      </c>
      <c r="CP9" s="101">
        <v>5.7979640032815381E-4</v>
      </c>
      <c r="CQ9" s="236">
        <f t="shared" si="0"/>
        <v>18.829999999999998</v>
      </c>
      <c r="CR9" s="238">
        <f t="shared" si="1"/>
        <v>0.4795539033457249</v>
      </c>
      <c r="CS9" s="238">
        <f t="shared" si="2"/>
        <v>0.15135422198619222</v>
      </c>
      <c r="CT9" s="238">
        <f t="shared" si="3"/>
        <v>0.36909187466808291</v>
      </c>
      <c r="CU9" s="238">
        <f t="shared" si="4"/>
        <v>1</v>
      </c>
      <c r="CV9" s="237"/>
      <c r="CW9" s="240">
        <f>CQ9/[1]EU28!F9</f>
        <v>5.3078376720607588E-3</v>
      </c>
      <c r="CX9" s="240">
        <f>F17/[1]EU28!F17</f>
        <v>5.181703937062093E-3</v>
      </c>
      <c r="CY9" s="240">
        <f>F24/[1]EU28!F24</f>
        <v>8.1030799745110849E-4</v>
      </c>
      <c r="CZ9" s="240">
        <f>F33/[1]EU28!F33</f>
        <v>1.0092657437734192E-2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24.27</v>
      </c>
      <c r="G10" s="13">
        <v>15.606335</v>
      </c>
      <c r="H10" s="13">
        <v>0.11936399999999998</v>
      </c>
      <c r="I10" s="372">
        <v>0.37485644213506714</v>
      </c>
      <c r="J10" s="372">
        <v>0.14000000000000001</v>
      </c>
      <c r="K10" s="372">
        <v>0.33849536724796564</v>
      </c>
      <c r="L10" s="372">
        <v>2.9613658928670308E-2</v>
      </c>
      <c r="M10" s="372">
        <v>6.7474159584312073E-3</v>
      </c>
      <c r="N10" s="13">
        <v>0.32580875087658845</v>
      </c>
      <c r="O10" s="225">
        <v>3.7860500655641782E-2</v>
      </c>
      <c r="P10" s="190">
        <v>1.1187190602836902E-2</v>
      </c>
      <c r="Q10" s="190">
        <v>0.8</v>
      </c>
      <c r="R10" s="190">
        <v>2.9</v>
      </c>
      <c r="S10" s="190">
        <v>0.7</v>
      </c>
      <c r="T10" s="340">
        <v>1.55</v>
      </c>
      <c r="U10" s="272">
        <v>0.53564070869386071</v>
      </c>
      <c r="V10" s="272">
        <v>0.46435929130613929</v>
      </c>
      <c r="W10" s="272"/>
      <c r="X10" s="272"/>
      <c r="Y10" s="272"/>
      <c r="Z10" s="272"/>
      <c r="AA10" s="272"/>
      <c r="AB10" s="272"/>
      <c r="AC10" s="272">
        <v>0.53564070869386071</v>
      </c>
      <c r="AD10" s="272"/>
      <c r="AE10" s="272">
        <v>0.46435929130613929</v>
      </c>
      <c r="AF10" s="272">
        <v>1</v>
      </c>
      <c r="AG10" s="272"/>
      <c r="AH10" s="272"/>
      <c r="AI10" s="272">
        <v>1</v>
      </c>
      <c r="AJ10" s="272"/>
      <c r="AK10" s="272"/>
      <c r="AL10" s="272"/>
      <c r="AM10" s="272"/>
      <c r="AN10" s="272"/>
      <c r="AO10" s="272">
        <v>1</v>
      </c>
      <c r="AP10" s="272"/>
      <c r="AQ10" s="272"/>
      <c r="AR10" s="272"/>
      <c r="AS10" s="272">
        <v>1</v>
      </c>
      <c r="AT10" s="272">
        <v>1</v>
      </c>
      <c r="AU10" s="272"/>
      <c r="AV10" s="272">
        <v>1</v>
      </c>
      <c r="AW10" s="272"/>
      <c r="AX10" s="272"/>
      <c r="AY10" s="272">
        <v>1</v>
      </c>
      <c r="AZ10" s="272">
        <v>1</v>
      </c>
      <c r="BA10" s="272"/>
      <c r="BB10" s="272"/>
      <c r="BC10" s="272"/>
      <c r="BD10" s="272"/>
      <c r="BE10" s="272"/>
      <c r="BF10" s="272" t="s">
        <v>85</v>
      </c>
      <c r="BG10" s="272" t="s">
        <v>85</v>
      </c>
      <c r="BH10" s="272"/>
      <c r="BI10" s="272"/>
      <c r="BJ10" s="272"/>
      <c r="BK10" s="272"/>
      <c r="BL10" s="272"/>
      <c r="BM10" s="272"/>
      <c r="BN10" s="272"/>
      <c r="BO10" s="272"/>
      <c r="BP10" s="272" t="s">
        <v>87</v>
      </c>
      <c r="BQ10" s="272"/>
      <c r="BR10" s="272" t="s">
        <v>85</v>
      </c>
      <c r="BS10" s="272"/>
      <c r="BT10" s="272" t="s">
        <v>96</v>
      </c>
      <c r="BU10" s="272"/>
      <c r="BV10" s="272" t="s">
        <v>96</v>
      </c>
      <c r="BW10" s="272" t="s">
        <v>85</v>
      </c>
      <c r="BX10" s="272"/>
      <c r="BY10" s="272"/>
      <c r="BZ10" s="272"/>
      <c r="CA10" s="272"/>
      <c r="CB10" s="272"/>
      <c r="CC10" s="272"/>
      <c r="CD10" s="272" t="s">
        <v>86</v>
      </c>
      <c r="CE10" s="272" t="s">
        <v>86</v>
      </c>
      <c r="CF10" s="272"/>
      <c r="CG10" s="159">
        <v>122.89209826741251</v>
      </c>
      <c r="CH10" s="32">
        <v>44.657689828230694</v>
      </c>
      <c r="CI10" s="32">
        <v>21.695123889349887</v>
      </c>
      <c r="CJ10" s="13">
        <v>140.09699202485024</v>
      </c>
      <c r="CK10" s="13">
        <v>7.2702719040359574</v>
      </c>
      <c r="CL10" s="47">
        <v>35.842514177594943</v>
      </c>
      <c r="CM10" s="47">
        <v>2.4444359112086809</v>
      </c>
      <c r="CN10" s="69">
        <v>5.3305204886569283E-3</v>
      </c>
      <c r="CO10" s="47">
        <v>3.0562984091223706</v>
      </c>
      <c r="CP10" s="69">
        <v>8.6780873555334791E-4</v>
      </c>
      <c r="CQ10" s="236">
        <f t="shared" si="0"/>
        <v>24.27</v>
      </c>
      <c r="CR10" s="238">
        <f t="shared" si="1"/>
        <v>0.53564070869386071</v>
      </c>
      <c r="CS10" s="238">
        <f t="shared" si="2"/>
        <v>8.4878450762257959E-2</v>
      </c>
      <c r="CT10" s="238">
        <f t="shared" si="3"/>
        <v>0.37948084054388131</v>
      </c>
      <c r="CU10" s="238">
        <f t="shared" si="4"/>
        <v>1</v>
      </c>
      <c r="CV10" s="237"/>
      <c r="CW10" s="240">
        <f>CQ10/[1]EU28!F10</f>
        <v>7.5324739009245351E-3</v>
      </c>
      <c r="CX10" s="240">
        <f>F18/[1]EU28!F18</f>
        <v>8.4266203418615036E-3</v>
      </c>
      <c r="CY10" s="240">
        <f>F25/[1]EU28!F25</f>
        <v>2.553089546046165E-3</v>
      </c>
      <c r="CZ10" s="240">
        <f>F34/[1]EU28!F34</f>
        <v>1.7022505038183706E-2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19.099999999999998</v>
      </c>
      <c r="G11" s="13">
        <v>12.294949999999998</v>
      </c>
      <c r="H11" s="13">
        <v>9.7903999999999991E-2</v>
      </c>
      <c r="I11" s="372">
        <v>0.28152781331819804</v>
      </c>
      <c r="J11" s="372">
        <v>0.127</v>
      </c>
      <c r="K11" s="372">
        <v>0.25421961542633287</v>
      </c>
      <c r="L11" s="372">
        <v>2.2240697252137644E-2</v>
      </c>
      <c r="M11" s="372">
        <v>5.0675006397275643E-3</v>
      </c>
      <c r="N11" s="13">
        <v>0.2445020952159947</v>
      </c>
      <c r="O11" s="225">
        <v>2.8434309145138004E-2</v>
      </c>
      <c r="P11" s="190">
        <v>8.5914089570653662E-3</v>
      </c>
      <c r="Q11" s="190">
        <v>0.65000000000000013</v>
      </c>
      <c r="R11" s="190">
        <v>2.2999999999999998</v>
      </c>
      <c r="S11" s="190">
        <v>0.60000000000000009</v>
      </c>
      <c r="T11" s="340">
        <v>1.5000000000000002</v>
      </c>
      <c r="U11" s="272">
        <v>1</v>
      </c>
      <c r="V11" s="272"/>
      <c r="W11" s="272"/>
      <c r="X11" s="272"/>
      <c r="Y11" s="272"/>
      <c r="Z11" s="272"/>
      <c r="AA11" s="272"/>
      <c r="AB11" s="272"/>
      <c r="AC11" s="272">
        <v>1</v>
      </c>
      <c r="AD11" s="272">
        <v>1</v>
      </c>
      <c r="AE11" s="272"/>
      <c r="AF11" s="272">
        <v>0.48691099476439792</v>
      </c>
      <c r="AG11" s="272">
        <v>0.51308900523560208</v>
      </c>
      <c r="AH11" s="272"/>
      <c r="AI11" s="272">
        <v>0.48691099476439792</v>
      </c>
      <c r="AJ11" s="272">
        <v>0.51308900523560208</v>
      </c>
      <c r="AK11" s="272"/>
      <c r="AL11" s="272"/>
      <c r="AM11" s="272"/>
      <c r="AN11" s="272">
        <v>0.24397905759162303</v>
      </c>
      <c r="AO11" s="272">
        <v>0.75602094240837703</v>
      </c>
      <c r="AP11" s="272"/>
      <c r="AQ11" s="272">
        <v>0.24397905759162303</v>
      </c>
      <c r="AR11" s="272">
        <v>0.24397905759162303</v>
      </c>
      <c r="AS11" s="272">
        <v>0.75602094240837703</v>
      </c>
      <c r="AT11" s="272">
        <v>0.75602094240837703</v>
      </c>
      <c r="AU11" s="272"/>
      <c r="AV11" s="272">
        <v>1</v>
      </c>
      <c r="AW11" s="272"/>
      <c r="AX11" s="272"/>
      <c r="AY11" s="272">
        <v>1</v>
      </c>
      <c r="AZ11" s="272">
        <v>1</v>
      </c>
      <c r="BA11" s="272"/>
      <c r="BB11" s="272"/>
      <c r="BC11" s="272"/>
      <c r="BD11" s="272"/>
      <c r="BE11" s="272" t="s">
        <v>96</v>
      </c>
      <c r="BF11" s="272" t="s">
        <v>96</v>
      </c>
      <c r="BG11" s="272" t="s">
        <v>96</v>
      </c>
      <c r="BH11" s="272" t="s">
        <v>96</v>
      </c>
      <c r="BI11" s="272"/>
      <c r="BJ11" s="272"/>
      <c r="BK11" s="272"/>
      <c r="BL11" s="272"/>
      <c r="BM11" s="272"/>
      <c r="BN11" s="272"/>
      <c r="BO11" s="272" t="s">
        <v>87</v>
      </c>
      <c r="BP11" s="272"/>
      <c r="BQ11" s="272"/>
      <c r="BR11" s="272" t="s">
        <v>85</v>
      </c>
      <c r="BS11" s="272"/>
      <c r="BT11" s="272"/>
      <c r="BU11" s="272" t="s">
        <v>96</v>
      </c>
      <c r="BV11" s="272" t="s">
        <v>96</v>
      </c>
      <c r="BW11" s="272"/>
      <c r="BX11" s="272"/>
      <c r="BY11" s="272" t="s">
        <v>85</v>
      </c>
      <c r="BZ11" s="272"/>
      <c r="CA11" s="272"/>
      <c r="CB11" s="272"/>
      <c r="CC11" s="272"/>
      <c r="CD11" s="272" t="s">
        <v>87</v>
      </c>
      <c r="CE11" s="272"/>
      <c r="CF11" s="272"/>
      <c r="CG11" s="159">
        <v>121.90669702335515</v>
      </c>
      <c r="CH11" s="32">
        <v>33.188394218117423</v>
      </c>
      <c r="CI11" s="32">
        <v>21.920703488838463</v>
      </c>
      <c r="CJ11" s="13">
        <v>138.97363460662487</v>
      </c>
      <c r="CK11" s="32">
        <v>5.4030705787095163</v>
      </c>
      <c r="CL11" s="94">
        <v>36.215194233910019</v>
      </c>
      <c r="CM11" s="47">
        <v>1.9175221812041148</v>
      </c>
      <c r="CN11" s="69">
        <v>3.2492765475305679E-3</v>
      </c>
      <c r="CO11" s="47">
        <v>2.4003840986744036</v>
      </c>
      <c r="CP11" s="77">
        <v>5.2898222193797635E-4</v>
      </c>
      <c r="CQ11" s="236">
        <f t="shared" si="0"/>
        <v>19.099999999999998</v>
      </c>
      <c r="CR11" s="238">
        <f t="shared" si="1"/>
        <v>0.48691099476439792</v>
      </c>
      <c r="CS11" s="238">
        <f t="shared" si="2"/>
        <v>0.24397905759162303</v>
      </c>
      <c r="CT11" s="238">
        <f t="shared" si="3"/>
        <v>0.26910994764397911</v>
      </c>
      <c r="CU11" s="238">
        <f t="shared" si="4"/>
        <v>1</v>
      </c>
      <c r="CV11" s="237"/>
      <c r="CW11" s="240">
        <f>CQ11/[1]EU28!F11</f>
        <v>6.596433643331177E-3</v>
      </c>
      <c r="CX11" s="240">
        <f>F19/[1]EU28!F19</f>
        <v>7.3438252643382267E-3</v>
      </c>
      <c r="CY11" s="240">
        <f>F26/[1]EU28!F26</f>
        <v>1.8097630687290694E-3</v>
      </c>
      <c r="CZ11" s="240">
        <f>F35/[1]EU28!F35</f>
        <v>1.238947004866801E-2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19.89</v>
      </c>
      <c r="G12" s="13">
        <v>12.800945</v>
      </c>
      <c r="H12" s="13">
        <v>0.10248600000000001</v>
      </c>
      <c r="I12" s="372">
        <v>0.30165802980056783</v>
      </c>
      <c r="J12" s="372">
        <v>0.14000000000000001</v>
      </c>
      <c r="K12" s="372">
        <v>0.27239720090991271</v>
      </c>
      <c r="L12" s="372">
        <v>2.3830984354244855E-2</v>
      </c>
      <c r="M12" s="372">
        <v>5.4298445364102197E-3</v>
      </c>
      <c r="N12" s="13">
        <v>0.26210433826060875</v>
      </c>
      <c r="O12" s="225">
        <v>3.0467461009857349E-2</v>
      </c>
      <c r="P12" s="190">
        <v>9.0862305301017167E-3</v>
      </c>
      <c r="Q12" s="190">
        <v>0.49999999999999994</v>
      </c>
      <c r="R12" s="190">
        <v>1.9999999999999998</v>
      </c>
      <c r="S12" s="190">
        <v>0.41499999999999992</v>
      </c>
      <c r="T12" s="340">
        <v>0.99999999999999989</v>
      </c>
      <c r="U12" s="272">
        <v>0.99999999999999989</v>
      </c>
      <c r="V12" s="272"/>
      <c r="W12" s="272"/>
      <c r="X12" s="272"/>
      <c r="Y12" s="272"/>
      <c r="Z12" s="272"/>
      <c r="AA12" s="272"/>
      <c r="AB12" s="272"/>
      <c r="AC12" s="272">
        <v>0.99999999999999989</v>
      </c>
      <c r="AD12" s="272">
        <v>0.99999999999999989</v>
      </c>
      <c r="AE12" s="272"/>
      <c r="AF12" s="272">
        <v>0.50729009552538962</v>
      </c>
      <c r="AG12" s="272">
        <v>0.49270990447461033</v>
      </c>
      <c r="AH12" s="272"/>
      <c r="AI12" s="272"/>
      <c r="AJ12" s="272">
        <v>0.99999999999999989</v>
      </c>
      <c r="AK12" s="272">
        <v>0.50729009552538962</v>
      </c>
      <c r="AL12" s="272"/>
      <c r="AM12" s="272"/>
      <c r="AN12" s="272">
        <v>0.15686274509803916</v>
      </c>
      <c r="AO12" s="272">
        <v>0.84313725490196079</v>
      </c>
      <c r="AP12" s="272"/>
      <c r="AQ12" s="272">
        <v>0.15686274509803916</v>
      </c>
      <c r="AR12" s="272">
        <v>0.15686274509803916</v>
      </c>
      <c r="AS12" s="272">
        <v>0.84313725490196079</v>
      </c>
      <c r="AT12" s="272">
        <v>0.84313725490196079</v>
      </c>
      <c r="AU12" s="272"/>
      <c r="AV12" s="272">
        <v>0.99999999999999989</v>
      </c>
      <c r="AW12" s="272"/>
      <c r="AX12" s="272"/>
      <c r="AY12" s="272">
        <v>0.99999999999999989</v>
      </c>
      <c r="AZ12" s="272">
        <v>0.99999999999999989</v>
      </c>
      <c r="BA12" s="272"/>
      <c r="BB12" s="272"/>
      <c r="BC12" s="272"/>
      <c r="BD12" s="272"/>
      <c r="BE12" s="272" t="s">
        <v>85</v>
      </c>
      <c r="BF12" s="272"/>
      <c r="BG12" s="272" t="s">
        <v>90</v>
      </c>
      <c r="BH12" s="272" t="s">
        <v>85</v>
      </c>
      <c r="BI12" s="272"/>
      <c r="BJ12" s="272"/>
      <c r="BK12" s="272"/>
      <c r="BL12" s="272"/>
      <c r="BM12" s="272"/>
      <c r="BN12" s="272"/>
      <c r="BO12" s="272" t="s">
        <v>87</v>
      </c>
      <c r="BP12" s="272"/>
      <c r="BQ12" s="272"/>
      <c r="BR12" s="272" t="s">
        <v>85</v>
      </c>
      <c r="BS12" s="272"/>
      <c r="BT12" s="272"/>
      <c r="BU12" s="272" t="s">
        <v>85</v>
      </c>
      <c r="BV12" s="272"/>
      <c r="BW12" s="272"/>
      <c r="BX12" s="272"/>
      <c r="BY12" s="272" t="s">
        <v>85</v>
      </c>
      <c r="BZ12" s="272"/>
      <c r="CA12" s="272"/>
      <c r="CB12" s="272"/>
      <c r="CC12" s="272"/>
      <c r="CD12" s="272" t="s">
        <v>87</v>
      </c>
      <c r="CE12" s="272"/>
      <c r="CF12" s="272"/>
      <c r="CG12" s="159">
        <v>109.02907673755709</v>
      </c>
      <c r="CH12" s="32">
        <v>42.197176951954305</v>
      </c>
      <c r="CI12" s="32">
        <v>21.826364552347755</v>
      </c>
      <c r="CJ12" s="13">
        <v>124.29314748081508</v>
      </c>
      <c r="CK12" s="32">
        <v>6.8697004077781605</v>
      </c>
      <c r="CL12" s="94">
        <v>36.05933687693372</v>
      </c>
      <c r="CM12" s="47">
        <v>1.8298016056644446</v>
      </c>
      <c r="CN12" s="69">
        <v>4.3246198770979889E-3</v>
      </c>
      <c r="CO12" s="47">
        <v>2.3082899552610141</v>
      </c>
      <c r="CP12" s="69">
        <v>7.040481159915526E-4</v>
      </c>
      <c r="CQ12" s="236">
        <f t="shared" si="0"/>
        <v>19.89</v>
      </c>
      <c r="CR12" s="238">
        <f t="shared" si="1"/>
        <v>0.50729009552538962</v>
      </c>
      <c r="CS12" s="238">
        <f t="shared" si="2"/>
        <v>0.15686274509803916</v>
      </c>
      <c r="CT12" s="238">
        <f t="shared" si="3"/>
        <v>0.33584715937657117</v>
      </c>
      <c r="CU12" s="238">
        <f t="shared" si="4"/>
        <v>0.99999999999999989</v>
      </c>
      <c r="CV12" s="237"/>
      <c r="CW12" s="240">
        <f>CQ12/[1]EU28!F12</f>
        <v>6.0062223726372217E-3</v>
      </c>
      <c r="CX12" s="240">
        <f>F20/[1]EU28!F20</f>
        <v>6.2820249413200338E-3</v>
      </c>
      <c r="CY12" s="240">
        <f>F27/[1]EU28!F27</f>
        <v>3.8377107273443261E-3</v>
      </c>
      <c r="CZ12" s="240">
        <f>F36/[1]EU28!F36</f>
        <v>1.4222950451348164E-2</v>
      </c>
      <c r="DA12" s="27"/>
      <c r="DB12" s="27"/>
      <c r="DC12" s="27"/>
      <c r="DD12" s="27"/>
    </row>
    <row r="13" spans="1:108" ht="21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4.62</v>
      </c>
      <c r="G13" s="13">
        <v>3.0205099999999998</v>
      </c>
      <c r="H13" s="13">
        <v>7.4819999999999999E-3</v>
      </c>
      <c r="I13" s="372">
        <v>7.0569490717953071E-2</v>
      </c>
      <c r="J13" s="372">
        <v>2.1999999999999999E-2</v>
      </c>
      <c r="K13" s="372">
        <v>6.3724250118311621E-2</v>
      </c>
      <c r="L13" s="372">
        <v>5.574989766718292E-3</v>
      </c>
      <c r="M13" s="372">
        <v>1.270250832923155E-3</v>
      </c>
      <c r="N13" s="13">
        <v>6.1311624458013608E-2</v>
      </c>
      <c r="O13" s="321">
        <v>7.1275185625132602E-3</v>
      </c>
      <c r="P13" s="335">
        <v>2.1303476974261983E-3</v>
      </c>
      <c r="Q13" s="190">
        <v>0.32</v>
      </c>
      <c r="R13" s="190">
        <v>1.7</v>
      </c>
      <c r="S13" s="190">
        <v>0.22999999999999998</v>
      </c>
      <c r="T13" s="340">
        <v>0.4</v>
      </c>
      <c r="U13" s="272">
        <v>1</v>
      </c>
      <c r="V13" s="272"/>
      <c r="W13" s="272"/>
      <c r="X13" s="272"/>
      <c r="Y13" s="272"/>
      <c r="Z13" s="272"/>
      <c r="AA13" s="272"/>
      <c r="AB13" s="272"/>
      <c r="AC13" s="272">
        <v>1</v>
      </c>
      <c r="AD13" s="272">
        <v>1</v>
      </c>
      <c r="AE13" s="272"/>
      <c r="AF13" s="272">
        <v>0.38528138528138528</v>
      </c>
      <c r="AG13" s="272">
        <v>0.61471861471861478</v>
      </c>
      <c r="AH13" s="272"/>
      <c r="AI13" s="272"/>
      <c r="AJ13" s="272">
        <v>1</v>
      </c>
      <c r="AK13" s="272">
        <v>0.38528138528138528</v>
      </c>
      <c r="AL13" s="272"/>
      <c r="AM13" s="272"/>
      <c r="AN13" s="272"/>
      <c r="AO13" s="272">
        <v>1</v>
      </c>
      <c r="AP13" s="272"/>
      <c r="AQ13" s="272"/>
      <c r="AR13" s="272"/>
      <c r="AS13" s="272">
        <v>1</v>
      </c>
      <c r="AT13" s="272">
        <v>1</v>
      </c>
      <c r="AU13" s="272"/>
      <c r="AV13" s="272">
        <v>1</v>
      </c>
      <c r="AW13" s="272"/>
      <c r="AX13" s="272"/>
      <c r="AY13" s="272">
        <v>1</v>
      </c>
      <c r="AZ13" s="272">
        <v>1</v>
      </c>
      <c r="BA13" s="272"/>
      <c r="BB13" s="272"/>
      <c r="BC13" s="272"/>
      <c r="BD13" s="272"/>
      <c r="BE13" s="272" t="s">
        <v>85</v>
      </c>
      <c r="BF13" s="272"/>
      <c r="BG13" s="272" t="s">
        <v>96</v>
      </c>
      <c r="BH13" s="272" t="s">
        <v>96</v>
      </c>
      <c r="BI13" s="272"/>
      <c r="BJ13" s="272"/>
      <c r="BK13" s="272"/>
      <c r="BL13" s="272"/>
      <c r="BM13" s="272"/>
      <c r="BN13" s="272"/>
      <c r="BO13" s="272" t="s">
        <v>87</v>
      </c>
      <c r="BP13" s="272"/>
      <c r="BQ13" s="272"/>
      <c r="BR13" s="272" t="s">
        <v>85</v>
      </c>
      <c r="BS13" s="272"/>
      <c r="BT13" s="272"/>
      <c r="BU13" s="272" t="s">
        <v>85</v>
      </c>
      <c r="BV13" s="272"/>
      <c r="BW13" s="272"/>
      <c r="BX13" s="272"/>
      <c r="BY13" s="272" t="s">
        <v>85</v>
      </c>
      <c r="BZ13" s="272"/>
      <c r="CA13" s="272"/>
      <c r="CB13" s="272"/>
      <c r="CC13" s="272"/>
      <c r="CD13" s="272" t="s">
        <v>87</v>
      </c>
      <c r="CE13" s="272"/>
      <c r="CF13" s="272"/>
      <c r="CG13" s="159">
        <v>94.87797662919553</v>
      </c>
      <c r="CH13" s="32">
        <v>27.754215748636149</v>
      </c>
      <c r="CI13" s="32">
        <v>22.391167293254455</v>
      </c>
      <c r="CJ13" s="13">
        <v>108.1608933572829</v>
      </c>
      <c r="CK13" s="32">
        <v>4.5183863238779649</v>
      </c>
      <c r="CL13" s="94">
        <v>36.992447485185686</v>
      </c>
      <c r="CM13" s="47">
        <v>0.39002707008308696</v>
      </c>
      <c r="CN13" s="77">
        <v>2.0765704223129567E-4</v>
      </c>
      <c r="CO13" s="47">
        <v>0.49760616737616442</v>
      </c>
      <c r="CP13" s="78">
        <v>3.3806566475254936E-5</v>
      </c>
      <c r="CQ13" s="236">
        <f t="shared" si="0"/>
        <v>4.62</v>
      </c>
      <c r="CR13" s="238">
        <f t="shared" si="1"/>
        <v>0.38528138528138528</v>
      </c>
      <c r="CS13" s="238">
        <f t="shared" si="2"/>
        <v>0.26190476190476192</v>
      </c>
      <c r="CT13" s="238">
        <f t="shared" si="3"/>
        <v>0.3528138528138528</v>
      </c>
      <c r="CU13" s="238">
        <f t="shared" si="4"/>
        <v>1</v>
      </c>
      <c r="CV13" s="237"/>
      <c r="CW13" s="240">
        <f>CQ13/[1]EU28!F13</f>
        <v>1.9575112718245098E-3</v>
      </c>
      <c r="CX13" s="240">
        <f>F21/[1]EU28!F21</f>
        <v>1.920234743303451E-3</v>
      </c>
      <c r="CY13" s="240">
        <f>F28/[1]EU28!F28</f>
        <v>2.524818788302035E-3</v>
      </c>
      <c r="CZ13" s="240">
        <f>F37/[1]EU28!F37</f>
        <v>7.7094503434740735E-3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13"/>
      <c r="H14" s="97"/>
      <c r="I14" s="97">
        <v>1.6853491601339872</v>
      </c>
      <c r="J14" s="97">
        <v>0.78999999999999992</v>
      </c>
      <c r="K14" s="97">
        <v>1.5218702916009907</v>
      </c>
      <c r="L14" s="97">
        <v>0.13314258365058498</v>
      </c>
      <c r="M14" s="97">
        <v>3.033628488241177E-2</v>
      </c>
      <c r="N14" s="99"/>
      <c r="O14" s="114"/>
      <c r="P14" s="114"/>
      <c r="Q14" s="99"/>
      <c r="R14" s="7"/>
      <c r="S14" s="10"/>
      <c r="T14" s="36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48"/>
      <c r="CH14" s="15"/>
      <c r="CI14" s="15"/>
      <c r="CJ14" s="15"/>
      <c r="CK14" s="63"/>
      <c r="CL14" s="63"/>
      <c r="CM14" s="15"/>
      <c r="CN14" s="15"/>
      <c r="CO14" s="15"/>
      <c r="CP14" s="15"/>
      <c r="CQ14" s="121"/>
      <c r="CR14" s="121"/>
      <c r="CS14" s="121"/>
      <c r="CT14" s="121"/>
      <c r="CU14" s="237"/>
      <c r="CV14" s="237"/>
      <c r="CW14" s="237"/>
      <c r="CX14" s="237"/>
      <c r="CY14" s="237"/>
      <c r="CZ14" s="237"/>
      <c r="DA14" s="237"/>
    </row>
    <row r="15" spans="1:108" ht="24.75" customHeight="1" x14ac:dyDescent="0.2">
      <c r="A15" s="26"/>
      <c r="B15" s="37" t="s">
        <v>82</v>
      </c>
      <c r="C15" s="37" t="s">
        <v>97</v>
      </c>
      <c r="D15" s="37" t="s">
        <v>97</v>
      </c>
      <c r="E15" s="38" t="s">
        <v>84</v>
      </c>
      <c r="F15" s="73">
        <v>21.62</v>
      </c>
      <c r="G15" s="13">
        <v>13.86811</v>
      </c>
      <c r="H15" s="13">
        <v>0.11895799999999999</v>
      </c>
      <c r="I15" s="13">
        <v>0.45608072903339136</v>
      </c>
      <c r="J15" s="13">
        <v>0.23</v>
      </c>
      <c r="K15" s="13">
        <v>0.41184089831715243</v>
      </c>
      <c r="L15" s="13">
        <v>3.6030377593637919E-2</v>
      </c>
      <c r="M15" s="13">
        <v>8.2094531226010441E-3</v>
      </c>
      <c r="N15" s="13">
        <v>0.39558022416161498</v>
      </c>
      <c r="O15" s="13">
        <v>4.6064153632372533E-2</v>
      </c>
      <c r="P15" s="58">
        <v>1.4436351239403851E-2</v>
      </c>
      <c r="Q15" s="58">
        <v>1.5</v>
      </c>
      <c r="R15" s="58">
        <v>3.7</v>
      </c>
      <c r="S15" s="58">
        <v>2</v>
      </c>
      <c r="T15" s="91">
        <v>2</v>
      </c>
      <c r="U15" s="291">
        <v>1</v>
      </c>
      <c r="V15" s="347"/>
      <c r="W15" s="347"/>
      <c r="X15" s="347"/>
      <c r="Y15" s="291">
        <v>1</v>
      </c>
      <c r="Z15" s="291"/>
      <c r="AA15" s="347"/>
      <c r="AB15" s="347"/>
      <c r="AC15" s="291"/>
      <c r="AD15" s="291"/>
      <c r="AE15" s="347"/>
      <c r="AF15" s="291">
        <v>1</v>
      </c>
      <c r="AG15" s="291"/>
      <c r="AH15" s="291"/>
      <c r="AI15" s="291">
        <v>1</v>
      </c>
      <c r="AJ15" s="291"/>
      <c r="AK15" s="291"/>
      <c r="AL15" s="347"/>
      <c r="AM15" s="347"/>
      <c r="AN15" s="291">
        <v>1</v>
      </c>
      <c r="AO15" s="291"/>
      <c r="AP15" s="291"/>
      <c r="AQ15" s="291">
        <v>1</v>
      </c>
      <c r="AR15" s="291"/>
      <c r="AS15" s="291"/>
      <c r="AT15" s="291"/>
      <c r="AU15" s="347"/>
      <c r="AV15" s="291">
        <v>0.5</v>
      </c>
      <c r="AW15" s="347"/>
      <c r="AX15" s="347">
        <v>0.5</v>
      </c>
      <c r="AY15" s="291">
        <v>0.5</v>
      </c>
      <c r="AZ15" s="291"/>
      <c r="BA15" s="347"/>
      <c r="BB15" s="347"/>
      <c r="BC15" s="347">
        <v>0.5</v>
      </c>
      <c r="BD15" s="273"/>
      <c r="BE15" s="273"/>
      <c r="BF15" s="291" t="s">
        <v>85</v>
      </c>
      <c r="BG15" s="291" t="s">
        <v>85</v>
      </c>
      <c r="BH15" s="277"/>
      <c r="BI15" s="277"/>
      <c r="BJ15" s="277"/>
      <c r="BK15" s="277"/>
      <c r="BL15" s="277"/>
      <c r="BM15" s="273"/>
      <c r="BN15" s="273"/>
      <c r="BO15" s="273"/>
      <c r="BP15" s="291" t="s">
        <v>87</v>
      </c>
      <c r="BQ15" s="273"/>
      <c r="BR15" s="291" t="s">
        <v>85</v>
      </c>
      <c r="BS15" s="273"/>
      <c r="BT15" s="291" t="s">
        <v>85</v>
      </c>
      <c r="BU15" s="273"/>
      <c r="BV15" s="273"/>
      <c r="BW15" s="291" t="s">
        <v>85</v>
      </c>
      <c r="BX15" s="273"/>
      <c r="BY15" s="273"/>
      <c r="BZ15" s="273"/>
      <c r="CA15" s="273"/>
      <c r="CB15" s="273"/>
      <c r="CC15" s="273"/>
      <c r="CD15" s="273"/>
      <c r="CE15" s="291" t="s">
        <v>87</v>
      </c>
      <c r="CF15" s="273"/>
      <c r="CG15" s="276">
        <v>140.94462689441701</v>
      </c>
      <c r="CH15" s="13">
        <v>27.7842157486362</v>
      </c>
      <c r="CI15" s="44">
        <v>19.5255117840282</v>
      </c>
      <c r="CJ15" s="13">
        <v>160.67687465963539</v>
      </c>
      <c r="CK15" s="32">
        <v>4.5232703238779735</v>
      </c>
      <c r="CL15" s="94">
        <v>32.258098018392985</v>
      </c>
      <c r="CM15" s="47">
        <v>2.3767771544514233</v>
      </c>
      <c r="CN15" s="47">
        <v>3.3051547370262649E-3</v>
      </c>
      <c r="CO15" s="94">
        <v>2.9257046513936924</v>
      </c>
      <c r="CP15" s="101">
        <v>5.3807919118787598E-4</v>
      </c>
      <c r="CQ15" s="121"/>
      <c r="CR15" s="121"/>
      <c r="CS15" s="121"/>
      <c r="CT15" s="121"/>
      <c r="CU15" s="237"/>
      <c r="CV15" s="237"/>
      <c r="CW15" s="237"/>
      <c r="CX15" s="237"/>
      <c r="CY15" s="237"/>
      <c r="CZ15" s="237"/>
      <c r="DA15" s="237"/>
    </row>
    <row r="16" spans="1:108" ht="21.75" customHeight="1" x14ac:dyDescent="0.2">
      <c r="A16" s="26"/>
      <c r="B16" s="5" t="s">
        <v>82</v>
      </c>
      <c r="C16" s="5" t="s">
        <v>97</v>
      </c>
      <c r="D16" s="5" t="s">
        <v>97</v>
      </c>
      <c r="E16" s="12" t="s">
        <v>89</v>
      </c>
      <c r="F16" s="10">
        <v>13.919999999999998</v>
      </c>
      <c r="G16" s="13">
        <v>8.936259999999999</v>
      </c>
      <c r="H16" s="13">
        <v>7.4297999999999989E-2</v>
      </c>
      <c r="I16" s="13">
        <v>0.37090901387952674</v>
      </c>
      <c r="J16" s="13">
        <v>0.16</v>
      </c>
      <c r="K16" s="13">
        <v>0.33493083953321268</v>
      </c>
      <c r="L16" s="13">
        <v>2.9301812096482614E-2</v>
      </c>
      <c r="M16" s="28">
        <v>6.6763622498314809E-3</v>
      </c>
      <c r="N16" s="13">
        <v>0.32170679775265076</v>
      </c>
      <c r="O16" s="13">
        <v>3.7461810401832205E-2</v>
      </c>
      <c r="P16" s="58">
        <v>1.174040572504377E-2</v>
      </c>
      <c r="Q16" s="58">
        <v>1.2</v>
      </c>
      <c r="R16" s="58">
        <v>3.7</v>
      </c>
      <c r="S16" s="58">
        <v>1.5</v>
      </c>
      <c r="T16" s="91">
        <v>1.7</v>
      </c>
      <c r="U16" s="291">
        <v>1</v>
      </c>
      <c r="V16" s="347"/>
      <c r="W16" s="347"/>
      <c r="X16" s="347"/>
      <c r="Y16" s="291">
        <v>1</v>
      </c>
      <c r="Z16" s="291"/>
      <c r="AA16" s="347"/>
      <c r="AB16" s="347"/>
      <c r="AC16" s="291"/>
      <c r="AD16" s="291"/>
      <c r="AE16" s="347"/>
      <c r="AF16" s="291">
        <v>1</v>
      </c>
      <c r="AG16" s="291"/>
      <c r="AH16" s="291"/>
      <c r="AI16" s="291">
        <v>1</v>
      </c>
      <c r="AJ16" s="291"/>
      <c r="AK16" s="291"/>
      <c r="AL16" s="347"/>
      <c r="AM16" s="347"/>
      <c r="AN16" s="291">
        <v>1</v>
      </c>
      <c r="AO16" s="291"/>
      <c r="AP16" s="291"/>
      <c r="AQ16" s="291">
        <v>1</v>
      </c>
      <c r="AR16" s="291">
        <v>1</v>
      </c>
      <c r="AS16" s="291"/>
      <c r="AT16" s="291"/>
      <c r="AU16" s="347"/>
      <c r="AV16" s="291">
        <v>1</v>
      </c>
      <c r="AW16" s="347"/>
      <c r="AX16" s="347"/>
      <c r="AY16" s="291">
        <v>1</v>
      </c>
      <c r="AZ16" s="291"/>
      <c r="BA16" s="347"/>
      <c r="BB16" s="347"/>
      <c r="BC16" s="347"/>
      <c r="BD16" s="273"/>
      <c r="BE16" s="273"/>
      <c r="BF16" s="291" t="s">
        <v>85</v>
      </c>
      <c r="BG16" s="291" t="s">
        <v>85</v>
      </c>
      <c r="BH16" s="277"/>
      <c r="BI16" s="277"/>
      <c r="BJ16" s="277"/>
      <c r="BK16" s="277"/>
      <c r="BL16" s="277"/>
      <c r="BM16" s="273"/>
      <c r="BN16" s="273"/>
      <c r="BO16" s="273"/>
      <c r="BP16" s="291" t="s">
        <v>87</v>
      </c>
      <c r="BQ16" s="273"/>
      <c r="BR16" s="291" t="s">
        <v>85</v>
      </c>
      <c r="BS16" s="273"/>
      <c r="BT16" s="291" t="s">
        <v>85</v>
      </c>
      <c r="BU16" s="273"/>
      <c r="BV16" s="273"/>
      <c r="BW16" s="291" t="s">
        <v>85</v>
      </c>
      <c r="BX16" s="273"/>
      <c r="BY16" s="273"/>
      <c r="BZ16" s="273"/>
      <c r="CA16" s="273"/>
      <c r="CB16" s="273"/>
      <c r="CC16" s="273"/>
      <c r="CD16" s="273"/>
      <c r="CE16" s="291" t="s">
        <v>87</v>
      </c>
      <c r="CF16" s="273"/>
      <c r="CG16" s="30">
        <v>182.69891928558036</v>
      </c>
      <c r="CH16" s="13">
        <v>63.854696221863101</v>
      </c>
      <c r="CI16" s="13">
        <v>19.5455117840282</v>
      </c>
      <c r="CJ16" s="13">
        <v>208.27676798556161</v>
      </c>
      <c r="CK16" s="32">
        <v>10.395544544919312</v>
      </c>
      <c r="CL16" s="94">
        <v>32.291140018392987</v>
      </c>
      <c r="CM16" s="47">
        <v>1.9047185684886325</v>
      </c>
      <c r="CN16" s="47">
        <v>4.7442762198919835E-3</v>
      </c>
      <c r="CO16" s="94">
        <v>2.310708019734685</v>
      </c>
      <c r="CP16" s="101">
        <v>7.7236816859841491E-4</v>
      </c>
      <c r="CU16" s="237"/>
      <c r="CV16" s="237"/>
      <c r="CW16" s="237"/>
      <c r="CX16" s="237"/>
      <c r="CY16" s="237"/>
      <c r="CZ16" s="237"/>
      <c r="DA16" s="237"/>
    </row>
    <row r="17" spans="1:94" ht="21.75" customHeight="1" x14ac:dyDescent="0.2">
      <c r="A17" s="26"/>
      <c r="B17" s="5" t="s">
        <v>82</v>
      </c>
      <c r="C17" s="5" t="s">
        <v>97</v>
      </c>
      <c r="D17" s="5" t="s">
        <v>97</v>
      </c>
      <c r="E17" s="12" t="s">
        <v>91</v>
      </c>
      <c r="F17" s="10">
        <v>9.0299999999999994</v>
      </c>
      <c r="G17" s="13">
        <v>5.8042149999999992</v>
      </c>
      <c r="H17" s="13">
        <v>4.5935999999999998E-2</v>
      </c>
      <c r="I17" s="13">
        <v>0.18634136094342177</v>
      </c>
      <c r="J17" s="13">
        <v>0.09</v>
      </c>
      <c r="K17" s="13">
        <v>0.16826624893190986</v>
      </c>
      <c r="L17" s="13">
        <v>1.4720967514530319E-2</v>
      </c>
      <c r="M17" s="28">
        <v>3.3541444969815916E-3</v>
      </c>
      <c r="N17" s="13">
        <v>0.1616226089815393</v>
      </c>
      <c r="O17" s="13">
        <v>1.88204774552856E-2</v>
      </c>
      <c r="P17" s="58">
        <v>5.8982745065968741E-3</v>
      </c>
      <c r="Q17" s="58">
        <v>1.1000000000000001</v>
      </c>
      <c r="R17" s="58">
        <v>3.3</v>
      </c>
      <c r="S17" s="58">
        <v>1.1000000000000001</v>
      </c>
      <c r="T17" s="91">
        <v>1.6</v>
      </c>
      <c r="U17" s="291">
        <v>1</v>
      </c>
      <c r="V17" s="347"/>
      <c r="W17" s="347"/>
      <c r="X17" s="347"/>
      <c r="Y17" s="291">
        <v>1</v>
      </c>
      <c r="Z17" s="291"/>
      <c r="AA17" s="347"/>
      <c r="AB17" s="347"/>
      <c r="AC17" s="291"/>
      <c r="AD17" s="291"/>
      <c r="AE17" s="347"/>
      <c r="AF17" s="291">
        <v>1</v>
      </c>
      <c r="AG17" s="291"/>
      <c r="AH17" s="291"/>
      <c r="AI17" s="291">
        <v>1</v>
      </c>
      <c r="AJ17" s="291"/>
      <c r="AK17" s="291"/>
      <c r="AL17" s="347"/>
      <c r="AM17" s="347"/>
      <c r="AN17" s="291"/>
      <c r="AO17" s="291">
        <v>1</v>
      </c>
      <c r="AP17" s="291"/>
      <c r="AQ17" s="291"/>
      <c r="AR17" s="291"/>
      <c r="AS17" s="291">
        <v>1</v>
      </c>
      <c r="AT17" s="291">
        <v>1</v>
      </c>
      <c r="AU17" s="347"/>
      <c r="AV17" s="291">
        <v>1</v>
      </c>
      <c r="AW17" s="347"/>
      <c r="AX17" s="347"/>
      <c r="AY17" s="291">
        <v>1</v>
      </c>
      <c r="AZ17" s="291"/>
      <c r="BA17" s="347"/>
      <c r="BB17" s="347"/>
      <c r="BC17" s="347"/>
      <c r="BD17" s="273"/>
      <c r="BE17" s="273"/>
      <c r="BF17" s="291" t="s">
        <v>85</v>
      </c>
      <c r="BG17" s="291" t="s">
        <v>85</v>
      </c>
      <c r="BH17" s="277"/>
      <c r="BI17" s="277"/>
      <c r="BJ17" s="277"/>
      <c r="BK17" s="277"/>
      <c r="BL17" s="277"/>
      <c r="BM17" s="273"/>
      <c r="BN17" s="273"/>
      <c r="BO17" s="273"/>
      <c r="BP17" s="291" t="s">
        <v>87</v>
      </c>
      <c r="BQ17" s="273"/>
      <c r="BR17" s="291" t="s">
        <v>85</v>
      </c>
      <c r="BS17" s="273"/>
      <c r="BT17" s="291" t="s">
        <v>85</v>
      </c>
      <c r="BU17" s="273"/>
      <c r="BV17" s="273"/>
      <c r="BW17" s="291" t="s">
        <v>85</v>
      </c>
      <c r="BX17" s="273"/>
      <c r="BY17" s="273"/>
      <c r="BZ17" s="273"/>
      <c r="CA17" s="273"/>
      <c r="CB17" s="273"/>
      <c r="CC17" s="273"/>
      <c r="CD17" s="273"/>
      <c r="CE17" s="291" t="s">
        <v>87</v>
      </c>
      <c r="CF17" s="273"/>
      <c r="CG17" s="226">
        <v>168.069413110433</v>
      </c>
      <c r="CH17" s="13">
        <v>37.024123808680628</v>
      </c>
      <c r="CI17" s="13">
        <v>19.5455117840282</v>
      </c>
      <c r="CJ17" s="13">
        <v>191.59913094589362</v>
      </c>
      <c r="CK17" s="32">
        <v>6.0275273560532066</v>
      </c>
      <c r="CL17" s="94">
        <v>32.291140018392987</v>
      </c>
      <c r="CM17" s="47">
        <v>1.1520069800265464</v>
      </c>
      <c r="CN17" s="69">
        <v>1.7007401512755533E-3</v>
      </c>
      <c r="CO17" s="94">
        <v>1.4036715441892083</v>
      </c>
      <c r="CP17" s="102">
        <v>2.7688049662766008E-4</v>
      </c>
    </row>
    <row r="18" spans="1:94" ht="21.75" customHeight="1" x14ac:dyDescent="0.2">
      <c r="A18" s="26"/>
      <c r="B18" s="5" t="s">
        <v>82</v>
      </c>
      <c r="C18" s="5" t="s">
        <v>97</v>
      </c>
      <c r="D18" s="5" t="s">
        <v>97</v>
      </c>
      <c r="E18" s="12" t="s">
        <v>92</v>
      </c>
      <c r="F18" s="10">
        <v>13</v>
      </c>
      <c r="G18" s="13">
        <v>8.3469999999999995</v>
      </c>
      <c r="H18" s="13">
        <v>6.8961999999999996E-2</v>
      </c>
      <c r="I18" s="13">
        <v>0.27275692780073685</v>
      </c>
      <c r="J18" s="13">
        <v>0.12</v>
      </c>
      <c r="K18" s="13">
        <v>0.24629950580406537</v>
      </c>
      <c r="L18" s="13">
        <v>2.1547797296258213E-2</v>
      </c>
      <c r="M18" s="28">
        <v>4.9096247004132626E-3</v>
      </c>
      <c r="N18" s="13">
        <v>0.23657488635778195</v>
      </c>
      <c r="O18" s="13">
        <v>2.7548449707874425E-2</v>
      </c>
      <c r="P18" s="58">
        <v>8.6335917350804682E-3</v>
      </c>
      <c r="Q18" s="58">
        <v>0.8</v>
      </c>
      <c r="R18" s="58">
        <v>2.9</v>
      </c>
      <c r="S18" s="58">
        <v>0.7</v>
      </c>
      <c r="T18" s="58">
        <v>1.55</v>
      </c>
      <c r="U18" s="291">
        <v>1</v>
      </c>
      <c r="V18" s="347"/>
      <c r="W18" s="347"/>
      <c r="X18" s="347"/>
      <c r="Y18" s="291"/>
      <c r="Z18" s="291"/>
      <c r="AA18" s="347"/>
      <c r="AB18" s="347"/>
      <c r="AC18" s="291">
        <v>1</v>
      </c>
      <c r="AD18" s="291"/>
      <c r="AE18" s="347"/>
      <c r="AF18" s="291">
        <v>1</v>
      </c>
      <c r="AG18" s="291"/>
      <c r="AH18" s="291"/>
      <c r="AI18" s="291">
        <v>1</v>
      </c>
      <c r="AJ18" s="291"/>
      <c r="AK18" s="291"/>
      <c r="AL18" s="347"/>
      <c r="AM18" s="347"/>
      <c r="AN18" s="291"/>
      <c r="AO18" s="291">
        <v>1</v>
      </c>
      <c r="AP18" s="291"/>
      <c r="AQ18" s="291"/>
      <c r="AR18" s="291"/>
      <c r="AS18" s="291">
        <v>1</v>
      </c>
      <c r="AT18" s="291">
        <v>1</v>
      </c>
      <c r="AU18" s="347"/>
      <c r="AV18" s="291">
        <v>1</v>
      </c>
      <c r="AW18" s="347"/>
      <c r="AX18" s="347"/>
      <c r="AY18" s="291">
        <v>1</v>
      </c>
      <c r="AZ18" s="291">
        <v>1</v>
      </c>
      <c r="BA18" s="347"/>
      <c r="BB18" s="347"/>
      <c r="BC18" s="347"/>
      <c r="BD18" s="273"/>
      <c r="BE18" s="273"/>
      <c r="BF18" s="291" t="s">
        <v>85</v>
      </c>
      <c r="BG18" s="291" t="s">
        <v>85</v>
      </c>
      <c r="BH18" s="277"/>
      <c r="BI18" s="277"/>
      <c r="BJ18" s="277"/>
      <c r="BK18" s="277"/>
      <c r="BL18" s="277"/>
      <c r="BM18" s="273"/>
      <c r="BN18" s="273"/>
      <c r="BO18" s="273"/>
      <c r="BP18" s="291" t="s">
        <v>87</v>
      </c>
      <c r="BQ18" s="273"/>
      <c r="BR18" s="291" t="s">
        <v>85</v>
      </c>
      <c r="BS18" s="273"/>
      <c r="BT18" s="291" t="s">
        <v>85</v>
      </c>
      <c r="BU18" s="273"/>
      <c r="BV18" s="273"/>
      <c r="BW18" s="291" t="s">
        <v>85</v>
      </c>
      <c r="BX18" s="273"/>
      <c r="BY18" s="273"/>
      <c r="BZ18" s="273"/>
      <c r="CA18" s="273"/>
      <c r="CB18" s="273"/>
      <c r="CC18" s="273"/>
      <c r="CD18" s="273"/>
      <c r="CE18" s="291" t="s">
        <v>87</v>
      </c>
      <c r="CF18" s="273"/>
      <c r="CG18" s="30">
        <v>153.43990693528568</v>
      </c>
      <c r="CH18" s="13">
        <v>43.688466094243132</v>
      </c>
      <c r="CI18" s="13">
        <v>19.5455117840282</v>
      </c>
      <c r="CJ18" s="13">
        <v>174.92149390622566</v>
      </c>
      <c r="CK18" s="32">
        <v>7.1124822801427818</v>
      </c>
      <c r="CL18" s="94">
        <v>32.291140018392987</v>
      </c>
      <c r="CM18" s="47">
        <v>1.5348545563811964</v>
      </c>
      <c r="CN18" s="69">
        <v>3.012843998791195E-3</v>
      </c>
      <c r="CO18" s="47">
        <v>1.8798545298743743</v>
      </c>
      <c r="CP18" s="69">
        <v>4.9049100300320642E-4</v>
      </c>
    </row>
    <row r="19" spans="1:94" ht="21.75" customHeight="1" x14ac:dyDescent="0.2">
      <c r="A19" s="26"/>
      <c r="B19" s="5" t="s">
        <v>82</v>
      </c>
      <c r="C19" s="5" t="s">
        <v>97</v>
      </c>
      <c r="D19" s="5" t="s">
        <v>97</v>
      </c>
      <c r="E19" s="12" t="s">
        <v>93</v>
      </c>
      <c r="F19" s="10">
        <v>9.2999999999999989</v>
      </c>
      <c r="G19" s="13">
        <v>5.9771499999999991</v>
      </c>
      <c r="H19" s="13">
        <v>4.7501999999999996E-2</v>
      </c>
      <c r="I19" s="13">
        <v>0.16566033332302299</v>
      </c>
      <c r="J19" s="13">
        <v>0.08</v>
      </c>
      <c r="K19" s="13">
        <v>0.14959128099068977</v>
      </c>
      <c r="L19" s="13">
        <v>1.3087166332518817E-2</v>
      </c>
      <c r="M19" s="28">
        <v>2.9818859998144136E-3</v>
      </c>
      <c r="N19" s="13">
        <v>0.14368498298425464</v>
      </c>
      <c r="O19" s="13">
        <v>1.6731693665625325E-2</v>
      </c>
      <c r="P19" s="58">
        <v>5.2436566731430267E-3</v>
      </c>
      <c r="Q19" s="58">
        <v>0.65</v>
      </c>
      <c r="R19" s="53">
        <v>2.2999999999999998</v>
      </c>
      <c r="S19" s="58">
        <v>0.6</v>
      </c>
      <c r="T19" s="74">
        <v>1.5</v>
      </c>
      <c r="U19" s="291">
        <v>1</v>
      </c>
      <c r="V19" s="347"/>
      <c r="W19" s="347"/>
      <c r="X19" s="347"/>
      <c r="Y19" s="291"/>
      <c r="Z19" s="291"/>
      <c r="AA19" s="347"/>
      <c r="AB19" s="347"/>
      <c r="AC19" s="291">
        <v>1</v>
      </c>
      <c r="AD19" s="291">
        <v>1</v>
      </c>
      <c r="AE19" s="347"/>
      <c r="AF19" s="291">
        <v>1</v>
      </c>
      <c r="AG19" s="291"/>
      <c r="AH19" s="291"/>
      <c r="AI19" s="291">
        <v>1</v>
      </c>
      <c r="AJ19" s="291"/>
      <c r="AK19" s="291"/>
      <c r="AL19" s="347"/>
      <c r="AM19" s="347"/>
      <c r="AN19" s="291"/>
      <c r="AO19" s="291">
        <v>1</v>
      </c>
      <c r="AP19" s="291"/>
      <c r="AQ19" s="291"/>
      <c r="AR19" s="291"/>
      <c r="AS19" s="291">
        <v>1</v>
      </c>
      <c r="AT19" s="291">
        <v>1</v>
      </c>
      <c r="AU19" s="347"/>
      <c r="AV19" s="291">
        <v>1</v>
      </c>
      <c r="AW19" s="347"/>
      <c r="AX19" s="347"/>
      <c r="AY19" s="291">
        <v>1</v>
      </c>
      <c r="AZ19" s="291">
        <v>1</v>
      </c>
      <c r="BA19" s="347"/>
      <c r="BB19" s="347"/>
      <c r="BC19" s="347"/>
      <c r="BD19" s="273"/>
      <c r="BE19" s="291" t="s">
        <v>85</v>
      </c>
      <c r="BF19" s="273"/>
      <c r="BG19" s="273"/>
      <c r="BH19" s="291" t="s">
        <v>85</v>
      </c>
      <c r="BI19" s="273"/>
      <c r="BJ19" s="273"/>
      <c r="BK19" s="273"/>
      <c r="BL19" s="273"/>
      <c r="BM19" s="273"/>
      <c r="BN19" s="273"/>
      <c r="BO19" s="291" t="s">
        <v>87</v>
      </c>
      <c r="BP19" s="273"/>
      <c r="BQ19" s="273"/>
      <c r="BR19" s="291" t="s">
        <v>85</v>
      </c>
      <c r="BS19" s="273"/>
      <c r="BT19" s="273"/>
      <c r="BU19" s="291" t="s">
        <v>85</v>
      </c>
      <c r="BV19" s="273"/>
      <c r="BW19" s="273"/>
      <c r="BX19" s="273"/>
      <c r="BY19" s="291" t="s">
        <v>85</v>
      </c>
      <c r="BZ19" s="273"/>
      <c r="CA19" s="273"/>
      <c r="CB19" s="273"/>
      <c r="CC19" s="273"/>
      <c r="CD19" s="291" t="s">
        <v>87</v>
      </c>
      <c r="CE19" s="273"/>
      <c r="CF19" s="273"/>
      <c r="CG19" s="245">
        <v>152.30718757687643</v>
      </c>
      <c r="CH19" s="13">
        <v>31.018810926912625</v>
      </c>
      <c r="CI19" s="13">
        <v>19.5455117840282</v>
      </c>
      <c r="CJ19" s="13">
        <v>173.63019383763913</v>
      </c>
      <c r="CK19" s="32">
        <v>5.049862418901375</v>
      </c>
      <c r="CL19" s="94">
        <v>32.291140018392987</v>
      </c>
      <c r="CM19" s="47">
        <v>1.0921361658165891</v>
      </c>
      <c r="CN19" s="69">
        <v>1.4734555566502034E-3</v>
      </c>
      <c r="CO19" s="47">
        <v>1.3381213152676992</v>
      </c>
      <c r="CP19" s="77">
        <v>2.3987856462265308E-4</v>
      </c>
    </row>
    <row r="20" spans="1:94" ht="23.25" customHeight="1" x14ac:dyDescent="0.2">
      <c r="A20" s="26"/>
      <c r="B20" s="5" t="s">
        <v>82</v>
      </c>
      <c r="C20" s="5" t="s">
        <v>97</v>
      </c>
      <c r="D20" s="5" t="s">
        <v>97</v>
      </c>
      <c r="E20" s="12" t="s">
        <v>94</v>
      </c>
      <c r="F20" s="10">
        <v>10.09</v>
      </c>
      <c r="G20" s="13">
        <v>6.4831449999999995</v>
      </c>
      <c r="H20" s="13">
        <v>5.2083999999999998E-2</v>
      </c>
      <c r="I20" s="13">
        <v>0.19779293053482688</v>
      </c>
      <c r="J20" s="13">
        <v>0.1</v>
      </c>
      <c r="K20" s="13">
        <v>0.17860701627294867</v>
      </c>
      <c r="L20" s="13">
        <v>1.5625641512251324E-2</v>
      </c>
      <c r="M20" s="28">
        <v>3.5602727496268837E-3</v>
      </c>
      <c r="N20" s="13">
        <v>0.17155509281081924</v>
      </c>
      <c r="O20" s="13">
        <v>1.9977085984017515E-2</v>
      </c>
      <c r="P20" s="58">
        <v>6.2607517399901301E-3</v>
      </c>
      <c r="Q20" s="58">
        <v>0.5</v>
      </c>
      <c r="R20" s="58">
        <v>2</v>
      </c>
      <c r="S20" s="58">
        <v>0.41499999999999998</v>
      </c>
      <c r="T20" s="74">
        <v>1</v>
      </c>
      <c r="U20" s="291">
        <v>1</v>
      </c>
      <c r="V20" s="347"/>
      <c r="W20" s="347"/>
      <c r="X20" s="347"/>
      <c r="Y20" s="291"/>
      <c r="Z20" s="291"/>
      <c r="AA20" s="347"/>
      <c r="AB20" s="347"/>
      <c r="AC20" s="291">
        <v>1</v>
      </c>
      <c r="AD20" s="291">
        <v>1</v>
      </c>
      <c r="AE20" s="347"/>
      <c r="AF20" s="291">
        <v>1</v>
      </c>
      <c r="AG20" s="291"/>
      <c r="AH20" s="291"/>
      <c r="AI20" s="291"/>
      <c r="AJ20" s="291">
        <v>1</v>
      </c>
      <c r="AK20" s="291">
        <v>1</v>
      </c>
      <c r="AL20" s="347"/>
      <c r="AM20" s="347"/>
      <c r="AN20" s="291"/>
      <c r="AO20" s="291">
        <v>1</v>
      </c>
      <c r="AP20" s="291"/>
      <c r="AQ20" s="291"/>
      <c r="AR20" s="291"/>
      <c r="AS20" s="291">
        <v>1</v>
      </c>
      <c r="AT20" s="291">
        <v>1</v>
      </c>
      <c r="AU20" s="347"/>
      <c r="AV20" s="291">
        <v>1</v>
      </c>
      <c r="AW20" s="347"/>
      <c r="AX20" s="347"/>
      <c r="AY20" s="291">
        <v>1</v>
      </c>
      <c r="AZ20" s="291">
        <v>1</v>
      </c>
      <c r="BA20" s="347"/>
      <c r="BB20" s="347"/>
      <c r="BC20" s="347"/>
      <c r="BD20" s="273"/>
      <c r="BE20" s="291" t="s">
        <v>85</v>
      </c>
      <c r="BF20" s="273"/>
      <c r="BG20" s="273"/>
      <c r="BH20" s="291" t="s">
        <v>85</v>
      </c>
      <c r="BI20" s="273"/>
      <c r="BJ20" s="273"/>
      <c r="BK20" s="273"/>
      <c r="BL20" s="273"/>
      <c r="BM20" s="273"/>
      <c r="BN20" s="273"/>
      <c r="BO20" s="291" t="s">
        <v>87</v>
      </c>
      <c r="BP20" s="273"/>
      <c r="BQ20" s="273"/>
      <c r="BR20" s="291" t="s">
        <v>85</v>
      </c>
      <c r="BS20" s="273"/>
      <c r="BT20" s="273"/>
      <c r="BU20" s="291" t="s">
        <v>85</v>
      </c>
      <c r="BV20" s="273"/>
      <c r="BW20" s="273"/>
      <c r="BX20" s="273"/>
      <c r="BY20" s="291" t="s">
        <v>85</v>
      </c>
      <c r="BZ20" s="273"/>
      <c r="CA20" s="273"/>
      <c r="CB20" s="273"/>
      <c r="CC20" s="273"/>
      <c r="CD20" s="291" t="s">
        <v>87</v>
      </c>
      <c r="CE20" s="273"/>
      <c r="CF20" s="273"/>
      <c r="CG20" s="245">
        <v>142.92304335374737</v>
      </c>
      <c r="CH20" s="13">
        <v>39.704077986448162</v>
      </c>
      <c r="CI20" s="13">
        <v>19.5455117840282</v>
      </c>
      <c r="CJ20" s="13">
        <v>162.932269423272</v>
      </c>
      <c r="CK20" s="32">
        <v>6.4638238961937606</v>
      </c>
      <c r="CL20" s="94">
        <v>32.291140018392987</v>
      </c>
      <c r="CM20" s="47">
        <v>1.1238050278044751</v>
      </c>
      <c r="CN20" s="69">
        <v>2.0679471978461658E-3</v>
      </c>
      <c r="CO20" s="47">
        <v>1.3821311306357238</v>
      </c>
      <c r="CP20" s="69">
        <v>3.3666180380935586E-4</v>
      </c>
    </row>
    <row r="21" spans="1:94" ht="30" customHeight="1" x14ac:dyDescent="0.2">
      <c r="A21" s="26"/>
      <c r="B21" s="5" t="s">
        <v>82</v>
      </c>
      <c r="C21" s="5" t="s">
        <v>97</v>
      </c>
      <c r="D21" s="5" t="s">
        <v>97</v>
      </c>
      <c r="E21" s="10" t="s">
        <v>95</v>
      </c>
      <c r="F21" s="52">
        <v>1.78</v>
      </c>
      <c r="G21" s="13">
        <v>1.16059</v>
      </c>
      <c r="H21" s="28">
        <v>3.8860000000000001E-3</v>
      </c>
      <c r="I21" s="13">
        <v>3.5807864619060582E-2</v>
      </c>
      <c r="J21" s="13">
        <v>0.01</v>
      </c>
      <c r="K21" s="13">
        <v>3.2334501751011706E-2</v>
      </c>
      <c r="L21" s="28">
        <v>2.828821304905786E-3</v>
      </c>
      <c r="M21" s="82">
        <v>6.4454156314309042E-4</v>
      </c>
      <c r="N21" s="13">
        <v>3.1057841761430095E-2</v>
      </c>
      <c r="O21" s="28">
        <v>3.6165943265251189E-3</v>
      </c>
      <c r="P21" s="149">
        <v>1.1334285311053681E-3</v>
      </c>
      <c r="Q21" s="52">
        <v>0.32</v>
      </c>
      <c r="R21" s="53">
        <v>1.7</v>
      </c>
      <c r="S21" s="52">
        <v>0.23</v>
      </c>
      <c r="T21" s="74">
        <v>0.4</v>
      </c>
      <c r="U21" s="291">
        <v>1</v>
      </c>
      <c r="V21" s="347"/>
      <c r="W21" s="347"/>
      <c r="X21" s="347"/>
      <c r="Y21" s="291"/>
      <c r="Z21" s="291"/>
      <c r="AA21" s="347"/>
      <c r="AB21" s="347"/>
      <c r="AC21" s="291">
        <v>1</v>
      </c>
      <c r="AD21" s="291">
        <v>1</v>
      </c>
      <c r="AE21" s="347"/>
      <c r="AF21" s="291">
        <v>1</v>
      </c>
      <c r="AG21" s="291"/>
      <c r="AH21" s="291"/>
      <c r="AI21" s="291"/>
      <c r="AJ21" s="291">
        <v>1</v>
      </c>
      <c r="AK21" s="291">
        <v>1</v>
      </c>
      <c r="AL21" s="347"/>
      <c r="AM21" s="347"/>
      <c r="AN21" s="291"/>
      <c r="AO21" s="291">
        <v>1</v>
      </c>
      <c r="AP21" s="291"/>
      <c r="AQ21" s="291"/>
      <c r="AR21" s="291"/>
      <c r="AS21" s="291">
        <v>1</v>
      </c>
      <c r="AT21" s="291">
        <v>1</v>
      </c>
      <c r="AU21" s="347"/>
      <c r="AV21" s="291">
        <v>1</v>
      </c>
      <c r="AW21" s="347"/>
      <c r="AX21" s="347"/>
      <c r="AY21" s="291">
        <v>1</v>
      </c>
      <c r="AZ21" s="291">
        <v>1</v>
      </c>
      <c r="BA21" s="347"/>
      <c r="BB21" s="347"/>
      <c r="BC21" s="347"/>
      <c r="BD21" s="273"/>
      <c r="BE21" s="291" t="s">
        <v>85</v>
      </c>
      <c r="BF21" s="273"/>
      <c r="BG21" s="273"/>
      <c r="BH21" s="291" t="s">
        <v>85</v>
      </c>
      <c r="BI21" s="273"/>
      <c r="BJ21" s="273"/>
      <c r="BK21" s="273"/>
      <c r="BL21" s="273"/>
      <c r="BM21" s="273"/>
      <c r="BN21" s="273"/>
      <c r="BO21" s="291" t="s">
        <v>87</v>
      </c>
      <c r="BP21" s="273"/>
      <c r="BQ21" s="273"/>
      <c r="BR21" s="291" t="s">
        <v>85</v>
      </c>
      <c r="BS21" s="273"/>
      <c r="BT21" s="273"/>
      <c r="BU21" s="291" t="s">
        <v>85</v>
      </c>
      <c r="BV21" s="273"/>
      <c r="BW21" s="273"/>
      <c r="BX21" s="273"/>
      <c r="BY21" s="291" t="s">
        <v>85</v>
      </c>
      <c r="BZ21" s="273"/>
      <c r="CA21" s="273"/>
      <c r="CB21" s="273"/>
      <c r="CC21" s="273"/>
      <c r="CD21" s="291" t="s">
        <v>87</v>
      </c>
      <c r="CE21" s="273"/>
      <c r="CF21" s="273"/>
      <c r="CG21" s="61">
        <v>133.53889913061829</v>
      </c>
      <c r="CH21" s="58">
        <v>27.754215748636152</v>
      </c>
      <c r="CI21" s="58">
        <v>19.5455117840282</v>
      </c>
      <c r="CJ21" s="13">
        <v>152.23434500890482</v>
      </c>
      <c r="CK21" s="32">
        <v>4.5183863238779658</v>
      </c>
      <c r="CL21" s="94">
        <v>32.291140018392987</v>
      </c>
      <c r="CM21" s="47">
        <v>0.1897749219175745</v>
      </c>
      <c r="CN21" s="77">
        <v>1.0785288239920009E-4</v>
      </c>
      <c r="CO21" s="47">
        <v>0.23415988770662438</v>
      </c>
      <c r="CP21" s="78">
        <v>1.7558449254589778E-5</v>
      </c>
    </row>
    <row r="22" spans="1:94" ht="30" customHeight="1" x14ac:dyDescent="0.2">
      <c r="A22" s="26"/>
      <c r="B22" s="5" t="s">
        <v>82</v>
      </c>
      <c r="C22" s="10" t="s">
        <v>98</v>
      </c>
      <c r="D22" s="10" t="s">
        <v>98</v>
      </c>
      <c r="E22" s="15"/>
      <c r="F22" s="6"/>
      <c r="G22" s="7"/>
      <c r="H22" s="117"/>
      <c r="I22" s="96">
        <v>0.30465083986601238</v>
      </c>
      <c r="J22" s="96">
        <v>0.122</v>
      </c>
      <c r="K22" s="96">
        <v>0.27509970839900921</v>
      </c>
      <c r="L22" s="96">
        <v>2.4067416349414981E-2</v>
      </c>
      <c r="M22" s="96">
        <v>5.4837151175882231E-3</v>
      </c>
      <c r="N22" s="97">
        <v>0.54891089108910895</v>
      </c>
      <c r="O22" s="114"/>
      <c r="P22" s="116"/>
      <c r="Q22" s="96"/>
      <c r="R22" s="7"/>
      <c r="S22" s="7"/>
      <c r="T22" s="36"/>
      <c r="U22" s="273"/>
      <c r="V22" s="274"/>
      <c r="W22" s="274"/>
      <c r="X22" s="274"/>
      <c r="Y22" s="273"/>
      <c r="Z22" s="273"/>
      <c r="AA22" s="274"/>
      <c r="AB22" s="274"/>
      <c r="AC22" s="273"/>
      <c r="AD22" s="273"/>
      <c r="AE22" s="274"/>
      <c r="AF22" s="273"/>
      <c r="AG22" s="273"/>
      <c r="AH22" s="273"/>
      <c r="AI22" s="273"/>
      <c r="AJ22" s="273"/>
      <c r="AK22" s="273"/>
      <c r="AL22" s="274"/>
      <c r="AM22" s="274"/>
      <c r="AN22" s="273"/>
      <c r="AO22" s="273"/>
      <c r="AP22" s="273"/>
      <c r="AQ22" s="273"/>
      <c r="AR22" s="273"/>
      <c r="AS22" s="273"/>
      <c r="AT22" s="273"/>
      <c r="AU22" s="274"/>
      <c r="AV22" s="273"/>
      <c r="AW22" s="274"/>
      <c r="AX22" s="274"/>
      <c r="AY22" s="273"/>
      <c r="AZ22" s="273"/>
      <c r="BA22" s="274"/>
      <c r="BB22" s="274"/>
      <c r="BC22" s="274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34"/>
      <c r="CH22" s="7"/>
      <c r="CI22" s="7"/>
      <c r="CJ22" s="7"/>
      <c r="CK22" s="60"/>
      <c r="CL22" s="60"/>
      <c r="CM22" s="7"/>
      <c r="CN22" s="7"/>
      <c r="CO22" s="7"/>
      <c r="CP22" s="7"/>
    </row>
    <row r="23" spans="1:94" ht="30" customHeight="1" x14ac:dyDescent="0.2">
      <c r="A23" s="216"/>
      <c r="B23" s="37" t="s">
        <v>82</v>
      </c>
      <c r="C23" s="38" t="s">
        <v>98</v>
      </c>
      <c r="D23" s="38" t="s">
        <v>98</v>
      </c>
      <c r="E23" s="38" t="s">
        <v>84</v>
      </c>
      <c r="F23" s="189">
        <v>0.24000000000000077</v>
      </c>
      <c r="G23" s="13">
        <v>0.17422000000000049</v>
      </c>
      <c r="H23" s="28">
        <v>1.3920000000000011E-3</v>
      </c>
      <c r="I23" s="13">
        <v>5.0628758079562563E-3</v>
      </c>
      <c r="J23" s="28">
        <v>2E-3</v>
      </c>
      <c r="K23" s="13">
        <v>4.5717768545844991E-3</v>
      </c>
      <c r="L23" s="82">
        <v>3.9996718882854426E-4</v>
      </c>
      <c r="M23" s="82">
        <v>9.1131764543212612E-5</v>
      </c>
      <c r="N23" s="28">
        <v>4.3862258301486604E-3</v>
      </c>
      <c r="O23" s="28">
        <v>5.1135045660358192E-4</v>
      </c>
      <c r="P23" s="150">
        <v>1.6529952120401391E-4</v>
      </c>
      <c r="Q23" s="58">
        <v>1.5</v>
      </c>
      <c r="R23" s="58">
        <v>3.7</v>
      </c>
      <c r="S23" s="58">
        <v>2</v>
      </c>
      <c r="T23" s="91">
        <v>2</v>
      </c>
      <c r="U23" s="291">
        <v>1</v>
      </c>
      <c r="V23" s="347"/>
      <c r="W23" s="347"/>
      <c r="X23" s="347"/>
      <c r="Y23" s="291">
        <v>1</v>
      </c>
      <c r="Z23" s="291"/>
      <c r="AA23" s="347"/>
      <c r="AB23" s="347"/>
      <c r="AC23" s="291"/>
      <c r="AD23" s="291"/>
      <c r="AE23" s="291"/>
      <c r="AF23" s="291">
        <v>1</v>
      </c>
      <c r="AG23" s="291"/>
      <c r="AH23" s="291"/>
      <c r="AI23" s="291">
        <v>1</v>
      </c>
      <c r="AJ23" s="291"/>
      <c r="AK23" s="291"/>
      <c r="AL23" s="347"/>
      <c r="AM23" s="347"/>
      <c r="AN23" s="291">
        <v>1</v>
      </c>
      <c r="AO23" s="291"/>
      <c r="AP23" s="291"/>
      <c r="AQ23" s="291">
        <v>1</v>
      </c>
      <c r="AR23" s="291"/>
      <c r="AS23" s="291"/>
      <c r="AT23" s="291"/>
      <c r="AU23" s="347"/>
      <c r="AV23" s="291">
        <v>1</v>
      </c>
      <c r="AW23" s="347"/>
      <c r="AX23" s="347"/>
      <c r="AY23" s="291">
        <v>0.5</v>
      </c>
      <c r="AZ23" s="291"/>
      <c r="BA23" s="347"/>
      <c r="BB23" s="347"/>
      <c r="BC23" s="347">
        <v>0.5</v>
      </c>
      <c r="BD23" s="273"/>
      <c r="BE23" s="273"/>
      <c r="BF23" s="291" t="s">
        <v>85</v>
      </c>
      <c r="BG23" s="291" t="s">
        <v>85</v>
      </c>
      <c r="BH23" s="277"/>
      <c r="BI23" s="277"/>
      <c r="BJ23" s="277"/>
      <c r="BK23" s="277"/>
      <c r="BL23" s="277"/>
      <c r="BM23" s="273"/>
      <c r="BN23" s="273"/>
      <c r="BO23" s="273"/>
      <c r="BP23" s="291" t="s">
        <v>87</v>
      </c>
      <c r="BQ23" s="273"/>
      <c r="BR23" s="291" t="s">
        <v>85</v>
      </c>
      <c r="BS23" s="273"/>
      <c r="BT23" s="273"/>
      <c r="BU23" s="273"/>
      <c r="BV23" s="291" t="s">
        <v>85</v>
      </c>
      <c r="BW23" s="291" t="s">
        <v>85</v>
      </c>
      <c r="BX23" s="277"/>
      <c r="BY23" s="277"/>
      <c r="BZ23" s="277"/>
      <c r="CA23" s="277"/>
      <c r="CB23" s="273"/>
      <c r="CC23" s="273"/>
      <c r="CD23" s="291" t="s">
        <v>87</v>
      </c>
      <c r="CE23" s="273"/>
      <c r="CF23" s="273"/>
      <c r="CG23" s="276">
        <v>111.56414357747856</v>
      </c>
      <c r="CH23" s="13">
        <v>27.754215748636152</v>
      </c>
      <c r="CI23" s="7">
        <v>24.174711943403302</v>
      </c>
      <c r="CJ23" s="13">
        <v>127.18312367832554</v>
      </c>
      <c r="CK23" s="13">
        <v>4.5183863238779658</v>
      </c>
      <c r="CL23" s="47">
        <v>39.939041601696594</v>
      </c>
      <c r="CM23" s="47">
        <v>2.523863596048518E-2</v>
      </c>
      <c r="CN23" s="77">
        <v>3.8633868322101553E-5</v>
      </c>
      <c r="CO23" s="94">
        <v>3.1743213791645152E-2</v>
      </c>
      <c r="CP23" s="125">
        <v>6.2895937628381331E-6</v>
      </c>
    </row>
    <row r="24" spans="1:94" ht="24.75" customHeight="1" x14ac:dyDescent="0.2">
      <c r="A24" s="26"/>
      <c r="B24" s="5" t="s">
        <v>82</v>
      </c>
      <c r="C24" s="10" t="s">
        <v>98</v>
      </c>
      <c r="D24" s="10" t="s">
        <v>98</v>
      </c>
      <c r="E24" s="12" t="s">
        <v>89</v>
      </c>
      <c r="F24" s="189">
        <v>1.0900000000000003</v>
      </c>
      <c r="G24" s="13">
        <v>0.71864500000000009</v>
      </c>
      <c r="H24" s="13">
        <v>6.3219999999999986E-3</v>
      </c>
      <c r="I24" s="13">
        <v>2.9043881115566401E-2</v>
      </c>
      <c r="J24" s="13">
        <v>0.01</v>
      </c>
      <c r="K24" s="13">
        <v>2.6226624647356461E-2</v>
      </c>
      <c r="L24" s="28">
        <v>2.2944666081297456E-3</v>
      </c>
      <c r="M24" s="28">
        <v>5.2278986008019517E-4</v>
      </c>
      <c r="N24" s="13">
        <v>2.5162185759458569E-2</v>
      </c>
      <c r="O24" s="28">
        <v>2.9334319926722068E-3</v>
      </c>
      <c r="P24" s="149">
        <v>9.4826336343562488E-4</v>
      </c>
      <c r="Q24" s="58">
        <v>1.2</v>
      </c>
      <c r="R24" s="58">
        <v>3.7</v>
      </c>
      <c r="S24" s="58">
        <v>1.5</v>
      </c>
      <c r="T24" s="91">
        <v>1.7</v>
      </c>
      <c r="U24" s="291">
        <v>1</v>
      </c>
      <c r="V24" s="347"/>
      <c r="W24" s="347"/>
      <c r="X24" s="347"/>
      <c r="Y24" s="291">
        <v>1</v>
      </c>
      <c r="Z24" s="291"/>
      <c r="AA24" s="347"/>
      <c r="AB24" s="347"/>
      <c r="AC24" s="291"/>
      <c r="AD24" s="291"/>
      <c r="AE24" s="291"/>
      <c r="AF24" s="291">
        <v>1</v>
      </c>
      <c r="AG24" s="291"/>
      <c r="AH24" s="291"/>
      <c r="AI24" s="291">
        <v>1</v>
      </c>
      <c r="AJ24" s="291"/>
      <c r="AK24" s="291"/>
      <c r="AL24" s="347"/>
      <c r="AM24" s="347"/>
      <c r="AN24" s="291">
        <v>1</v>
      </c>
      <c r="AO24" s="291"/>
      <c r="AP24" s="291"/>
      <c r="AQ24" s="291">
        <v>1</v>
      </c>
      <c r="AR24" s="291">
        <v>1</v>
      </c>
      <c r="AS24" s="291"/>
      <c r="AT24" s="291"/>
      <c r="AU24" s="347"/>
      <c r="AV24" s="291">
        <v>1</v>
      </c>
      <c r="AW24" s="347"/>
      <c r="AX24" s="347"/>
      <c r="AY24" s="291">
        <v>1</v>
      </c>
      <c r="AZ24" s="291"/>
      <c r="BA24" s="347"/>
      <c r="BB24" s="347"/>
      <c r="BC24" s="347"/>
      <c r="BD24" s="273"/>
      <c r="BE24" s="273"/>
      <c r="BF24" s="291" t="s">
        <v>85</v>
      </c>
      <c r="BG24" s="291" t="s">
        <v>85</v>
      </c>
      <c r="BH24" s="277"/>
      <c r="BI24" s="277"/>
      <c r="BJ24" s="277"/>
      <c r="BK24" s="277"/>
      <c r="BL24" s="277"/>
      <c r="BM24" s="273"/>
      <c r="BN24" s="273"/>
      <c r="BO24" s="273"/>
      <c r="BP24" s="291" t="s">
        <v>87</v>
      </c>
      <c r="BQ24" s="273"/>
      <c r="BR24" s="291" t="s">
        <v>85</v>
      </c>
      <c r="BS24" s="273"/>
      <c r="BT24" s="273"/>
      <c r="BU24" s="273"/>
      <c r="BV24" s="291" t="s">
        <v>85</v>
      </c>
      <c r="BW24" s="291" t="s">
        <v>85</v>
      </c>
      <c r="BX24" s="277"/>
      <c r="BY24" s="277"/>
      <c r="BZ24" s="277"/>
      <c r="CA24" s="277"/>
      <c r="CB24" s="273"/>
      <c r="CC24" s="273"/>
      <c r="CD24" s="291" t="s">
        <v>87</v>
      </c>
      <c r="CE24" s="273"/>
      <c r="CF24" s="273"/>
      <c r="CG24" s="34">
        <v>111.70355519082125</v>
      </c>
      <c r="CH24" s="13">
        <v>78.544430568640308</v>
      </c>
      <c r="CI24" s="7">
        <v>24.174711943403302</v>
      </c>
      <c r="CJ24" s="13">
        <v>127.34205291753621</v>
      </c>
      <c r="CK24" s="13">
        <v>12.787033296574641</v>
      </c>
      <c r="CL24" s="47">
        <v>39.939041601696594</v>
      </c>
      <c r="CM24" s="47">
        <v>0.10662563743841735</v>
      </c>
      <c r="CN24" s="69">
        <v>4.9655789005494393E-4</v>
      </c>
      <c r="CO24" s="94">
        <v>0.13504728496477214</v>
      </c>
      <c r="CP24" s="102">
        <v>8.083962450094487E-5</v>
      </c>
    </row>
    <row r="25" spans="1:94" ht="24" customHeight="1" x14ac:dyDescent="0.2">
      <c r="A25" s="26"/>
      <c r="B25" s="5" t="s">
        <v>82</v>
      </c>
      <c r="C25" s="10" t="s">
        <v>98</v>
      </c>
      <c r="D25" s="10" t="s">
        <v>98</v>
      </c>
      <c r="E25" s="12" t="s">
        <v>91</v>
      </c>
      <c r="F25" s="65">
        <v>2.8499999999999992</v>
      </c>
      <c r="G25" s="13">
        <v>1.8459249999999994</v>
      </c>
      <c r="H25" s="13">
        <v>1.6529999999999996E-2</v>
      </c>
      <c r="I25" s="13">
        <v>5.881205744061483E-2</v>
      </c>
      <c r="J25" s="13">
        <v>0.02</v>
      </c>
      <c r="K25" s="13">
        <v>5.310728786887519E-2</v>
      </c>
      <c r="L25" s="28">
        <v>4.6461525378085717E-3</v>
      </c>
      <c r="M25" s="28">
        <v>1.0586170339310669E-3</v>
      </c>
      <c r="N25" s="13">
        <v>5.0951865156325847E-2</v>
      </c>
      <c r="O25" s="13">
        <v>5.9400178015020979E-3</v>
      </c>
      <c r="P25" s="149">
        <v>1.9201744827868853E-3</v>
      </c>
      <c r="Q25" s="58">
        <v>1.1000000000000001</v>
      </c>
      <c r="R25" s="58">
        <v>3.3</v>
      </c>
      <c r="S25" s="58">
        <v>1.1000000000000001</v>
      </c>
      <c r="T25" s="91">
        <v>1.6</v>
      </c>
      <c r="U25" s="291"/>
      <c r="V25" s="291">
        <v>1</v>
      </c>
      <c r="W25" s="347"/>
      <c r="X25" s="347"/>
      <c r="Y25" s="291"/>
      <c r="Z25" s="291"/>
      <c r="AA25" s="347"/>
      <c r="AB25" s="347"/>
      <c r="AC25" s="291"/>
      <c r="AD25" s="291"/>
      <c r="AE25" s="291">
        <v>1</v>
      </c>
      <c r="AF25" s="291">
        <v>1</v>
      </c>
      <c r="AG25" s="291"/>
      <c r="AH25" s="291"/>
      <c r="AI25" s="291">
        <v>1</v>
      </c>
      <c r="AJ25" s="291"/>
      <c r="AK25" s="291"/>
      <c r="AL25" s="347"/>
      <c r="AM25" s="347"/>
      <c r="AN25" s="291"/>
      <c r="AO25" s="291">
        <v>1</v>
      </c>
      <c r="AP25" s="291"/>
      <c r="AQ25" s="291"/>
      <c r="AR25" s="291"/>
      <c r="AS25" s="291">
        <v>1</v>
      </c>
      <c r="AT25" s="291">
        <v>1</v>
      </c>
      <c r="AU25" s="347"/>
      <c r="AV25" s="291">
        <v>1</v>
      </c>
      <c r="AW25" s="347"/>
      <c r="AX25" s="347"/>
      <c r="AY25" s="291">
        <v>1</v>
      </c>
      <c r="AZ25" s="291"/>
      <c r="BA25" s="347"/>
      <c r="BB25" s="347"/>
      <c r="BC25" s="347"/>
      <c r="BD25" s="273"/>
      <c r="BE25" s="273"/>
      <c r="BF25" s="291" t="s">
        <v>85</v>
      </c>
      <c r="BG25" s="291" t="s">
        <v>85</v>
      </c>
      <c r="BH25" s="277"/>
      <c r="BI25" s="277"/>
      <c r="BJ25" s="277"/>
      <c r="BK25" s="277"/>
      <c r="BL25" s="277"/>
      <c r="BM25" s="273"/>
      <c r="BN25" s="273"/>
      <c r="BO25" s="273"/>
      <c r="BP25" s="291" t="s">
        <v>87</v>
      </c>
      <c r="BQ25" s="273"/>
      <c r="BR25" s="291" t="s">
        <v>85</v>
      </c>
      <c r="BS25" s="273"/>
      <c r="BT25" s="273"/>
      <c r="BU25" s="273"/>
      <c r="BV25" s="291" t="s">
        <v>85</v>
      </c>
      <c r="BW25" s="291" t="s">
        <v>85</v>
      </c>
      <c r="BX25" s="277"/>
      <c r="BY25" s="277"/>
      <c r="BZ25" s="277"/>
      <c r="CA25" s="277"/>
      <c r="CB25" s="273"/>
      <c r="CC25" s="273"/>
      <c r="CD25" s="291" t="s">
        <v>87</v>
      </c>
      <c r="CE25" s="273"/>
      <c r="CF25" s="273"/>
      <c r="CG25" s="226">
        <v>99.679303540015212</v>
      </c>
      <c r="CH25" s="13">
        <v>36.915882367260949</v>
      </c>
      <c r="CI25" s="7">
        <v>24.174711943403302</v>
      </c>
      <c r="CJ25" s="13">
        <v>113.63440603561733</v>
      </c>
      <c r="CK25" s="13">
        <v>6.0099056493900829</v>
      </c>
      <c r="CL25" s="47">
        <v>39.939041601696594</v>
      </c>
      <c r="CM25" s="47">
        <v>0.25289844742580192</v>
      </c>
      <c r="CN25" s="69">
        <v>6.1021953553082331E-4</v>
      </c>
      <c r="CO25" s="94">
        <v>0.32358685952613214</v>
      </c>
      <c r="CP25" s="102">
        <v>9.9343740384418055E-5</v>
      </c>
    </row>
    <row r="26" spans="1:94" ht="23.25" customHeight="1" x14ac:dyDescent="0.2">
      <c r="A26" s="26"/>
      <c r="B26" s="5" t="s">
        <v>82</v>
      </c>
      <c r="C26" s="10" t="s">
        <v>98</v>
      </c>
      <c r="D26" s="10" t="s">
        <v>98</v>
      </c>
      <c r="E26" s="12" t="s">
        <v>92</v>
      </c>
      <c r="F26" s="65">
        <v>2.0600000000000005</v>
      </c>
      <c r="G26" s="13">
        <v>1.3399300000000003</v>
      </c>
      <c r="H26" s="28">
        <v>3.4219999999999988E-3</v>
      </c>
      <c r="I26" s="13">
        <v>4.3221482405347532E-2</v>
      </c>
      <c r="J26" s="13">
        <v>0.01</v>
      </c>
      <c r="K26" s="13">
        <v>3.9028998612028826E-2</v>
      </c>
      <c r="L26" s="28">
        <v>3.414497110022455E-3</v>
      </c>
      <c r="M26" s="82">
        <v>7.7798668329625556E-4</v>
      </c>
      <c r="N26" s="13">
        <v>3.7444960084884855E-2</v>
      </c>
      <c r="O26" s="13">
        <v>4.365369722940101E-3</v>
      </c>
      <c r="P26" s="150">
        <v>1.4111525975225754E-3</v>
      </c>
      <c r="Q26" s="58">
        <v>0.8</v>
      </c>
      <c r="R26" s="58">
        <v>2.9</v>
      </c>
      <c r="S26" s="58">
        <v>0.7</v>
      </c>
      <c r="T26" s="58">
        <v>1.55</v>
      </c>
      <c r="U26" s="291"/>
      <c r="V26" s="291">
        <v>1</v>
      </c>
      <c r="W26" s="347"/>
      <c r="X26" s="347"/>
      <c r="Y26" s="291"/>
      <c r="Z26" s="291"/>
      <c r="AA26" s="347"/>
      <c r="AB26" s="347"/>
      <c r="AC26" s="291"/>
      <c r="AD26" s="291"/>
      <c r="AE26" s="291">
        <v>1</v>
      </c>
      <c r="AF26" s="291">
        <v>1</v>
      </c>
      <c r="AG26" s="291"/>
      <c r="AH26" s="291"/>
      <c r="AI26" s="291">
        <v>1</v>
      </c>
      <c r="AJ26" s="291"/>
      <c r="AK26" s="291"/>
      <c r="AL26" s="347"/>
      <c r="AM26" s="347"/>
      <c r="AN26" s="291"/>
      <c r="AO26" s="291">
        <v>1</v>
      </c>
      <c r="AP26" s="291"/>
      <c r="AQ26" s="291"/>
      <c r="AR26" s="291"/>
      <c r="AS26" s="291">
        <v>1</v>
      </c>
      <c r="AT26" s="291">
        <v>1</v>
      </c>
      <c r="AU26" s="347"/>
      <c r="AV26" s="291">
        <v>1</v>
      </c>
      <c r="AW26" s="347"/>
      <c r="AX26" s="347"/>
      <c r="AY26" s="291">
        <v>1</v>
      </c>
      <c r="AZ26" s="291">
        <v>1</v>
      </c>
      <c r="BA26" s="347"/>
      <c r="BB26" s="347"/>
      <c r="BC26" s="347"/>
      <c r="BD26" s="273"/>
      <c r="BE26" s="273"/>
      <c r="BF26" s="291" t="s">
        <v>85</v>
      </c>
      <c r="BG26" s="291" t="s">
        <v>85</v>
      </c>
      <c r="BH26" s="277"/>
      <c r="BI26" s="277"/>
      <c r="BJ26" s="277"/>
      <c r="BK26" s="277"/>
      <c r="BL26" s="277"/>
      <c r="BM26" s="273"/>
      <c r="BN26" s="273"/>
      <c r="BO26" s="273"/>
      <c r="BP26" s="291" t="s">
        <v>87</v>
      </c>
      <c r="BQ26" s="273"/>
      <c r="BR26" s="291" t="s">
        <v>85</v>
      </c>
      <c r="BS26" s="273"/>
      <c r="BT26" s="273"/>
      <c r="BU26" s="273"/>
      <c r="BV26" s="291" t="s">
        <v>85</v>
      </c>
      <c r="BW26" s="291" t="s">
        <v>85</v>
      </c>
      <c r="BX26" s="277"/>
      <c r="BY26" s="277"/>
      <c r="BZ26" s="277"/>
      <c r="CA26" s="277"/>
      <c r="CB26" s="273"/>
      <c r="CC26" s="273"/>
      <c r="CD26" s="291" t="s">
        <v>87</v>
      </c>
      <c r="CE26" s="273"/>
      <c r="CF26" s="273"/>
      <c r="CG26" s="34">
        <v>87.65505188920919</v>
      </c>
      <c r="CH26" s="13">
        <v>45.775694135403569</v>
      </c>
      <c r="CI26" s="7">
        <v>24.174711943403302</v>
      </c>
      <c r="CJ26" s="13">
        <v>99.92675915369847</v>
      </c>
      <c r="CK26" s="13">
        <v>7.452283005243701</v>
      </c>
      <c r="CL26" s="47">
        <v>39.939041601696594</v>
      </c>
      <c r="CM26" s="47">
        <v>0.16725154028131892</v>
      </c>
      <c r="CN26" s="77">
        <v>1.5664442533135095E-4</v>
      </c>
      <c r="CO26" s="47">
        <v>0.2161692880923102</v>
      </c>
      <c r="CP26" s="77">
        <v>2.5501712443943937E-5</v>
      </c>
    </row>
    <row r="27" spans="1:94" ht="24" customHeight="1" x14ac:dyDescent="0.2">
      <c r="A27" s="26"/>
      <c r="B27" s="5" t="s">
        <v>82</v>
      </c>
      <c r="C27" s="10" t="s">
        <v>98</v>
      </c>
      <c r="D27" s="10" t="s">
        <v>98</v>
      </c>
      <c r="E27" s="12" t="s">
        <v>93</v>
      </c>
      <c r="F27" s="65">
        <v>4.6599999999999993</v>
      </c>
      <c r="G27" s="13">
        <v>3.0052299999999996</v>
      </c>
      <c r="H27" s="13">
        <v>2.7027999999999993E-2</v>
      </c>
      <c r="I27" s="13">
        <v>8.3008296052181407E-2</v>
      </c>
      <c r="J27" s="13">
        <v>0.04</v>
      </c>
      <c r="K27" s="13">
        <v>7.4956491335119807E-2</v>
      </c>
      <c r="L27" s="28">
        <v>6.5576553881223311E-3</v>
      </c>
      <c r="M27" s="28">
        <v>1.4941493289392653E-3</v>
      </c>
      <c r="N27" s="13">
        <v>7.1914292601950966E-2</v>
      </c>
      <c r="O27" s="28">
        <v>8.3838379012703221E-3</v>
      </c>
      <c r="P27" s="149">
        <v>2.7101655489601192E-3</v>
      </c>
      <c r="Q27" s="58">
        <v>0.65</v>
      </c>
      <c r="R27" s="53">
        <v>2.2999999999999998</v>
      </c>
      <c r="S27" s="58">
        <v>0.6</v>
      </c>
      <c r="T27" s="74">
        <v>1.5</v>
      </c>
      <c r="U27" s="291">
        <v>1</v>
      </c>
      <c r="V27" s="291"/>
      <c r="W27" s="347"/>
      <c r="X27" s="347"/>
      <c r="Y27" s="291"/>
      <c r="Z27" s="291"/>
      <c r="AA27" s="347"/>
      <c r="AB27" s="347"/>
      <c r="AC27" s="291">
        <v>1</v>
      </c>
      <c r="AD27" s="291">
        <v>1</v>
      </c>
      <c r="AE27" s="291"/>
      <c r="AF27" s="291"/>
      <c r="AG27" s="291">
        <v>1</v>
      </c>
      <c r="AH27" s="291"/>
      <c r="AI27" s="291"/>
      <c r="AJ27" s="291">
        <v>1</v>
      </c>
      <c r="AK27" s="291"/>
      <c r="AL27" s="347"/>
      <c r="AM27" s="347"/>
      <c r="AN27" s="291">
        <v>1</v>
      </c>
      <c r="AO27" s="291"/>
      <c r="AP27" s="291"/>
      <c r="AQ27" s="291">
        <v>1</v>
      </c>
      <c r="AR27" s="291">
        <v>1</v>
      </c>
      <c r="AS27" s="291"/>
      <c r="AT27" s="291"/>
      <c r="AU27" s="347"/>
      <c r="AV27" s="291">
        <v>1</v>
      </c>
      <c r="AW27" s="347"/>
      <c r="AX27" s="347"/>
      <c r="AY27" s="291">
        <v>1</v>
      </c>
      <c r="AZ27" s="291">
        <v>1</v>
      </c>
      <c r="BA27" s="347"/>
      <c r="BB27" s="347"/>
      <c r="BC27" s="347"/>
      <c r="BD27" s="273"/>
      <c r="BE27" s="291" t="s">
        <v>85</v>
      </c>
      <c r="BF27" s="273"/>
      <c r="BG27" s="291" t="s">
        <v>85</v>
      </c>
      <c r="BH27" s="273"/>
      <c r="BI27" s="273"/>
      <c r="BJ27" s="273"/>
      <c r="BK27" s="273"/>
      <c r="BL27" s="273"/>
      <c r="BM27" s="273"/>
      <c r="BN27" s="273"/>
      <c r="BO27" s="291" t="s">
        <v>87</v>
      </c>
      <c r="BP27" s="273"/>
      <c r="BQ27" s="273"/>
      <c r="BR27" s="291" t="s">
        <v>85</v>
      </c>
      <c r="BS27" s="273"/>
      <c r="BT27" s="273"/>
      <c r="BU27" s="291" t="s">
        <v>85</v>
      </c>
      <c r="BV27" s="273"/>
      <c r="BW27" s="273"/>
      <c r="BX27" s="277"/>
      <c r="BY27" s="291" t="s">
        <v>85</v>
      </c>
      <c r="BZ27" s="273"/>
      <c r="CA27" s="273"/>
      <c r="CB27" s="273"/>
      <c r="CC27" s="273"/>
      <c r="CD27" s="291" t="s">
        <v>87</v>
      </c>
      <c r="CE27" s="273"/>
      <c r="CF27" s="273"/>
      <c r="CG27" s="34">
        <v>93.057251906237994</v>
      </c>
      <c r="CH27" s="13">
        <v>35.247284484260746</v>
      </c>
      <c r="CI27" s="7">
        <v>24.174711943403302</v>
      </c>
      <c r="CJ27" s="13">
        <v>106.0852671731113</v>
      </c>
      <c r="CK27" s="32">
        <v>5.7382579140376491</v>
      </c>
      <c r="CL27" s="94">
        <v>39.939041601696594</v>
      </c>
      <c r="CM27" s="47">
        <v>0.39231260280244296</v>
      </c>
      <c r="CN27" s="69">
        <v>9.5266360504059919E-4</v>
      </c>
      <c r="CO27" s="47">
        <v>0.50492656133055536</v>
      </c>
      <c r="CP27" s="77">
        <v>1.5509363490060954E-4</v>
      </c>
    </row>
    <row r="28" spans="1:94" ht="23.25" customHeight="1" x14ac:dyDescent="0.2">
      <c r="A28" s="26"/>
      <c r="B28" s="5" t="s">
        <v>82</v>
      </c>
      <c r="C28" s="10" t="s">
        <v>98</v>
      </c>
      <c r="D28" s="10" t="s">
        <v>98</v>
      </c>
      <c r="E28" s="12" t="s">
        <v>94</v>
      </c>
      <c r="F28" s="65">
        <v>3.1199999999999988</v>
      </c>
      <c r="G28" s="13">
        <v>2.0188599999999992</v>
      </c>
      <c r="H28" s="13">
        <v>1.8095999999999994E-2</v>
      </c>
      <c r="I28" s="13">
        <v>6.1160945814535156E-2</v>
      </c>
      <c r="J28" s="13">
        <v>0.03</v>
      </c>
      <c r="K28" s="13">
        <v>5.5228334070525249E-2</v>
      </c>
      <c r="L28" s="28">
        <v>4.8317147193482771E-3</v>
      </c>
      <c r="M28" s="28">
        <v>1.1008970246616327E-3</v>
      </c>
      <c r="N28" s="13">
        <v>5.2986826164382682E-2</v>
      </c>
      <c r="O28" s="13">
        <v>6.1772555272680508E-3</v>
      </c>
      <c r="P28" s="149">
        <v>1.9968641228844232E-3</v>
      </c>
      <c r="Q28" s="58">
        <v>0.5</v>
      </c>
      <c r="R28" s="58">
        <v>2</v>
      </c>
      <c r="S28" s="58">
        <v>0.41499999999999998</v>
      </c>
      <c r="T28" s="74">
        <v>1</v>
      </c>
      <c r="U28" s="291">
        <v>1</v>
      </c>
      <c r="V28" s="291"/>
      <c r="W28" s="347"/>
      <c r="X28" s="347"/>
      <c r="Y28" s="291"/>
      <c r="Z28" s="291"/>
      <c r="AA28" s="347"/>
      <c r="AB28" s="347"/>
      <c r="AC28" s="291">
        <v>1</v>
      </c>
      <c r="AD28" s="291">
        <v>1</v>
      </c>
      <c r="AE28" s="291"/>
      <c r="AF28" s="291"/>
      <c r="AG28" s="291">
        <v>1</v>
      </c>
      <c r="AH28" s="291"/>
      <c r="AI28" s="291"/>
      <c r="AJ28" s="291">
        <v>1</v>
      </c>
      <c r="AK28" s="291"/>
      <c r="AL28" s="347"/>
      <c r="AM28" s="347"/>
      <c r="AN28" s="291">
        <v>1</v>
      </c>
      <c r="AO28" s="291"/>
      <c r="AP28" s="291"/>
      <c r="AQ28" s="291">
        <v>1</v>
      </c>
      <c r="AR28" s="291">
        <v>1</v>
      </c>
      <c r="AS28" s="291"/>
      <c r="AT28" s="291"/>
      <c r="AU28" s="347"/>
      <c r="AV28" s="291">
        <v>1</v>
      </c>
      <c r="AW28" s="347"/>
      <c r="AX28" s="347"/>
      <c r="AY28" s="291">
        <v>1</v>
      </c>
      <c r="AZ28" s="291">
        <v>1</v>
      </c>
      <c r="BA28" s="347"/>
      <c r="BB28" s="347"/>
      <c r="BC28" s="347"/>
      <c r="BD28" s="273"/>
      <c r="BE28" s="291" t="s">
        <v>85</v>
      </c>
      <c r="BF28" s="273"/>
      <c r="BG28" s="291" t="s">
        <v>85</v>
      </c>
      <c r="BH28" s="273"/>
      <c r="BI28" s="273"/>
      <c r="BJ28" s="273"/>
      <c r="BK28" s="273"/>
      <c r="BL28" s="273"/>
      <c r="BM28" s="273"/>
      <c r="BN28" s="273"/>
      <c r="BO28" s="291" t="s">
        <v>87</v>
      </c>
      <c r="BP28" s="273"/>
      <c r="BQ28" s="273"/>
      <c r="BR28" s="291" t="s">
        <v>85</v>
      </c>
      <c r="BS28" s="273"/>
      <c r="BT28" s="273"/>
      <c r="BU28" s="291" t="s">
        <v>85</v>
      </c>
      <c r="BV28" s="273"/>
      <c r="BW28" s="273"/>
      <c r="BX28" s="277"/>
      <c r="BY28" s="291" t="s">
        <v>85</v>
      </c>
      <c r="BZ28" s="273"/>
      <c r="CA28" s="273"/>
      <c r="CB28" s="273"/>
      <c r="CC28" s="273"/>
      <c r="CD28" s="291" t="s">
        <v>87</v>
      </c>
      <c r="CE28" s="273"/>
      <c r="CF28" s="273"/>
      <c r="CG28" s="34">
        <v>74.132125394969364</v>
      </c>
      <c r="CH28" s="13">
        <v>44.764051295011157</v>
      </c>
      <c r="CI28" s="7">
        <v>24.174711943403302</v>
      </c>
      <c r="CJ28" s="13">
        <v>84.510622950265073</v>
      </c>
      <c r="CK28" s="32">
        <v>7.2875875508278165</v>
      </c>
      <c r="CL28" s="94">
        <v>39.939041601696594</v>
      </c>
      <c r="CM28" s="47">
        <v>0.22508748393830608</v>
      </c>
      <c r="CN28" s="69">
        <v>8.1005027223452169E-4</v>
      </c>
      <c r="CO28" s="47">
        <v>0.29522492604666539</v>
      </c>
      <c r="CP28" s="77">
        <v>1.3187618431978012E-4</v>
      </c>
    </row>
    <row r="29" spans="1:94" ht="25.5" customHeight="1" x14ac:dyDescent="0.2">
      <c r="A29" s="216"/>
      <c r="B29" s="5" t="s">
        <v>82</v>
      </c>
      <c r="C29" s="10" t="s">
        <v>98</v>
      </c>
      <c r="D29" s="10" t="s">
        <v>98</v>
      </c>
      <c r="E29" s="10" t="s">
        <v>95</v>
      </c>
      <c r="F29" s="71">
        <v>1.21</v>
      </c>
      <c r="G29" s="13">
        <v>0.79550499999999991</v>
      </c>
      <c r="H29" s="28">
        <v>5.8E-4</v>
      </c>
      <c r="I29" s="28">
        <v>2.4341301229810847E-2</v>
      </c>
      <c r="J29" s="28">
        <v>0.01</v>
      </c>
      <c r="K29" s="28">
        <v>2.1980195010519194E-2</v>
      </c>
      <c r="L29" s="82">
        <v>1.9229627971550569E-3</v>
      </c>
      <c r="M29" s="90">
        <v>4.3814342213659521E-4</v>
      </c>
      <c r="N29" s="28">
        <v>2.1088102541611496E-2</v>
      </c>
      <c r="O29" s="82">
        <v>2.4584714242108958E-3</v>
      </c>
      <c r="P29" s="150">
        <v>7.9472726398845464E-4</v>
      </c>
      <c r="Q29" s="52">
        <v>0.32</v>
      </c>
      <c r="R29" s="53">
        <v>1.7</v>
      </c>
      <c r="S29" s="52">
        <v>0.23</v>
      </c>
      <c r="T29" s="74">
        <v>0.4</v>
      </c>
      <c r="U29" s="291">
        <v>1</v>
      </c>
      <c r="V29" s="291"/>
      <c r="W29" s="347"/>
      <c r="X29" s="347"/>
      <c r="Y29" s="291"/>
      <c r="Z29" s="291"/>
      <c r="AA29" s="347"/>
      <c r="AB29" s="347"/>
      <c r="AC29" s="291">
        <v>1</v>
      </c>
      <c r="AD29" s="291">
        <v>1</v>
      </c>
      <c r="AE29" s="291"/>
      <c r="AF29" s="291"/>
      <c r="AG29" s="291">
        <v>1</v>
      </c>
      <c r="AH29" s="291"/>
      <c r="AI29" s="291"/>
      <c r="AJ29" s="291">
        <v>1</v>
      </c>
      <c r="AK29" s="291"/>
      <c r="AL29" s="347"/>
      <c r="AM29" s="347"/>
      <c r="AN29" s="291"/>
      <c r="AO29" s="291">
        <v>1</v>
      </c>
      <c r="AP29" s="291"/>
      <c r="AQ29" s="291"/>
      <c r="AR29" s="291"/>
      <c r="AS29" s="291">
        <v>1</v>
      </c>
      <c r="AT29" s="291">
        <v>1</v>
      </c>
      <c r="AU29" s="347"/>
      <c r="AV29" s="291">
        <v>1</v>
      </c>
      <c r="AW29" s="347"/>
      <c r="AX29" s="347"/>
      <c r="AY29" s="291">
        <v>1</v>
      </c>
      <c r="AZ29" s="291">
        <v>1</v>
      </c>
      <c r="BA29" s="347"/>
      <c r="BB29" s="347"/>
      <c r="BC29" s="347"/>
      <c r="BD29" s="273"/>
      <c r="BE29" s="291" t="s">
        <v>85</v>
      </c>
      <c r="BF29" s="273"/>
      <c r="BG29" s="291" t="s">
        <v>85</v>
      </c>
      <c r="BH29" s="273"/>
      <c r="BI29" s="273"/>
      <c r="BJ29" s="273"/>
      <c r="BK29" s="273"/>
      <c r="BL29" s="273"/>
      <c r="BM29" s="273"/>
      <c r="BN29" s="273"/>
      <c r="BO29" s="291" t="s">
        <v>87</v>
      </c>
      <c r="BP29" s="273"/>
      <c r="BQ29" s="273"/>
      <c r="BR29" s="291" t="s">
        <v>85</v>
      </c>
      <c r="BS29" s="273"/>
      <c r="BT29" s="273"/>
      <c r="BU29" s="291" t="s">
        <v>85</v>
      </c>
      <c r="BV29" s="273"/>
      <c r="BW29" s="273"/>
      <c r="BX29" s="277"/>
      <c r="BY29" s="291" t="s">
        <v>85</v>
      </c>
      <c r="BZ29" s="273"/>
      <c r="CA29" s="273"/>
      <c r="CB29" s="273"/>
      <c r="CC29" s="273"/>
      <c r="CD29" s="291" t="s">
        <v>87</v>
      </c>
      <c r="CE29" s="273"/>
      <c r="CF29" s="273"/>
      <c r="CG29" s="61">
        <v>70.646835061402399</v>
      </c>
      <c r="CH29" s="58">
        <v>27.754215748636152</v>
      </c>
      <c r="CI29" s="53">
        <v>24.174711943403302</v>
      </c>
      <c r="CJ29" s="13">
        <v>80.537391969998723</v>
      </c>
      <c r="CK29" s="32">
        <v>4.5183863238779658</v>
      </c>
      <c r="CL29" s="94">
        <v>39.939041601696594</v>
      </c>
      <c r="CM29" s="47">
        <v>8.5451311977038896E-2</v>
      </c>
      <c r="CN29" s="78">
        <v>1.6097445134208968E-5</v>
      </c>
      <c r="CO29" s="69">
        <v>0.1123941383371467</v>
      </c>
      <c r="CP29" s="126">
        <v>2.6206640678492204E-6</v>
      </c>
    </row>
    <row r="30" spans="1:94" ht="25.5" customHeight="1" x14ac:dyDescent="0.2">
      <c r="A30" s="220"/>
      <c r="B30" s="5" t="s">
        <v>82</v>
      </c>
      <c r="C30" s="10" t="s">
        <v>99</v>
      </c>
      <c r="D30" s="10" t="s">
        <v>99</v>
      </c>
      <c r="E30" s="15"/>
      <c r="F30" s="115">
        <v>58.88</v>
      </c>
      <c r="G30" s="115"/>
      <c r="H30" s="118"/>
      <c r="I30" s="115">
        <v>0.37641026275553807</v>
      </c>
      <c r="J30" s="115">
        <v>7.9000000000000001E-2</v>
      </c>
      <c r="K30" s="115">
        <v>0.3398984672682509</v>
      </c>
      <c r="L30" s="115">
        <v>2.9736410757687511E-2</v>
      </c>
      <c r="M30" s="115">
        <v>6.7753847295996851E-3</v>
      </c>
      <c r="N30" s="113">
        <v>0.33108910891089111</v>
      </c>
      <c r="O30" s="14"/>
      <c r="P30" s="113"/>
      <c r="Q30" s="7"/>
      <c r="R30" s="7"/>
      <c r="S30" s="7"/>
      <c r="T30" s="36"/>
      <c r="U30" s="273"/>
      <c r="V30" s="274"/>
      <c r="W30" s="274"/>
      <c r="X30" s="274"/>
      <c r="Y30" s="273"/>
      <c r="Z30" s="273"/>
      <c r="AA30" s="274"/>
      <c r="AB30" s="274"/>
      <c r="AC30" s="273"/>
      <c r="AD30" s="273"/>
      <c r="AE30" s="274"/>
      <c r="AF30" s="273"/>
      <c r="AG30" s="273"/>
      <c r="AH30" s="273"/>
      <c r="AI30" s="273"/>
      <c r="AJ30" s="273"/>
      <c r="AK30" s="273"/>
      <c r="AL30" s="274"/>
      <c r="AM30" s="274"/>
      <c r="AN30" s="273"/>
      <c r="AO30" s="273"/>
      <c r="AP30" s="273"/>
      <c r="AQ30" s="273"/>
      <c r="AR30" s="273"/>
      <c r="AS30" s="273"/>
      <c r="AT30" s="273"/>
      <c r="AU30" s="274"/>
      <c r="AV30" s="273"/>
      <c r="AW30" s="274"/>
      <c r="AX30" s="274"/>
      <c r="AY30" s="273"/>
      <c r="AZ30" s="273"/>
      <c r="BA30" s="274"/>
      <c r="BB30" s="274"/>
      <c r="BC30" s="274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7"/>
      <c r="CA30" s="277"/>
      <c r="CB30" s="273"/>
      <c r="CC30" s="273"/>
      <c r="CD30" s="273"/>
      <c r="CE30" s="273"/>
      <c r="CF30" s="273"/>
      <c r="CG30" s="34"/>
      <c r="CH30" s="7"/>
      <c r="CI30" s="7"/>
      <c r="CJ30" s="7"/>
      <c r="CK30" s="7"/>
      <c r="CL30" s="7"/>
      <c r="CM30" s="7"/>
      <c r="CN30" s="47"/>
      <c r="CO30" s="7"/>
      <c r="CP30" s="7"/>
    </row>
    <row r="31" spans="1:94" ht="24" customHeight="1" x14ac:dyDescent="0.2">
      <c r="A31" s="26"/>
      <c r="B31" s="37" t="s">
        <v>82</v>
      </c>
      <c r="C31" s="10" t="s">
        <v>99</v>
      </c>
      <c r="D31" s="10" t="s">
        <v>99</v>
      </c>
      <c r="E31" s="38" t="s">
        <v>84</v>
      </c>
      <c r="F31" s="39">
        <v>13.559999999999999</v>
      </c>
      <c r="G31" s="13">
        <v>8.7056799999999992</v>
      </c>
      <c r="H31" s="13">
        <v>7.2209999999999996E-2</v>
      </c>
      <c r="I31" s="13">
        <v>8.6686874371010456E-2</v>
      </c>
      <c r="J31" s="13">
        <v>0.02</v>
      </c>
      <c r="K31" s="13">
        <v>7.8278247557022437E-2</v>
      </c>
      <c r="L31" s="28">
        <v>6.8482630753098264E-3</v>
      </c>
      <c r="M31" s="28">
        <v>1.560363738678188E-3</v>
      </c>
      <c r="N31" s="13">
        <v>7.6249461902712007E-2</v>
      </c>
      <c r="O31" s="28">
        <v>8.7553743114720563E-3</v>
      </c>
      <c r="P31" s="149">
        <v>1.6820381568263924E-3</v>
      </c>
      <c r="Q31" s="58">
        <v>1.5</v>
      </c>
      <c r="R31" s="58">
        <v>3.7</v>
      </c>
      <c r="S31" s="58">
        <v>2</v>
      </c>
      <c r="T31" s="91">
        <v>2</v>
      </c>
      <c r="U31" s="291">
        <v>1</v>
      </c>
      <c r="V31" s="347"/>
      <c r="W31" s="347"/>
      <c r="X31" s="347"/>
      <c r="Y31" s="291">
        <v>1</v>
      </c>
      <c r="Z31" s="291"/>
      <c r="AA31" s="347"/>
      <c r="AB31" s="347"/>
      <c r="AC31" s="291"/>
      <c r="AD31" s="291"/>
      <c r="AE31" s="291"/>
      <c r="AF31" s="291">
        <v>1</v>
      </c>
      <c r="AG31" s="291"/>
      <c r="AH31" s="291"/>
      <c r="AI31" s="291">
        <v>1</v>
      </c>
      <c r="AJ31" s="291"/>
      <c r="AK31" s="291"/>
      <c r="AL31" s="347"/>
      <c r="AM31" s="347"/>
      <c r="AN31" s="291">
        <v>0.5</v>
      </c>
      <c r="AO31" s="291">
        <v>0.5</v>
      </c>
      <c r="AP31" s="291"/>
      <c r="AQ31" s="291">
        <v>0.5</v>
      </c>
      <c r="AR31" s="291"/>
      <c r="AS31" s="291">
        <v>0.5</v>
      </c>
      <c r="AT31" s="291"/>
      <c r="AU31" s="347"/>
      <c r="AV31" s="291">
        <v>1</v>
      </c>
      <c r="AW31" s="347"/>
      <c r="AX31" s="347"/>
      <c r="AY31" s="291">
        <v>0.5</v>
      </c>
      <c r="AZ31" s="291"/>
      <c r="BA31" s="347"/>
      <c r="BB31" s="347"/>
      <c r="BC31" s="347">
        <v>0.5</v>
      </c>
      <c r="BD31" s="273"/>
      <c r="BE31" s="273"/>
      <c r="BF31" s="291" t="s">
        <v>85</v>
      </c>
      <c r="BG31" s="291" t="s">
        <v>85</v>
      </c>
      <c r="BH31" s="277"/>
      <c r="BI31" s="277"/>
      <c r="BJ31" s="277"/>
      <c r="BK31" s="277"/>
      <c r="BL31" s="277"/>
      <c r="BM31" s="277"/>
      <c r="BN31" s="277"/>
      <c r="BO31" s="277"/>
      <c r="BP31" s="291" t="s">
        <v>87</v>
      </c>
      <c r="BQ31" s="277"/>
      <c r="BR31" s="291" t="s">
        <v>85</v>
      </c>
      <c r="BS31" s="273"/>
      <c r="BT31" s="273"/>
      <c r="BU31" s="273"/>
      <c r="BV31" s="291" t="s">
        <v>85</v>
      </c>
      <c r="BW31" s="291" t="s">
        <v>85</v>
      </c>
      <c r="BX31" s="277"/>
      <c r="BY31" s="277"/>
      <c r="BZ31" s="277"/>
      <c r="CA31" s="277"/>
      <c r="CB31" s="273"/>
      <c r="CC31" s="273"/>
      <c r="CD31" s="291" t="s">
        <v>87</v>
      </c>
      <c r="CE31" s="273"/>
      <c r="CF31" s="273"/>
      <c r="CG31" s="276">
        <v>111.56414357747856</v>
      </c>
      <c r="CH31" s="71">
        <v>27.754215748636152</v>
      </c>
      <c r="CI31" s="73">
        <v>24.174711943403302</v>
      </c>
      <c r="CJ31" s="13">
        <v>127.18312367832554</v>
      </c>
      <c r="CK31" s="13">
        <v>4.5183863238779658</v>
      </c>
      <c r="CL31" s="47">
        <v>39.939041601696594</v>
      </c>
      <c r="CM31" s="47">
        <v>1.2990508274121322</v>
      </c>
      <c r="CN31" s="69">
        <v>2.0041319192090168E-3</v>
      </c>
      <c r="CO31" s="94">
        <v>1.648788980262931</v>
      </c>
      <c r="CP31" s="102">
        <v>3.2627267644722789E-4</v>
      </c>
    </row>
    <row r="32" spans="1:94" ht="25.5" customHeight="1" x14ac:dyDescent="0.2">
      <c r="A32" s="26"/>
      <c r="B32" s="5" t="s">
        <v>82</v>
      </c>
      <c r="C32" s="10" t="s">
        <v>99</v>
      </c>
      <c r="D32" s="10" t="s">
        <v>99</v>
      </c>
      <c r="E32" s="12" t="s">
        <v>89</v>
      </c>
      <c r="F32" s="39">
        <v>15.709999999999999</v>
      </c>
      <c r="G32" s="13">
        <v>10.082754999999999</v>
      </c>
      <c r="H32" s="13">
        <v>8.4679999999999991E-2</v>
      </c>
      <c r="I32" s="13">
        <v>0.10043147465844944</v>
      </c>
      <c r="J32" s="13">
        <v>0.02</v>
      </c>
      <c r="K32" s="13">
        <v>9.0689621616579841E-2</v>
      </c>
      <c r="L32" s="13">
        <v>7.9340864980175056E-3</v>
      </c>
      <c r="M32" s="28">
        <v>1.8077665438520898E-3</v>
      </c>
      <c r="N32" s="13">
        <v>8.8339162720619882E-2</v>
      </c>
      <c r="O32" s="13">
        <v>1.0143578940503394E-2</v>
      </c>
      <c r="P32" s="149">
        <v>1.9487329973261643E-3</v>
      </c>
      <c r="Q32" s="58">
        <v>1.2</v>
      </c>
      <c r="R32" s="58">
        <v>3.7</v>
      </c>
      <c r="S32" s="58">
        <v>1.5</v>
      </c>
      <c r="T32" s="91">
        <v>1.7</v>
      </c>
      <c r="U32" s="291">
        <v>1</v>
      </c>
      <c r="V32" s="347"/>
      <c r="W32" s="347"/>
      <c r="X32" s="347"/>
      <c r="Y32" s="291">
        <v>1</v>
      </c>
      <c r="Z32" s="291"/>
      <c r="AA32" s="347"/>
      <c r="AB32" s="347"/>
      <c r="AC32" s="291"/>
      <c r="AD32" s="291"/>
      <c r="AE32" s="291"/>
      <c r="AF32" s="291">
        <v>1</v>
      </c>
      <c r="AG32" s="291"/>
      <c r="AH32" s="291"/>
      <c r="AI32" s="291">
        <v>1</v>
      </c>
      <c r="AJ32" s="291"/>
      <c r="AK32" s="291"/>
      <c r="AL32" s="347"/>
      <c r="AM32" s="347"/>
      <c r="AN32" s="291">
        <v>1</v>
      </c>
      <c r="AO32" s="291"/>
      <c r="AP32" s="291"/>
      <c r="AQ32" s="291">
        <v>1</v>
      </c>
      <c r="AR32" s="291">
        <v>1</v>
      </c>
      <c r="AS32" s="291"/>
      <c r="AT32" s="291"/>
      <c r="AU32" s="347"/>
      <c r="AV32" s="291">
        <v>1</v>
      </c>
      <c r="AW32" s="347"/>
      <c r="AX32" s="347"/>
      <c r="AY32" s="291">
        <v>1</v>
      </c>
      <c r="AZ32" s="291"/>
      <c r="BA32" s="347"/>
      <c r="BB32" s="347"/>
      <c r="BC32" s="347"/>
      <c r="BD32" s="273"/>
      <c r="BE32" s="273"/>
      <c r="BF32" s="291" t="s">
        <v>85</v>
      </c>
      <c r="BG32" s="291" t="s">
        <v>85</v>
      </c>
      <c r="BH32" s="277"/>
      <c r="BI32" s="277"/>
      <c r="BJ32" s="277"/>
      <c r="BK32" s="277"/>
      <c r="BL32" s="277"/>
      <c r="BM32" s="277"/>
      <c r="BN32" s="277"/>
      <c r="BO32" s="277"/>
      <c r="BP32" s="291" t="s">
        <v>87</v>
      </c>
      <c r="BQ32" s="277"/>
      <c r="BR32" s="291" t="s">
        <v>85</v>
      </c>
      <c r="BS32" s="273"/>
      <c r="BT32" s="273"/>
      <c r="BU32" s="273"/>
      <c r="BV32" s="291" t="s">
        <v>85</v>
      </c>
      <c r="BW32" s="291" t="s">
        <v>85</v>
      </c>
      <c r="BX32" s="277"/>
      <c r="BY32" s="277"/>
      <c r="BZ32" s="277"/>
      <c r="CA32" s="277"/>
      <c r="CB32" s="273"/>
      <c r="CC32" s="273"/>
      <c r="CD32" s="291" t="s">
        <v>87</v>
      </c>
      <c r="CE32" s="273"/>
      <c r="CF32" s="273"/>
      <c r="CG32" s="276">
        <v>111.70355519082125</v>
      </c>
      <c r="CH32" s="71">
        <v>78.544430568640308</v>
      </c>
      <c r="CI32" s="73">
        <v>24.174711943403302</v>
      </c>
      <c r="CJ32" s="13">
        <v>127.34205291753621</v>
      </c>
      <c r="CK32" s="13">
        <v>12.787033296574641</v>
      </c>
      <c r="CL32" s="47">
        <v>39.939041601696594</v>
      </c>
      <c r="CM32" s="47">
        <v>1.5060643042488946</v>
      </c>
      <c r="CN32" s="69">
        <v>6.6511423805524607E-3</v>
      </c>
      <c r="CO32" s="94">
        <v>1.9114010643272064</v>
      </c>
      <c r="CP32" s="101">
        <v>1.0828059795539404E-3</v>
      </c>
    </row>
    <row r="33" spans="1:111" ht="25.5" customHeight="1" x14ac:dyDescent="0.2">
      <c r="A33" s="26"/>
      <c r="B33" s="5" t="s">
        <v>82</v>
      </c>
      <c r="C33" s="10" t="s">
        <v>99</v>
      </c>
      <c r="D33" s="10" t="s">
        <v>99</v>
      </c>
      <c r="E33" s="12" t="s">
        <v>91</v>
      </c>
      <c r="F33" s="39">
        <v>6.95</v>
      </c>
      <c r="G33" s="13">
        <v>4.4719749999999996</v>
      </c>
      <c r="H33" s="13">
        <v>3.3871999999999999E-2</v>
      </c>
      <c r="I33" s="13">
        <v>4.4430219533814361E-2</v>
      </c>
      <c r="J33" s="13">
        <v>0.01</v>
      </c>
      <c r="K33" s="13">
        <v>4.0120488239034371E-2</v>
      </c>
      <c r="L33" s="28">
        <v>3.5099873431713347E-3</v>
      </c>
      <c r="M33" s="28">
        <v>7.9974395160865841E-4</v>
      </c>
      <c r="N33" s="13">
        <v>3.9080660783469653E-2</v>
      </c>
      <c r="O33" s="28">
        <v>4.487452172915251E-3</v>
      </c>
      <c r="P33" s="149">
        <v>8.6210657742945632E-4</v>
      </c>
      <c r="Q33" s="58">
        <v>1.1000000000000001</v>
      </c>
      <c r="R33" s="58">
        <v>3.3</v>
      </c>
      <c r="S33" s="58">
        <v>1.1000000000000001</v>
      </c>
      <c r="T33" s="91">
        <v>1.6</v>
      </c>
      <c r="U33" s="291"/>
      <c r="V33" s="291">
        <v>1</v>
      </c>
      <c r="W33" s="347"/>
      <c r="X33" s="347"/>
      <c r="Y33" s="291"/>
      <c r="Z33" s="291"/>
      <c r="AA33" s="347"/>
      <c r="AB33" s="347"/>
      <c r="AC33" s="291"/>
      <c r="AD33" s="291"/>
      <c r="AE33" s="291">
        <v>1</v>
      </c>
      <c r="AF33" s="291">
        <v>1</v>
      </c>
      <c r="AG33" s="291"/>
      <c r="AH33" s="291"/>
      <c r="AI33" s="291">
        <v>1</v>
      </c>
      <c r="AJ33" s="291"/>
      <c r="AK33" s="291"/>
      <c r="AL33" s="347"/>
      <c r="AM33" s="347"/>
      <c r="AN33" s="291"/>
      <c r="AO33" s="291">
        <v>1</v>
      </c>
      <c r="AP33" s="291"/>
      <c r="AQ33" s="291"/>
      <c r="AR33" s="291"/>
      <c r="AS33" s="291">
        <v>1</v>
      </c>
      <c r="AT33" s="291">
        <v>1</v>
      </c>
      <c r="AU33" s="347"/>
      <c r="AV33" s="291">
        <v>1</v>
      </c>
      <c r="AW33" s="347"/>
      <c r="AX33" s="347"/>
      <c r="AY33" s="291">
        <v>1</v>
      </c>
      <c r="AZ33" s="291"/>
      <c r="BA33" s="347"/>
      <c r="BB33" s="347"/>
      <c r="BC33" s="347"/>
      <c r="BD33" s="273"/>
      <c r="BE33" s="273"/>
      <c r="BF33" s="291" t="s">
        <v>85</v>
      </c>
      <c r="BG33" s="291" t="s">
        <v>85</v>
      </c>
      <c r="BH33" s="277"/>
      <c r="BI33" s="277"/>
      <c r="BJ33" s="277"/>
      <c r="BK33" s="277"/>
      <c r="BL33" s="277"/>
      <c r="BM33" s="277"/>
      <c r="BN33" s="277"/>
      <c r="BO33" s="277"/>
      <c r="BP33" s="291" t="s">
        <v>87</v>
      </c>
      <c r="BQ33" s="277"/>
      <c r="BR33" s="291" t="s">
        <v>85</v>
      </c>
      <c r="BS33" s="273"/>
      <c r="BT33" s="273"/>
      <c r="BU33" s="273"/>
      <c r="BV33" s="291" t="s">
        <v>85</v>
      </c>
      <c r="BW33" s="291" t="s">
        <v>85</v>
      </c>
      <c r="BX33" s="277"/>
      <c r="BY33" s="277"/>
      <c r="BZ33" s="277"/>
      <c r="CA33" s="277"/>
      <c r="CB33" s="273"/>
      <c r="CC33" s="273"/>
      <c r="CD33" s="291" t="s">
        <v>87</v>
      </c>
      <c r="CE33" s="273"/>
      <c r="CF33" s="273"/>
      <c r="CG33" s="276">
        <v>99.679303540015212</v>
      </c>
      <c r="CH33" s="71">
        <v>36.915882367260949</v>
      </c>
      <c r="CI33" s="73">
        <v>24.174711943403302</v>
      </c>
      <c r="CJ33" s="13">
        <v>113.63440603561733</v>
      </c>
      <c r="CK33" s="13">
        <v>6.0099056493900829</v>
      </c>
      <c r="CL33" s="47">
        <v>39.939041601696594</v>
      </c>
      <c r="CM33" s="47">
        <v>0.61377760145501248</v>
      </c>
      <c r="CN33" s="69">
        <v>1.2504147675438629E-3</v>
      </c>
      <c r="CO33" s="94">
        <v>0.78574656206292115</v>
      </c>
      <c r="CP33" s="102">
        <v>2.0356752415614087E-4</v>
      </c>
    </row>
    <row r="34" spans="1:111" ht="25.5" customHeight="1" x14ac:dyDescent="0.2">
      <c r="A34" s="26"/>
      <c r="B34" s="5" t="s">
        <v>82</v>
      </c>
      <c r="C34" s="10" t="s">
        <v>99</v>
      </c>
      <c r="D34" s="10" t="s">
        <v>99</v>
      </c>
      <c r="E34" s="12" t="s">
        <v>92</v>
      </c>
      <c r="F34" s="39">
        <v>9.2099999999999991</v>
      </c>
      <c r="G34" s="13">
        <v>5.9195049999999991</v>
      </c>
      <c r="H34" s="13">
        <v>4.6979999999999994E-2</v>
      </c>
      <c r="I34" s="13">
        <v>5.887803192898277E-2</v>
      </c>
      <c r="J34" s="13">
        <v>0.01</v>
      </c>
      <c r="K34" s="13">
        <v>5.3166862831871442E-2</v>
      </c>
      <c r="L34" s="28">
        <v>4.6513645223896392E-3</v>
      </c>
      <c r="M34" s="28">
        <v>1.0598045747216899E-3</v>
      </c>
      <c r="N34" s="13">
        <v>5.1788904433921652E-2</v>
      </c>
      <c r="O34" s="13">
        <v>5.9466812248272598E-3</v>
      </c>
      <c r="P34" s="149">
        <v>1.1424462702338579E-3</v>
      </c>
      <c r="Q34" s="58">
        <v>0.8</v>
      </c>
      <c r="R34" s="58">
        <v>2.9</v>
      </c>
      <c r="S34" s="58">
        <v>0.7</v>
      </c>
      <c r="T34" s="58">
        <v>1.55</v>
      </c>
      <c r="U34" s="291"/>
      <c r="V34" s="291">
        <v>1</v>
      </c>
      <c r="W34" s="347"/>
      <c r="X34" s="347"/>
      <c r="Y34" s="291"/>
      <c r="Z34" s="291"/>
      <c r="AA34" s="347"/>
      <c r="AB34" s="347"/>
      <c r="AC34" s="291"/>
      <c r="AD34" s="291"/>
      <c r="AE34" s="291">
        <v>1</v>
      </c>
      <c r="AF34" s="291">
        <v>1</v>
      </c>
      <c r="AG34" s="291"/>
      <c r="AH34" s="291"/>
      <c r="AI34" s="291">
        <v>1</v>
      </c>
      <c r="AJ34" s="291"/>
      <c r="AK34" s="291"/>
      <c r="AL34" s="347"/>
      <c r="AM34" s="347"/>
      <c r="AN34" s="291"/>
      <c r="AO34" s="291">
        <v>1</v>
      </c>
      <c r="AP34" s="291"/>
      <c r="AQ34" s="291"/>
      <c r="AR34" s="291"/>
      <c r="AS34" s="291">
        <v>1</v>
      </c>
      <c r="AT34" s="291">
        <v>1</v>
      </c>
      <c r="AU34" s="347"/>
      <c r="AV34" s="291">
        <v>1</v>
      </c>
      <c r="AW34" s="347"/>
      <c r="AX34" s="347"/>
      <c r="AY34" s="291">
        <v>1</v>
      </c>
      <c r="AZ34" s="291">
        <v>1</v>
      </c>
      <c r="BA34" s="347"/>
      <c r="BB34" s="347"/>
      <c r="BC34" s="347"/>
      <c r="BD34" s="273"/>
      <c r="BE34" s="273"/>
      <c r="BF34" s="291" t="s">
        <v>85</v>
      </c>
      <c r="BG34" s="291" t="s">
        <v>85</v>
      </c>
      <c r="BH34" s="277"/>
      <c r="BI34" s="277"/>
      <c r="BJ34" s="277"/>
      <c r="BK34" s="277"/>
      <c r="BL34" s="277"/>
      <c r="BM34" s="277"/>
      <c r="BN34" s="277"/>
      <c r="BO34" s="277"/>
      <c r="BP34" s="291" t="s">
        <v>87</v>
      </c>
      <c r="BQ34" s="277"/>
      <c r="BR34" s="291" t="s">
        <v>85</v>
      </c>
      <c r="BS34" s="273"/>
      <c r="BT34" s="273"/>
      <c r="BU34" s="273"/>
      <c r="BV34" s="291" t="s">
        <v>85</v>
      </c>
      <c r="BW34" s="291" t="s">
        <v>85</v>
      </c>
      <c r="BX34" s="277"/>
      <c r="BY34" s="277"/>
      <c r="BZ34" s="277"/>
      <c r="CA34" s="277"/>
      <c r="CB34" s="273"/>
      <c r="CC34" s="273"/>
      <c r="CD34" s="291" t="s">
        <v>87</v>
      </c>
      <c r="CE34" s="273"/>
      <c r="CF34" s="273"/>
      <c r="CG34" s="276">
        <v>87.65505188920919</v>
      </c>
      <c r="CH34" s="71">
        <v>45.775694135403569</v>
      </c>
      <c r="CI34" s="73">
        <v>24.174711943403302</v>
      </c>
      <c r="CJ34" s="13">
        <v>99.92675915369847</v>
      </c>
      <c r="CK34" s="13">
        <v>7.452283005243701</v>
      </c>
      <c r="CL34" s="47">
        <v>39.939041601696594</v>
      </c>
      <c r="CM34" s="47">
        <v>0.74152361493217755</v>
      </c>
      <c r="CN34" s="69">
        <v>2.1505421104812596E-3</v>
      </c>
      <c r="CO34" s="47">
        <v>0.95935552359573928</v>
      </c>
      <c r="CP34" s="77">
        <v>3.5010825558634903E-4</v>
      </c>
    </row>
    <row r="35" spans="1:111" ht="25.5" customHeight="1" x14ac:dyDescent="0.2">
      <c r="A35" s="26"/>
      <c r="B35" s="5" t="s">
        <v>82</v>
      </c>
      <c r="C35" s="10" t="s">
        <v>99</v>
      </c>
      <c r="D35" s="10" t="s">
        <v>99</v>
      </c>
      <c r="E35" s="12" t="s">
        <v>93</v>
      </c>
      <c r="F35" s="39">
        <v>5.1400000000000006</v>
      </c>
      <c r="G35" s="13">
        <v>3.3126700000000002</v>
      </c>
      <c r="H35" s="13">
        <v>2.3373999999999999E-2</v>
      </c>
      <c r="I35" s="13">
        <v>3.2859183942993642E-2</v>
      </c>
      <c r="J35" s="13">
        <v>7.0000000000000001E-3</v>
      </c>
      <c r="K35" s="13">
        <v>2.967184310052326E-2</v>
      </c>
      <c r="L35" s="28">
        <v>2.5958755314964975E-3</v>
      </c>
      <c r="M35" s="82">
        <v>5.9146531097388553E-4</v>
      </c>
      <c r="N35" s="13">
        <v>2.8902819629789064E-2</v>
      </c>
      <c r="O35" s="28">
        <v>3.3187775782423578E-3</v>
      </c>
      <c r="P35" s="149">
        <v>6.3758673496221944E-4</v>
      </c>
      <c r="Q35" s="58">
        <v>0.65</v>
      </c>
      <c r="R35" s="53">
        <v>2.2999999999999998</v>
      </c>
      <c r="S35" s="58">
        <v>0.6</v>
      </c>
      <c r="T35" s="74">
        <v>1.5</v>
      </c>
      <c r="U35" s="291">
        <v>1</v>
      </c>
      <c r="V35" s="291"/>
      <c r="W35" s="347"/>
      <c r="X35" s="347"/>
      <c r="Y35" s="291"/>
      <c r="Z35" s="291"/>
      <c r="AA35" s="347"/>
      <c r="AB35" s="347"/>
      <c r="AC35" s="291">
        <v>1</v>
      </c>
      <c r="AD35" s="291">
        <v>1</v>
      </c>
      <c r="AE35" s="291"/>
      <c r="AF35" s="291"/>
      <c r="AG35" s="291">
        <v>1</v>
      </c>
      <c r="AH35" s="291"/>
      <c r="AI35" s="291"/>
      <c r="AJ35" s="291">
        <v>1</v>
      </c>
      <c r="AK35" s="291"/>
      <c r="AL35" s="347"/>
      <c r="AM35" s="347"/>
      <c r="AN35" s="291"/>
      <c r="AO35" s="291">
        <v>1</v>
      </c>
      <c r="AP35" s="291"/>
      <c r="AQ35" s="291"/>
      <c r="AR35" s="291"/>
      <c r="AS35" s="291">
        <v>1</v>
      </c>
      <c r="AT35" s="291">
        <v>1</v>
      </c>
      <c r="AU35" s="347"/>
      <c r="AV35" s="291">
        <v>1</v>
      </c>
      <c r="AW35" s="347"/>
      <c r="AX35" s="347"/>
      <c r="AY35" s="291">
        <v>1</v>
      </c>
      <c r="AZ35" s="291">
        <v>1</v>
      </c>
      <c r="BA35" s="347"/>
      <c r="BB35" s="347"/>
      <c r="BC35" s="347"/>
      <c r="BD35" s="273"/>
      <c r="BE35" s="273"/>
      <c r="BF35" s="291" t="s">
        <v>85</v>
      </c>
      <c r="BG35" s="291" t="s">
        <v>85</v>
      </c>
      <c r="BH35" s="277"/>
      <c r="BI35" s="277"/>
      <c r="BJ35" s="277"/>
      <c r="BK35" s="277"/>
      <c r="BL35" s="277"/>
      <c r="BM35" s="277"/>
      <c r="BN35" s="277"/>
      <c r="BO35" s="291" t="s">
        <v>87</v>
      </c>
      <c r="BP35" s="277"/>
      <c r="BQ35" s="277"/>
      <c r="BR35" s="291" t="s">
        <v>85</v>
      </c>
      <c r="BS35" s="273"/>
      <c r="BT35" s="273"/>
      <c r="BU35" s="273"/>
      <c r="BV35" s="291" t="s">
        <v>85</v>
      </c>
      <c r="BW35" s="277"/>
      <c r="BX35" s="277"/>
      <c r="BY35" s="291" t="s">
        <v>85</v>
      </c>
      <c r="BZ35" s="277"/>
      <c r="CA35" s="277"/>
      <c r="CB35" s="273"/>
      <c r="CC35" s="273"/>
      <c r="CD35" s="291" t="s">
        <v>87</v>
      </c>
      <c r="CE35" s="273"/>
      <c r="CF35" s="273"/>
      <c r="CG35" s="276">
        <v>93.057251906237994</v>
      </c>
      <c r="CH35" s="71">
        <v>35.247284484260746</v>
      </c>
      <c r="CI35" s="73">
        <v>24.174711943403302</v>
      </c>
      <c r="CJ35" s="13">
        <v>106.0852671731113</v>
      </c>
      <c r="CK35" s="13">
        <v>5.7382579140376491</v>
      </c>
      <c r="CL35" s="47">
        <v>39.939041601696594</v>
      </c>
      <c r="CM35" s="47">
        <v>0.43252598606133041</v>
      </c>
      <c r="CN35" s="69">
        <v>8.2387002753511068E-4</v>
      </c>
      <c r="CO35" s="47">
        <v>0.55671215583907108</v>
      </c>
      <c r="CP35" s="77">
        <v>1.3412604048271601E-4</v>
      </c>
    </row>
    <row r="36" spans="1:111" ht="25.5" customHeight="1" x14ac:dyDescent="0.2">
      <c r="A36" s="26"/>
      <c r="B36" s="5" t="s">
        <v>82</v>
      </c>
      <c r="C36" s="10" t="s">
        <v>99</v>
      </c>
      <c r="D36" s="10" t="s">
        <v>99</v>
      </c>
      <c r="E36" s="12" t="s">
        <v>94</v>
      </c>
      <c r="F36" s="39">
        <v>6.6800000000000006</v>
      </c>
      <c r="G36" s="13">
        <v>4.2990400000000006</v>
      </c>
      <c r="H36" s="13">
        <v>3.2306000000000001E-2</v>
      </c>
      <c r="I36" s="13">
        <v>4.2704153451205748E-2</v>
      </c>
      <c r="J36" s="13">
        <v>0.01</v>
      </c>
      <c r="K36" s="13">
        <v>3.8561850566438793E-2</v>
      </c>
      <c r="L36" s="28">
        <v>3.3736281226452542E-3</v>
      </c>
      <c r="M36" s="28">
        <v>7.6867476212170343E-4</v>
      </c>
      <c r="N36" s="13">
        <v>3.7562419285406802E-2</v>
      </c>
      <c r="O36" s="28">
        <v>4.3131194985717809E-3</v>
      </c>
      <c r="P36" s="149">
        <v>8.286146672271651E-4</v>
      </c>
      <c r="Q36" s="58">
        <v>0.5</v>
      </c>
      <c r="R36" s="58">
        <v>2</v>
      </c>
      <c r="S36" s="58">
        <v>0.41499999999999998</v>
      </c>
      <c r="T36" s="74">
        <v>1</v>
      </c>
      <c r="U36" s="291">
        <v>1</v>
      </c>
      <c r="V36" s="291"/>
      <c r="W36" s="347"/>
      <c r="X36" s="347"/>
      <c r="Y36" s="291"/>
      <c r="Z36" s="291"/>
      <c r="AA36" s="347"/>
      <c r="AB36" s="347"/>
      <c r="AC36" s="291">
        <v>1</v>
      </c>
      <c r="AD36" s="291">
        <v>1</v>
      </c>
      <c r="AE36" s="291"/>
      <c r="AF36" s="291"/>
      <c r="AG36" s="291">
        <v>1</v>
      </c>
      <c r="AH36" s="291"/>
      <c r="AI36" s="291"/>
      <c r="AJ36" s="291">
        <v>1</v>
      </c>
      <c r="AK36" s="291"/>
      <c r="AL36" s="347"/>
      <c r="AM36" s="347"/>
      <c r="AN36" s="291"/>
      <c r="AO36" s="291">
        <v>1</v>
      </c>
      <c r="AP36" s="291"/>
      <c r="AQ36" s="291"/>
      <c r="AR36" s="291"/>
      <c r="AS36" s="291">
        <v>1</v>
      </c>
      <c r="AT36" s="291">
        <v>1</v>
      </c>
      <c r="AU36" s="347"/>
      <c r="AV36" s="291">
        <v>1</v>
      </c>
      <c r="AW36" s="347"/>
      <c r="AX36" s="347"/>
      <c r="AY36" s="291">
        <v>1</v>
      </c>
      <c r="AZ36" s="291">
        <v>1</v>
      </c>
      <c r="BA36" s="347"/>
      <c r="BB36" s="347"/>
      <c r="BC36" s="347"/>
      <c r="BD36" s="273"/>
      <c r="BE36" s="291" t="s">
        <v>85</v>
      </c>
      <c r="BF36" s="273"/>
      <c r="BG36" s="273"/>
      <c r="BH36" s="291" t="s">
        <v>85</v>
      </c>
      <c r="BI36" s="273"/>
      <c r="BJ36" s="273"/>
      <c r="BK36" s="273"/>
      <c r="BL36" s="273"/>
      <c r="BM36" s="273"/>
      <c r="BN36" s="273"/>
      <c r="BO36" s="291" t="s">
        <v>87</v>
      </c>
      <c r="BP36" s="273"/>
      <c r="BQ36" s="273"/>
      <c r="BR36" s="291" t="s">
        <v>85</v>
      </c>
      <c r="BS36" s="273"/>
      <c r="BT36" s="273"/>
      <c r="BU36" s="291" t="s">
        <v>85</v>
      </c>
      <c r="BV36" s="273"/>
      <c r="BW36" s="273"/>
      <c r="BX36" s="277"/>
      <c r="BY36" s="291" t="s">
        <v>85</v>
      </c>
      <c r="BZ36" s="277"/>
      <c r="CA36" s="277"/>
      <c r="CB36" s="273"/>
      <c r="CC36" s="273"/>
      <c r="CD36" s="291" t="s">
        <v>87</v>
      </c>
      <c r="CE36" s="273"/>
      <c r="CF36" s="273"/>
      <c r="CG36" s="276">
        <v>74.132125394969364</v>
      </c>
      <c r="CH36" s="71">
        <v>44.764051295011157</v>
      </c>
      <c r="CI36" s="73">
        <v>24.174711943403302</v>
      </c>
      <c r="CJ36" s="13">
        <v>84.510622950265073</v>
      </c>
      <c r="CK36" s="13">
        <v>7.2875875508278165</v>
      </c>
      <c r="CL36" s="47">
        <v>39.939041601696594</v>
      </c>
      <c r="CM36" s="47">
        <v>0.48018404813992321</v>
      </c>
      <c r="CN36" s="69">
        <v>1.4461474411366303E-3</v>
      </c>
      <c r="CO36" s="47">
        <v>0.63010734638744093</v>
      </c>
      <c r="CP36" s="77">
        <v>2.3543280341704344E-4</v>
      </c>
    </row>
    <row r="37" spans="1:111" ht="25.5" customHeight="1" x14ac:dyDescent="0.2">
      <c r="A37" s="216"/>
      <c r="B37" s="5" t="s">
        <v>82</v>
      </c>
      <c r="C37" s="10" t="s">
        <v>99</v>
      </c>
      <c r="D37" s="10" t="s">
        <v>99</v>
      </c>
      <c r="E37" s="10" t="s">
        <v>95</v>
      </c>
      <c r="F37" s="39">
        <v>1.63</v>
      </c>
      <c r="G37" s="13">
        <v>1.0645149999999999</v>
      </c>
      <c r="H37" s="28">
        <v>3.016E-3</v>
      </c>
      <c r="I37" s="28">
        <v>1.0420324869081642E-2</v>
      </c>
      <c r="J37" s="28">
        <v>2E-3</v>
      </c>
      <c r="K37" s="28">
        <v>9.4095533567807223E-3</v>
      </c>
      <c r="L37" s="82">
        <v>8.2320566465744966E-4</v>
      </c>
      <c r="M37" s="82">
        <v>1.8756584764346955E-4</v>
      </c>
      <c r="N37" s="28">
        <v>9.1656801549720203E-3</v>
      </c>
      <c r="O37" s="82">
        <v>1.0524528117772458E-3</v>
      </c>
      <c r="P37" s="150">
        <v>2.0219190233237549E-4</v>
      </c>
      <c r="Q37" s="52">
        <v>0.32</v>
      </c>
      <c r="R37" s="53">
        <v>1.7</v>
      </c>
      <c r="S37" s="52">
        <v>0.23</v>
      </c>
      <c r="T37" s="74">
        <v>0.4</v>
      </c>
      <c r="U37" s="291">
        <v>1</v>
      </c>
      <c r="V37" s="291"/>
      <c r="W37" s="347"/>
      <c r="X37" s="347"/>
      <c r="Y37" s="291"/>
      <c r="Z37" s="291"/>
      <c r="AA37" s="347"/>
      <c r="AB37" s="347"/>
      <c r="AC37" s="291">
        <v>1</v>
      </c>
      <c r="AD37" s="291">
        <v>1</v>
      </c>
      <c r="AE37" s="291"/>
      <c r="AF37" s="291"/>
      <c r="AG37" s="291">
        <v>1</v>
      </c>
      <c r="AH37" s="291"/>
      <c r="AI37" s="291"/>
      <c r="AJ37" s="291">
        <v>1</v>
      </c>
      <c r="AK37" s="291"/>
      <c r="AL37" s="347"/>
      <c r="AM37" s="347"/>
      <c r="AN37" s="291"/>
      <c r="AO37" s="291">
        <v>1</v>
      </c>
      <c r="AP37" s="291"/>
      <c r="AQ37" s="291"/>
      <c r="AR37" s="291"/>
      <c r="AS37" s="291">
        <v>1</v>
      </c>
      <c r="AT37" s="291">
        <v>1</v>
      </c>
      <c r="AU37" s="347"/>
      <c r="AV37" s="291">
        <v>1</v>
      </c>
      <c r="AW37" s="347"/>
      <c r="AX37" s="347"/>
      <c r="AY37" s="291">
        <v>1</v>
      </c>
      <c r="AZ37" s="291">
        <v>1</v>
      </c>
      <c r="BA37" s="347"/>
      <c r="BB37" s="347"/>
      <c r="BC37" s="347"/>
      <c r="BD37" s="273"/>
      <c r="BE37" s="291" t="s">
        <v>85</v>
      </c>
      <c r="BF37" s="273"/>
      <c r="BG37" s="273"/>
      <c r="BH37" s="291" t="s">
        <v>85</v>
      </c>
      <c r="BI37" s="273"/>
      <c r="BJ37" s="273"/>
      <c r="BK37" s="273"/>
      <c r="BL37" s="273"/>
      <c r="BM37" s="273"/>
      <c r="BN37" s="273"/>
      <c r="BO37" s="291" t="s">
        <v>87</v>
      </c>
      <c r="BP37" s="273"/>
      <c r="BQ37" s="273"/>
      <c r="BR37" s="291" t="s">
        <v>85</v>
      </c>
      <c r="BS37" s="273"/>
      <c r="BT37" s="273"/>
      <c r="BU37" s="291" t="s">
        <v>85</v>
      </c>
      <c r="BV37" s="273"/>
      <c r="BW37" s="273"/>
      <c r="BX37" s="277"/>
      <c r="BY37" s="291" t="s">
        <v>85</v>
      </c>
      <c r="BZ37" s="277"/>
      <c r="CA37" s="277"/>
      <c r="CB37" s="273"/>
      <c r="CC37" s="273"/>
      <c r="CD37" s="291" t="s">
        <v>87</v>
      </c>
      <c r="CE37" s="273"/>
      <c r="CF37" s="273"/>
      <c r="CG37" s="276">
        <v>70.646835061402399</v>
      </c>
      <c r="CH37" s="71">
        <v>27.754215748636152</v>
      </c>
      <c r="CI37" s="73">
        <v>24.174711943403302</v>
      </c>
      <c r="CJ37" s="13">
        <v>80.537391969998723</v>
      </c>
      <c r="CK37" s="13">
        <v>4.5183863238779658</v>
      </c>
      <c r="CL37" s="47">
        <v>39.939041601696594</v>
      </c>
      <c r="CM37" s="47">
        <v>0.11460939609313615</v>
      </c>
      <c r="CN37" s="77">
        <v>8.3706714697886635E-5</v>
      </c>
      <c r="CO37" s="47">
        <v>0.15083389962370863</v>
      </c>
      <c r="CP37" s="78">
        <v>1.3627453152815946E-5</v>
      </c>
      <c r="CQ37" s="121"/>
      <c r="CR37" s="121"/>
      <c r="CS37" s="121"/>
      <c r="CT37" s="121"/>
      <c r="CU37" s="121"/>
      <c r="CV37" s="121"/>
      <c r="CW37" s="121"/>
      <c r="CX37" s="121"/>
      <c r="CY37" s="237"/>
      <c r="CZ37" s="237"/>
      <c r="DA37" s="237"/>
      <c r="DB37" s="237"/>
      <c r="DC37" s="237"/>
      <c r="DD37" s="237"/>
      <c r="DE37" s="237"/>
      <c r="DF37" s="237"/>
    </row>
    <row r="38" spans="1:111" ht="25.5" customHeight="1" x14ac:dyDescent="0.2"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0">
        <v>9.4983759174963017E-2</v>
      </c>
      <c r="J38" s="500">
        <v>1.5015000000000001E-2</v>
      </c>
      <c r="K38" s="500">
        <v>4.7735322648270476E-2</v>
      </c>
      <c r="L38" s="500">
        <v>4.5560036526692556E-2</v>
      </c>
      <c r="M38" s="500">
        <v>0</v>
      </c>
      <c r="N38" s="14"/>
      <c r="O38" s="14"/>
      <c r="P38" s="14"/>
      <c r="Q38" s="7"/>
      <c r="R38" s="7"/>
      <c r="S38" s="7"/>
      <c r="T38" s="7"/>
      <c r="U38" s="253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69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0"/>
      <c r="CG38" s="7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121"/>
      <c r="CW38" s="121"/>
      <c r="CX38" s="121"/>
      <c r="CY38" s="237"/>
      <c r="CZ38" s="237"/>
      <c r="DA38" s="237"/>
      <c r="DB38" s="237"/>
      <c r="DC38" s="237"/>
      <c r="DD38" s="237"/>
      <c r="DE38" s="237"/>
      <c r="DF38" s="237"/>
    </row>
    <row r="39" spans="1:111" ht="29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53">
        <v>11.352478134110788</v>
      </c>
      <c r="G39" s="7">
        <v>11.352478134110788</v>
      </c>
      <c r="H39" s="191">
        <v>5.8428989999999992</v>
      </c>
      <c r="I39" s="60">
        <v>1.4298236475260316E-2</v>
      </c>
      <c r="J39" s="106">
        <v>1.8659190004169546E-3</v>
      </c>
      <c r="K39" s="60">
        <v>7.5315376478559057E-3</v>
      </c>
      <c r="L39" s="60">
        <v>6.1348990917086529E-3</v>
      </c>
      <c r="M39" s="60">
        <v>0</v>
      </c>
      <c r="N39" s="13">
        <v>1.2573290266356599E-2</v>
      </c>
      <c r="O39" s="28">
        <v>1.7249462089037151E-3</v>
      </c>
      <c r="P39" s="225">
        <v>1.951563910473908E-18</v>
      </c>
      <c r="Q39" s="226">
        <v>1.5000000000000004</v>
      </c>
      <c r="R39" s="226">
        <v>3.2</v>
      </c>
      <c r="S39" s="226">
        <v>1.6</v>
      </c>
      <c r="T39" s="226">
        <v>1.5000000000000004</v>
      </c>
      <c r="U39" s="253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0"/>
      <c r="CG39" s="32">
        <v>127.73128668312816</v>
      </c>
      <c r="CH39" s="32">
        <v>89.569746210821492</v>
      </c>
      <c r="CI39" s="32">
        <v>8.7548456068882441</v>
      </c>
      <c r="CJ39" s="32">
        <v>148.16829255242865</v>
      </c>
      <c r="CK39" s="32">
        <v>32.245108635895733</v>
      </c>
      <c r="CL39" s="94">
        <v>9.7178786236459516</v>
      </c>
      <c r="CM39" s="47">
        <v>1.5494558324317635</v>
      </c>
      <c r="CN39" s="47">
        <v>0.55334698056546261</v>
      </c>
      <c r="CO39" s="94">
        <v>1.7923993059548597</v>
      </c>
      <c r="CP39" s="94">
        <v>0.18840491300356652</v>
      </c>
      <c r="CQ39" s="236">
        <f t="shared" ref="CQ39:CQ45" si="5">F47+F55+F63+F71+F79+F87</f>
        <v>11.352478134110788</v>
      </c>
      <c r="CR39" s="238">
        <f t="shared" ref="CR39:CR45" si="6">F47/CQ39</f>
        <v>5.6498626056139097E-2</v>
      </c>
      <c r="CS39" s="238">
        <f t="shared" ref="CS39:CS45" si="7">F55/CQ39</f>
        <v>9.4164376760231816E-3</v>
      </c>
      <c r="CT39" s="238">
        <f t="shared" ref="CT39:CT45" si="8">F63/CQ39</f>
        <v>0.45812681373430242</v>
      </c>
      <c r="CU39" s="238">
        <f t="shared" ref="CU39:CU45" si="9">F71/CQ39</f>
        <v>0.16778379859095852</v>
      </c>
      <c r="CV39" s="238">
        <f t="shared" ref="CV39:CV45" si="10">F79/CQ39</f>
        <v>0.19260895246411053</v>
      </c>
      <c r="CW39" s="238">
        <f t="shared" ref="CW39:CW45" si="11">F87/CQ39</f>
        <v>0.11556537147846632</v>
      </c>
      <c r="CX39" s="238">
        <f t="shared" ref="CX39:CX45" si="12">SUM(CR39:CW39)</f>
        <v>1</v>
      </c>
      <c r="CY39" s="237"/>
      <c r="CZ39" s="240">
        <f>F47/[1]EU28!F47</f>
        <v>1.5246623678223522E-3</v>
      </c>
      <c r="DA39" s="240">
        <f>F55/[1]EU28!F55</f>
        <v>2.6491478488595142E-4</v>
      </c>
      <c r="DB39" s="240">
        <f>H63/[1]EU28!F63</f>
        <v>8.3184516054315375E-3</v>
      </c>
      <c r="DC39" s="240">
        <f>F71/[1]EU28!F71</f>
        <v>1.7037099153281238E-2</v>
      </c>
      <c r="DD39" s="240">
        <f>F79/[1]EU28!F79</f>
        <v>1.4256572141468471E-2</v>
      </c>
      <c r="DE39" s="240">
        <f>F87/[1]EU28!F87</f>
        <v>5.1232167790131178E-3</v>
      </c>
      <c r="DF39" s="237"/>
      <c r="DG39" s="27"/>
    </row>
    <row r="40" spans="1:111" ht="24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10.990971817298348</v>
      </c>
      <c r="G40" s="7">
        <v>10.990971817298348</v>
      </c>
      <c r="H40" s="17">
        <v>5.6728999999999994</v>
      </c>
      <c r="I40" s="60">
        <v>2.7775514880130425E-2</v>
      </c>
      <c r="J40" s="106">
        <v>1.9735004623471007E-3</v>
      </c>
      <c r="K40" s="60">
        <v>1.4061437863408532E-2</v>
      </c>
      <c r="L40" s="60">
        <v>1.3172200456592682E-2</v>
      </c>
      <c r="M40" s="60">
        <v>0</v>
      </c>
      <c r="N40" s="13">
        <v>2.4699473677006093E-2</v>
      </c>
      <c r="O40" s="28">
        <v>3.076041203124334E-3</v>
      </c>
      <c r="P40" s="225">
        <v>0</v>
      </c>
      <c r="Q40" s="226">
        <v>1.0000000000000002</v>
      </c>
      <c r="R40" s="226">
        <v>3.05</v>
      </c>
      <c r="S40" s="226">
        <v>0.70000000000000007</v>
      </c>
      <c r="T40" s="226">
        <v>1.45</v>
      </c>
      <c r="U40" s="253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0"/>
      <c r="CG40" s="32">
        <v>104.1883636708499</v>
      </c>
      <c r="CH40" s="32">
        <v>90.536310919131779</v>
      </c>
      <c r="CI40" s="32">
        <v>9.6724634305312591</v>
      </c>
      <c r="CJ40" s="32">
        <v>120.85850185818587</v>
      </c>
      <c r="CK40" s="32">
        <v>32.59307193088744</v>
      </c>
      <c r="CL40" s="94">
        <v>10.736434407889698</v>
      </c>
      <c r="CM40" s="47">
        <v>1.2514411417655602</v>
      </c>
      <c r="CN40" s="47">
        <v>0.51360343821314258</v>
      </c>
      <c r="CO40" s="94">
        <v>1.4463562357996091</v>
      </c>
      <c r="CP40" s="94">
        <v>0.20489723775673133</v>
      </c>
      <c r="CQ40" s="236">
        <f t="shared" si="5"/>
        <v>10.990971817298348</v>
      </c>
      <c r="CR40" s="238">
        <f t="shared" si="6"/>
        <v>0.16001382882496545</v>
      </c>
      <c r="CS40" s="238">
        <f t="shared" si="7"/>
        <v>7.9577637269213804E-3</v>
      </c>
      <c r="CT40" s="238">
        <f t="shared" si="8"/>
        <v>0.4058459500729904</v>
      </c>
      <c r="CU40" s="238">
        <f t="shared" si="9"/>
        <v>0.23519612792900968</v>
      </c>
      <c r="CV40" s="238">
        <f t="shared" si="10"/>
        <v>0.10698771232860968</v>
      </c>
      <c r="CW40" s="238">
        <f t="shared" si="11"/>
        <v>8.3998617117503463E-2</v>
      </c>
      <c r="CX40" s="238">
        <f t="shared" si="12"/>
        <v>1.0000000000000002</v>
      </c>
      <c r="CY40" s="237"/>
      <c r="CZ40" s="240">
        <f>F48/[1]EU28!F48</f>
        <v>4.1828175878637621E-3</v>
      </c>
      <c r="DA40" s="240">
        <f>F56/[1]EU28!F56</f>
        <v>4.0458671871270233E-4</v>
      </c>
      <c r="DB40" s="240">
        <f>H64/[1]EU28!F64</f>
        <v>9.1841530279919183E-3</v>
      </c>
      <c r="DC40" s="240">
        <f>F72/[1]EU28!F72</f>
        <v>3.7302078118404643E-2</v>
      </c>
      <c r="DD40" s="240">
        <f>F80/[1]EU28!F80</f>
        <v>9.7942606280274208E-3</v>
      </c>
      <c r="DE40" s="240">
        <f>F88/[1]EU28!F88</f>
        <v>5.4024602576541354E-3</v>
      </c>
      <c r="DF40" s="237"/>
      <c r="DG40" s="27"/>
    </row>
    <row r="41" spans="1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3.4013605442176877</v>
      </c>
      <c r="G41" s="7">
        <v>3.4013605442176877</v>
      </c>
      <c r="H41" s="17">
        <v>1.9974999999999998</v>
      </c>
      <c r="I41" s="60">
        <v>1.1198828013620906E-2</v>
      </c>
      <c r="J41" s="106">
        <v>6.6794021103903261E-4</v>
      </c>
      <c r="K41" s="60">
        <v>5.6283151845257845E-3</v>
      </c>
      <c r="L41" s="60">
        <v>5.3875261911429887E-3</v>
      </c>
      <c r="M41" s="60">
        <v>0</v>
      </c>
      <c r="N41" s="13">
        <v>9.9789575855634936E-3</v>
      </c>
      <c r="O41" s="28">
        <v>1.2198704280574134E-3</v>
      </c>
      <c r="P41" s="225">
        <v>0</v>
      </c>
      <c r="Q41" s="226">
        <v>0.85</v>
      </c>
      <c r="R41" s="226">
        <v>2.8999999999999995</v>
      </c>
      <c r="S41" s="226">
        <v>0.59999999999999987</v>
      </c>
      <c r="T41" s="226">
        <v>1.42</v>
      </c>
      <c r="U41" s="253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0"/>
      <c r="CG41" s="32">
        <v>104.76930340189233</v>
      </c>
      <c r="CH41" s="32">
        <v>92.27539233028979</v>
      </c>
      <c r="CI41" s="32">
        <v>8.5926736915044</v>
      </c>
      <c r="CJ41" s="32">
        <v>121.53239194619509</v>
      </c>
      <c r="CK41" s="32">
        <v>33.219141238904321</v>
      </c>
      <c r="CL41" s="94">
        <v>9.5378677975698842</v>
      </c>
      <c r="CM41" s="47">
        <v>0.385584956099989</v>
      </c>
      <c r="CN41" s="47">
        <v>0.18432009617975384</v>
      </c>
      <c r="CO41" s="94">
        <v>0.44581721001280611</v>
      </c>
      <c r="CP41" s="94">
        <v>6.6355234624711365E-2</v>
      </c>
      <c r="CQ41" s="236">
        <f t="shared" si="5"/>
        <v>3.4013605442176877</v>
      </c>
      <c r="CR41" s="238">
        <f t="shared" si="6"/>
        <v>0.21428571428571427</v>
      </c>
      <c r="CS41" s="238">
        <f t="shared" si="7"/>
        <v>1.1428571428571429E-2</v>
      </c>
      <c r="CT41" s="238">
        <f t="shared" si="8"/>
        <v>0.44285714285714284</v>
      </c>
      <c r="CU41" s="238">
        <f t="shared" si="9"/>
        <v>0.17999999999999997</v>
      </c>
      <c r="CV41" s="238">
        <f t="shared" si="10"/>
        <v>5.1428571428571428E-2</v>
      </c>
      <c r="CW41" s="238">
        <f t="shared" si="11"/>
        <v>9.9999999999999978E-2</v>
      </c>
      <c r="CX41" s="238">
        <f t="shared" si="12"/>
        <v>0.99999999999999989</v>
      </c>
      <c r="CY41" s="237"/>
      <c r="CZ41" s="240">
        <f>F49/[1]EU28!F49</f>
        <v>3.6731490891545263E-3</v>
      </c>
      <c r="DA41" s="240">
        <f>F57/[1]EU28!F57</f>
        <v>3.0981662496147626E-4</v>
      </c>
      <c r="DB41" s="240">
        <f>H65/[1]EU28!F65</f>
        <v>6.7394880013495846E-3</v>
      </c>
      <c r="DC41" s="240">
        <f>F73/[1]EU28!F73</f>
        <v>1.6896506084150237E-2</v>
      </c>
      <c r="DD41" s="240">
        <f>F81/[1]EU28!F81</f>
        <v>2.7808141435915106E-3</v>
      </c>
      <c r="DE41" s="240">
        <f>F89/[1]EU28!F89</f>
        <v>3.3026765683552327E-3</v>
      </c>
      <c r="DF41" s="237"/>
      <c r="DG41" s="27"/>
    </row>
    <row r="42" spans="1:111" ht="24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3.2555879494655011</v>
      </c>
      <c r="G42" s="7">
        <v>3.2555879494655011</v>
      </c>
      <c r="H42" s="17">
        <v>1.9269999999999998</v>
      </c>
      <c r="I42" s="60">
        <v>1.0771793808311869E-2</v>
      </c>
      <c r="J42" s="106">
        <v>6.0827235261940479E-4</v>
      </c>
      <c r="K42" s="60">
        <v>5.4213374053518962E-3</v>
      </c>
      <c r="L42" s="60">
        <v>5.1721920008259616E-3</v>
      </c>
      <c r="M42" s="60">
        <v>0</v>
      </c>
      <c r="N42" s="13">
        <v>9.5954819155472798E-3</v>
      </c>
      <c r="O42" s="28">
        <v>1.1763118927645901E-3</v>
      </c>
      <c r="P42" s="225">
        <v>0</v>
      </c>
      <c r="Q42" s="226">
        <v>0.7</v>
      </c>
      <c r="R42" s="226">
        <v>2.6</v>
      </c>
      <c r="S42" s="226">
        <v>0.55000000000000004</v>
      </c>
      <c r="T42" s="226">
        <v>1.4125000000000001</v>
      </c>
      <c r="U42" s="253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0"/>
      <c r="CG42" s="32">
        <v>103.12749136652984</v>
      </c>
      <c r="CH42" s="32">
        <v>89.858652090362625</v>
      </c>
      <c r="CI42" s="32">
        <v>8.4897325787036326</v>
      </c>
      <c r="CJ42" s="32">
        <v>119.6278899851746</v>
      </c>
      <c r="CK42" s="32">
        <v>32.349114752530546</v>
      </c>
      <c r="CL42" s="94">
        <v>9.423603162361033</v>
      </c>
      <c r="CM42" s="47">
        <v>0.3633796892288943</v>
      </c>
      <c r="CN42" s="47">
        <v>0.17315762257812875</v>
      </c>
      <c r="CO42" s="47">
        <v>0.42013848595164671</v>
      </c>
      <c r="CP42" s="47">
        <v>6.2336744128126356E-2</v>
      </c>
      <c r="CQ42" s="236">
        <f t="shared" si="5"/>
        <v>3.2555879494655011</v>
      </c>
      <c r="CR42" s="238">
        <f t="shared" si="6"/>
        <v>0.217910447761194</v>
      </c>
      <c r="CS42" s="238">
        <f t="shared" si="7"/>
        <v>8.9552238805970137E-3</v>
      </c>
      <c r="CT42" s="238">
        <f t="shared" si="8"/>
        <v>0.45074626865671641</v>
      </c>
      <c r="CU42" s="238">
        <f t="shared" si="9"/>
        <v>0.17611940298507461</v>
      </c>
      <c r="CV42" s="238">
        <f t="shared" si="10"/>
        <v>4.7761194029850747E-2</v>
      </c>
      <c r="CW42" s="238">
        <f t="shared" si="11"/>
        <v>9.8507462686567168E-2</v>
      </c>
      <c r="CX42" s="238">
        <f t="shared" si="12"/>
        <v>1</v>
      </c>
      <c r="CY42" s="237"/>
      <c r="CZ42" s="240">
        <f>F50/[1]EU28!F50</f>
        <v>2.7596632348931226E-3</v>
      </c>
      <c r="DA42" s="240">
        <f>F58/[1]EU28!F58</f>
        <v>1.2091791692769822E-4</v>
      </c>
      <c r="DB42" s="240">
        <f>H66/[1]EU28!F66</f>
        <v>4.9217764319959617E-3</v>
      </c>
      <c r="DC42" s="240">
        <f>F74/[1]EU28!F74</f>
        <v>9.6665633655107011E-3</v>
      </c>
      <c r="DD42" s="240">
        <f>F82/[1]EU28!F82</f>
        <v>1.5878556827742224E-3</v>
      </c>
      <c r="DE42" s="240">
        <f>F90/[1]EU28!F90</f>
        <v>2.1868433903318562E-3</v>
      </c>
      <c r="DF42" s="237"/>
      <c r="DG42" s="27"/>
    </row>
    <row r="43" spans="1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2.2157434402332363</v>
      </c>
      <c r="G43" s="7">
        <v>2.2157434402332363</v>
      </c>
      <c r="H43" s="17">
        <v>1.4241000000000001</v>
      </c>
      <c r="I43" s="60">
        <v>1.3805495161193318E-2</v>
      </c>
      <c r="J43" s="106">
        <v>6.1039059273463225E-4</v>
      </c>
      <c r="K43" s="60">
        <v>6.7161734350712236E-3</v>
      </c>
      <c r="L43" s="60">
        <v>7.0668911059860286E-3</v>
      </c>
      <c r="M43" s="60">
        <v>0</v>
      </c>
      <c r="N43" s="13">
        <v>1.2343399581398382E-2</v>
      </c>
      <c r="O43" s="28">
        <v>1.4620955797949356E-3</v>
      </c>
      <c r="P43" s="225">
        <v>0</v>
      </c>
      <c r="Q43" s="226">
        <v>1.1000000000000001</v>
      </c>
      <c r="R43" s="226">
        <v>2.2999999999999998</v>
      </c>
      <c r="S43" s="226">
        <v>0.5</v>
      </c>
      <c r="T43" s="226">
        <v>1.4000000000000001</v>
      </c>
      <c r="U43" s="253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0"/>
      <c r="CG43" s="32">
        <v>127.11796398811308</v>
      </c>
      <c r="CH43" s="32">
        <v>78.633110880231868</v>
      </c>
      <c r="CI43" s="32">
        <v>8.6434565074445899</v>
      </c>
      <c r="CJ43" s="32">
        <v>147.45683822621115</v>
      </c>
      <c r="CK43" s="32">
        <v>28.307919916883471</v>
      </c>
      <c r="CL43" s="94">
        <v>9.5942367232634957</v>
      </c>
      <c r="CM43" s="47">
        <v>0.30081247689977797</v>
      </c>
      <c r="CN43" s="47">
        <v>0.11198141320453821</v>
      </c>
      <c r="CO43" s="47">
        <v>0.34798488910087677</v>
      </c>
      <c r="CP43" s="47">
        <v>4.0313308753633759E-2</v>
      </c>
      <c r="CQ43" s="236">
        <f t="shared" si="5"/>
        <v>2.2157434402332363</v>
      </c>
      <c r="CR43" s="238">
        <f t="shared" si="6"/>
        <v>0.44736842105263164</v>
      </c>
      <c r="CS43" s="238">
        <f t="shared" si="7"/>
        <v>8.7719298245614048E-3</v>
      </c>
      <c r="CT43" s="238">
        <f t="shared" si="8"/>
        <v>8.3333333333333329E-2</v>
      </c>
      <c r="CU43" s="238">
        <f t="shared" si="9"/>
        <v>3.5087719298245619E-2</v>
      </c>
      <c r="CV43" s="238">
        <f t="shared" si="10"/>
        <v>0.2017543859649123</v>
      </c>
      <c r="CW43" s="238">
        <f t="shared" si="11"/>
        <v>0.22368421052631582</v>
      </c>
      <c r="CX43" s="238">
        <f t="shared" si="12"/>
        <v>1</v>
      </c>
      <c r="CY43" s="237"/>
      <c r="CZ43" s="240">
        <f>F51/[1]EU28!F51</f>
        <v>3.8816370141945764E-3</v>
      </c>
      <c r="DA43" s="240">
        <f>F59/[1]EU28!F59</f>
        <v>8.1885515533190999E-5</v>
      </c>
      <c r="DB43" s="240">
        <f>H67/[1]EU28!F67</f>
        <v>1.0816372115690508E-3</v>
      </c>
      <c r="DC43" s="240">
        <f>F75/[1]EU28!F75</f>
        <v>1.2224116960351077E-3</v>
      </c>
      <c r="DD43" s="240">
        <f>F83/[1]EU28!F83</f>
        <v>4.3995271847262953E-3</v>
      </c>
      <c r="DE43" s="240">
        <f>F91/[1]EU28!F91</f>
        <v>3.3280967362608244E-3</v>
      </c>
      <c r="DF43" s="237"/>
      <c r="DG43" s="27"/>
    </row>
    <row r="44" spans="1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3.2555879494655007</v>
      </c>
      <c r="G44" s="7">
        <v>3.2555879494655007</v>
      </c>
      <c r="H44" s="17">
        <v>1.9269999999999998</v>
      </c>
      <c r="I44" s="60">
        <v>1.3068477949772939E-2</v>
      </c>
      <c r="J44" s="106">
        <v>8.7120432109028846E-4</v>
      </c>
      <c r="K44" s="60">
        <v>6.3644400832088581E-3</v>
      </c>
      <c r="L44" s="60">
        <v>6.6355654472013467E-3</v>
      </c>
      <c r="M44" s="60">
        <v>0</v>
      </c>
      <c r="N44" s="13">
        <v>1.1664073560569565E-2</v>
      </c>
      <c r="O44" s="28">
        <v>1.404404389203373E-3</v>
      </c>
      <c r="P44" s="225">
        <v>0</v>
      </c>
      <c r="Q44" s="226">
        <v>0.5</v>
      </c>
      <c r="R44" s="226">
        <v>2</v>
      </c>
      <c r="S44" s="226">
        <v>0.36499999999999999</v>
      </c>
      <c r="T44" s="226">
        <v>1.1000000000000001</v>
      </c>
      <c r="U44" s="253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0"/>
      <c r="CG44" s="32">
        <v>59.942713528883424</v>
      </c>
      <c r="CH44" s="32">
        <v>80.097488208461954</v>
      </c>
      <c r="CI44" s="32">
        <v>9.0231077930679771</v>
      </c>
      <c r="CJ44" s="32">
        <v>69.533547693504772</v>
      </c>
      <c r="CK44" s="32">
        <v>28.835095755046304</v>
      </c>
      <c r="CL44" s="94">
        <v>10.015649650305456</v>
      </c>
      <c r="CM44" s="47">
        <v>0.22452429682073585</v>
      </c>
      <c r="CN44" s="47">
        <v>0.15434785977770615</v>
      </c>
      <c r="CO44" s="47">
        <v>0.25897940826216159</v>
      </c>
      <c r="CP44" s="47">
        <v>5.5565229519974224E-2</v>
      </c>
      <c r="CQ44" s="236">
        <f t="shared" si="5"/>
        <v>3.2555879494655007</v>
      </c>
      <c r="CR44" s="238">
        <f t="shared" si="6"/>
        <v>0.2626865671641791</v>
      </c>
      <c r="CS44" s="238">
        <f t="shared" si="7"/>
        <v>1.7910447761194031E-2</v>
      </c>
      <c r="CT44" s="238">
        <f t="shared" si="8"/>
        <v>0.17313432835820897</v>
      </c>
      <c r="CU44" s="238">
        <f t="shared" si="9"/>
        <v>8.6567164179104483E-2</v>
      </c>
      <c r="CV44" s="238">
        <f t="shared" si="10"/>
        <v>0.22388059701492538</v>
      </c>
      <c r="CW44" s="238">
        <f t="shared" si="11"/>
        <v>0.23582089552238805</v>
      </c>
      <c r="CX44" s="238">
        <f t="shared" si="12"/>
        <v>1</v>
      </c>
      <c r="CY44" s="237"/>
      <c r="CZ44" s="240">
        <f>F52/[1]EU28!F52</f>
        <v>3.6017487472462992E-3</v>
      </c>
      <c r="DA44" s="240">
        <f>F60/[1]EU28!F60</f>
        <v>2.1615954736190784E-4</v>
      </c>
      <c r="DB44" s="240">
        <f>H68/[1]EU28!F68</f>
        <v>2.5668649235027863E-3</v>
      </c>
      <c r="DC44" s="240">
        <f>F76/[1]EU28!F76</f>
        <v>4.5393737057404212E-3</v>
      </c>
      <c r="DD44" s="240">
        <f>F84/[1]EU28!F84</f>
        <v>7.0852821401859922E-3</v>
      </c>
      <c r="DE44" s="240">
        <f>F92/[1]EU28!F92</f>
        <v>5.0495304930568037E-3</v>
      </c>
      <c r="DF44" s="237"/>
      <c r="DG44" s="27"/>
    </row>
    <row r="45" spans="1:111" ht="24.75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1.4091350826044706</v>
      </c>
      <c r="G45" s="7">
        <v>1.4091350826044706</v>
      </c>
      <c r="H45" s="17">
        <v>1.034</v>
      </c>
      <c r="I45" s="60">
        <v>4.0654128866732583E-3</v>
      </c>
      <c r="J45" s="305">
        <v>4.0277305975258747E-4</v>
      </c>
      <c r="K45" s="60">
        <v>2.0120810288482838E-3</v>
      </c>
      <c r="L45" s="60">
        <v>1.9907622332348907E-3</v>
      </c>
      <c r="M45" s="60">
        <v>0</v>
      </c>
      <c r="N45" s="13">
        <v>3.630000656407683E-3</v>
      </c>
      <c r="O45" s="28">
        <v>4.354122302655752E-4</v>
      </c>
      <c r="P45" s="225">
        <v>0</v>
      </c>
      <c r="Q45" s="226">
        <v>0.31999999999999995</v>
      </c>
      <c r="R45" s="226">
        <v>1.6999999999999997</v>
      </c>
      <c r="S45" s="226">
        <v>0.23</v>
      </c>
      <c r="T45" s="226">
        <v>0.39999999999999997</v>
      </c>
      <c r="U45" s="253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0"/>
      <c r="CG45" s="32">
        <v>53.3278714915159</v>
      </c>
      <c r="CH45" s="32">
        <v>73.942978455053492</v>
      </c>
      <c r="CI45" s="32">
        <v>8.3993101285696046</v>
      </c>
      <c r="CJ45" s="32">
        <v>61.86033093015844</v>
      </c>
      <c r="CK45" s="32">
        <v>26.619472243819256</v>
      </c>
      <c r="CL45" s="94">
        <v>9.3232342427122621</v>
      </c>
      <c r="CM45" s="47">
        <v>8.6981937171160345E-2</v>
      </c>
      <c r="CN45" s="47">
        <v>7.6457039722525308E-2</v>
      </c>
      <c r="CO45" s="47">
        <v>0.10030725898995387</v>
      </c>
      <c r="CP45" s="47">
        <v>2.7524534300109114E-2</v>
      </c>
      <c r="CQ45" s="236">
        <f t="shared" si="5"/>
        <v>1.4091350826044706</v>
      </c>
      <c r="CR45" s="238">
        <f t="shared" si="6"/>
        <v>0.1586206896551724</v>
      </c>
      <c r="CS45" s="238">
        <f t="shared" si="7"/>
        <v>3.4482758620689655E-2</v>
      </c>
      <c r="CT45" s="238">
        <f t="shared" si="8"/>
        <v>0.3655172413793103</v>
      </c>
      <c r="CU45" s="238">
        <f t="shared" si="9"/>
        <v>0.1103448275862069</v>
      </c>
      <c r="CV45" s="238">
        <f t="shared" si="10"/>
        <v>0.18620689655172412</v>
      </c>
      <c r="CW45" s="238">
        <f t="shared" si="11"/>
        <v>0.14482758620689654</v>
      </c>
      <c r="CX45" s="238">
        <f t="shared" si="12"/>
        <v>0.99999999999999989</v>
      </c>
      <c r="CY45" s="237"/>
      <c r="CZ45" s="240">
        <f>F53/[1]EU28!F53</f>
        <v>1.6129165725214279E-3</v>
      </c>
      <c r="DA45" s="240">
        <f>F61/[1]EU28!F61</f>
        <v>3.5220980659173337E-4</v>
      </c>
      <c r="DB45" s="240">
        <f>H69/[1]EU28!F69</f>
        <v>5.0156149464069917E-3</v>
      </c>
      <c r="DC45" s="240">
        <f>F77/[1]EU28!F77</f>
        <v>7.0587782701863871E-3</v>
      </c>
      <c r="DD45" s="240">
        <f>F85/[1]EU28!F85</f>
        <v>6.4555102729404092E-3</v>
      </c>
      <c r="DE45" s="240">
        <f>F93/[1]EU28!F93</f>
        <v>2.7313583427428629E-3</v>
      </c>
      <c r="DF45" s="237"/>
      <c r="DG45" s="27"/>
    </row>
    <row r="46" spans="1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17"/>
      <c r="I46" s="236">
        <v>7.6922806806726612E-2</v>
      </c>
      <c r="J46" s="236">
        <v>1.9999999999999996E-3</v>
      </c>
      <c r="K46" s="236">
        <v>3.7569098844405277E-2</v>
      </c>
      <c r="L46" s="236">
        <v>3.9353707962321335E-2</v>
      </c>
      <c r="M46" s="236">
        <v>0</v>
      </c>
      <c r="N46" s="14"/>
      <c r="O46" s="14"/>
      <c r="P46" s="317"/>
      <c r="Q46" s="7"/>
      <c r="R46" s="7"/>
      <c r="S46" s="7"/>
      <c r="T46" s="7"/>
      <c r="U46" s="253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0"/>
      <c r="CG46" s="7"/>
      <c r="CH46" s="7"/>
      <c r="CI46" s="7"/>
      <c r="CJ46" s="60"/>
      <c r="CK46" s="60"/>
      <c r="CL46" s="60"/>
      <c r="CM46" s="7"/>
      <c r="CN46" s="47"/>
      <c r="CO46" s="15"/>
      <c r="CP46" s="6"/>
      <c r="CQ46" s="121"/>
      <c r="CR46" s="121"/>
      <c r="CS46" s="121"/>
      <c r="CT46" s="121"/>
      <c r="CU46" s="121"/>
      <c r="CV46" s="121"/>
      <c r="CW46" s="121"/>
      <c r="CX46" s="121"/>
      <c r="CY46" s="237"/>
      <c r="CZ46" s="237"/>
      <c r="DA46" s="237"/>
      <c r="DB46" s="237"/>
      <c r="DC46" s="237"/>
      <c r="DD46" s="237"/>
      <c r="DE46" s="237"/>
      <c r="DF46" s="237"/>
    </row>
    <row r="47" spans="1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71">
        <v>0.6413994169096211</v>
      </c>
      <c r="G47" s="7">
        <v>0.6413994169096211</v>
      </c>
      <c r="H47" s="7">
        <v>0.38069999999999998</v>
      </c>
      <c r="I47" s="75">
        <v>8.350571407590093E-3</v>
      </c>
      <c r="J47" s="223">
        <v>2.1711561900156424E-4</v>
      </c>
      <c r="K47" s="225">
        <v>4.0784190754670014E-3</v>
      </c>
      <c r="L47" s="319">
        <v>4.2721523321230916E-3</v>
      </c>
      <c r="M47" s="318">
        <v>0</v>
      </c>
      <c r="N47" s="17">
        <v>7.4862872669045188E-3</v>
      </c>
      <c r="O47" s="162">
        <v>8.6428414068557462E-4</v>
      </c>
      <c r="P47" s="225">
        <v>0</v>
      </c>
      <c r="Q47" s="53">
        <v>1.5000000000000002</v>
      </c>
      <c r="R47" s="53">
        <v>3.2</v>
      </c>
      <c r="S47" s="53">
        <v>1.6</v>
      </c>
      <c r="T47" s="53">
        <v>1.5000000000000002</v>
      </c>
      <c r="U47" s="253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0"/>
      <c r="CG47" s="71">
        <v>335.48002678889969</v>
      </c>
      <c r="CH47" s="7">
        <v>89.569746210821492</v>
      </c>
      <c r="CI47" s="39">
        <v>7.9492740281591541</v>
      </c>
      <c r="CJ47" s="32">
        <v>389.15683107512359</v>
      </c>
      <c r="CK47" s="32">
        <v>32.245108635895733</v>
      </c>
      <c r="CL47" s="94">
        <v>8.8236941712566619</v>
      </c>
      <c r="CM47" s="47">
        <v>0.2202753532937404</v>
      </c>
      <c r="CN47" s="47">
        <v>3.4099202382459746E-2</v>
      </c>
      <c r="CO47" s="94">
        <v>0.255264476834413</v>
      </c>
      <c r="CP47" s="94">
        <v>1.2275712857685505E-2</v>
      </c>
      <c r="CQ47" s="121"/>
      <c r="CR47" s="121"/>
      <c r="CS47" s="121"/>
      <c r="CT47" s="121"/>
      <c r="CU47" s="121"/>
      <c r="CV47" s="121"/>
      <c r="CW47" s="121"/>
      <c r="CX47" s="121"/>
      <c r="CY47" s="237"/>
      <c r="CZ47" s="237"/>
      <c r="DA47" s="237"/>
      <c r="DB47" s="237"/>
      <c r="DC47" s="237"/>
      <c r="DD47" s="237"/>
      <c r="DE47" s="237"/>
      <c r="DF47" s="237"/>
    </row>
    <row r="48" spans="1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7">
        <v>1.7587074829931975</v>
      </c>
      <c r="G48" s="7">
        <v>1.7587074829931975</v>
      </c>
      <c r="H48" s="7">
        <v>0.92589999999999995</v>
      </c>
      <c r="I48" s="75">
        <v>2.2897140275802828E-2</v>
      </c>
      <c r="J48" s="142">
        <v>5.9532773767169813E-4</v>
      </c>
      <c r="K48" s="225">
        <v>1.11829633107021E-2</v>
      </c>
      <c r="L48" s="319">
        <v>1.1714176965100728E-2</v>
      </c>
      <c r="M48" s="318">
        <v>0</v>
      </c>
      <c r="N48" s="17">
        <v>2.0527286257257235E-2</v>
      </c>
      <c r="O48" s="162">
        <v>2.3698540185455928E-3</v>
      </c>
      <c r="P48" s="225">
        <v>0</v>
      </c>
      <c r="Q48" s="53">
        <v>1</v>
      </c>
      <c r="R48" s="58">
        <v>3.05</v>
      </c>
      <c r="S48" s="53">
        <v>0.7</v>
      </c>
      <c r="T48" s="58">
        <v>1.45</v>
      </c>
      <c r="U48" s="253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0"/>
      <c r="CG48" s="7">
        <v>213.87568803520571</v>
      </c>
      <c r="CH48" s="7">
        <v>83.299863976064003</v>
      </c>
      <c r="CI48" s="7">
        <v>7.9492740281591532</v>
      </c>
      <c r="CJ48" s="32">
        <v>248.09579812083862</v>
      </c>
      <c r="CK48" s="32">
        <v>29.987951031383041</v>
      </c>
      <c r="CL48" s="94">
        <v>8.8236941712566601</v>
      </c>
      <c r="CM48" s="47">
        <v>0.39012522069552191</v>
      </c>
      <c r="CN48" s="47">
        <v>7.7127344055437655E-2</v>
      </c>
      <c r="CO48" s="94">
        <v>0.45184623362092108</v>
      </c>
      <c r="CP48" s="94">
        <v>4.7765843859957552E-2</v>
      </c>
      <c r="CQ48" s="121"/>
      <c r="CR48" s="121"/>
      <c r="CS48" s="121"/>
      <c r="CT48" s="121"/>
      <c r="CU48" s="121"/>
      <c r="CV48" s="121"/>
      <c r="CW48" s="121"/>
      <c r="CX48" s="121"/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7">
        <v>0.72886297376093301</v>
      </c>
      <c r="G49" s="7">
        <v>0.72886297376093301</v>
      </c>
      <c r="H49" s="7">
        <v>0.42299999999999999</v>
      </c>
      <c r="I49" s="75">
        <v>9.4892856904432877E-3</v>
      </c>
      <c r="J49" s="223">
        <v>2.467222943199593E-4</v>
      </c>
      <c r="K49" s="225">
        <v>4.634567131212501E-3</v>
      </c>
      <c r="L49" s="319">
        <v>4.8547185592307867E-3</v>
      </c>
      <c r="M49" s="225">
        <v>0</v>
      </c>
      <c r="N49" s="17">
        <v>8.5071446214824084E-3</v>
      </c>
      <c r="O49" s="162">
        <v>9.8214106896088015E-4</v>
      </c>
      <c r="P49" s="225">
        <v>0</v>
      </c>
      <c r="Q49" s="58">
        <v>0.85</v>
      </c>
      <c r="R49" s="53">
        <v>2.9</v>
      </c>
      <c r="S49" s="58">
        <v>0.6</v>
      </c>
      <c r="T49" s="58">
        <v>1.42</v>
      </c>
      <c r="U49" s="253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0"/>
      <c r="CG49" s="7">
        <v>201.84357655330703</v>
      </c>
      <c r="CH49" s="7">
        <v>84.132862615824621</v>
      </c>
      <c r="CI49" s="7">
        <v>7.9492740281591532</v>
      </c>
      <c r="CJ49" s="13">
        <v>234.13854880183615</v>
      </c>
      <c r="CK49" s="13">
        <v>30.287830541696863</v>
      </c>
      <c r="CL49" s="47">
        <v>8.8236941712566601</v>
      </c>
      <c r="CM49" s="47">
        <v>0.15291024094859054</v>
      </c>
      <c r="CN49" s="47">
        <v>3.5588200886493816E-2</v>
      </c>
      <c r="CO49" s="94">
        <v>0.17708618292499478</v>
      </c>
      <c r="CP49" s="94">
        <v>1.2811752319137773E-2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7">
        <v>0.70942662779397481</v>
      </c>
      <c r="G50" s="7">
        <v>0.70942662779397481</v>
      </c>
      <c r="H50" s="7">
        <v>0.41359999999999997</v>
      </c>
      <c r="I50" s="75">
        <v>9.2362380720314666E-3</v>
      </c>
      <c r="J50" s="223">
        <v>2.4014303313809373E-4</v>
      </c>
      <c r="K50" s="225">
        <v>4.5109786743801677E-3</v>
      </c>
      <c r="L50" s="319">
        <v>4.7252593976512989E-3</v>
      </c>
      <c r="M50" s="225">
        <v>0</v>
      </c>
      <c r="N50" s="17">
        <v>8.2802874315762096E-3</v>
      </c>
      <c r="O50" s="162">
        <v>9.5595064045525676E-4</v>
      </c>
      <c r="P50" s="225">
        <v>0</v>
      </c>
      <c r="Q50" s="53">
        <v>0.7</v>
      </c>
      <c r="R50" s="58">
        <v>2.6</v>
      </c>
      <c r="S50" s="58">
        <v>0.55000000000000004</v>
      </c>
      <c r="T50" s="58">
        <v>1.4125000000000001</v>
      </c>
      <c r="U50" s="253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0"/>
      <c r="CG50" s="226">
        <v>198.59777483610728</v>
      </c>
      <c r="CH50" s="226">
        <v>77.402233606558653</v>
      </c>
      <c r="CI50" s="7">
        <v>7.9492740281591532</v>
      </c>
      <c r="CJ50" s="32">
        <v>230.37341880988441</v>
      </c>
      <c r="CK50" s="32">
        <v>27.864804098361112</v>
      </c>
      <c r="CL50" s="94">
        <v>8.8236941712566601</v>
      </c>
      <c r="CM50" s="47">
        <v>0.14652997635657386</v>
      </c>
      <c r="CN50" s="47">
        <v>3.2013563819672658E-2</v>
      </c>
      <c r="CO50" s="47">
        <v>0.16969280124026531</v>
      </c>
      <c r="CP50" s="47">
        <v>1.1524882975082156E-2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7">
        <v>0.99125364431486895</v>
      </c>
      <c r="G51" s="7">
        <v>0.99125364431486895</v>
      </c>
      <c r="H51" s="7">
        <v>0.54989999999999994</v>
      </c>
      <c r="I51" s="75">
        <v>1.2905428539002872E-2</v>
      </c>
      <c r="J51" s="223">
        <v>3.3554232027514471E-4</v>
      </c>
      <c r="K51" s="225">
        <v>6.3030112984490023E-3</v>
      </c>
      <c r="L51" s="319">
        <v>6.6024172405538695E-3</v>
      </c>
      <c r="M51" s="225">
        <v>0</v>
      </c>
      <c r="N51" s="17">
        <v>1.1569716685216076E-2</v>
      </c>
      <c r="O51" s="162">
        <v>1.3357118537867972E-3</v>
      </c>
      <c r="P51" s="225">
        <v>0</v>
      </c>
      <c r="Q51" s="53">
        <v>1.1000000000000001</v>
      </c>
      <c r="R51" s="53">
        <v>2.2999999999999998</v>
      </c>
      <c r="S51" s="53">
        <v>0.5</v>
      </c>
      <c r="T51" s="53">
        <v>1.4</v>
      </c>
      <c r="U51" s="253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0"/>
      <c r="CG51" s="7">
        <v>195.35197311890749</v>
      </c>
      <c r="CH51" s="7">
        <v>70.671604597292685</v>
      </c>
      <c r="CI51" s="7">
        <v>7.9492740281591532</v>
      </c>
      <c r="CJ51" s="32">
        <v>226.60828881793267</v>
      </c>
      <c r="CK51" s="32">
        <v>25.441777655025366</v>
      </c>
      <c r="CL51" s="94">
        <v>8.8236941712566601</v>
      </c>
      <c r="CM51" s="47">
        <v>0.20152310212828767</v>
      </c>
      <c r="CN51" s="47">
        <v>3.8862315368051244E-2</v>
      </c>
      <c r="CO51" s="47">
        <v>0.23337281112631017</v>
      </c>
      <c r="CP51" s="47">
        <v>1.3990433532498446E-2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7">
        <v>0.85519922254616143</v>
      </c>
      <c r="G52" s="60">
        <v>0.85519922254616143</v>
      </c>
      <c r="H52" s="60">
        <v>0.48409999999999997</v>
      </c>
      <c r="I52" s="75">
        <v>1.1134095210120125E-2</v>
      </c>
      <c r="J52" s="223">
        <v>2.8948749200208561E-4</v>
      </c>
      <c r="K52" s="225">
        <v>5.4378921006226679E-3</v>
      </c>
      <c r="L52" s="319">
        <v>5.6962031094974566E-3</v>
      </c>
      <c r="M52" s="225">
        <v>0</v>
      </c>
      <c r="N52" s="17">
        <v>9.9817163558726923E-3</v>
      </c>
      <c r="O52" s="162">
        <v>1.1523788542474329E-3</v>
      </c>
      <c r="P52" s="225">
        <v>0</v>
      </c>
      <c r="Q52" s="53">
        <v>0.5</v>
      </c>
      <c r="R52" s="58">
        <v>2</v>
      </c>
      <c r="S52" s="53">
        <v>0.36499999999999999</v>
      </c>
      <c r="T52" s="53">
        <v>1.1000000000000001</v>
      </c>
      <c r="U52" s="253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0"/>
      <c r="CG52" s="7">
        <v>107.11145666759263</v>
      </c>
      <c r="CH52" s="7">
        <v>64.311160183536344</v>
      </c>
      <c r="CI52" s="7">
        <v>7.9492740281591532</v>
      </c>
      <c r="CJ52" s="32">
        <v>124.24928973440744</v>
      </c>
      <c r="CK52" s="32">
        <v>23.152017666073082</v>
      </c>
      <c r="CL52" s="94">
        <v>8.8236941712566601</v>
      </c>
      <c r="CM52" s="47">
        <v>9.8399847436600185E-2</v>
      </c>
      <c r="CN52" s="47">
        <v>3.1133032644849946E-2</v>
      </c>
      <c r="CO52" s="47">
        <v>0.11380391237802179</v>
      </c>
      <c r="CP52" s="47">
        <v>1.1207891752145977E-2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52">
        <v>0.22351797862001946</v>
      </c>
      <c r="G53" s="32">
        <v>0.22351797862001946</v>
      </c>
      <c r="H53" s="32">
        <v>0.17859999999999998</v>
      </c>
      <c r="I53" s="75">
        <v>2.9100476117359417E-3</v>
      </c>
      <c r="J53" s="223">
        <v>7.5661503591454202E-5</v>
      </c>
      <c r="K53" s="225">
        <v>1.4212672535718338E-3</v>
      </c>
      <c r="L53" s="319">
        <v>1.4887803581641078E-3</v>
      </c>
      <c r="M53" s="225">
        <v>0</v>
      </c>
      <c r="N53" s="142">
        <v>2.6088576839212716E-3</v>
      </c>
      <c r="O53" s="162">
        <v>3.0118992781466992E-4</v>
      </c>
      <c r="P53" s="225">
        <v>0</v>
      </c>
      <c r="Q53" s="52">
        <v>0.32</v>
      </c>
      <c r="R53" s="53">
        <v>1.7</v>
      </c>
      <c r="S53" s="52">
        <v>0.23</v>
      </c>
      <c r="T53" s="53">
        <v>0.4</v>
      </c>
      <c r="U53" s="253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0"/>
      <c r="CG53" s="191">
        <v>102.79378554610827</v>
      </c>
      <c r="CH53" s="53">
        <v>63.603849991580226</v>
      </c>
      <c r="CI53" s="53">
        <v>7.9492740281591532</v>
      </c>
      <c r="CJ53" s="32">
        <v>119.24079123348558</v>
      </c>
      <c r="CK53" s="32">
        <v>22.897385996968879</v>
      </c>
      <c r="CL53" s="94">
        <v>8.8236941712566601</v>
      </c>
      <c r="CM53" s="47">
        <v>2.4753064822236645E-2</v>
      </c>
      <c r="CN53" s="47">
        <v>1.1359647608496226E-2</v>
      </c>
      <c r="CO53" s="47">
        <v>2.8624714910680971E-2</v>
      </c>
      <c r="CP53" s="47">
        <v>4.0894731390586411E-3</v>
      </c>
    </row>
    <row r="54" spans="2:94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118"/>
      <c r="I54" s="231">
        <v>5.0609523682364202E-3</v>
      </c>
      <c r="J54" s="231">
        <v>1.4999999999999999E-5</v>
      </c>
      <c r="K54" s="231">
        <v>2.252123803865207E-3</v>
      </c>
      <c r="L54" s="231">
        <v>2.8088285643712132E-3</v>
      </c>
      <c r="M54" s="231">
        <v>0</v>
      </c>
      <c r="N54" s="14"/>
      <c r="O54" s="14"/>
      <c r="P54" s="317"/>
      <c r="Q54" s="7"/>
      <c r="R54" s="7"/>
      <c r="S54" s="7"/>
      <c r="T54" s="7"/>
      <c r="U54" s="253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0"/>
      <c r="CG54" s="7"/>
      <c r="CH54" s="7"/>
      <c r="CI54" s="7"/>
      <c r="CJ54" s="60"/>
      <c r="CK54" s="60"/>
      <c r="CL54" s="60"/>
      <c r="CM54" s="7"/>
      <c r="CN54" s="47"/>
      <c r="CO54" s="7"/>
      <c r="CP54" s="7"/>
    </row>
    <row r="55" spans="2:94" s="25" customFormat="1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71">
        <v>0.10689990281827018</v>
      </c>
      <c r="G55" s="7">
        <v>0.10689990281827018</v>
      </c>
      <c r="H55" s="7">
        <v>5.1699999999999996E-2</v>
      </c>
      <c r="I55" s="144">
        <v>1.3917619012650156E-3</v>
      </c>
      <c r="J55" s="305">
        <v>4.1250000000000005E-4</v>
      </c>
      <c r="K55" s="319">
        <v>6.1933404606293193E-4</v>
      </c>
      <c r="L55" s="225">
        <v>7.7242785520208364E-4</v>
      </c>
      <c r="M55" s="318">
        <v>0</v>
      </c>
      <c r="N55" s="151">
        <v>1.2873797586701395E-3</v>
      </c>
      <c r="O55" s="152">
        <v>1.0438214259487616E-4</v>
      </c>
      <c r="P55" s="225">
        <v>0</v>
      </c>
      <c r="Q55" s="53">
        <v>1.5000000000000002</v>
      </c>
      <c r="R55" s="53">
        <v>3.2</v>
      </c>
      <c r="S55" s="53">
        <v>1.6</v>
      </c>
      <c r="T55" s="53">
        <v>1.5000000000000002</v>
      </c>
      <c r="U55" s="253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0"/>
      <c r="CG55" s="71">
        <v>197.85803397962917</v>
      </c>
      <c r="CH55" s="7">
        <v>89.569746210821492</v>
      </c>
      <c r="CI55" s="39">
        <v>9.3730246003667617</v>
      </c>
      <c r="CJ55" s="32">
        <v>229.51531941636983</v>
      </c>
      <c r="CK55" s="32">
        <v>32.245108635895733</v>
      </c>
      <c r="CL55" s="94">
        <v>10.404057306407106</v>
      </c>
      <c r="CM55" s="47">
        <v>2.2152980023128818E-2</v>
      </c>
      <c r="CN55" s="69">
        <v>4.6307558790994715E-3</v>
      </c>
      <c r="CO55" s="94">
        <v>2.5647358055884806E-2</v>
      </c>
      <c r="CP55" s="101">
        <v>1.6670721164758094E-3</v>
      </c>
    </row>
    <row r="56" spans="2:94" ht="21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8.7463556851311963E-2</v>
      </c>
      <c r="G56" s="7">
        <v>8.7463556851311963E-2</v>
      </c>
      <c r="H56" s="7">
        <v>4.2299999999999997E-2</v>
      </c>
      <c r="I56" s="144">
        <v>1.1387142828531945E-3</v>
      </c>
      <c r="J56" s="305">
        <v>3.3749999999999996E-4</v>
      </c>
      <c r="K56" s="319">
        <v>5.0672785586967158E-4</v>
      </c>
      <c r="L56" s="225">
        <v>6.3198642698352294E-4</v>
      </c>
      <c r="M56" s="318">
        <v>0</v>
      </c>
      <c r="N56" s="152">
        <v>1.053310711639205E-3</v>
      </c>
      <c r="O56" s="152">
        <v>8.5403571213989583E-5</v>
      </c>
      <c r="P56" s="225">
        <v>-1.0842021724855044E-19</v>
      </c>
      <c r="Q56" s="53">
        <v>1</v>
      </c>
      <c r="R56" s="58">
        <v>3.05</v>
      </c>
      <c r="S56" s="53">
        <v>0.7</v>
      </c>
      <c r="T56" s="58">
        <v>1.45</v>
      </c>
      <c r="U56" s="253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0"/>
      <c r="CG56" s="7">
        <v>176.54141991132181</v>
      </c>
      <c r="CH56" s="7">
        <v>111.96218276352687</v>
      </c>
      <c r="CI56" s="7">
        <v>9.3730246003667617</v>
      </c>
      <c r="CJ56" s="32">
        <v>204.78804709713327</v>
      </c>
      <c r="CK56" s="32">
        <v>40.306385794869669</v>
      </c>
      <c r="CL56" s="94">
        <v>10.404057306407106</v>
      </c>
      <c r="CM56" s="47">
        <v>1.6260738587028159E-2</v>
      </c>
      <c r="CN56" s="47">
        <v>4.7360003308971861E-3</v>
      </c>
      <c r="CO56" s="94">
        <v>1.8821466857452514E-2</v>
      </c>
      <c r="CP56" s="101">
        <v>1.7049601191229868E-3</v>
      </c>
    </row>
    <row r="57" spans="2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3.8872691933916431E-2</v>
      </c>
      <c r="G57" s="7">
        <v>3.8872691933916431E-2</v>
      </c>
      <c r="H57" s="7">
        <v>1.8800000000000001E-2</v>
      </c>
      <c r="I57" s="145">
        <v>5.060952368236421E-4</v>
      </c>
      <c r="J57" s="305">
        <v>1.5000000000000001E-4</v>
      </c>
      <c r="K57" s="319">
        <v>2.2521238038652073E-4</v>
      </c>
      <c r="L57" s="225">
        <v>2.808828564371214E-4</v>
      </c>
      <c r="M57" s="225">
        <v>0</v>
      </c>
      <c r="N57" s="152">
        <v>4.6813809406186897E-4</v>
      </c>
      <c r="O57" s="154">
        <v>3.7957142761773156E-5</v>
      </c>
      <c r="P57" s="225">
        <v>0</v>
      </c>
      <c r="Q57" s="58">
        <v>0.85</v>
      </c>
      <c r="R57" s="53">
        <v>2.9</v>
      </c>
      <c r="S57" s="58">
        <v>0.6</v>
      </c>
      <c r="T57" s="58">
        <v>1.42</v>
      </c>
      <c r="U57" s="253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0"/>
      <c r="CG57" s="7">
        <v>161.23331320787727</v>
      </c>
      <c r="CH57" s="7">
        <v>113.08180459116215</v>
      </c>
      <c r="CI57" s="7">
        <v>9.3730246003667617</v>
      </c>
      <c r="CJ57" s="32">
        <v>187.03064332113763</v>
      </c>
      <c r="CK57" s="32">
        <v>40.709449652818371</v>
      </c>
      <c r="CL57" s="94">
        <v>10.404057306407106</v>
      </c>
      <c r="CM57" s="69">
        <v>6.6319276115935502E-3</v>
      </c>
      <c r="CN57" s="69">
        <v>2.1259379263138486E-3</v>
      </c>
      <c r="CO57" s="94">
        <v>7.6748182945595642E-3</v>
      </c>
      <c r="CP57" s="101">
        <v>7.6533765347298541E-4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2.915451895043732E-2</v>
      </c>
      <c r="G58" s="7">
        <v>2.915451895043732E-2</v>
      </c>
      <c r="H58" s="7">
        <v>1.4099999999999998E-2</v>
      </c>
      <c r="I58" s="145">
        <v>3.7957142761773147E-4</v>
      </c>
      <c r="J58" s="305">
        <v>1.125E-4</v>
      </c>
      <c r="K58" s="319">
        <v>1.689092852898905E-4</v>
      </c>
      <c r="L58" s="225">
        <v>2.1066214232784097E-4</v>
      </c>
      <c r="M58" s="225">
        <v>0</v>
      </c>
      <c r="N58" s="152">
        <v>3.5110357054640159E-4</v>
      </c>
      <c r="O58" s="154">
        <v>2.8467857071329859E-5</v>
      </c>
      <c r="P58" s="225">
        <v>0</v>
      </c>
      <c r="Q58" s="53">
        <v>0.7</v>
      </c>
      <c r="R58" s="58">
        <v>2.6</v>
      </c>
      <c r="S58" s="58">
        <v>0.55000000000000004</v>
      </c>
      <c r="T58" s="58">
        <v>1.4125000000000001</v>
      </c>
      <c r="U58" s="253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0"/>
      <c r="CG58" s="226">
        <v>158.74234909932861</v>
      </c>
      <c r="CH58" s="226">
        <v>122.12834895845511</v>
      </c>
      <c r="CI58" s="7">
        <v>9.3730246003667617</v>
      </c>
      <c r="CJ58" s="13">
        <v>184.14112495522116</v>
      </c>
      <c r="CK58" s="13">
        <v>43.966205625043834</v>
      </c>
      <c r="CL58" s="47">
        <v>10.404057306407106</v>
      </c>
      <c r="CM58" s="69">
        <v>4.9013228483876211E-3</v>
      </c>
      <c r="CN58" s="69">
        <v>1.7220097203142167E-3</v>
      </c>
      <c r="CO58" s="69">
        <v>5.6718712029629236E-3</v>
      </c>
      <c r="CP58" s="69">
        <v>6.1992349931311796E-4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1.9436345966958216E-2</v>
      </c>
      <c r="G59" s="60">
        <v>1.9436345966958216E-2</v>
      </c>
      <c r="H59" s="60">
        <v>9.4000000000000004E-3</v>
      </c>
      <c r="I59" s="145">
        <v>2.5304761841182105E-4</v>
      </c>
      <c r="J59" s="305">
        <v>7.5000000000000007E-5</v>
      </c>
      <c r="K59" s="319">
        <v>1.1260619019326036E-4</v>
      </c>
      <c r="L59" s="225">
        <v>1.404414282185607E-4</v>
      </c>
      <c r="M59" s="225">
        <v>0</v>
      </c>
      <c r="N59" s="152">
        <v>2.3406904703093448E-4</v>
      </c>
      <c r="O59" s="154">
        <v>1.8978571380886578E-5</v>
      </c>
      <c r="P59" s="225">
        <v>0</v>
      </c>
      <c r="Q59" s="53">
        <v>1.1000000000000001</v>
      </c>
      <c r="R59" s="53">
        <v>2.2999999999999998</v>
      </c>
      <c r="S59" s="53">
        <v>0.5</v>
      </c>
      <c r="T59" s="53">
        <v>1.4</v>
      </c>
      <c r="U59" s="253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0"/>
      <c r="CG59" s="7">
        <v>156.25138499077994</v>
      </c>
      <c r="CH59" s="7">
        <v>131.17489332574806</v>
      </c>
      <c r="CI59" s="7">
        <v>9.3730246003667617</v>
      </c>
      <c r="CJ59" s="32">
        <v>181.25160658930471</v>
      </c>
      <c r="CK59" s="32">
        <v>47.222961597269297</v>
      </c>
      <c r="CL59" s="94">
        <v>10.404057306407106</v>
      </c>
      <c r="CM59" s="69">
        <v>3.2191333253867201E-3</v>
      </c>
      <c r="CN59" s="69">
        <v>1.2330439972620317E-3</v>
      </c>
      <c r="CO59" s="69">
        <v>3.7250857900041181E-3</v>
      </c>
      <c r="CP59" s="77">
        <v>4.438958390143314E-4</v>
      </c>
    </row>
    <row r="60" spans="2:94" ht="14.2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5.830903790087464E-2</v>
      </c>
      <c r="G60" s="60">
        <v>5.830903790087464E-2</v>
      </c>
      <c r="H60" s="60">
        <v>2.8199999999999996E-2</v>
      </c>
      <c r="I60" s="144">
        <v>7.5914285523546294E-4</v>
      </c>
      <c r="J60" s="305">
        <v>2.2499999999999999E-4</v>
      </c>
      <c r="K60" s="319">
        <v>3.37818570579781E-4</v>
      </c>
      <c r="L60" s="225">
        <v>4.2132428465568194E-4</v>
      </c>
      <c r="M60" s="225">
        <v>0</v>
      </c>
      <c r="N60" s="152">
        <v>7.0220714109280318E-4</v>
      </c>
      <c r="O60" s="152">
        <v>5.6935714142659718E-5</v>
      </c>
      <c r="P60" s="225">
        <v>0</v>
      </c>
      <c r="Q60" s="53">
        <v>0.5</v>
      </c>
      <c r="R60" s="58">
        <v>2</v>
      </c>
      <c r="S60" s="53">
        <v>0.36499999999999999</v>
      </c>
      <c r="T60" s="53">
        <v>1.1000000000000001</v>
      </c>
      <c r="U60" s="253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0"/>
      <c r="CG60" s="53">
        <v>146.18185129137413</v>
      </c>
      <c r="CH60" s="7">
        <v>132.48664225900558</v>
      </c>
      <c r="CI60" s="7">
        <v>9.3730246003667617</v>
      </c>
      <c r="CJ60" s="32">
        <v>169.57094749799398</v>
      </c>
      <c r="CK60" s="32">
        <v>47.695191213242005</v>
      </c>
      <c r="CL60" s="94">
        <v>10.404057306407106</v>
      </c>
      <c r="CM60" s="47">
        <v>9.0702551540373707E-3</v>
      </c>
      <c r="CN60" s="69">
        <v>3.736123311703957E-3</v>
      </c>
      <c r="CO60" s="47">
        <v>1.0494169376349918E-2</v>
      </c>
      <c r="CP60" s="69">
        <v>1.3450043922134242E-3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2">
        <v>4.8590864917395539E-2</v>
      </c>
      <c r="G61" s="32">
        <v>4.8590864917395539E-2</v>
      </c>
      <c r="H61" s="32">
        <v>2.35E-2</v>
      </c>
      <c r="I61" s="144">
        <v>6.3261904602955252E-4</v>
      </c>
      <c r="J61" s="305">
        <v>1.875E-4</v>
      </c>
      <c r="K61" s="319">
        <v>2.8151547548315088E-4</v>
      </c>
      <c r="L61" s="225">
        <v>3.5110357054640164E-4</v>
      </c>
      <c r="M61" s="225">
        <v>0</v>
      </c>
      <c r="N61" s="151">
        <v>5.8517261757733607E-4</v>
      </c>
      <c r="O61" s="152">
        <v>4.744642845221644E-5</v>
      </c>
      <c r="P61" s="225">
        <v>0</v>
      </c>
      <c r="Q61" s="52">
        <v>0.32</v>
      </c>
      <c r="R61" s="53">
        <v>1.7</v>
      </c>
      <c r="S61" s="52">
        <v>0.23</v>
      </c>
      <c r="T61" s="53">
        <v>0.4</v>
      </c>
      <c r="U61" s="253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53">
        <v>143.10211384807761</v>
      </c>
      <c r="CH61" s="53">
        <v>89.569746210821492</v>
      </c>
      <c r="CI61" s="53">
        <v>9.3730246003667617</v>
      </c>
      <c r="CJ61" s="32">
        <v>165.99845206377</v>
      </c>
      <c r="CK61" s="32">
        <v>32.245108635895733</v>
      </c>
      <c r="CL61" s="94">
        <v>10.404057306407106</v>
      </c>
      <c r="CM61" s="47">
        <v>7.408898855609543E-3</v>
      </c>
      <c r="CN61" s="69">
        <v>2.1048890359543051E-3</v>
      </c>
      <c r="CO61" s="47">
        <v>8.5715505038958771E-3</v>
      </c>
      <c r="CP61" s="69">
        <v>7.5776005294354973E-4</v>
      </c>
    </row>
    <row r="62" spans="2:94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60"/>
      <c r="H62" s="118"/>
      <c r="I62" s="231">
        <v>6.9999999999999993E-3</v>
      </c>
      <c r="J62" s="231">
        <v>6.9999999999999993E-3</v>
      </c>
      <c r="K62" s="231">
        <v>5.3116000000000005E-3</v>
      </c>
      <c r="L62" s="231">
        <v>0</v>
      </c>
      <c r="M62" s="231">
        <v>0</v>
      </c>
      <c r="N62" s="14"/>
      <c r="O62" s="14"/>
      <c r="P62" s="317"/>
      <c r="Q62" s="7"/>
      <c r="R62" s="7"/>
      <c r="S62" s="7"/>
      <c r="T62" s="7"/>
      <c r="U62" s="253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0"/>
      <c r="CG62" s="7"/>
      <c r="CH62" s="7"/>
      <c r="CI62" s="7"/>
      <c r="CJ62" s="60"/>
      <c r="CK62" s="60"/>
      <c r="CL62" s="60"/>
      <c r="CM62" s="7"/>
      <c r="CN62" s="7"/>
      <c r="CO62" s="7"/>
      <c r="CP62" s="31"/>
    </row>
    <row r="63" spans="2:94" s="25" customFormat="1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53">
        <v>5.200874635568514</v>
      </c>
      <c r="G63" s="60">
        <v>5.200874635568514</v>
      </c>
      <c r="H63" s="60">
        <v>2.5857989999999997</v>
      </c>
      <c r="I63" s="133">
        <v>2.6194018892858892E-3</v>
      </c>
      <c r="J63" s="305">
        <v>2.6194018892858903E-4</v>
      </c>
      <c r="K63" s="191">
        <v>1.987602153590133E-3</v>
      </c>
      <c r="L63" s="191">
        <v>0</v>
      </c>
      <c r="M63" s="318">
        <v>0</v>
      </c>
      <c r="N63" s="133">
        <v>2.1845811756644315E-3</v>
      </c>
      <c r="O63" s="134">
        <v>4.3482071362145765E-4</v>
      </c>
      <c r="P63" s="225">
        <v>0</v>
      </c>
      <c r="Q63" s="53">
        <v>1.5000000000000002</v>
      </c>
      <c r="R63" s="53">
        <v>3.2</v>
      </c>
      <c r="S63" s="53">
        <v>1.6</v>
      </c>
      <c r="T63" s="53">
        <v>1.5000000000000002</v>
      </c>
      <c r="U63" s="253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0"/>
      <c r="CG63" s="71">
        <v>102.55223751133992</v>
      </c>
      <c r="CH63" s="7">
        <v>89.569746210821492</v>
      </c>
      <c r="CI63" s="39">
        <v>3.4407305495017231</v>
      </c>
      <c r="CJ63" s="32">
        <v>118.9605955131543</v>
      </c>
      <c r="CK63" s="32">
        <v>32.245108635895733</v>
      </c>
      <c r="CL63" s="94">
        <v>3.8192109099469129</v>
      </c>
      <c r="CM63" s="47">
        <v>0.55125613913625504</v>
      </c>
      <c r="CN63" s="47">
        <v>0.23160936018219599</v>
      </c>
      <c r="CO63" s="94">
        <v>0.63856238098591933</v>
      </c>
      <c r="CP63" s="94">
        <v>8.337936966559055E-2</v>
      </c>
    </row>
    <row r="64" spans="2:94" s="25" customFormat="1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10">
        <v>4.4606413994169101</v>
      </c>
      <c r="G64" s="60">
        <v>4.4606413994169101</v>
      </c>
      <c r="H64" s="60">
        <v>2.2277999999999998</v>
      </c>
      <c r="I64" s="133">
        <v>2.2465860701874601E-3</v>
      </c>
      <c r="J64" s="305">
        <v>2.2465860701874601E-4</v>
      </c>
      <c r="K64" s="191">
        <v>1.7047095100582448E-3</v>
      </c>
      <c r="L64" s="191">
        <v>0</v>
      </c>
      <c r="M64" s="318">
        <v>0</v>
      </c>
      <c r="N64" s="133">
        <v>1.8736527825363417E-3</v>
      </c>
      <c r="O64" s="134">
        <v>3.7293328765111841E-4</v>
      </c>
      <c r="P64" s="225">
        <v>0</v>
      </c>
      <c r="Q64" s="53">
        <v>1</v>
      </c>
      <c r="R64" s="58">
        <v>3.05</v>
      </c>
      <c r="S64" s="53">
        <v>0.7</v>
      </c>
      <c r="T64" s="58">
        <v>1.45</v>
      </c>
      <c r="U64" s="253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0"/>
      <c r="CG64" s="7">
        <v>80.163754038747967</v>
      </c>
      <c r="CH64" s="7">
        <v>97.631023369795443</v>
      </c>
      <c r="CI64" s="7">
        <v>3.4407305495017226</v>
      </c>
      <c r="CJ64" s="32">
        <v>92.989954684947634</v>
      </c>
      <c r="CK64" s="32">
        <v>35.147168413126359</v>
      </c>
      <c r="CL64" s="94">
        <v>3.8192109099469125</v>
      </c>
      <c r="CM64" s="47">
        <v>0.37292962513125955</v>
      </c>
      <c r="CN64" s="47">
        <v>0.21750239386323025</v>
      </c>
      <c r="CO64" s="94">
        <v>0.43183097189559377</v>
      </c>
      <c r="CP64" s="94">
        <v>7.8300861790762899E-2</v>
      </c>
    </row>
    <row r="65" spans="2:94" s="25" customFormat="1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7">
        <v>1.5063168124392616</v>
      </c>
      <c r="G65" s="60">
        <v>1.5063168124392616</v>
      </c>
      <c r="H65" s="60">
        <v>0.79899999999999993</v>
      </c>
      <c r="I65" s="133">
        <v>7.5865106945328183E-4</v>
      </c>
      <c r="J65" s="305">
        <v>7.586510694532821E-5</v>
      </c>
      <c r="K65" s="315">
        <v>5.7566443150115028E-4</v>
      </c>
      <c r="L65" s="191">
        <v>0</v>
      </c>
      <c r="M65" s="225">
        <v>0</v>
      </c>
      <c r="N65" s="133">
        <v>6.3271499192403698E-4</v>
      </c>
      <c r="O65" s="134">
        <v>1.2593607752924479E-4</v>
      </c>
      <c r="P65" s="225">
        <v>0</v>
      </c>
      <c r="Q65" s="58">
        <v>0.85</v>
      </c>
      <c r="R65" s="53">
        <v>2.9</v>
      </c>
      <c r="S65" s="58">
        <v>0.6</v>
      </c>
      <c r="T65" s="58">
        <v>1.42</v>
      </c>
      <c r="U65" s="253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0"/>
      <c r="CG65" s="7">
        <v>74.728923256459964</v>
      </c>
      <c r="CH65" s="7">
        <v>98.607333603493402</v>
      </c>
      <c r="CI65" s="7">
        <v>3.4407305495017226</v>
      </c>
      <c r="CJ65" s="32">
        <v>86.685550977493548</v>
      </c>
      <c r="CK65" s="32">
        <v>35.498640097257621</v>
      </c>
      <c r="CL65" s="94">
        <v>3.8192109099469125</v>
      </c>
      <c r="CM65" s="47">
        <v>0.11774826375047681</v>
      </c>
      <c r="CN65" s="47">
        <v>7.8787259549191219E-2</v>
      </c>
      <c r="CO65" s="94">
        <v>0.13632884443686369</v>
      </c>
      <c r="CP65" s="94">
        <v>2.8363413437708835E-2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10">
        <v>1.4674441205053452</v>
      </c>
      <c r="G66" s="60">
        <v>1.4674441205053452</v>
      </c>
      <c r="H66" s="60">
        <v>0.78019999999999989</v>
      </c>
      <c r="I66" s="133">
        <v>7.3907297733835848E-4</v>
      </c>
      <c r="J66" s="305">
        <v>7.3907297733835804E-5</v>
      </c>
      <c r="K66" s="315">
        <v>5.6080857520434649E-4</v>
      </c>
      <c r="L66" s="191">
        <v>0</v>
      </c>
      <c r="M66" s="225">
        <v>0</v>
      </c>
      <c r="N66" s="133">
        <v>6.1638686310019094E-4</v>
      </c>
      <c r="O66" s="134">
        <v>1.2268611423816751E-4</v>
      </c>
      <c r="P66" s="225">
        <v>0</v>
      </c>
      <c r="Q66" s="53">
        <v>0.7</v>
      </c>
      <c r="R66" s="58">
        <v>2.6</v>
      </c>
      <c r="S66" s="58">
        <v>0.55000000000000004</v>
      </c>
      <c r="T66" s="58">
        <v>1.4125000000000001</v>
      </c>
      <c r="U66" s="253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0"/>
      <c r="CG66" s="226">
        <v>73.596666843483305</v>
      </c>
      <c r="CH66" s="7">
        <v>98.607333603493402</v>
      </c>
      <c r="CI66" s="7">
        <v>3.4407305495017226</v>
      </c>
      <c r="CJ66" s="32">
        <v>85.372133538440622</v>
      </c>
      <c r="CK66" s="32">
        <v>35.498640097257621</v>
      </c>
      <c r="CL66" s="94">
        <v>3.8192109099469125</v>
      </c>
      <c r="CM66" s="47">
        <v>0.11304807586336969</v>
      </c>
      <c r="CN66" s="47">
        <v>7.6933441677445549E-2</v>
      </c>
      <c r="CO66" s="47">
        <v>0.13088331401075337</v>
      </c>
      <c r="CP66" s="47">
        <v>2.7696039003880391E-2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10">
        <v>0.18464528668610303</v>
      </c>
      <c r="G67" s="60">
        <v>0.18464528668610303</v>
      </c>
      <c r="H67" s="60">
        <v>0.1598</v>
      </c>
      <c r="I67" s="134">
        <v>9.2995937545886154E-5</v>
      </c>
      <c r="J67" s="306">
        <v>9.2995937545886192E-6</v>
      </c>
      <c r="K67" s="315">
        <v>7.0565317409818413E-5</v>
      </c>
      <c r="L67" s="191">
        <v>0</v>
      </c>
      <c r="M67" s="225">
        <v>0</v>
      </c>
      <c r="N67" s="134">
        <v>7.7558611913269057E-5</v>
      </c>
      <c r="O67" s="135">
        <v>1.5437325632617101E-5</v>
      </c>
      <c r="P67" s="225">
        <v>0</v>
      </c>
      <c r="Q67" s="53">
        <v>1.1000000000000001</v>
      </c>
      <c r="R67" s="53">
        <v>2.2999999999999998</v>
      </c>
      <c r="S67" s="53">
        <v>0.5</v>
      </c>
      <c r="T67" s="53">
        <v>1.4</v>
      </c>
      <c r="U67" s="253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0"/>
      <c r="CG67" s="7">
        <v>72.464410430506646</v>
      </c>
      <c r="CH67" s="7">
        <v>71.983353530550175</v>
      </c>
      <c r="CI67" s="7">
        <v>3.4407305495017226</v>
      </c>
      <c r="CJ67" s="32">
        <v>84.058716099387709</v>
      </c>
      <c r="CK67" s="32">
        <v>25.914007270998063</v>
      </c>
      <c r="CL67" s="94">
        <v>3.8192109099469125</v>
      </c>
      <c r="CM67" s="47">
        <v>1.4015526517202713E-2</v>
      </c>
      <c r="CN67" s="47">
        <v>1.1502939894181918E-2</v>
      </c>
      <c r="CO67" s="47">
        <v>1.6226245026019027E-2</v>
      </c>
      <c r="CP67" s="69">
        <v>4.1410583619054904E-3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10">
        <v>0.56365403304178818</v>
      </c>
      <c r="G68" s="60">
        <v>0.56365403304178818</v>
      </c>
      <c r="H68" s="60">
        <v>0.34309999999999996</v>
      </c>
      <c r="I68" s="134">
        <v>2.8388233566638933E-4</v>
      </c>
      <c r="J68" s="306">
        <v>2.83882335666389E-5</v>
      </c>
      <c r="K68" s="315">
        <v>2.1540991630365623E-4</v>
      </c>
      <c r="L68" s="191">
        <v>0</v>
      </c>
      <c r="M68" s="225">
        <v>0</v>
      </c>
      <c r="N68" s="134">
        <v>2.3675786794576871E-4</v>
      </c>
      <c r="O68" s="135">
        <v>4.7124467720620628E-5</v>
      </c>
      <c r="P68" s="225">
        <v>0</v>
      </c>
      <c r="Q68" s="53">
        <v>0.5</v>
      </c>
      <c r="R68" s="58">
        <v>2</v>
      </c>
      <c r="S68" s="53">
        <v>0.36499999999999999</v>
      </c>
      <c r="T68" s="53">
        <v>1.1000000000000001</v>
      </c>
      <c r="U68" s="253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7">
        <v>47.72083361892323</v>
      </c>
      <c r="CH68" s="7">
        <v>82.061023024827222</v>
      </c>
      <c r="CI68" s="7">
        <v>3.4407305495017226</v>
      </c>
      <c r="CJ68" s="32">
        <v>55.356166997950943</v>
      </c>
      <c r="CK68" s="32">
        <v>29.541968288937799</v>
      </c>
      <c r="CL68" s="94">
        <v>3.8192109099469125</v>
      </c>
      <c r="CM68" s="47">
        <v>2.8837421980258963E-2</v>
      </c>
      <c r="CN68" s="47">
        <v>2.8155136999818219E-2</v>
      </c>
      <c r="CO68" s="47">
        <v>3.335444041455856E-2</v>
      </c>
      <c r="CP68" s="47">
        <v>1.0135849319934557E-2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2">
        <v>0.51506316812439268</v>
      </c>
      <c r="G69" s="32">
        <v>0.51506316812439268</v>
      </c>
      <c r="H69" s="32">
        <v>0.3196</v>
      </c>
      <c r="I69" s="134">
        <v>2.5940972052273506E-4</v>
      </c>
      <c r="J69" s="306">
        <v>2.5940972052273501E-5</v>
      </c>
      <c r="K69" s="315">
        <v>1.9684009593265138E-4</v>
      </c>
      <c r="L69" s="191">
        <v>0</v>
      </c>
      <c r="M69" s="225">
        <v>0</v>
      </c>
      <c r="N69" s="134">
        <v>2.1634770691596102E-4</v>
      </c>
      <c r="O69" s="134">
        <v>4.3062013606774021E-5</v>
      </c>
      <c r="P69" s="225">
        <v>0</v>
      </c>
      <c r="Q69" s="52">
        <v>0.32</v>
      </c>
      <c r="R69" s="53">
        <v>1.7</v>
      </c>
      <c r="S69" s="52">
        <v>0.23</v>
      </c>
      <c r="T69" s="53">
        <v>0.4</v>
      </c>
      <c r="U69" s="253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0"/>
      <c r="CG69" s="191">
        <v>42.286002836635227</v>
      </c>
      <c r="CH69" s="53">
        <v>74.408200628260559</v>
      </c>
      <c r="CI69" s="53">
        <v>3.4407305495017226</v>
      </c>
      <c r="CJ69" s="32">
        <v>49.051763290496858</v>
      </c>
      <c r="CK69" s="32">
        <v>26.786952226173799</v>
      </c>
      <c r="CL69" s="94">
        <v>3.8192109099469125</v>
      </c>
      <c r="CM69" s="47">
        <v>2.3552156165843132E-2</v>
      </c>
      <c r="CN69" s="47">
        <v>2.3780860920792075E-2</v>
      </c>
      <c r="CO69" s="47">
        <v>2.7231891473503599E-2</v>
      </c>
      <c r="CP69" s="47">
        <v>8.5611099314851467E-3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63"/>
      <c r="H70" s="112"/>
      <c r="I70" s="515">
        <v>1E-3</v>
      </c>
      <c r="J70" s="515">
        <v>1E-3</v>
      </c>
      <c r="K70" s="515">
        <v>5.2419999999999995E-4</v>
      </c>
      <c r="L70" s="515">
        <v>4.7580000000000007E-4</v>
      </c>
      <c r="M70" s="515">
        <v>0</v>
      </c>
      <c r="N70" s="166"/>
      <c r="O70" s="166"/>
      <c r="P70" s="241"/>
      <c r="Q70" s="15"/>
      <c r="R70" s="15"/>
      <c r="S70" s="15"/>
      <c r="T70" s="15"/>
      <c r="U70" s="253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0"/>
      <c r="CG70" s="10"/>
      <c r="CH70" s="15"/>
      <c r="CI70" s="7"/>
      <c r="CJ70" s="63"/>
      <c r="CK70" s="63"/>
      <c r="CL70" s="63"/>
      <c r="CM70" s="15"/>
      <c r="CN70" s="47"/>
      <c r="CO70" s="15"/>
      <c r="CP70" s="6"/>
    </row>
    <row r="71" spans="2:94" s="25" customFormat="1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71">
        <v>1.9047619047619049</v>
      </c>
      <c r="G71" s="60">
        <v>1.9047619047619049</v>
      </c>
      <c r="H71" s="60">
        <v>0.99169999999999991</v>
      </c>
      <c r="I71" s="134">
        <v>3.076923076923077E-4</v>
      </c>
      <c r="J71" s="305">
        <v>3.076923076923077E-4</v>
      </c>
      <c r="K71" s="315">
        <v>1.612923076923077E-4</v>
      </c>
      <c r="L71" s="315">
        <v>1.4640000000000001E-4</v>
      </c>
      <c r="M71" s="318">
        <v>0</v>
      </c>
      <c r="N71" s="134">
        <v>2.5661538461538465E-4</v>
      </c>
      <c r="O71" s="135">
        <v>5.1076923076923082E-5</v>
      </c>
      <c r="P71" s="225">
        <v>0</v>
      </c>
      <c r="Q71" s="53">
        <v>1.5000000000000002</v>
      </c>
      <c r="R71" s="53">
        <v>3.2</v>
      </c>
      <c r="S71" s="53">
        <v>1.6</v>
      </c>
      <c r="T71" s="53">
        <v>1.5000000000000002</v>
      </c>
      <c r="U71" s="253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0"/>
      <c r="CG71" s="71">
        <v>109.42125975006503</v>
      </c>
      <c r="CH71" s="7">
        <v>89.569746210821492</v>
      </c>
      <c r="CI71" s="7">
        <v>21.712196226166043</v>
      </c>
      <c r="CJ71" s="32">
        <v>126.92866131007543</v>
      </c>
      <c r="CK71" s="32">
        <v>32.245108635895733</v>
      </c>
      <c r="CL71" s="94">
        <v>24.100537811044308</v>
      </c>
      <c r="CM71" s="47">
        <v>0.24977801138329733</v>
      </c>
      <c r="CN71" s="47">
        <v>8.8826317317271655E-2</v>
      </c>
      <c r="CO71" s="94">
        <v>0.28767466499260907</v>
      </c>
      <c r="CP71" s="94">
        <v>3.1977474234217797E-2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10">
        <v>2.5850340136054424</v>
      </c>
      <c r="G72" s="60">
        <v>2.5850340136054424</v>
      </c>
      <c r="H72" s="60">
        <v>1.3207</v>
      </c>
      <c r="I72" s="134">
        <v>4.1758241758241759E-4</v>
      </c>
      <c r="J72" s="305">
        <v>4.1758241758241759E-4</v>
      </c>
      <c r="K72" s="315">
        <v>2.1889670329670329E-4</v>
      </c>
      <c r="L72" s="315">
        <v>1.986857142857143E-4</v>
      </c>
      <c r="M72" s="318">
        <v>0</v>
      </c>
      <c r="N72" s="134">
        <v>3.4826373626373625E-4</v>
      </c>
      <c r="O72" s="134">
        <v>6.9318681318681326E-5</v>
      </c>
      <c r="P72" s="225">
        <v>0</v>
      </c>
      <c r="Q72" s="53">
        <v>1</v>
      </c>
      <c r="R72" s="58">
        <v>3.05</v>
      </c>
      <c r="S72" s="53">
        <v>0.7</v>
      </c>
      <c r="T72" s="58">
        <v>1.45</v>
      </c>
      <c r="U72" s="253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0"/>
      <c r="CG72" s="7">
        <v>84.149296612425843</v>
      </c>
      <c r="CH72" s="7">
        <v>83.299863976064003</v>
      </c>
      <c r="CI72" s="7">
        <v>21.712196226166043</v>
      </c>
      <c r="CJ72" s="32">
        <v>97.613184070413965</v>
      </c>
      <c r="CK72" s="32">
        <v>29.987951031383041</v>
      </c>
      <c r="CL72" s="94">
        <v>24.100537811044308</v>
      </c>
      <c r="CM72" s="47">
        <v>0.273655559718809</v>
      </c>
      <c r="CN72" s="47">
        <v>0.11001413035318773</v>
      </c>
      <c r="CO72" s="94">
        <v>0.31463411098608263</v>
      </c>
      <c r="CP72" s="94">
        <v>3.9605086927147579E-2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10">
        <v>0.61224489795918369</v>
      </c>
      <c r="G73" s="60">
        <v>0.61224489795918369</v>
      </c>
      <c r="H73" s="60">
        <v>0.36659999999999998</v>
      </c>
      <c r="I73" s="134">
        <v>9.8901098901098893E-5</v>
      </c>
      <c r="J73" s="305">
        <v>9.8901098901098893E-5</v>
      </c>
      <c r="K73" s="315">
        <v>5.1843956043956043E-5</v>
      </c>
      <c r="L73" s="315">
        <v>4.705714285714285E-5</v>
      </c>
      <c r="M73" s="225">
        <v>0</v>
      </c>
      <c r="N73" s="134">
        <v>8.248351648351648E-5</v>
      </c>
      <c r="O73" s="135">
        <v>1.6417582417582416E-5</v>
      </c>
      <c r="P73" s="225">
        <v>0</v>
      </c>
      <c r="Q73" s="58">
        <v>0.85</v>
      </c>
      <c r="R73" s="53">
        <v>2.9</v>
      </c>
      <c r="S73" s="58">
        <v>0.6</v>
      </c>
      <c r="T73" s="58">
        <v>1.42</v>
      </c>
      <c r="U73" s="253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0"/>
      <c r="CG73" s="7">
        <v>77.446338647603966</v>
      </c>
      <c r="CH73" s="7">
        <v>84.132862615824621</v>
      </c>
      <c r="CI73" s="7">
        <v>21.712196226166043</v>
      </c>
      <c r="CJ73" s="32">
        <v>89.837752831220598</v>
      </c>
      <c r="CK73" s="32">
        <v>30.287830541696863</v>
      </c>
      <c r="CL73" s="94">
        <v>24.100537811044308</v>
      </c>
      <c r="CM73" s="47">
        <v>6.0709307065573467E-2</v>
      </c>
      <c r="CN73" s="47">
        <v>3.0843107434961305E-2</v>
      </c>
      <c r="CO73" s="94">
        <v>6.97581371279173E-2</v>
      </c>
      <c r="CP73" s="94">
        <v>1.110351867658607E-2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10">
        <v>0.57337220602526728</v>
      </c>
      <c r="G74" s="60">
        <v>0.57337220602526728</v>
      </c>
      <c r="H74" s="60">
        <v>0.3478</v>
      </c>
      <c r="I74" s="134">
        <v>9.2621664050235474E-5</v>
      </c>
      <c r="J74" s="305">
        <v>9.2621664050235474E-5</v>
      </c>
      <c r="K74" s="315">
        <v>4.8552276295133438E-5</v>
      </c>
      <c r="L74" s="315">
        <v>4.4069387755102035E-5</v>
      </c>
      <c r="M74" s="225">
        <v>0</v>
      </c>
      <c r="N74" s="134">
        <v>7.7246467817896386E-5</v>
      </c>
      <c r="O74" s="135">
        <v>1.5375196232339088E-5</v>
      </c>
      <c r="P74" s="225">
        <v>0</v>
      </c>
      <c r="Q74" s="53">
        <v>0.7</v>
      </c>
      <c r="R74" s="58">
        <v>2.6</v>
      </c>
      <c r="S74" s="58">
        <v>0.55000000000000004</v>
      </c>
      <c r="T74" s="58">
        <v>1.4125000000000001</v>
      </c>
      <c r="U74" s="253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0"/>
      <c r="CG74" s="7">
        <v>77.446338647603966</v>
      </c>
      <c r="CH74" s="226">
        <v>74.457583415004791</v>
      </c>
      <c r="CI74" s="7">
        <v>21.712196226166043</v>
      </c>
      <c r="CJ74" s="32">
        <v>89.837752831220598</v>
      </c>
      <c r="CK74" s="32">
        <v>26.804730029401725</v>
      </c>
      <c r="CL74" s="94">
        <v>24.100537811044308</v>
      </c>
      <c r="CM74" s="47">
        <v>5.6854747886806903E-2</v>
      </c>
      <c r="CN74" s="47">
        <v>2.5896347511738669E-2</v>
      </c>
      <c r="CO74" s="47">
        <v>6.532904905630349E-2</v>
      </c>
      <c r="CP74" s="47">
        <v>9.3226851042259203E-3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10">
        <v>7.7745383867832862E-2</v>
      </c>
      <c r="G75" s="60">
        <v>7.7745383867832862E-2</v>
      </c>
      <c r="H75" s="60">
        <v>0.1081</v>
      </c>
      <c r="I75" s="134">
        <v>1.2558869701726847E-5</v>
      </c>
      <c r="J75" s="306">
        <v>1.2558869701726847E-5</v>
      </c>
      <c r="K75" s="315">
        <v>6.5833594976452132E-6</v>
      </c>
      <c r="L75" s="315">
        <v>5.9755102040816336E-6</v>
      </c>
      <c r="M75" s="225">
        <v>0</v>
      </c>
      <c r="N75" s="135">
        <v>1.047409733124019E-5</v>
      </c>
      <c r="O75" s="135">
        <v>2.0847723704866567E-6</v>
      </c>
      <c r="P75" s="225">
        <v>0</v>
      </c>
      <c r="Q75" s="53">
        <v>1.1000000000000001</v>
      </c>
      <c r="R75" s="53">
        <v>2.2999999999999998</v>
      </c>
      <c r="S75" s="53">
        <v>0.5</v>
      </c>
      <c r="T75" s="53">
        <v>1.4</v>
      </c>
      <c r="U75" s="253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0"/>
      <c r="CG75" s="7">
        <v>74.728923256459964</v>
      </c>
      <c r="CH75" s="7">
        <v>64.782304214184961</v>
      </c>
      <c r="CI75" s="7">
        <v>21.712196226166043</v>
      </c>
      <c r="CJ75" s="32">
        <v>86.685550977493548</v>
      </c>
      <c r="CK75" s="32">
        <v>23.321629517106587</v>
      </c>
      <c r="CL75" s="94">
        <v>24.100537811044308</v>
      </c>
      <c r="CM75" s="47">
        <v>7.4978518548202934E-3</v>
      </c>
      <c r="CN75" s="47">
        <v>7.0029670855533948E-3</v>
      </c>
      <c r="CO75" s="47">
        <v>8.6131070000806907E-3</v>
      </c>
      <c r="CP75" s="69">
        <v>2.5210681507992221E-3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10">
        <v>0.28182701652089409</v>
      </c>
      <c r="G76" s="60">
        <v>0.28182701652089409</v>
      </c>
      <c r="H76" s="60">
        <v>0.20679999999999998</v>
      </c>
      <c r="I76" s="134">
        <v>4.5525902668759809E-5</v>
      </c>
      <c r="J76" s="305">
        <v>4.5525902668759809E-5</v>
      </c>
      <c r="K76" s="314">
        <v>2.3864678178963891E-5</v>
      </c>
      <c r="L76" s="314">
        <v>2.1661224489795918E-5</v>
      </c>
      <c r="M76" s="225">
        <v>0</v>
      </c>
      <c r="N76" s="135">
        <v>3.7968602825745681E-5</v>
      </c>
      <c r="O76" s="135">
        <v>7.5572998430141285E-6</v>
      </c>
      <c r="P76" s="225">
        <v>0</v>
      </c>
      <c r="Q76" s="53">
        <v>0.5</v>
      </c>
      <c r="R76" s="58">
        <v>2</v>
      </c>
      <c r="S76" s="53">
        <v>0.36499999999999999</v>
      </c>
      <c r="T76" s="53">
        <v>1.1000000000000001</v>
      </c>
      <c r="U76" s="253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0"/>
      <c r="CG76" s="53">
        <v>67.422095204717209</v>
      </c>
      <c r="CH76" s="7">
        <v>73.204003762029004</v>
      </c>
      <c r="CI76" s="7">
        <v>21.712196226166043</v>
      </c>
      <c r="CJ76" s="32">
        <v>78.209630437471958</v>
      </c>
      <c r="CK76" s="32">
        <v>26.353441354330439</v>
      </c>
      <c r="CL76" s="94">
        <v>24.100537811044308</v>
      </c>
      <c r="CM76" s="47">
        <v>2.5120451423669723E-2</v>
      </c>
      <c r="CN76" s="47">
        <v>1.5138587977987596E-2</v>
      </c>
      <c r="CO76" s="47">
        <v>2.8833769477230049E-2</v>
      </c>
      <c r="CP76" s="47">
        <v>5.4498916720755342E-3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2">
        <v>0.15549076773566572</v>
      </c>
      <c r="G77" s="32">
        <v>0.15549076773566572</v>
      </c>
      <c r="H77" s="32">
        <v>0.1457</v>
      </c>
      <c r="I77" s="134">
        <v>2.5117739403453694E-5</v>
      </c>
      <c r="J77" s="306">
        <v>2.5117739403453694E-5</v>
      </c>
      <c r="K77" s="315">
        <v>1.3166718995290426E-5</v>
      </c>
      <c r="L77" s="315">
        <v>1.1951020408163267E-5</v>
      </c>
      <c r="M77" s="225">
        <v>0</v>
      </c>
      <c r="N77" s="135">
        <v>2.0948194662480379E-5</v>
      </c>
      <c r="O77" s="135">
        <v>4.1695447409733134E-6</v>
      </c>
      <c r="P77" s="225">
        <v>0</v>
      </c>
      <c r="Q77" s="52">
        <v>0.32</v>
      </c>
      <c r="R77" s="53">
        <v>1.7</v>
      </c>
      <c r="S77" s="52">
        <v>0.23</v>
      </c>
      <c r="T77" s="53">
        <v>0.4</v>
      </c>
      <c r="U77" s="253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0"/>
      <c r="CG77" s="53">
        <v>66.893708878661442</v>
      </c>
      <c r="CH77" s="53">
        <v>67.541186752097587</v>
      </c>
      <c r="CI77" s="53">
        <v>21.712196226166043</v>
      </c>
      <c r="CJ77" s="32">
        <v>77.596702299247269</v>
      </c>
      <c r="CK77" s="32">
        <v>24.314827230755132</v>
      </c>
      <c r="CL77" s="94">
        <v>24.100537811044308</v>
      </c>
      <c r="CM77" s="47">
        <v>1.377740021066317E-2</v>
      </c>
      <c r="CN77" s="47">
        <v>9.8407509097806194E-3</v>
      </c>
      <c r="CO77" s="47">
        <v>1.5812981941347577E-2</v>
      </c>
      <c r="CP77" s="47">
        <v>3.5426703275210224E-3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63"/>
      <c r="H78" s="112"/>
      <c r="I78" s="515">
        <v>1E-3</v>
      </c>
      <c r="J78" s="515">
        <v>1E-3</v>
      </c>
      <c r="K78" s="515">
        <v>4.7830000000000013E-4</v>
      </c>
      <c r="L78" s="515">
        <v>5.2170000000000016E-4</v>
      </c>
      <c r="M78" s="515">
        <v>0</v>
      </c>
      <c r="N78" s="166"/>
      <c r="O78" s="166"/>
      <c r="P78" s="241"/>
      <c r="Q78" s="15"/>
      <c r="R78" s="15"/>
      <c r="S78" s="15"/>
      <c r="T78" s="15"/>
      <c r="U78" s="253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0"/>
      <c r="CG78" s="10"/>
      <c r="CH78" s="15"/>
      <c r="CI78" s="7"/>
      <c r="CJ78" s="63"/>
      <c r="CK78" s="63"/>
      <c r="CL78" s="63"/>
      <c r="CM78" s="15"/>
      <c r="CN78" s="47"/>
      <c r="CO78" s="7"/>
      <c r="CP78" s="7"/>
    </row>
    <row r="79" spans="2:94" s="25" customFormat="1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71">
        <v>2.1865889212827989</v>
      </c>
      <c r="G79" s="7">
        <v>2.1865889212827989</v>
      </c>
      <c r="H79" s="7">
        <v>1.1279999999999999</v>
      </c>
      <c r="I79" s="134">
        <v>4.2613636363636367E-4</v>
      </c>
      <c r="J79" s="305">
        <v>4.2613636363636367E-4</v>
      </c>
      <c r="K79" s="320">
        <v>2.0382102272727275E-4</v>
      </c>
      <c r="L79" s="321">
        <v>2.2231534090909092E-4</v>
      </c>
      <c r="M79" s="318">
        <v>0</v>
      </c>
      <c r="N79" s="134">
        <v>3.5539772727272731E-4</v>
      </c>
      <c r="O79" s="134">
        <v>7.0738636363636373E-5</v>
      </c>
      <c r="P79" s="225">
        <v>0</v>
      </c>
      <c r="Q79" s="53">
        <v>1.5000000000000002</v>
      </c>
      <c r="R79" s="53">
        <v>3.2</v>
      </c>
      <c r="S79" s="53">
        <v>1.6</v>
      </c>
      <c r="T79" s="53">
        <v>1.5000000000000002</v>
      </c>
      <c r="U79" s="253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0"/>
      <c r="CG79" s="71">
        <v>91.727866203282986</v>
      </c>
      <c r="CH79" s="7">
        <v>89.569746210821492</v>
      </c>
      <c r="CI79" s="39">
        <v>10.796775172574371</v>
      </c>
      <c r="CJ79" s="32">
        <v>106.40432479580825</v>
      </c>
      <c r="CK79" s="13">
        <v>32.245108635895733</v>
      </c>
      <c r="CL79" s="47">
        <v>11.984420441557553</v>
      </c>
      <c r="CM79" s="47">
        <v>0.22417924499094175</v>
      </c>
      <c r="CN79" s="47">
        <v>0.10103467372580663</v>
      </c>
      <c r="CO79" s="94">
        <v>0.25886751874059583</v>
      </c>
      <c r="CP79" s="94">
        <v>3.6372482541290378E-2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7">
        <v>1.175898931000972</v>
      </c>
      <c r="G80" s="7">
        <v>1.175898931000972</v>
      </c>
      <c r="H80" s="7">
        <v>0.63919999999999999</v>
      </c>
      <c r="I80" s="134">
        <v>2.2916666666666672E-4</v>
      </c>
      <c r="J80" s="305">
        <v>2.2916666666666672E-4</v>
      </c>
      <c r="K80" s="320">
        <v>1.0961041666666669E-4</v>
      </c>
      <c r="L80" s="321">
        <v>1.1955625000000002E-4</v>
      </c>
      <c r="M80" s="318">
        <v>0</v>
      </c>
      <c r="N80" s="134">
        <v>1.9112500000000005E-4</v>
      </c>
      <c r="O80" s="135">
        <v>3.8041666666666679E-5</v>
      </c>
      <c r="P80" s="225">
        <v>0</v>
      </c>
      <c r="Q80" s="53">
        <v>1</v>
      </c>
      <c r="R80" s="58">
        <v>3.05</v>
      </c>
      <c r="S80" s="53">
        <v>0.7</v>
      </c>
      <c r="T80" s="58">
        <v>1.45</v>
      </c>
      <c r="U80" s="253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0"/>
      <c r="CG80" s="7">
        <v>62.349586474581749</v>
      </c>
      <c r="CH80" s="7">
        <v>86.882653824496856</v>
      </c>
      <c r="CI80" s="7">
        <v>10.796775172574371</v>
      </c>
      <c r="CJ80" s="32">
        <v>72.325520310514818</v>
      </c>
      <c r="CK80" s="13">
        <v>31.277755376818867</v>
      </c>
      <c r="CL80" s="47">
        <v>11.984420441557553</v>
      </c>
      <c r="CM80" s="47">
        <v>8.6012728467501395E-2</v>
      </c>
      <c r="CN80" s="47">
        <v>5.5535392324618391E-2</v>
      </c>
      <c r="CO80" s="94">
        <v>9.9139969203117184E-2</v>
      </c>
      <c r="CP80" s="94">
        <v>1.9992741236862621E-2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7">
        <v>0.17492711370262393</v>
      </c>
      <c r="G81" s="7">
        <v>0.17492711370262393</v>
      </c>
      <c r="H81" s="7">
        <v>0.15509999999999999</v>
      </c>
      <c r="I81" s="134">
        <v>3.4090909090909099E-5</v>
      </c>
      <c r="J81" s="306">
        <v>3.4090909090909099E-5</v>
      </c>
      <c r="K81" s="320">
        <v>1.6305681818181823E-5</v>
      </c>
      <c r="L81" s="321">
        <v>1.7785227272727276E-5</v>
      </c>
      <c r="M81" s="225">
        <v>0</v>
      </c>
      <c r="N81" s="135">
        <v>2.8431818181818187E-5</v>
      </c>
      <c r="O81" s="135">
        <v>5.6590909090909109E-6</v>
      </c>
      <c r="P81" s="225">
        <v>0</v>
      </c>
      <c r="Q81" s="58">
        <v>0.85</v>
      </c>
      <c r="R81" s="53">
        <v>2.9</v>
      </c>
      <c r="S81" s="58">
        <v>0.6</v>
      </c>
      <c r="T81" s="58">
        <v>1.42</v>
      </c>
      <c r="U81" s="253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0"/>
      <c r="CG81" s="7">
        <v>55.556047996721752</v>
      </c>
      <c r="CH81" s="7">
        <v>87.751480362741816</v>
      </c>
      <c r="CI81" s="7">
        <v>10.796775172574371</v>
      </c>
      <c r="CJ81" s="13">
        <v>64.445015676197229</v>
      </c>
      <c r="CK81" s="13">
        <v>31.590532930587052</v>
      </c>
      <c r="CL81" s="47">
        <v>11.984420441557553</v>
      </c>
      <c r="CM81" s="47">
        <v>1.1606907843025562E-2</v>
      </c>
      <c r="CN81" s="47">
        <v>1.3610254604261254E-2</v>
      </c>
      <c r="CO81" s="94">
        <v>1.3369580661997922E-2</v>
      </c>
      <c r="CP81" s="94">
        <v>4.8996916575340509E-3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7">
        <v>0.15549076773566572</v>
      </c>
      <c r="G82" s="7">
        <v>0.15549076773566572</v>
      </c>
      <c r="H82" s="7">
        <v>0.1457</v>
      </c>
      <c r="I82" s="134">
        <v>3.0303030303030309E-5</v>
      </c>
      <c r="J82" s="306">
        <v>3.0303030303030309E-5</v>
      </c>
      <c r="K82" s="320">
        <v>1.4493939393939396E-5</v>
      </c>
      <c r="L82" s="321">
        <v>1.5809090909090915E-5</v>
      </c>
      <c r="M82" s="225">
        <v>0</v>
      </c>
      <c r="N82" s="135">
        <v>2.5272727272727279E-5</v>
      </c>
      <c r="O82" s="135">
        <v>5.0303030303030312E-6</v>
      </c>
      <c r="P82" s="225">
        <v>0</v>
      </c>
      <c r="Q82" s="53">
        <v>0.7</v>
      </c>
      <c r="R82" s="58">
        <v>2.6</v>
      </c>
      <c r="S82" s="58">
        <v>0.55000000000000004</v>
      </c>
      <c r="T82" s="58">
        <v>1.4125000000000001</v>
      </c>
      <c r="U82" s="253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0"/>
      <c r="CG82" s="226">
        <v>53.744437735959082</v>
      </c>
      <c r="CH82" s="7">
        <v>87.751480362741816</v>
      </c>
      <c r="CI82" s="7">
        <v>10.796775172574371</v>
      </c>
      <c r="CJ82" s="13">
        <v>62.34354777371253</v>
      </c>
      <c r="CK82" s="13">
        <v>31.590532930587052</v>
      </c>
      <c r="CL82" s="47">
        <v>11.984420441557553</v>
      </c>
      <c r="CM82" s="47">
        <v>1.0035562745738927E-2</v>
      </c>
      <c r="CN82" s="47">
        <v>1.2785390688851482E-2</v>
      </c>
      <c r="CO82" s="47">
        <v>1.1557312842024504E-2</v>
      </c>
      <c r="CP82" s="69">
        <v>4.6027406479865335E-3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7">
        <v>0.44703595724003892</v>
      </c>
      <c r="G83" s="60">
        <v>0.44703595724003892</v>
      </c>
      <c r="H83" s="60">
        <v>0.28669999999999995</v>
      </c>
      <c r="I83" s="134">
        <v>8.7121212121212124E-5</v>
      </c>
      <c r="J83" s="305">
        <v>8.7121212121212124E-5</v>
      </c>
      <c r="K83" s="320">
        <v>4.1670075757575762E-5</v>
      </c>
      <c r="L83" s="321">
        <v>4.5451136363636361E-5</v>
      </c>
      <c r="M83" s="225">
        <v>0</v>
      </c>
      <c r="N83" s="134">
        <v>7.2659090909090907E-5</v>
      </c>
      <c r="O83" s="135">
        <v>1.4462121212121213E-5</v>
      </c>
      <c r="P83" s="225">
        <v>0</v>
      </c>
      <c r="Q83" s="53">
        <v>1.1000000000000001</v>
      </c>
      <c r="R83" s="53">
        <v>2.2999999999999998</v>
      </c>
      <c r="S83" s="53">
        <v>0.5</v>
      </c>
      <c r="T83" s="53">
        <v>1.4</v>
      </c>
      <c r="U83" s="253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0"/>
      <c r="CG83" s="7">
        <v>51.932827475196426</v>
      </c>
      <c r="CH83" s="7">
        <v>67.568639879311206</v>
      </c>
      <c r="CI83" s="7">
        <v>10.796775172574371</v>
      </c>
      <c r="CJ83" s="13">
        <v>60.242079871227851</v>
      </c>
      <c r="CK83" s="13">
        <v>24.324710356552032</v>
      </c>
      <c r="CL83" s="47">
        <v>11.984420441557553</v>
      </c>
      <c r="CM83" s="47">
        <v>2.8042387966933497E-2</v>
      </c>
      <c r="CN83" s="47">
        <v>1.9371929053398521E-2</v>
      </c>
      <c r="CO83" s="47">
        <v>3.2287842705423994E-2</v>
      </c>
      <c r="CP83" s="47">
        <v>6.973894459223467E-3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7">
        <v>0.72886297376093301</v>
      </c>
      <c r="G84" s="60">
        <v>0.72886297376093301</v>
      </c>
      <c r="H84" s="60">
        <v>0.42299999999999999</v>
      </c>
      <c r="I84" s="134">
        <v>1.4204545454545457E-4</v>
      </c>
      <c r="J84" s="305">
        <v>1.4204545454545457E-4</v>
      </c>
      <c r="K84" s="320">
        <v>6.7940340909090918E-5</v>
      </c>
      <c r="L84" s="321">
        <v>7.4105113636363648E-5</v>
      </c>
      <c r="M84" s="225">
        <v>0</v>
      </c>
      <c r="N84" s="134">
        <v>1.184659090909091E-4</v>
      </c>
      <c r="O84" s="135">
        <v>2.3579545454545459E-5</v>
      </c>
      <c r="P84" s="225">
        <v>0</v>
      </c>
      <c r="Q84" s="53">
        <v>0.5</v>
      </c>
      <c r="R84" s="58">
        <v>2</v>
      </c>
      <c r="S84" s="53">
        <v>0.36499999999999999</v>
      </c>
      <c r="T84" s="53">
        <v>1.1000000000000001</v>
      </c>
      <c r="U84" s="253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0"/>
      <c r="CG84" s="7">
        <v>27.023186389709767</v>
      </c>
      <c r="CH84" s="7">
        <v>76.352563063621645</v>
      </c>
      <c r="CI84" s="7">
        <v>10.796775172574371</v>
      </c>
      <c r="CJ84" s="13">
        <v>31.346896212063328</v>
      </c>
      <c r="CK84" s="13">
        <v>27.48692270290379</v>
      </c>
      <c r="CL84" s="47">
        <v>11.984420441557553</v>
      </c>
      <c r="CM84" s="47">
        <v>2.7565569651810597E-2</v>
      </c>
      <c r="CN84" s="47">
        <v>3.2297134175911957E-2</v>
      </c>
      <c r="CO84" s="47">
        <v>3.1582592313134754E-2</v>
      </c>
      <c r="CP84" s="47">
        <v>1.1626968303328303E-2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2">
        <v>0.26239067055393589</v>
      </c>
      <c r="G85" s="32">
        <v>0.26239067055393589</v>
      </c>
      <c r="H85" s="32">
        <v>0.19739999999999999</v>
      </c>
      <c r="I85" s="134">
        <v>5.1136363636363642E-5</v>
      </c>
      <c r="J85" s="305">
        <v>5.1136363636363642E-5</v>
      </c>
      <c r="K85" s="320">
        <v>2.4458522727272731E-5</v>
      </c>
      <c r="L85" s="321">
        <v>2.6677840909090911E-5</v>
      </c>
      <c r="M85" s="225">
        <v>0</v>
      </c>
      <c r="N85" s="134">
        <v>4.2647727272727278E-5</v>
      </c>
      <c r="O85" s="135">
        <v>8.4886363636363642E-6</v>
      </c>
      <c r="P85" s="225">
        <v>0</v>
      </c>
      <c r="Q85" s="52">
        <v>0.32</v>
      </c>
      <c r="R85" s="53">
        <v>1.7</v>
      </c>
      <c r="S85" s="52">
        <v>0.23</v>
      </c>
      <c r="T85" s="53">
        <v>0.4</v>
      </c>
      <c r="U85" s="253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0"/>
      <c r="CG85" s="191">
        <v>22.660225011706345</v>
      </c>
      <c r="CH85" s="53">
        <v>70.582826050506739</v>
      </c>
      <c r="CI85" s="53">
        <v>10.796775172574371</v>
      </c>
      <c r="CJ85" s="13">
        <v>26.285861013579357</v>
      </c>
      <c r="CK85" s="32">
        <v>25.409817378182424</v>
      </c>
      <c r="CL85" s="94">
        <v>11.984420441557553</v>
      </c>
      <c r="CM85" s="47">
        <v>8.7788047130765746E-3</v>
      </c>
      <c r="CN85" s="47">
        <v>1.3933049862370031E-2</v>
      </c>
      <c r="CO85" s="47">
        <v>1.0041764813301232E-2</v>
      </c>
      <c r="CP85" s="47">
        <v>5.0158979504532101E-3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63"/>
      <c r="H86" s="63"/>
      <c r="I86" s="513">
        <v>4.0000000000000001E-3</v>
      </c>
      <c r="J86" s="513">
        <v>4.0000000000000001E-3</v>
      </c>
      <c r="K86" s="513">
        <v>1.6000000000000003E-3</v>
      </c>
      <c r="L86" s="513">
        <v>2.4000000000000002E-3</v>
      </c>
      <c r="M86" s="513">
        <v>0</v>
      </c>
      <c r="N86" s="166"/>
      <c r="O86" s="166"/>
      <c r="P86" s="241"/>
      <c r="Q86" s="15"/>
      <c r="R86" s="15"/>
      <c r="S86" s="15"/>
      <c r="T86" s="15"/>
      <c r="U86" s="253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0"/>
      <c r="CG86" s="10"/>
      <c r="CH86" s="15"/>
      <c r="CI86" s="7"/>
      <c r="CJ86" s="15"/>
      <c r="CK86" s="15"/>
      <c r="CL86" s="15"/>
      <c r="CM86" s="15"/>
      <c r="CN86" s="47"/>
      <c r="CO86" s="15"/>
      <c r="CP86" s="15"/>
    </row>
    <row r="87" spans="2:94" s="25" customFormat="1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71">
        <v>1.3119533527696794</v>
      </c>
      <c r="G87" s="7">
        <v>1.3119533527696794</v>
      </c>
      <c r="H87" s="7">
        <v>0.70499999999999996</v>
      </c>
      <c r="I87" s="133">
        <v>1.2026726057906461E-3</v>
      </c>
      <c r="J87" s="79">
        <v>2.4053452115812998E-4</v>
      </c>
      <c r="K87" s="322">
        <v>4.8106904231625845E-4</v>
      </c>
      <c r="L87" s="323">
        <v>7.2160356347438762E-4</v>
      </c>
      <c r="M87" s="318">
        <v>0</v>
      </c>
      <c r="N87" s="133">
        <v>1.0030289532293988E-3</v>
      </c>
      <c r="O87" s="134">
        <v>1.9964365256124725E-4</v>
      </c>
      <c r="P87" s="225">
        <v>0</v>
      </c>
      <c r="Q87" s="53">
        <v>1.5000000000000002</v>
      </c>
      <c r="R87" s="53">
        <v>3.2</v>
      </c>
      <c r="S87" s="53">
        <v>1.6</v>
      </c>
      <c r="T87" s="53">
        <v>1.5000000000000002</v>
      </c>
      <c r="U87" s="253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0"/>
      <c r="CG87" s="71">
        <v>206.85569827475044</v>
      </c>
      <c r="CH87" s="7">
        <v>89.569746210821492</v>
      </c>
      <c r="CI87" s="39">
        <v>7.9492740281591532</v>
      </c>
      <c r="CJ87" s="32">
        <v>239.9526099987105</v>
      </c>
      <c r="CK87" s="13">
        <v>32.245108635895733</v>
      </c>
      <c r="CL87" s="47">
        <v>8.8236941712566601</v>
      </c>
      <c r="CM87" s="47">
        <v>0.28181410360440035</v>
      </c>
      <c r="CN87" s="47">
        <v>6.3146671078629146E-2</v>
      </c>
      <c r="CO87" s="94">
        <v>0.32638290634543798</v>
      </c>
      <c r="CP87" s="94">
        <v>2.2732801588306491E-2</v>
      </c>
    </row>
    <row r="88" spans="2:94" ht="16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7">
        <v>0.92322643343051514</v>
      </c>
      <c r="G88" s="7">
        <v>0.92322643343051514</v>
      </c>
      <c r="H88" s="7">
        <v>0.51700000000000002</v>
      </c>
      <c r="I88" s="133">
        <v>8.4632516703786204E-4</v>
      </c>
      <c r="J88" s="79">
        <v>1.692650334075724E-4</v>
      </c>
      <c r="K88" s="322">
        <v>3.3853006681514486E-4</v>
      </c>
      <c r="L88" s="323">
        <v>5.0779510022271718E-4</v>
      </c>
      <c r="M88" s="318">
        <v>0</v>
      </c>
      <c r="N88" s="133">
        <v>7.0583518930957695E-4</v>
      </c>
      <c r="O88" s="134">
        <v>1.404899777282851E-4</v>
      </c>
      <c r="P88" s="225">
        <v>0</v>
      </c>
      <c r="Q88" s="53">
        <v>1</v>
      </c>
      <c r="R88" s="58">
        <v>3.05</v>
      </c>
      <c r="S88" s="53">
        <v>0.7</v>
      </c>
      <c r="T88" s="58">
        <v>1.45</v>
      </c>
      <c r="U88" s="253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0"/>
      <c r="CG88" s="7">
        <v>113.85970488893356</v>
      </c>
      <c r="CH88" s="226">
        <v>92.928611693727305</v>
      </c>
      <c r="CI88" s="7">
        <v>7.9492740281591532</v>
      </c>
      <c r="CJ88" s="13">
        <v>132.07725767116293</v>
      </c>
      <c r="CK88" s="13">
        <v>33.454300209741831</v>
      </c>
      <c r="CL88" s="47">
        <v>8.8236941712566601</v>
      </c>
      <c r="CM88" s="47">
        <v>0.11245726916544033</v>
      </c>
      <c r="CN88" s="47">
        <v>4.8044092245657019E-2</v>
      </c>
      <c r="CO88" s="94">
        <v>0.13008348323644178</v>
      </c>
      <c r="CP88" s="94">
        <v>1.7295873208436528E-2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7">
        <v>0.3401360544217687</v>
      </c>
      <c r="G89" s="7">
        <v>0.3401360544217687</v>
      </c>
      <c r="H89" s="7">
        <v>0.23499999999999999</v>
      </c>
      <c r="I89" s="134">
        <v>3.1180400890868596E-4</v>
      </c>
      <c r="J89" s="79">
        <v>6.23608017817372E-5</v>
      </c>
      <c r="K89" s="322">
        <v>1.247216035634744E-4</v>
      </c>
      <c r="L89" s="323">
        <v>1.8708240534521156E-4</v>
      </c>
      <c r="M89" s="225">
        <v>0</v>
      </c>
      <c r="N89" s="134">
        <v>2.6004454342984411E-4</v>
      </c>
      <c r="O89" s="134">
        <v>5.1759465478841869E-5</v>
      </c>
      <c r="P89" s="225">
        <v>0</v>
      </c>
      <c r="Q89" s="58">
        <v>0.85</v>
      </c>
      <c r="R89" s="53">
        <v>2.9</v>
      </c>
      <c r="S89" s="58">
        <v>0.6</v>
      </c>
      <c r="T89" s="58">
        <v>1.42</v>
      </c>
      <c r="U89" s="253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0"/>
      <c r="CG89" s="7">
        <v>97.826954081183956</v>
      </c>
      <c r="CH89" s="226">
        <v>96.287477176633089</v>
      </c>
      <c r="CI89" s="7">
        <v>7.9492740281591532</v>
      </c>
      <c r="CJ89" s="13">
        <v>113.47926673417338</v>
      </c>
      <c r="CK89" s="13">
        <v>34.663491783587908</v>
      </c>
      <c r="CL89" s="47">
        <v>8.8236941712566601</v>
      </c>
      <c r="CM89" s="47">
        <v>3.5978308880728949E-2</v>
      </c>
      <c r="CN89" s="47">
        <v>2.2627557136508773E-2</v>
      </c>
      <c r="CO89" s="94">
        <v>4.1599646566472796E-2</v>
      </c>
      <c r="CP89" s="94">
        <v>8.1459205691431572E-3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7">
        <v>0.32069970845481055</v>
      </c>
      <c r="G90" s="7">
        <v>0.32069970845481055</v>
      </c>
      <c r="H90" s="7">
        <v>0.22559999999999997</v>
      </c>
      <c r="I90" s="134">
        <v>2.939866369710468E-4</v>
      </c>
      <c r="J90" s="79">
        <v>5.8797327394209406E-5</v>
      </c>
      <c r="K90" s="322">
        <v>1.1759465478841873E-4</v>
      </c>
      <c r="L90" s="323">
        <v>1.7639198218262806E-4</v>
      </c>
      <c r="M90" s="225">
        <v>0</v>
      </c>
      <c r="N90" s="134">
        <v>2.4518485523385305E-4</v>
      </c>
      <c r="O90" s="134">
        <v>4.8801781737193773E-5</v>
      </c>
      <c r="P90" s="225">
        <v>0</v>
      </c>
      <c r="Q90" s="53">
        <v>0.7</v>
      </c>
      <c r="R90" s="58">
        <v>2.6</v>
      </c>
      <c r="S90" s="58">
        <v>0.55000000000000004</v>
      </c>
      <c r="T90" s="58">
        <v>1.4125000000000001</v>
      </c>
      <c r="U90" s="253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0"/>
      <c r="CG90" s="226">
        <v>91.863736972840186</v>
      </c>
      <c r="CH90" s="7">
        <v>103.00520814244472</v>
      </c>
      <c r="CI90" s="7">
        <v>7.9492740281591532</v>
      </c>
      <c r="CJ90" s="13">
        <v>106.5619348884946</v>
      </c>
      <c r="CK90" s="13">
        <v>37.081874931280097</v>
      </c>
      <c r="CL90" s="47">
        <v>8.8236941712566601</v>
      </c>
      <c r="CM90" s="47">
        <v>3.2010003528017285E-2</v>
      </c>
      <c r="CN90" s="47">
        <v>2.3237974956935525E-2</v>
      </c>
      <c r="CO90" s="47">
        <v>3.7004137599337142E-2</v>
      </c>
      <c r="CP90" s="47">
        <v>8.36567098449679E-3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7">
        <v>0.49562682215743448</v>
      </c>
      <c r="G91" s="7">
        <v>0.49562682215743448</v>
      </c>
      <c r="H91" s="7">
        <v>0.31019999999999998</v>
      </c>
      <c r="I91" s="134">
        <v>4.5434298440979966E-4</v>
      </c>
      <c r="J91" s="79">
        <v>9.0868596881959993E-5</v>
      </c>
      <c r="K91" s="322">
        <v>1.8173719376391988E-4</v>
      </c>
      <c r="L91" s="323">
        <v>2.726057906458798E-4</v>
      </c>
      <c r="M91" s="225">
        <v>0</v>
      </c>
      <c r="N91" s="134">
        <v>3.7892204899777292E-4</v>
      </c>
      <c r="O91" s="134">
        <v>7.5420935412026747E-5</v>
      </c>
      <c r="P91" s="225">
        <v>0</v>
      </c>
      <c r="Q91" s="53">
        <v>1.1000000000000001</v>
      </c>
      <c r="R91" s="53">
        <v>2.2999999999999998</v>
      </c>
      <c r="S91" s="53">
        <v>0.5</v>
      </c>
      <c r="T91" s="53">
        <v>1.4</v>
      </c>
      <c r="U91" s="253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0"/>
      <c r="CG91" s="7">
        <v>85.900519864496403</v>
      </c>
      <c r="CH91" s="7">
        <v>107.12541646814249</v>
      </c>
      <c r="CI91" s="7">
        <v>7.9492740281591532</v>
      </c>
      <c r="CJ91" s="13">
        <v>99.644603042815817</v>
      </c>
      <c r="CK91" s="13">
        <v>38.565149928531298</v>
      </c>
      <c r="CL91" s="47">
        <v>8.8236941712566601</v>
      </c>
      <c r="CM91" s="47">
        <v>4.6514475107147076E-2</v>
      </c>
      <c r="CN91" s="47">
        <v>3.3230304188417797E-2</v>
      </c>
      <c r="CO91" s="47">
        <v>5.3759797453038841E-2</v>
      </c>
      <c r="CP91" s="47">
        <v>1.1962909507830407E-2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7">
        <v>0.76773566569484941</v>
      </c>
      <c r="G92" s="60">
        <v>0.76773566569484941</v>
      </c>
      <c r="H92" s="60">
        <v>0.44179999999999997</v>
      </c>
      <c r="I92" s="133">
        <v>7.0378619153674835E-4</v>
      </c>
      <c r="J92" s="79">
        <v>1.4075723830734961E-4</v>
      </c>
      <c r="K92" s="324">
        <v>2.8151447661469933E-4</v>
      </c>
      <c r="L92" s="323">
        <v>4.2227171492204902E-4</v>
      </c>
      <c r="M92" s="225">
        <v>0</v>
      </c>
      <c r="N92" s="133">
        <v>5.8695768374164808E-4</v>
      </c>
      <c r="O92" s="134">
        <v>1.1682850779510023E-4</v>
      </c>
      <c r="P92" s="225">
        <v>0</v>
      </c>
      <c r="Q92" s="53">
        <v>0.5</v>
      </c>
      <c r="R92" s="58">
        <v>2</v>
      </c>
      <c r="S92" s="53">
        <v>0.36499999999999999</v>
      </c>
      <c r="T92" s="53">
        <v>1.1000000000000001</v>
      </c>
      <c r="U92" s="253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0"/>
      <c r="CG92" s="7">
        <v>38.33065376730341</v>
      </c>
      <c r="CH92" s="226">
        <v>98.347581339481991</v>
      </c>
      <c r="CI92" s="7">
        <v>7.9492740281591532</v>
      </c>
      <c r="CJ92" s="13">
        <v>44.463558370071951</v>
      </c>
      <c r="CK92" s="13">
        <v>35.405129282213515</v>
      </c>
      <c r="CL92" s="47">
        <v>8.8236941712566601</v>
      </c>
      <c r="CM92" s="47">
        <v>3.5530751174359013E-2</v>
      </c>
      <c r="CN92" s="47">
        <v>4.3449961435783141E-2</v>
      </c>
      <c r="CO92" s="47">
        <v>4.0910524302866479E-2</v>
      </c>
      <c r="CP92" s="47">
        <v>1.5641986116881928E-2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3">
        <v>0.20408163265306123</v>
      </c>
      <c r="G93" s="32">
        <v>0.20408163265306123</v>
      </c>
      <c r="H93" s="32">
        <v>0.16919999999999999</v>
      </c>
      <c r="I93" s="134">
        <v>1.8708240534521159E-4</v>
      </c>
      <c r="J93" s="127">
        <v>3.7416481069042399E-5</v>
      </c>
      <c r="K93" s="324">
        <v>7.4832962138084635E-5</v>
      </c>
      <c r="L93" s="325">
        <v>1.1224944320712695E-4</v>
      </c>
      <c r="M93" s="225">
        <v>0</v>
      </c>
      <c r="N93" s="134">
        <v>1.5602672605790648E-4</v>
      </c>
      <c r="O93" s="135">
        <v>3.1055679287305123E-5</v>
      </c>
      <c r="P93" s="225">
        <v>0</v>
      </c>
      <c r="Q93" s="52">
        <v>0.32</v>
      </c>
      <c r="R93" s="53">
        <v>1.7</v>
      </c>
      <c r="S93" s="52">
        <v>0.23</v>
      </c>
      <c r="T93" s="53">
        <v>0.4</v>
      </c>
      <c r="U93" s="259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1"/>
      <c r="CG93" s="191">
        <v>34.737626750124122</v>
      </c>
      <c r="CH93" s="53">
        <v>89.569746210821492</v>
      </c>
      <c r="CI93" s="53">
        <v>7.9492740281591532</v>
      </c>
      <c r="CJ93" s="13">
        <v>40.295647030143975</v>
      </c>
      <c r="CK93" s="13">
        <v>32.245108635895733</v>
      </c>
      <c r="CL93" s="7">
        <v>8.8236941712566601</v>
      </c>
      <c r="CM93" s="7">
        <v>8.7116124037312798E-3</v>
      </c>
      <c r="CN93" s="7">
        <v>1.5155201058870995E-2</v>
      </c>
      <c r="CO93" s="7">
        <v>1.0024355347224621E-2</v>
      </c>
      <c r="CP93" s="7">
        <v>5.4558723811935581E-3</v>
      </c>
    </row>
    <row r="94" spans="2:94" x14ac:dyDescent="0.2">
      <c r="B94" s="21"/>
      <c r="C94" s="21"/>
      <c r="D94" s="21"/>
      <c r="E94" s="21"/>
      <c r="F94" s="22"/>
      <c r="G94" s="23"/>
      <c r="H94" s="23"/>
      <c r="I94" s="23"/>
      <c r="J94" s="132"/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2"/>
      <c r="CH94" s="23"/>
      <c r="CI94" s="24"/>
      <c r="CJ94" s="23"/>
      <c r="CK94" s="23"/>
      <c r="CL94" s="23"/>
      <c r="CM94" s="23"/>
      <c r="CN94" s="23"/>
      <c r="CO94" s="23"/>
      <c r="CP94" s="23"/>
    </row>
    <row r="95" spans="2:94" x14ac:dyDescent="0.2">
      <c r="F95" s="25"/>
      <c r="I95" s="25"/>
      <c r="J95" s="147">
        <f>J94/J38</f>
        <v>0</v>
      </c>
      <c r="CG95" s="25"/>
      <c r="CI95" s="26"/>
    </row>
    <row r="96" spans="2:94" x14ac:dyDescent="0.2">
      <c r="B96" s="208"/>
      <c r="C96" s="18" t="s">
        <v>107</v>
      </c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R3:BR4"/>
    <mergeCell ref="BP3:BP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F3:J3"/>
    <mergeCell ref="K3:M3"/>
    <mergeCell ref="BT3:BT4"/>
    <mergeCell ref="BU3:BU4"/>
    <mergeCell ref="U4:U5"/>
    <mergeCell ref="V4:V5"/>
    <mergeCell ref="W4:W5"/>
    <mergeCell ref="X4:X5"/>
    <mergeCell ref="Y4:Z4"/>
    <mergeCell ref="AA4:AB4"/>
    <mergeCell ref="AC4:AD4"/>
    <mergeCell ref="AE4:AE5"/>
    <mergeCell ref="AF4:AF5"/>
    <mergeCell ref="AG4:AG5"/>
    <mergeCell ref="AH4:AH5"/>
    <mergeCell ref="Q3:T3"/>
    <mergeCell ref="CG3:CI3"/>
    <mergeCell ref="CJ3:CL3"/>
    <mergeCell ref="CM3:CN3"/>
    <mergeCell ref="CO3:CP3"/>
    <mergeCell ref="BV3:BV4"/>
    <mergeCell ref="BW3:BX3"/>
    <mergeCell ref="BY3:BY4"/>
    <mergeCell ref="BZ3:BZ4"/>
    <mergeCell ref="CA3:CA4"/>
    <mergeCell ref="AP4:AP5"/>
    <mergeCell ref="AI4:AI5"/>
    <mergeCell ref="AJ4:AK4"/>
    <mergeCell ref="AL4:AM4"/>
    <mergeCell ref="AN4:AN5"/>
    <mergeCell ref="AO4:AO5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2:DG96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10.33203125" customWidth="1"/>
    <col min="2" max="2" width="20" customWidth="1"/>
    <col min="3" max="3" width="28" customWidth="1"/>
    <col min="4" max="4" width="29" customWidth="1"/>
    <col min="5" max="7" width="11.33203125"/>
    <col min="8" max="8" width="15.33203125"/>
    <col min="9" max="9" width="13.5" customWidth="1"/>
    <col min="10" max="10" width="14.5" customWidth="1"/>
    <col min="11" max="12" width="14.6640625"/>
    <col min="13" max="13" width="15.6640625"/>
    <col min="14" max="14" width="11.5" customWidth="1"/>
    <col min="15" max="15" width="9.5" customWidth="1"/>
    <col min="16" max="16" width="10.5" customWidth="1"/>
    <col min="17" max="17" width="12.5" customWidth="1"/>
    <col min="18" max="18" width="17.33203125"/>
    <col min="19" max="20" width="14.5"/>
    <col min="21" max="55" width="34.6640625" style="136" customWidth="1"/>
    <col min="56" max="84" width="34.6640625" style="21" customWidth="1"/>
    <col min="85" max="85" width="14.6640625"/>
    <col min="86" max="87" width="13"/>
    <col min="88" max="88" width="13.6640625"/>
    <col min="89" max="89" width="13"/>
    <col min="90" max="91" width="15.33203125"/>
    <col min="92" max="93" width="17"/>
    <col min="94" max="94" width="18.6640625"/>
    <col min="95" max="95" width="11.33203125" customWidth="1"/>
    <col min="96" max="96" width="8.5" customWidth="1"/>
    <col min="97" max="97" width="7.5"/>
    <col min="98" max="98" width="8"/>
    <col min="99" max="99" width="8.5"/>
    <col min="100" max="100" width="8.6640625" customWidth="1"/>
    <col min="101" max="101" width="8.5"/>
    <col min="102" max="102" width="10.5"/>
    <col min="103" max="103" width="11.33203125"/>
    <col min="104" max="104" width="10.6640625"/>
    <col min="105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48</v>
      </c>
      <c r="R4" s="4" t="s">
        <v>110</v>
      </c>
      <c r="S4" s="4" t="s">
        <v>112</v>
      </c>
      <c r="T4" s="4" t="s">
        <v>117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20.25" customHeight="1" x14ac:dyDescent="0.2">
      <c r="A5" s="2"/>
      <c r="B5" s="3"/>
      <c r="C5" s="3"/>
      <c r="D5" s="3"/>
      <c r="E5" s="3"/>
      <c r="F5" s="96">
        <f>F6/I6</f>
        <v>69.025484331385513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63.152486642005748</v>
      </c>
      <c r="G6" s="7"/>
      <c r="H6" s="95"/>
      <c r="I6" s="96">
        <v>0.91491551640284041</v>
      </c>
      <c r="J6" s="96">
        <v>0.53100000000000003</v>
      </c>
      <c r="K6" s="96">
        <v>0.70174020108097857</v>
      </c>
      <c r="L6" s="96">
        <v>5.3980015467767581E-2</v>
      </c>
      <c r="M6" s="96">
        <v>0.1591952998540942</v>
      </c>
      <c r="N6" s="98">
        <f>N14+N22</f>
        <v>0.24545454545454545</v>
      </c>
      <c r="O6" s="98"/>
      <c r="P6" s="98"/>
      <c r="Q6" s="99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  <c r="CQ6" s="222"/>
      <c r="CR6" s="121"/>
      <c r="CS6" s="121"/>
      <c r="CT6" s="121"/>
      <c r="CU6" s="237"/>
      <c r="CV6" s="237"/>
      <c r="CW6" s="237"/>
      <c r="CX6" s="237"/>
      <c r="CY6" s="237"/>
      <c r="CZ6" s="237"/>
      <c r="DA6" s="237"/>
    </row>
    <row r="7" spans="1:108" ht="24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6.774900671324839</v>
      </c>
      <c r="G7" s="13">
        <v>7.0908503356624193</v>
      </c>
      <c r="H7" s="13">
        <v>2.9137320000000004</v>
      </c>
      <c r="I7" s="372">
        <v>0.10138705028274429</v>
      </c>
      <c r="J7" s="372">
        <v>7.7000000000000013E-2</v>
      </c>
      <c r="K7" s="372">
        <v>7.7763867566864875E-2</v>
      </c>
      <c r="L7" s="372">
        <v>5.9818359666819121E-3</v>
      </c>
      <c r="M7" s="372">
        <v>1.7641346749197505E-2</v>
      </c>
      <c r="N7" s="13">
        <v>0.12377125891244029</v>
      </c>
      <c r="O7" s="225">
        <v>1.2395947202100651E-2</v>
      </c>
      <c r="P7" s="190">
        <v>3.5000000000000003E-2</v>
      </c>
      <c r="Q7" s="13">
        <v>1.7996966632962588</v>
      </c>
      <c r="R7" s="13">
        <v>2.3383215369059656</v>
      </c>
      <c r="S7" s="13">
        <v>1.616309403437816</v>
      </c>
      <c r="T7" s="35">
        <v>1.1179575328614761</v>
      </c>
      <c r="U7" s="272">
        <v>0.1385237613751264</v>
      </c>
      <c r="V7" s="272">
        <v>0.23053589484327602</v>
      </c>
      <c r="W7" s="272"/>
      <c r="X7" s="272">
        <v>0.63094034378159758</v>
      </c>
      <c r="Y7" s="272">
        <v>1</v>
      </c>
      <c r="Z7" s="272"/>
      <c r="AA7" s="272"/>
      <c r="AB7" s="272"/>
      <c r="AC7" s="272"/>
      <c r="AD7" s="272"/>
      <c r="AE7" s="272"/>
      <c r="AF7" s="272">
        <v>1</v>
      </c>
      <c r="AG7" s="272"/>
      <c r="AH7" s="272"/>
      <c r="AI7" s="272">
        <v>0.76946410515672392</v>
      </c>
      <c r="AJ7" s="272">
        <v>0.23053589484327602</v>
      </c>
      <c r="AK7" s="272"/>
      <c r="AL7" s="272"/>
      <c r="AM7" s="272"/>
      <c r="AN7" s="272">
        <v>0.76946410515672392</v>
      </c>
      <c r="AO7" s="272">
        <v>0.23053589484327602</v>
      </c>
      <c r="AP7" s="272"/>
      <c r="AQ7" s="272">
        <v>0.76946410515672392</v>
      </c>
      <c r="AR7" s="272"/>
      <c r="AS7" s="272">
        <v>0.23053589484327602</v>
      </c>
      <c r="AT7" s="272"/>
      <c r="AU7" s="272"/>
      <c r="AV7" s="272">
        <v>1</v>
      </c>
      <c r="AW7" s="272"/>
      <c r="AX7" s="272"/>
      <c r="AY7" s="272">
        <v>1</v>
      </c>
      <c r="AZ7" s="272"/>
      <c r="BA7" s="272"/>
      <c r="BB7" s="272"/>
      <c r="BC7" s="272"/>
      <c r="BD7" s="272"/>
      <c r="BE7" s="272" t="s">
        <v>85</v>
      </c>
      <c r="BF7" s="272"/>
      <c r="BG7" s="272" t="s">
        <v>85</v>
      </c>
      <c r="BH7" s="272"/>
      <c r="BI7" s="272"/>
      <c r="BJ7" s="272"/>
      <c r="BK7" s="272"/>
      <c r="BL7" s="272"/>
      <c r="BM7" s="272"/>
      <c r="BN7" s="272" t="s">
        <v>86</v>
      </c>
      <c r="BO7" s="272"/>
      <c r="BP7" s="272"/>
      <c r="BQ7" s="272" t="s">
        <v>86</v>
      </c>
      <c r="BR7" s="272" t="s">
        <v>85</v>
      </c>
      <c r="BS7" s="272"/>
      <c r="BT7" s="272"/>
      <c r="BU7" s="272" t="s">
        <v>85</v>
      </c>
      <c r="BV7" s="272"/>
      <c r="BW7" s="272" t="s">
        <v>85</v>
      </c>
      <c r="BX7" s="272"/>
      <c r="BY7" s="272"/>
      <c r="BZ7" s="272"/>
      <c r="CA7" s="272"/>
      <c r="CB7" s="272"/>
      <c r="CC7" s="272"/>
      <c r="CD7" s="272"/>
      <c r="CE7" s="272" t="s">
        <v>87</v>
      </c>
      <c r="CF7" s="272"/>
      <c r="CG7" s="159">
        <v>174.00247641595303</v>
      </c>
      <c r="CH7" s="32">
        <v>41.485809943996074</v>
      </c>
      <c r="CI7" s="32">
        <v>22.885592417385816</v>
      </c>
      <c r="CJ7" s="32">
        <v>200.13764837362916</v>
      </c>
      <c r="CK7" s="32">
        <v>11.180425779906942</v>
      </c>
      <c r="CL7" s="94">
        <v>39.843816398668707</v>
      </c>
      <c r="CM7" s="47">
        <v>1.3148472344337465</v>
      </c>
      <c r="CN7" s="47">
        <v>0.12087853197973959</v>
      </c>
      <c r="CO7" s="94">
        <v>1.68908400961632</v>
      </c>
      <c r="CP7" s="94">
        <v>3.2576764368539818E-2</v>
      </c>
      <c r="CQ7" s="236">
        <f t="shared" ref="CQ7:CQ13" si="0">F15+F23+F31</f>
        <v>6.774900671324839</v>
      </c>
      <c r="CR7" s="238">
        <f t="shared" ref="CR7:CR13" si="1">F15/CQ7</f>
        <v>0.63094034378159758</v>
      </c>
      <c r="CS7" s="238">
        <f t="shared" ref="CS7:CS13" si="2">F23/CQ7</f>
        <v>0.1385237613751264</v>
      </c>
      <c r="CT7" s="238">
        <f t="shared" ref="CT7:CT13" si="3">F31/CQ7</f>
        <v>0.23053589484327602</v>
      </c>
      <c r="CU7" s="238">
        <f>CR7+CS7+CT7</f>
        <v>1</v>
      </c>
      <c r="CV7" s="237"/>
      <c r="CW7" s="240">
        <f>CQ7/[1]EU28!F7</f>
        <v>1.3505497219290551E-3</v>
      </c>
      <c r="CX7" s="240">
        <f>F15/[1]EU28!F15</f>
        <v>1.3886260778536712E-3</v>
      </c>
      <c r="CY7" s="240">
        <f>F23/[1]EU28!F23</f>
        <v>7.4979574364371457E-4</v>
      </c>
      <c r="CZ7" s="240">
        <f>F31/[1]EU28!F31</f>
        <v>2.2751552241078764E-3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25.962460611042609</v>
      </c>
      <c r="G8" s="13">
        <v>16.684630305521303</v>
      </c>
      <c r="H8" s="13">
        <v>6.5908110000000004</v>
      </c>
      <c r="I8" s="372">
        <v>0.3714974355794638</v>
      </c>
      <c r="J8" s="372">
        <v>0.18300000000000002</v>
      </c>
      <c r="K8" s="372">
        <v>0.28493853308944878</v>
      </c>
      <c r="L8" s="372">
        <v>2.1918348699188361E-2</v>
      </c>
      <c r="M8" s="372">
        <v>6.4640553790826699E-2</v>
      </c>
      <c r="N8" s="13">
        <v>0.26541260147134743</v>
      </c>
      <c r="O8" s="225">
        <v>5.0457457718873923E-2</v>
      </c>
      <c r="P8" s="190">
        <v>5.5627376389242464E-2</v>
      </c>
      <c r="Q8" s="13">
        <v>1.2153957783641158</v>
      </c>
      <c r="R8" s="13">
        <v>2.7720765171503956</v>
      </c>
      <c r="S8" s="13">
        <v>0.77422163588390491</v>
      </c>
      <c r="T8" s="35">
        <v>1.1476385224274406</v>
      </c>
      <c r="U8" s="272">
        <v>0.8245382585751978</v>
      </c>
      <c r="V8" s="272">
        <v>0.17546174142480211</v>
      </c>
      <c r="W8" s="272"/>
      <c r="X8" s="272"/>
      <c r="Y8" s="272">
        <v>0.13007915567282322</v>
      </c>
      <c r="Z8" s="272"/>
      <c r="AA8" s="272"/>
      <c r="AB8" s="272"/>
      <c r="AC8" s="272">
        <v>0.86992084432717665</v>
      </c>
      <c r="AD8" s="272"/>
      <c r="AE8" s="272"/>
      <c r="AF8" s="272">
        <v>0.99999999999999989</v>
      </c>
      <c r="AG8" s="272"/>
      <c r="AH8" s="272"/>
      <c r="AI8" s="272">
        <v>4.5382585751978892E-2</v>
      </c>
      <c r="AJ8" s="272">
        <v>0.95461741424802105</v>
      </c>
      <c r="AK8" s="272"/>
      <c r="AL8" s="272"/>
      <c r="AM8" s="272"/>
      <c r="AN8" s="272"/>
      <c r="AO8" s="272">
        <v>0.99999999999999989</v>
      </c>
      <c r="AP8" s="272"/>
      <c r="AQ8" s="272">
        <v>0.8245382585751978</v>
      </c>
      <c r="AR8" s="272">
        <v>0.8245382585751978</v>
      </c>
      <c r="AS8" s="272">
        <v>0.17546174142480211</v>
      </c>
      <c r="AT8" s="272"/>
      <c r="AU8" s="272"/>
      <c r="AV8" s="272">
        <v>0.99999999999999989</v>
      </c>
      <c r="AW8" s="272"/>
      <c r="AX8" s="272"/>
      <c r="AY8" s="272">
        <v>0.99999999999999989</v>
      </c>
      <c r="AZ8" s="272">
        <v>0.13007915567282322</v>
      </c>
      <c r="BA8" s="272"/>
      <c r="BB8" s="272"/>
      <c r="BC8" s="272"/>
      <c r="BD8" s="272"/>
      <c r="BE8" s="272" t="s">
        <v>85</v>
      </c>
      <c r="BF8" s="272"/>
      <c r="BG8" s="272" t="s">
        <v>85</v>
      </c>
      <c r="BH8" s="272"/>
      <c r="BI8" s="272"/>
      <c r="BJ8" s="272"/>
      <c r="BK8" s="272"/>
      <c r="BL8" s="272"/>
      <c r="BM8" s="272"/>
      <c r="BN8" s="272" t="s">
        <v>88</v>
      </c>
      <c r="BO8" s="272"/>
      <c r="BP8" s="272"/>
      <c r="BQ8" s="272" t="s">
        <v>87</v>
      </c>
      <c r="BR8" s="272" t="s">
        <v>85</v>
      </c>
      <c r="BS8" s="272"/>
      <c r="BT8" s="272"/>
      <c r="BU8" s="272" t="s">
        <v>85</v>
      </c>
      <c r="BV8" s="272"/>
      <c r="BW8" s="272" t="s">
        <v>85</v>
      </c>
      <c r="BX8" s="272"/>
      <c r="BY8" s="272"/>
      <c r="BZ8" s="272"/>
      <c r="CA8" s="272"/>
      <c r="CB8" s="272"/>
      <c r="CC8" s="272"/>
      <c r="CD8" s="272"/>
      <c r="CE8" s="272" t="s">
        <v>87</v>
      </c>
      <c r="CF8" s="272"/>
      <c r="CG8" s="159">
        <v>183.21296164316968</v>
      </c>
      <c r="CH8" s="32">
        <v>59.760930911815663</v>
      </c>
      <c r="CI8" s="32">
        <v>21.5397575805316</v>
      </c>
      <c r="CJ8" s="32">
        <v>210.73154848197373</v>
      </c>
      <c r="CK8" s="32">
        <v>16.105570880734323</v>
      </c>
      <c r="CL8" s="94">
        <v>37.500717947705517</v>
      </c>
      <c r="CM8" s="47">
        <v>3.4233320457747789</v>
      </c>
      <c r="CN8" s="47">
        <v>0.39387300082383475</v>
      </c>
      <c r="CO8" s="94">
        <v>3.9695888927348935</v>
      </c>
      <c r="CP8" s="94">
        <v>8.6148773722023481E-2</v>
      </c>
      <c r="CQ8" s="236">
        <f t="shared" si="0"/>
        <v>25.962460611042609</v>
      </c>
      <c r="CR8" s="238">
        <f t="shared" si="1"/>
        <v>0.8245382585751978</v>
      </c>
      <c r="CS8" s="238">
        <f t="shared" si="2"/>
        <v>4.5382585751978892E-2</v>
      </c>
      <c r="CT8" s="238">
        <f t="shared" si="3"/>
        <v>0.13007915567282322</v>
      </c>
      <c r="CU8" s="238">
        <f t="shared" ref="CU8:CU13" si="4">CR8+CS8+CT8</f>
        <v>0.99999999999999989</v>
      </c>
      <c r="CV8" s="237"/>
      <c r="CW8" s="240">
        <f>CQ8/[1]EU28!F8</f>
        <v>5.5274924341724664E-3</v>
      </c>
      <c r="CX8" s="240">
        <f>F16/[1]EU28!F16</f>
        <v>8.4057305320397371E-3</v>
      </c>
      <c r="CY8" s="240">
        <f>F23/[1]EU28!F23</f>
        <v>7.4979574364371457E-4</v>
      </c>
      <c r="CZ8" s="240">
        <f>F32/[1]EU28!F32</f>
        <v>4.1948238068373308E-3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7.1722153719687629</v>
      </c>
      <c r="G9" s="13">
        <v>7.2895076859843808</v>
      </c>
      <c r="H9" s="13">
        <v>2.2376699999999996</v>
      </c>
      <c r="I9" s="372">
        <v>0.10418460922198336</v>
      </c>
      <c r="J9" s="372">
        <v>6.1000000000000006E-2</v>
      </c>
      <c r="K9" s="372">
        <v>7.9909595273261233E-2</v>
      </c>
      <c r="L9" s="372">
        <v>6.1468919440970174E-3</v>
      </c>
      <c r="M9" s="372">
        <v>1.8128122004625102E-2</v>
      </c>
      <c r="N9" s="13">
        <v>8.6223655527376361E-2</v>
      </c>
      <c r="O9" s="225">
        <v>1.2592840225600923E-2</v>
      </c>
      <c r="P9" s="190">
        <v>5.3681134690060674E-3</v>
      </c>
      <c r="Q9" s="13">
        <v>0.85523400191021981</v>
      </c>
      <c r="R9" s="13">
        <v>2.5686532951289398</v>
      </c>
      <c r="S9" s="13">
        <v>0.67193887297039157</v>
      </c>
      <c r="T9" s="35">
        <v>0.70926456542502392</v>
      </c>
      <c r="U9" s="272">
        <v>0.65138490926456549</v>
      </c>
      <c r="V9" s="272">
        <v>0.34861509073543456</v>
      </c>
      <c r="W9" s="272"/>
      <c r="X9" s="272"/>
      <c r="Y9" s="272">
        <v>0.16332378223495703</v>
      </c>
      <c r="Z9" s="272"/>
      <c r="AA9" s="272"/>
      <c r="AB9" s="272"/>
      <c r="AC9" s="272">
        <v>0.83667621776504308</v>
      </c>
      <c r="AD9" s="272">
        <v>0.65138490926456549</v>
      </c>
      <c r="AE9" s="272"/>
      <c r="AF9" s="272">
        <v>1</v>
      </c>
      <c r="AG9" s="272"/>
      <c r="AH9" s="272"/>
      <c r="AI9" s="272"/>
      <c r="AJ9" s="272">
        <v>1</v>
      </c>
      <c r="AK9" s="272"/>
      <c r="AL9" s="272"/>
      <c r="AM9" s="272"/>
      <c r="AN9" s="272"/>
      <c r="AO9" s="272">
        <v>1</v>
      </c>
      <c r="AP9" s="272"/>
      <c r="AQ9" s="272">
        <v>0.65138490926456549</v>
      </c>
      <c r="AR9" s="272">
        <v>0.65138490926456549</v>
      </c>
      <c r="AS9" s="272">
        <v>0.34861509073543456</v>
      </c>
      <c r="AT9" s="272"/>
      <c r="AU9" s="272"/>
      <c r="AV9" s="272">
        <v>1</v>
      </c>
      <c r="AW9" s="272"/>
      <c r="AX9" s="272"/>
      <c r="AY9" s="272">
        <v>1</v>
      </c>
      <c r="AZ9" s="272">
        <v>1</v>
      </c>
      <c r="BA9" s="272"/>
      <c r="BB9" s="272"/>
      <c r="BC9" s="272"/>
      <c r="BD9" s="272"/>
      <c r="BE9" s="272" t="s">
        <v>85</v>
      </c>
      <c r="BF9" s="272"/>
      <c r="BG9" s="272" t="s">
        <v>85</v>
      </c>
      <c r="BH9" s="272"/>
      <c r="BI9" s="272"/>
      <c r="BJ9" s="272"/>
      <c r="BK9" s="272"/>
      <c r="BL9" s="272"/>
      <c r="BM9" s="272"/>
      <c r="BN9" s="272" t="s">
        <v>86</v>
      </c>
      <c r="BO9" s="272"/>
      <c r="BP9" s="272"/>
      <c r="BQ9" s="272" t="s">
        <v>86</v>
      </c>
      <c r="BR9" s="272" t="s">
        <v>85</v>
      </c>
      <c r="BS9" s="272"/>
      <c r="BT9" s="272"/>
      <c r="BU9" s="272" t="s">
        <v>85</v>
      </c>
      <c r="BV9" s="272"/>
      <c r="BW9" s="272" t="s">
        <v>85</v>
      </c>
      <c r="BX9" s="272"/>
      <c r="BY9" s="272"/>
      <c r="BZ9" s="272"/>
      <c r="CA9" s="272"/>
      <c r="CB9" s="272"/>
      <c r="CC9" s="272"/>
      <c r="CD9" s="272"/>
      <c r="CE9" s="272" t="s">
        <v>87</v>
      </c>
      <c r="CF9" s="272"/>
      <c r="CG9" s="159">
        <v>140.20366882467013</v>
      </c>
      <c r="CH9" s="32">
        <v>57.1316002674454</v>
      </c>
      <c r="CI9" s="32">
        <v>22.743467909068361</v>
      </c>
      <c r="CJ9" s="32">
        <v>161.26225988213557</v>
      </c>
      <c r="CK9" s="32">
        <v>15.396966272076536</v>
      </c>
      <c r="CL9" s="94">
        <v>39.596377629688021</v>
      </c>
      <c r="CM9" s="47">
        <v>1.1219698680771941</v>
      </c>
      <c r="CN9" s="47">
        <v>0.12784166797045451</v>
      </c>
      <c r="CO9" s="94">
        <v>1.4595162311799663</v>
      </c>
      <c r="CP9" s="94">
        <v>3.44533295180375E-2</v>
      </c>
      <c r="CQ9" s="236">
        <f t="shared" si="0"/>
        <v>7.1722153719687629</v>
      </c>
      <c r="CR9" s="238">
        <f t="shared" si="1"/>
        <v>0.65138490926456549</v>
      </c>
      <c r="CS9" s="238">
        <f t="shared" si="2"/>
        <v>0.18529130850047754</v>
      </c>
      <c r="CT9" s="238">
        <f t="shared" si="3"/>
        <v>0.16332378223495703</v>
      </c>
      <c r="CU9" s="238">
        <f t="shared" si="4"/>
        <v>1</v>
      </c>
      <c r="CV9" s="237"/>
      <c r="CW9" s="240">
        <f>CQ9/[1]EU28!F9</f>
        <v>2.0217182657179538E-3</v>
      </c>
      <c r="CX9" s="240">
        <f>F17/[1]EU28!F17</f>
        <v>2.6808706521003938E-3</v>
      </c>
      <c r="CY9" s="240">
        <f>F24/[1]EU28!F24</f>
        <v>8.7590844769228548E-4</v>
      </c>
      <c r="CZ9" s="240">
        <f>F33/[1]EU28!F33</f>
        <v>1.7010750677904501E-3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5.0828880668584731</v>
      </c>
      <c r="G10" s="13">
        <v>6.2448440334292368</v>
      </c>
      <c r="H10" s="13">
        <v>1.7536350000000003</v>
      </c>
      <c r="I10" s="372">
        <v>7.3468506817013113E-2</v>
      </c>
      <c r="J10" s="372">
        <v>5.1000000000000004E-2</v>
      </c>
      <c r="K10" s="372">
        <v>5.6350344728649047E-2</v>
      </c>
      <c r="L10" s="372">
        <v>4.3346419022037728E-3</v>
      </c>
      <c r="M10" s="372">
        <v>1.2783520186160281E-2</v>
      </c>
      <c r="N10" s="13">
        <v>6.9626922927904025E-2</v>
      </c>
      <c r="O10" s="225">
        <v>7.448368766362381E-3</v>
      </c>
      <c r="P10" s="190">
        <v>-3.6067848772533078E-3</v>
      </c>
      <c r="Q10" s="13">
        <v>0.51330188679245292</v>
      </c>
      <c r="R10" s="13">
        <v>1.8017654986522911</v>
      </c>
      <c r="S10" s="13">
        <v>0.45349056603773585</v>
      </c>
      <c r="T10" s="35">
        <v>0.54025606469002707</v>
      </c>
      <c r="U10" s="272">
        <v>0.50808625336927227</v>
      </c>
      <c r="V10" s="272">
        <v>0.49191374663072779</v>
      </c>
      <c r="W10" s="272"/>
      <c r="X10" s="272"/>
      <c r="Y10" s="272">
        <v>0.49191374663072779</v>
      </c>
      <c r="Z10" s="272">
        <v>0.49191374663072779</v>
      </c>
      <c r="AA10" s="272">
        <v>0.50808625336927227</v>
      </c>
      <c r="AB10" s="272">
        <v>0.50808625336927227</v>
      </c>
      <c r="AC10" s="272"/>
      <c r="AD10" s="272"/>
      <c r="AE10" s="272"/>
      <c r="AF10" s="272">
        <v>0.15229110512129379</v>
      </c>
      <c r="AG10" s="272">
        <v>0.339622641509434</v>
      </c>
      <c r="AH10" s="272">
        <v>0.50808625336927227</v>
      </c>
      <c r="AI10" s="272"/>
      <c r="AJ10" s="272">
        <v>1</v>
      </c>
      <c r="AK10" s="272">
        <v>0.84770889487870626</v>
      </c>
      <c r="AL10" s="272"/>
      <c r="AM10" s="272"/>
      <c r="AN10" s="272"/>
      <c r="AO10" s="272">
        <v>1</v>
      </c>
      <c r="AP10" s="272"/>
      <c r="AQ10" s="272">
        <v>0.50808625336927227</v>
      </c>
      <c r="AR10" s="272">
        <v>0.50808625336927227</v>
      </c>
      <c r="AS10" s="272">
        <v>0.49191374663072779</v>
      </c>
      <c r="AT10" s="272">
        <v>0.49191374663072779</v>
      </c>
      <c r="AU10" s="272"/>
      <c r="AV10" s="272">
        <v>1</v>
      </c>
      <c r="AW10" s="272"/>
      <c r="AX10" s="272"/>
      <c r="AY10" s="272">
        <v>1</v>
      </c>
      <c r="AZ10" s="272">
        <v>1</v>
      </c>
      <c r="BA10" s="272"/>
      <c r="BB10" s="272"/>
      <c r="BC10" s="272"/>
      <c r="BD10" s="272"/>
      <c r="BE10" s="272" t="s">
        <v>85</v>
      </c>
      <c r="BF10" s="272"/>
      <c r="BG10" s="272" t="s">
        <v>85</v>
      </c>
      <c r="BH10" s="272"/>
      <c r="BI10" s="272"/>
      <c r="BJ10" s="272"/>
      <c r="BK10" s="272"/>
      <c r="BL10" s="272"/>
      <c r="BM10" s="272"/>
      <c r="BN10" s="272" t="s">
        <v>86</v>
      </c>
      <c r="BO10" s="272"/>
      <c r="BP10" s="272"/>
      <c r="BQ10" s="272" t="s">
        <v>86</v>
      </c>
      <c r="BR10" s="272" t="s">
        <v>85</v>
      </c>
      <c r="BS10" s="272"/>
      <c r="BT10" s="272"/>
      <c r="BU10" s="272" t="s">
        <v>85</v>
      </c>
      <c r="BV10" s="272"/>
      <c r="BW10" s="272" t="s">
        <v>85</v>
      </c>
      <c r="BX10" s="272"/>
      <c r="BY10" s="272"/>
      <c r="BZ10" s="272"/>
      <c r="CA10" s="272"/>
      <c r="CB10" s="272"/>
      <c r="CC10" s="272"/>
      <c r="CD10" s="272"/>
      <c r="CE10" s="272" t="s">
        <v>87</v>
      </c>
      <c r="CF10" s="272"/>
      <c r="CG10" s="159">
        <v>114.07309839731418</v>
      </c>
      <c r="CH10" s="32">
        <v>45.87647992069887</v>
      </c>
      <c r="CI10" s="32">
        <v>23.739637332607241</v>
      </c>
      <c r="CJ10" s="32">
        <v>131.20687777659077</v>
      </c>
      <c r="CK10" s="32">
        <v>12.363711338628347</v>
      </c>
      <c r="CL10" s="94">
        <v>41.330708596069208</v>
      </c>
      <c r="CM10" s="47">
        <v>0.78863450460163886</v>
      </c>
      <c r="CN10" s="47">
        <v>8.0450600865734773E-2</v>
      </c>
      <c r="CO10" s="47">
        <v>1.0294458533457871</v>
      </c>
      <c r="CP10" s="47">
        <v>2.1681436933315524E-2</v>
      </c>
      <c r="CQ10" s="236">
        <f t="shared" si="0"/>
        <v>5.0828880668584731</v>
      </c>
      <c r="CR10" s="238">
        <f t="shared" si="1"/>
        <v>0.50808625336927227</v>
      </c>
      <c r="CS10" s="238">
        <f t="shared" si="2"/>
        <v>0.339622641509434</v>
      </c>
      <c r="CT10" s="238">
        <f t="shared" si="3"/>
        <v>0.15229110512129379</v>
      </c>
      <c r="CU10" s="238">
        <f t="shared" si="4"/>
        <v>1</v>
      </c>
      <c r="CV10" s="237"/>
      <c r="CW10" s="240">
        <f>CQ10/[1]EU28!F10</f>
        <v>1.5775328267380391E-3</v>
      </c>
      <c r="CX10" s="240">
        <f>F18/[1]EU28!F18</f>
        <v>1.6740100692833511E-3</v>
      </c>
      <c r="CY10" s="240">
        <f>F25/[1]EU28!F25</f>
        <v>1.1905004336882391E-3</v>
      </c>
      <c r="CZ10" s="240">
        <f>F34/[1]EU28!F34</f>
        <v>1.4307011471048855E-3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4.7814769146458422</v>
      </c>
      <c r="G11" s="13">
        <v>6.0941384573229209</v>
      </c>
      <c r="H11" s="13">
        <v>1.6838070000000001</v>
      </c>
      <c r="I11" s="372">
        <v>6.9053759940114645E-2</v>
      </c>
      <c r="J11" s="372">
        <v>4.1000000000000002E-2</v>
      </c>
      <c r="K11" s="372">
        <v>5.2964233874067929E-2</v>
      </c>
      <c r="L11" s="372">
        <v>4.0741718364667636E-3</v>
      </c>
      <c r="M11" s="372">
        <v>1.2015354229579948E-2</v>
      </c>
      <c r="N11" s="13">
        <v>3.5074506982195115E-2</v>
      </c>
      <c r="O11" s="225">
        <v>5.8171614019428058E-3</v>
      </c>
      <c r="P11" s="190">
        <v>2.8162091555976727E-2</v>
      </c>
      <c r="Q11" s="13">
        <v>0.33504297994269339</v>
      </c>
      <c r="R11" s="13">
        <v>1.2837392550143267</v>
      </c>
      <c r="S11" s="13">
        <v>0.2975214899713467</v>
      </c>
      <c r="T11" s="35">
        <v>0.24153295128939828</v>
      </c>
      <c r="U11" s="272">
        <v>0.47707736389684813</v>
      </c>
      <c r="V11" s="272">
        <v>0.52292263610315182</v>
      </c>
      <c r="W11" s="272"/>
      <c r="X11" s="272"/>
      <c r="Y11" s="272">
        <v>0.52292263610315182</v>
      </c>
      <c r="Z11" s="272">
        <v>0.52292263610315182</v>
      </c>
      <c r="AA11" s="272">
        <v>0.47707736389684813</v>
      </c>
      <c r="AB11" s="272">
        <v>0.47707736389684813</v>
      </c>
      <c r="AC11" s="272"/>
      <c r="AD11" s="272"/>
      <c r="AE11" s="272"/>
      <c r="AF11" s="272">
        <v>0.1504297994269341</v>
      </c>
      <c r="AG11" s="272">
        <v>0.37249283667621774</v>
      </c>
      <c r="AH11" s="272">
        <v>0.47707736389684813</v>
      </c>
      <c r="AI11" s="272"/>
      <c r="AJ11" s="272">
        <v>1</v>
      </c>
      <c r="AK11" s="272">
        <v>0.84957020057306587</v>
      </c>
      <c r="AL11" s="272"/>
      <c r="AM11" s="272"/>
      <c r="AN11" s="272"/>
      <c r="AO11" s="272">
        <v>1</v>
      </c>
      <c r="AP11" s="272"/>
      <c r="AQ11" s="272">
        <v>0.47707736389684813</v>
      </c>
      <c r="AR11" s="272">
        <v>0.47707736389684813</v>
      </c>
      <c r="AS11" s="272">
        <v>0.52292263610315182</v>
      </c>
      <c r="AT11" s="272">
        <v>0.52292263610315182</v>
      </c>
      <c r="AU11" s="272"/>
      <c r="AV11" s="272">
        <v>1</v>
      </c>
      <c r="AW11" s="272"/>
      <c r="AX11" s="272"/>
      <c r="AY11" s="272">
        <v>1</v>
      </c>
      <c r="AZ11" s="272">
        <v>1</v>
      </c>
      <c r="BA11" s="272"/>
      <c r="BB11" s="272"/>
      <c r="BC11" s="272"/>
      <c r="BD11" s="272"/>
      <c r="BE11" s="272" t="s">
        <v>85</v>
      </c>
      <c r="BF11" s="272"/>
      <c r="BG11" s="272" t="s">
        <v>85</v>
      </c>
      <c r="BH11" s="272"/>
      <c r="BI11" s="272"/>
      <c r="BJ11" s="272"/>
      <c r="BK11" s="272"/>
      <c r="BL11" s="272"/>
      <c r="BM11" s="272"/>
      <c r="BN11" s="272" t="s">
        <v>86</v>
      </c>
      <c r="BO11" s="272"/>
      <c r="BP11" s="272"/>
      <c r="BQ11" s="272" t="s">
        <v>86</v>
      </c>
      <c r="BR11" s="272" t="s">
        <v>85</v>
      </c>
      <c r="BS11" s="272"/>
      <c r="BT11" s="272"/>
      <c r="BU11" s="272" t="s">
        <v>85</v>
      </c>
      <c r="BV11" s="272"/>
      <c r="BW11" s="272" t="s">
        <v>85</v>
      </c>
      <c r="BX11" s="272"/>
      <c r="BY11" s="272"/>
      <c r="BZ11" s="272"/>
      <c r="CA11" s="272"/>
      <c r="CB11" s="272"/>
      <c r="CC11" s="272"/>
      <c r="CD11" s="272"/>
      <c r="CE11" s="272" t="s">
        <v>87</v>
      </c>
      <c r="CF11" s="272"/>
      <c r="CG11" s="159">
        <v>91.866089179213915</v>
      </c>
      <c r="CH11" s="32">
        <v>44.451752790705619</v>
      </c>
      <c r="CI11" s="32">
        <v>23.955201863602539</v>
      </c>
      <c r="CJ11" s="32">
        <v>105.66437577393184</v>
      </c>
      <c r="CK11" s="32">
        <v>11.979747377095165</v>
      </c>
      <c r="CL11" s="94">
        <v>41.706006444532022</v>
      </c>
      <c r="CM11" s="47">
        <v>0.6384416469633637</v>
      </c>
      <c r="CN11" s="47">
        <v>7.4848172511259664E-2</v>
      </c>
      <c r="CO11" s="47">
        <v>0.84334964298953896</v>
      </c>
      <c r="CP11" s="47">
        <v>2.0171582491784482E-2</v>
      </c>
      <c r="CQ11" s="236">
        <f t="shared" si="0"/>
        <v>4.7814769146458422</v>
      </c>
      <c r="CR11" s="238">
        <f t="shared" si="1"/>
        <v>0.47707736389684813</v>
      </c>
      <c r="CS11" s="238">
        <f t="shared" si="2"/>
        <v>0.37249283667621774</v>
      </c>
      <c r="CT11" s="238">
        <f t="shared" si="3"/>
        <v>0.1504297994269341</v>
      </c>
      <c r="CU11" s="238">
        <f t="shared" si="4"/>
        <v>1</v>
      </c>
      <c r="CV11" s="237"/>
      <c r="CW11" s="240">
        <f>CQ11/[1]EU28!F11</f>
        <v>1.6513452976220518E-3</v>
      </c>
      <c r="CX11" s="240">
        <f>F19/[1]EU28!F19</f>
        <v>1.8013174680171461E-3</v>
      </c>
      <c r="CY11" s="240">
        <f>F26/[1]EU28!F26</f>
        <v>1.5165672825234917E-3</v>
      </c>
      <c r="CZ11" s="240">
        <f>F35/[1]EU28!F35</f>
        <v>1.7337463144705353E-3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8.5080147965474708</v>
      </c>
      <c r="G12" s="13">
        <v>7.9574073982737357</v>
      </c>
      <c r="H12" s="13">
        <v>2.5471350000000004</v>
      </c>
      <c r="I12" s="372">
        <v>0.12337172129174999</v>
      </c>
      <c r="J12" s="372">
        <v>7.1999999999999995E-2</v>
      </c>
      <c r="K12" s="372">
        <v>9.4626110230772248E-2</v>
      </c>
      <c r="L12" s="372">
        <v>7.2789315562132488E-3</v>
      </c>
      <c r="M12" s="372">
        <v>2.14666795047645E-2</v>
      </c>
      <c r="N12" s="13">
        <v>0.10440445495332082</v>
      </c>
      <c r="O12" s="225">
        <v>1.4807552723834553E-2</v>
      </c>
      <c r="P12" s="190">
        <v>4.1597136145946215E-3</v>
      </c>
      <c r="Q12" s="13">
        <v>0.24881642512077295</v>
      </c>
      <c r="R12" s="13">
        <v>0.92347020933977464</v>
      </c>
      <c r="S12" s="13">
        <v>0.17293880837359099</v>
      </c>
      <c r="T12" s="35">
        <v>0.23243961352657005</v>
      </c>
      <c r="U12" s="272"/>
      <c r="V12" s="272">
        <v>1</v>
      </c>
      <c r="W12" s="272"/>
      <c r="X12" s="272"/>
      <c r="Y12" s="272">
        <v>1</v>
      </c>
      <c r="Z12" s="272">
        <v>1</v>
      </c>
      <c r="AA12" s="272"/>
      <c r="AB12" s="272"/>
      <c r="AC12" s="272"/>
      <c r="AD12" s="272"/>
      <c r="AE12" s="272"/>
      <c r="AF12" s="272">
        <v>1</v>
      </c>
      <c r="AG12" s="272"/>
      <c r="AH12" s="272"/>
      <c r="AI12" s="272"/>
      <c r="AJ12" s="272">
        <v>1</v>
      </c>
      <c r="AK12" s="272">
        <v>1</v>
      </c>
      <c r="AL12" s="272"/>
      <c r="AM12" s="272"/>
      <c r="AN12" s="272">
        <v>0.7061191626409018</v>
      </c>
      <c r="AO12" s="272">
        <v>0.29388083735909826</v>
      </c>
      <c r="AP12" s="272"/>
      <c r="AQ12" s="272">
        <v>0.7061191626409018</v>
      </c>
      <c r="AR12" s="272">
        <v>0.7061191626409018</v>
      </c>
      <c r="AS12" s="272">
        <v>0.29388083735909826</v>
      </c>
      <c r="AT12" s="272">
        <v>0.29388083735909826</v>
      </c>
      <c r="AU12" s="272"/>
      <c r="AV12" s="272">
        <v>1</v>
      </c>
      <c r="AW12" s="272"/>
      <c r="AX12" s="272"/>
      <c r="AY12" s="272">
        <v>1</v>
      </c>
      <c r="AZ12" s="272">
        <v>1</v>
      </c>
      <c r="BA12" s="272"/>
      <c r="BB12" s="272"/>
      <c r="BC12" s="272"/>
      <c r="BD12" s="272"/>
      <c r="BE12" s="272" t="s">
        <v>96</v>
      </c>
      <c r="BF12" s="272" t="s">
        <v>96</v>
      </c>
      <c r="BG12" s="272"/>
      <c r="BH12" s="272"/>
      <c r="BI12" s="272" t="s">
        <v>85</v>
      </c>
      <c r="BJ12" s="272"/>
      <c r="BK12" s="272"/>
      <c r="BL12" s="272"/>
      <c r="BM12" s="272"/>
      <c r="BN12" s="272"/>
      <c r="BO12" s="272" t="s">
        <v>87</v>
      </c>
      <c r="BP12" s="272"/>
      <c r="BQ12" s="272"/>
      <c r="BR12" s="272" t="s">
        <v>85</v>
      </c>
      <c r="BS12" s="272"/>
      <c r="BT12" s="272"/>
      <c r="BU12" s="272" t="s">
        <v>85</v>
      </c>
      <c r="BV12" s="272"/>
      <c r="BW12" s="272"/>
      <c r="BX12" s="272" t="s">
        <v>90</v>
      </c>
      <c r="BY12" s="272" t="s">
        <v>96</v>
      </c>
      <c r="BZ12" s="272"/>
      <c r="CA12" s="272"/>
      <c r="CB12" s="272"/>
      <c r="CC12" s="272"/>
      <c r="CD12" s="272" t="s">
        <v>87</v>
      </c>
      <c r="CE12" s="272"/>
      <c r="CF12" s="272"/>
      <c r="CG12" s="159">
        <v>84.459316814312018</v>
      </c>
      <c r="CH12" s="32">
        <v>44.25467385077549</v>
      </c>
      <c r="CI12" s="32">
        <v>22.362971739770188</v>
      </c>
      <c r="CJ12" s="32">
        <v>97.145106199821669</v>
      </c>
      <c r="CK12" s="32">
        <v>11.926634602783995</v>
      </c>
      <c r="CL12" s="94">
        <v>38.933933798939897</v>
      </c>
      <c r="CM12" s="47">
        <v>0.81637951995464297</v>
      </c>
      <c r="CN12" s="47">
        <v>0.11272262867889504</v>
      </c>
      <c r="CO12" s="47">
        <v>1.104273671629729</v>
      </c>
      <c r="CP12" s="47">
        <v>3.0378748428962214E-2</v>
      </c>
      <c r="CQ12" s="236">
        <f t="shared" si="0"/>
        <v>8.5080147965474708</v>
      </c>
      <c r="CR12" s="238">
        <f t="shared" si="1"/>
        <v>0.7061191626409018</v>
      </c>
      <c r="CS12" s="238">
        <f t="shared" si="2"/>
        <v>0.13446054750402578</v>
      </c>
      <c r="CT12" s="238">
        <f t="shared" si="3"/>
        <v>0.15942028985507248</v>
      </c>
      <c r="CU12" s="238">
        <f t="shared" si="4"/>
        <v>1</v>
      </c>
      <c r="CV12" s="237"/>
      <c r="CW12" s="240">
        <f>CQ12/[1]EU28!F12</f>
        <v>2.5691819415662111E-3</v>
      </c>
      <c r="CX12" s="240">
        <f>F20/[1]EU28!F20</f>
        <v>3.7403713703247493E-3</v>
      </c>
      <c r="CY12" s="240">
        <f>F27/[1]EU28!F27</f>
        <v>1.4667844867771365E-3</v>
      </c>
      <c r="CZ12" s="240">
        <f>F36/[1]EU28!F36</f>
        <v>2.8879193825326497E-3</v>
      </c>
      <c r="DA12" s="27"/>
      <c r="DB12" s="27"/>
      <c r="DC12" s="27"/>
      <c r="DD12" s="27"/>
    </row>
    <row r="13" spans="1:108" ht="21.75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4.8705302096177556</v>
      </c>
      <c r="G13" s="13">
        <v>6.1386651048088776</v>
      </c>
      <c r="H13" s="13">
        <v>1.7044380000000001</v>
      </c>
      <c r="I13" s="372">
        <v>7.1952433269771146E-2</v>
      </c>
      <c r="J13" s="372">
        <v>4.5999999999999999E-2</v>
      </c>
      <c r="K13" s="372">
        <v>5.5187516317914465E-2</v>
      </c>
      <c r="L13" s="372">
        <v>4.2451935629164968E-3</v>
      </c>
      <c r="M13" s="372">
        <v>1.2519723388940179E-2</v>
      </c>
      <c r="N13" s="13">
        <v>6.8413362900554817E-2</v>
      </c>
      <c r="O13" s="225">
        <v>8.2020791479344712E-3</v>
      </c>
      <c r="P13" s="190">
        <v>5.0000000000000001E-3</v>
      </c>
      <c r="Q13" s="13">
        <v>0.20663853727144868</v>
      </c>
      <c r="R13" s="13">
        <v>0.73032348804500713</v>
      </c>
      <c r="S13" s="13">
        <v>0.20000000000000004</v>
      </c>
      <c r="T13" s="35">
        <v>0.28970464135021096</v>
      </c>
      <c r="U13" s="272"/>
      <c r="V13" s="272">
        <v>1</v>
      </c>
      <c r="W13" s="272"/>
      <c r="X13" s="272"/>
      <c r="Y13" s="272">
        <v>1</v>
      </c>
      <c r="Z13" s="272">
        <v>1</v>
      </c>
      <c r="AA13" s="272"/>
      <c r="AB13" s="272"/>
      <c r="AC13" s="272"/>
      <c r="AD13" s="272"/>
      <c r="AE13" s="272"/>
      <c r="AF13" s="272">
        <v>1</v>
      </c>
      <c r="AG13" s="272"/>
      <c r="AH13" s="272"/>
      <c r="AI13" s="272"/>
      <c r="AJ13" s="272">
        <v>1</v>
      </c>
      <c r="AK13" s="272">
        <v>1</v>
      </c>
      <c r="AL13" s="272"/>
      <c r="AM13" s="272"/>
      <c r="AN13" s="272">
        <v>0.62728551336146277</v>
      </c>
      <c r="AO13" s="272">
        <v>0.37271448663853723</v>
      </c>
      <c r="AP13" s="272"/>
      <c r="AQ13" s="272">
        <v>0.62728551336146277</v>
      </c>
      <c r="AR13" s="272">
        <v>0.62728551336146277</v>
      </c>
      <c r="AS13" s="272">
        <v>0.37271448663853723</v>
      </c>
      <c r="AT13" s="272">
        <v>0.37271448663853723</v>
      </c>
      <c r="AU13" s="272"/>
      <c r="AV13" s="272">
        <v>1</v>
      </c>
      <c r="AW13" s="272"/>
      <c r="AX13" s="272"/>
      <c r="AY13" s="272">
        <v>1</v>
      </c>
      <c r="AZ13" s="272">
        <v>1</v>
      </c>
      <c r="BA13" s="272"/>
      <c r="BB13" s="272"/>
      <c r="BC13" s="272"/>
      <c r="BD13" s="272"/>
      <c r="BE13" s="272" t="s">
        <v>96</v>
      </c>
      <c r="BF13" s="272" t="s">
        <v>96</v>
      </c>
      <c r="BG13" s="272"/>
      <c r="BH13" s="272"/>
      <c r="BI13" s="272" t="s">
        <v>85</v>
      </c>
      <c r="BJ13" s="272"/>
      <c r="BK13" s="272"/>
      <c r="BL13" s="272"/>
      <c r="BM13" s="272"/>
      <c r="BN13" s="272"/>
      <c r="BO13" s="272" t="s">
        <v>87</v>
      </c>
      <c r="BP13" s="272"/>
      <c r="BQ13" s="272"/>
      <c r="BR13" s="272" t="s">
        <v>85</v>
      </c>
      <c r="BS13" s="272"/>
      <c r="BT13" s="272"/>
      <c r="BU13" s="272" t="s">
        <v>85</v>
      </c>
      <c r="BV13" s="272"/>
      <c r="BW13" s="272"/>
      <c r="BX13" s="272" t="s">
        <v>96</v>
      </c>
      <c r="BY13" s="272" t="s">
        <v>96</v>
      </c>
      <c r="BZ13" s="272"/>
      <c r="CA13" s="272"/>
      <c r="CB13" s="272"/>
      <c r="CC13" s="272"/>
      <c r="CD13" s="272" t="s">
        <v>87</v>
      </c>
      <c r="CE13" s="272"/>
      <c r="CF13" s="272"/>
      <c r="CG13" s="159">
        <v>65.510892263863298</v>
      </c>
      <c r="CH13" s="32">
        <v>32.811369701627321</v>
      </c>
      <c r="CI13" s="32">
        <v>22.910999706030719</v>
      </c>
      <c r="CJ13" s="32">
        <v>75.350628281895553</v>
      </c>
      <c r="CK13" s="32">
        <v>8.8426641345885635</v>
      </c>
      <c r="CL13" s="94">
        <v>39.888050488199482</v>
      </c>
      <c r="CM13" s="47">
        <v>0.48635628564407607</v>
      </c>
      <c r="CN13" s="47">
        <v>5.5924945351502275E-2</v>
      </c>
      <c r="CO13" s="47">
        <v>0.65682822736503099</v>
      </c>
      <c r="CP13" s="47">
        <v>1.5071772772229864E-2</v>
      </c>
      <c r="CQ13" s="236">
        <f t="shared" si="0"/>
        <v>4.8705302096177556</v>
      </c>
      <c r="CR13" s="238">
        <f t="shared" si="1"/>
        <v>0.62728551336146277</v>
      </c>
      <c r="CS13" s="238">
        <f t="shared" si="2"/>
        <v>0.17158931082981715</v>
      </c>
      <c r="CT13" s="238">
        <f t="shared" si="3"/>
        <v>0.20112517580872011</v>
      </c>
      <c r="CU13" s="238">
        <f t="shared" si="4"/>
        <v>1</v>
      </c>
      <c r="CV13" s="237"/>
      <c r="CW13" s="240">
        <f>CQ13/[1]EU28!F13</f>
        <v>2.0636618582442747E-3</v>
      </c>
      <c r="CX13" s="240">
        <f>F21/[1]EU28!F21</f>
        <v>3.2959136141219097E-3</v>
      </c>
      <c r="CY13" s="240">
        <f>F28/[1]EU28!F28</f>
        <v>9.2576068034969658E-4</v>
      </c>
      <c r="CZ13" s="240">
        <f>F37/[1]EU28!F37</f>
        <v>4.6331727058870681E-3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64"/>
      <c r="G14" s="10"/>
      <c r="H14" s="99"/>
      <c r="I14" s="97">
        <v>0.70595167778751478</v>
      </c>
      <c r="J14" s="97">
        <v>0.45999999999999996</v>
      </c>
      <c r="K14" s="97">
        <v>0.54146493686302388</v>
      </c>
      <c r="L14" s="97">
        <v>4.1651148989463371E-2</v>
      </c>
      <c r="M14" s="97">
        <v>0.12283559193502756</v>
      </c>
      <c r="N14" s="99"/>
      <c r="O14" s="98"/>
      <c r="P14" s="114"/>
      <c r="Q14" s="120"/>
      <c r="R14" s="15"/>
      <c r="S14" s="15"/>
      <c r="T14" s="35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48"/>
      <c r="CH14" s="15"/>
      <c r="CI14" s="15"/>
      <c r="CJ14" s="63"/>
      <c r="CK14" s="63"/>
      <c r="CL14" s="15"/>
      <c r="CM14" s="15"/>
      <c r="CN14" s="15"/>
      <c r="CO14" s="15"/>
      <c r="CP14" s="15"/>
      <c r="CU14" s="237"/>
      <c r="CV14" s="237"/>
      <c r="CW14" s="237"/>
      <c r="CX14" s="237"/>
      <c r="CY14" s="237"/>
      <c r="CZ14" s="237"/>
      <c r="DA14" s="237"/>
    </row>
    <row r="15" spans="1:108" ht="24.75" customHeight="1" x14ac:dyDescent="0.2">
      <c r="A15" s="26"/>
      <c r="B15" s="37" t="s">
        <v>82</v>
      </c>
      <c r="C15" s="37" t="s">
        <v>97</v>
      </c>
      <c r="D15" s="37" t="s">
        <v>97</v>
      </c>
      <c r="E15" s="38" t="s">
        <v>84</v>
      </c>
      <c r="F15" s="191">
        <v>4.2745581586518702</v>
      </c>
      <c r="G15" s="13">
        <v>3.3717790793259352</v>
      </c>
      <c r="H15" s="13">
        <v>2.3344770000000001</v>
      </c>
      <c r="I15" s="13">
        <v>7.4770680844094634E-2</v>
      </c>
      <c r="J15" s="13">
        <v>7.0000000000000007E-2</v>
      </c>
      <c r="K15" s="13">
        <v>5.7349112207420588E-2</v>
      </c>
      <c r="L15" s="28">
        <v>4.4114701698015832E-3</v>
      </c>
      <c r="M15" s="13">
        <v>1.3010098466872465E-2</v>
      </c>
      <c r="N15" s="13">
        <v>0.1</v>
      </c>
      <c r="O15" s="13">
        <v>1.046789531817325E-2</v>
      </c>
      <c r="P15" s="58">
        <v>0.04</v>
      </c>
      <c r="Q15" s="225">
        <v>1.5</v>
      </c>
      <c r="R15" s="225">
        <v>2.2000000000000002</v>
      </c>
      <c r="S15" s="225">
        <v>1.7350000000000001</v>
      </c>
      <c r="T15" s="318">
        <v>1.17</v>
      </c>
      <c r="U15" s="273"/>
      <c r="V15" s="274"/>
      <c r="W15" s="274"/>
      <c r="X15" s="274">
        <v>1</v>
      </c>
      <c r="Y15" s="273">
        <v>1</v>
      </c>
      <c r="Z15" s="273"/>
      <c r="AA15" s="274"/>
      <c r="AB15" s="274"/>
      <c r="AC15" s="273"/>
      <c r="AD15" s="273"/>
      <c r="AE15" s="274"/>
      <c r="AF15" s="273">
        <v>1</v>
      </c>
      <c r="AG15" s="273"/>
      <c r="AH15" s="273"/>
      <c r="AI15" s="273">
        <v>1</v>
      </c>
      <c r="AJ15" s="273"/>
      <c r="AK15" s="273"/>
      <c r="AL15" s="274"/>
      <c r="AM15" s="274"/>
      <c r="AN15" s="273">
        <v>1</v>
      </c>
      <c r="AO15" s="273"/>
      <c r="AP15" s="273"/>
      <c r="AQ15" s="273">
        <v>1</v>
      </c>
      <c r="AR15" s="273"/>
      <c r="AS15" s="273"/>
      <c r="AT15" s="273"/>
      <c r="AU15" s="274"/>
      <c r="AV15" s="273">
        <v>1</v>
      </c>
      <c r="AW15" s="274"/>
      <c r="AX15" s="274"/>
      <c r="AY15" s="273">
        <v>1</v>
      </c>
      <c r="AZ15" s="273"/>
      <c r="BA15" s="274"/>
      <c r="BB15" s="274"/>
      <c r="BC15" s="274"/>
      <c r="BD15" s="273"/>
      <c r="BE15" s="273" t="s">
        <v>85</v>
      </c>
      <c r="BF15" s="273"/>
      <c r="BG15" s="273" t="s">
        <v>85</v>
      </c>
      <c r="BH15" s="273"/>
      <c r="BI15" s="273"/>
      <c r="BJ15" s="273"/>
      <c r="BK15" s="273"/>
      <c r="BL15" s="273"/>
      <c r="BM15" s="273"/>
      <c r="BN15" s="273"/>
      <c r="BO15" s="273"/>
      <c r="BP15" s="273"/>
      <c r="BQ15" s="273" t="s">
        <v>87</v>
      </c>
      <c r="BR15" s="273" t="s">
        <v>85</v>
      </c>
      <c r="BS15" s="273"/>
      <c r="BT15" s="273"/>
      <c r="BU15" s="273" t="s">
        <v>85</v>
      </c>
      <c r="BV15" s="273"/>
      <c r="BW15" s="273" t="s">
        <v>85</v>
      </c>
      <c r="BX15" s="273"/>
      <c r="BY15" s="273"/>
      <c r="BZ15" s="273"/>
      <c r="CA15" s="273"/>
      <c r="CB15" s="273"/>
      <c r="CC15" s="273"/>
      <c r="CD15" s="273"/>
      <c r="CE15" s="273" t="s">
        <v>87</v>
      </c>
      <c r="CF15" s="273"/>
      <c r="CG15" s="276">
        <v>201.028960182313</v>
      </c>
      <c r="CH15" s="71">
        <v>45.098580875700399</v>
      </c>
      <c r="CI15" s="44">
        <v>20.32</v>
      </c>
      <c r="CJ15" s="32">
        <v>231.22351000169638</v>
      </c>
      <c r="CK15" s="32">
        <v>12.154067546001258</v>
      </c>
      <c r="CL15" s="47">
        <v>35.377120000000005</v>
      </c>
      <c r="CM15" s="47">
        <v>0.72392716469296181</v>
      </c>
      <c r="CN15" s="47">
        <v>0.10528159978696244</v>
      </c>
      <c r="CO15" s="94">
        <v>0.93085615059763727</v>
      </c>
      <c r="CP15" s="94">
        <v>2.8373391142586381E-2</v>
      </c>
      <c r="CU15" s="237"/>
      <c r="CV15" s="237"/>
      <c r="CW15" s="237"/>
      <c r="CX15" s="237"/>
      <c r="CY15" s="237"/>
      <c r="CZ15" s="237"/>
      <c r="DA15" s="237"/>
    </row>
    <row r="16" spans="1:108" ht="21.75" customHeight="1" x14ac:dyDescent="0.2">
      <c r="A16" s="26"/>
      <c r="B16" s="5" t="s">
        <v>82</v>
      </c>
      <c r="C16" s="5" t="s">
        <v>97</v>
      </c>
      <c r="D16" s="5" t="s">
        <v>97</v>
      </c>
      <c r="E16" s="12" t="s">
        <v>89</v>
      </c>
      <c r="F16" s="60">
        <v>21.40704206055624</v>
      </c>
      <c r="G16" s="13">
        <v>11.93802103027812</v>
      </c>
      <c r="H16" s="13">
        <v>5.5354560000000008</v>
      </c>
      <c r="I16" s="13">
        <v>0.33121149063681216</v>
      </c>
      <c r="J16" s="13">
        <v>0.17</v>
      </c>
      <c r="K16" s="13">
        <v>0.25403921331843493</v>
      </c>
      <c r="L16" s="13">
        <v>1.9541477947571915E-2</v>
      </c>
      <c r="M16" s="13">
        <v>5.7630799370805313E-2</v>
      </c>
      <c r="N16" s="13">
        <v>0.23</v>
      </c>
      <c r="O16" s="13">
        <v>4.6369608689153706E-2</v>
      </c>
      <c r="P16" s="58">
        <v>5.484188194765844E-2</v>
      </c>
      <c r="Q16" s="225">
        <v>1.02</v>
      </c>
      <c r="R16" s="225">
        <v>2.8</v>
      </c>
      <c r="S16" s="225">
        <v>0.69</v>
      </c>
      <c r="T16" s="318">
        <v>1.22</v>
      </c>
      <c r="U16" s="273">
        <v>1</v>
      </c>
      <c r="V16" s="274"/>
      <c r="W16" s="274"/>
      <c r="X16" s="274"/>
      <c r="Y16" s="273"/>
      <c r="Z16" s="273"/>
      <c r="AA16" s="274"/>
      <c r="AB16" s="274"/>
      <c r="AC16" s="273">
        <v>1</v>
      </c>
      <c r="AD16" s="273"/>
      <c r="AE16" s="274"/>
      <c r="AF16" s="273">
        <v>1</v>
      </c>
      <c r="AG16" s="273"/>
      <c r="AH16" s="273"/>
      <c r="AI16" s="273"/>
      <c r="AJ16" s="273">
        <v>1</v>
      </c>
      <c r="AK16" s="273"/>
      <c r="AL16" s="274"/>
      <c r="AM16" s="274"/>
      <c r="AN16" s="273"/>
      <c r="AO16" s="273">
        <v>1</v>
      </c>
      <c r="AP16" s="273"/>
      <c r="AQ16" s="273">
        <v>1</v>
      </c>
      <c r="AR16" s="273">
        <v>1</v>
      </c>
      <c r="AS16" s="273"/>
      <c r="AT16" s="273"/>
      <c r="AU16" s="274"/>
      <c r="AV16" s="273">
        <v>1</v>
      </c>
      <c r="AW16" s="274"/>
      <c r="AX16" s="274"/>
      <c r="AY16" s="273">
        <v>1</v>
      </c>
      <c r="AZ16" s="273"/>
      <c r="BA16" s="274"/>
      <c r="BB16" s="274"/>
      <c r="BC16" s="274"/>
      <c r="BD16" s="273"/>
      <c r="BE16" s="273" t="s">
        <v>85</v>
      </c>
      <c r="BF16" s="273"/>
      <c r="BG16" s="273" t="s">
        <v>85</v>
      </c>
      <c r="BH16" s="273"/>
      <c r="BI16" s="273"/>
      <c r="BJ16" s="273"/>
      <c r="BK16" s="273"/>
      <c r="BL16" s="273"/>
      <c r="BM16" s="273"/>
      <c r="BN16" s="273"/>
      <c r="BO16" s="273"/>
      <c r="BP16" s="273"/>
      <c r="BQ16" s="273" t="s">
        <v>87</v>
      </c>
      <c r="BR16" s="273" t="s">
        <v>85</v>
      </c>
      <c r="BS16" s="273"/>
      <c r="BT16" s="273"/>
      <c r="BU16" s="273" t="s">
        <v>85</v>
      </c>
      <c r="BV16" s="273"/>
      <c r="BW16" s="273" t="s">
        <v>85</v>
      </c>
      <c r="BX16" s="273"/>
      <c r="BY16" s="273"/>
      <c r="BZ16" s="273"/>
      <c r="CA16" s="273"/>
      <c r="CB16" s="273"/>
      <c r="CC16" s="273"/>
      <c r="CD16" s="273"/>
      <c r="CE16" s="273" t="s">
        <v>87</v>
      </c>
      <c r="CF16" s="273"/>
      <c r="CG16" s="30">
        <v>198.02692221143101</v>
      </c>
      <c r="CH16" s="13">
        <v>63.075363371391198</v>
      </c>
      <c r="CI16" s="13">
        <v>20.32</v>
      </c>
      <c r="CJ16" s="32">
        <v>227.77056592758794</v>
      </c>
      <c r="CK16" s="32">
        <v>16.99881042858993</v>
      </c>
      <c r="CL16" s="47">
        <v>35.377120000000005</v>
      </c>
      <c r="CM16" s="47">
        <v>2.6498538829800395</v>
      </c>
      <c r="CN16" s="47">
        <v>0.34915089862634768</v>
      </c>
      <c r="CO16" s="94">
        <v>2.9564493019432394</v>
      </c>
      <c r="CP16" s="94">
        <v>7.4096167179800707E-2</v>
      </c>
    </row>
    <row r="17" spans="1:94" ht="21.75" customHeight="1" x14ac:dyDescent="0.2">
      <c r="A17" s="26"/>
      <c r="B17" s="5" t="s">
        <v>82</v>
      </c>
      <c r="C17" s="5" t="s">
        <v>97</v>
      </c>
      <c r="D17" s="5" t="s">
        <v>97</v>
      </c>
      <c r="E17" s="12" t="s">
        <v>91</v>
      </c>
      <c r="F17" s="60">
        <v>4.6718728592957941</v>
      </c>
      <c r="G17" s="13">
        <v>3.5704364296478968</v>
      </c>
      <c r="H17" s="13">
        <v>1.658415</v>
      </c>
      <c r="I17" s="13">
        <v>7.5155723661824089E-2</v>
      </c>
      <c r="J17" s="13">
        <v>0.05</v>
      </c>
      <c r="K17" s="13">
        <v>5.7644440048619079E-2</v>
      </c>
      <c r="L17" s="28">
        <v>4.4341876960476206E-3</v>
      </c>
      <c r="M17" s="13">
        <v>1.307709591715739E-2</v>
      </c>
      <c r="N17" s="13">
        <v>0.06</v>
      </c>
      <c r="O17" s="13">
        <v>1.0521801312655373E-2</v>
      </c>
      <c r="P17" s="149">
        <v>4.6339223491687186E-3</v>
      </c>
      <c r="Q17" s="225">
        <v>0.54</v>
      </c>
      <c r="R17" s="225">
        <v>2.5</v>
      </c>
      <c r="S17" s="225">
        <v>0.54</v>
      </c>
      <c r="T17" s="318">
        <v>0.7</v>
      </c>
      <c r="U17" s="273">
        <v>1</v>
      </c>
      <c r="V17" s="274"/>
      <c r="W17" s="274"/>
      <c r="X17" s="274"/>
      <c r="Y17" s="273"/>
      <c r="Z17" s="273"/>
      <c r="AA17" s="274"/>
      <c r="AB17" s="274"/>
      <c r="AC17" s="273">
        <v>1</v>
      </c>
      <c r="AD17" s="273">
        <v>1</v>
      </c>
      <c r="AE17" s="274"/>
      <c r="AF17" s="273">
        <v>1</v>
      </c>
      <c r="AG17" s="273"/>
      <c r="AH17" s="273"/>
      <c r="AI17" s="273"/>
      <c r="AJ17" s="273">
        <v>1</v>
      </c>
      <c r="AK17" s="273"/>
      <c r="AL17" s="274"/>
      <c r="AM17" s="274"/>
      <c r="AN17" s="273"/>
      <c r="AO17" s="273">
        <v>1</v>
      </c>
      <c r="AP17" s="273"/>
      <c r="AQ17" s="273">
        <v>1</v>
      </c>
      <c r="AR17" s="273">
        <v>1</v>
      </c>
      <c r="AS17" s="273"/>
      <c r="AT17" s="273"/>
      <c r="AU17" s="274"/>
      <c r="AV17" s="273">
        <v>1</v>
      </c>
      <c r="AW17" s="274"/>
      <c r="AX17" s="274"/>
      <c r="AY17" s="273">
        <v>1</v>
      </c>
      <c r="AZ17" s="273">
        <v>1</v>
      </c>
      <c r="BA17" s="274"/>
      <c r="BB17" s="274"/>
      <c r="BC17" s="274"/>
      <c r="BD17" s="273"/>
      <c r="BE17" s="273" t="s">
        <v>85</v>
      </c>
      <c r="BF17" s="273"/>
      <c r="BG17" s="273" t="s">
        <v>85</v>
      </c>
      <c r="BH17" s="273"/>
      <c r="BI17" s="273"/>
      <c r="BJ17" s="273"/>
      <c r="BK17" s="273"/>
      <c r="BL17" s="273"/>
      <c r="BM17" s="273"/>
      <c r="BN17" s="273"/>
      <c r="BO17" s="273"/>
      <c r="BP17" s="273"/>
      <c r="BQ17" s="273" t="s">
        <v>87</v>
      </c>
      <c r="BR17" s="273" t="s">
        <v>85</v>
      </c>
      <c r="BS17" s="273"/>
      <c r="BT17" s="273"/>
      <c r="BU17" s="273" t="s">
        <v>85</v>
      </c>
      <c r="BV17" s="273"/>
      <c r="BW17" s="273" t="s">
        <v>85</v>
      </c>
      <c r="BX17" s="273"/>
      <c r="BY17" s="273"/>
      <c r="BZ17" s="273"/>
      <c r="CA17" s="273"/>
      <c r="CB17" s="273"/>
      <c r="CC17" s="273"/>
      <c r="CD17" s="273"/>
      <c r="CE17" s="273" t="s">
        <v>87</v>
      </c>
      <c r="CF17" s="273"/>
      <c r="CG17" s="30">
        <v>170.75</v>
      </c>
      <c r="CH17" s="13">
        <v>66.096079108168496</v>
      </c>
      <c r="CI17" s="13">
        <v>20.32</v>
      </c>
      <c r="CJ17" s="32">
        <v>196.39664999999999</v>
      </c>
      <c r="CK17" s="32">
        <v>17.812893319651412</v>
      </c>
      <c r="CL17" s="47">
        <v>35.377120000000005</v>
      </c>
      <c r="CM17" s="47">
        <v>0.66703065120067118</v>
      </c>
      <c r="CN17" s="47">
        <v>0.10961472903417326</v>
      </c>
      <c r="CO17" s="94">
        <v>0.86649916058885812</v>
      </c>
      <c r="CP17" s="94">
        <v>2.9541169474709698E-2</v>
      </c>
    </row>
    <row r="18" spans="1:94" ht="21.75" customHeight="1" x14ac:dyDescent="0.2">
      <c r="A18" s="26"/>
      <c r="B18" s="5" t="s">
        <v>82</v>
      </c>
      <c r="C18" s="5" t="s">
        <v>97</v>
      </c>
      <c r="D18" s="5" t="s">
        <v>97</v>
      </c>
      <c r="E18" s="12" t="s">
        <v>92</v>
      </c>
      <c r="F18" s="7">
        <v>2.5825455541855047</v>
      </c>
      <c r="G18" s="13">
        <v>2.5257727770927523</v>
      </c>
      <c r="H18" s="13">
        <v>1.1743800000000002</v>
      </c>
      <c r="I18" s="13">
        <v>4.1004330070389297E-2</v>
      </c>
      <c r="J18" s="13">
        <v>0.04</v>
      </c>
      <c r="K18" s="13">
        <v>3.145032116398859E-2</v>
      </c>
      <c r="L18" s="28">
        <v>2.4192554741529686E-3</v>
      </c>
      <c r="M18" s="13">
        <v>7.1347534322477374E-3</v>
      </c>
      <c r="N18" s="13">
        <v>0.04</v>
      </c>
      <c r="O18" s="13">
        <v>5.7406062098545024E-3</v>
      </c>
      <c r="P18" s="149">
        <v>5.0000000000000001E-3</v>
      </c>
      <c r="Q18" s="225">
        <v>0.41</v>
      </c>
      <c r="R18" s="225">
        <v>1.9</v>
      </c>
      <c r="S18" s="225">
        <v>0.21</v>
      </c>
      <c r="T18" s="318">
        <v>0.44</v>
      </c>
      <c r="U18" s="273">
        <v>1</v>
      </c>
      <c r="V18" s="274"/>
      <c r="W18" s="274"/>
      <c r="X18" s="274"/>
      <c r="Y18" s="273"/>
      <c r="Z18" s="273"/>
      <c r="AA18" s="274">
        <v>1</v>
      </c>
      <c r="AB18" s="274">
        <v>1</v>
      </c>
      <c r="AC18" s="273"/>
      <c r="AD18" s="273"/>
      <c r="AE18" s="274"/>
      <c r="AF18" s="273"/>
      <c r="AG18" s="273"/>
      <c r="AH18" s="273">
        <v>1</v>
      </c>
      <c r="AI18" s="273"/>
      <c r="AJ18" s="273">
        <v>1</v>
      </c>
      <c r="AK18" s="273">
        <v>1</v>
      </c>
      <c r="AL18" s="274"/>
      <c r="AM18" s="274"/>
      <c r="AN18" s="273"/>
      <c r="AO18" s="273">
        <v>1</v>
      </c>
      <c r="AP18" s="273"/>
      <c r="AQ18" s="273">
        <v>1</v>
      </c>
      <c r="AR18" s="273">
        <v>1</v>
      </c>
      <c r="AS18" s="273"/>
      <c r="AT18" s="273"/>
      <c r="AU18" s="274"/>
      <c r="AV18" s="273">
        <v>1</v>
      </c>
      <c r="AW18" s="274"/>
      <c r="AX18" s="274"/>
      <c r="AY18" s="273">
        <v>1</v>
      </c>
      <c r="AZ18" s="273">
        <v>1</v>
      </c>
      <c r="BA18" s="274"/>
      <c r="BB18" s="274"/>
      <c r="BC18" s="274"/>
      <c r="BD18" s="273"/>
      <c r="BE18" s="273" t="s">
        <v>85</v>
      </c>
      <c r="BF18" s="273"/>
      <c r="BG18" s="273" t="s">
        <v>85</v>
      </c>
      <c r="BH18" s="273"/>
      <c r="BI18" s="273"/>
      <c r="BJ18" s="273"/>
      <c r="BK18" s="273"/>
      <c r="BL18" s="273"/>
      <c r="BM18" s="273"/>
      <c r="BN18" s="273"/>
      <c r="BO18" s="273"/>
      <c r="BP18" s="273"/>
      <c r="BQ18" s="273" t="s">
        <v>87</v>
      </c>
      <c r="BR18" s="273" t="s">
        <v>85</v>
      </c>
      <c r="BS18" s="273"/>
      <c r="BT18" s="273"/>
      <c r="BU18" s="273" t="s">
        <v>85</v>
      </c>
      <c r="BV18" s="273"/>
      <c r="BW18" s="273" t="s">
        <v>85</v>
      </c>
      <c r="BX18" s="273"/>
      <c r="BY18" s="273"/>
      <c r="BZ18" s="273"/>
      <c r="CA18" s="273"/>
      <c r="CB18" s="273"/>
      <c r="CC18" s="273"/>
      <c r="CD18" s="273"/>
      <c r="CE18" s="273" t="s">
        <v>87</v>
      </c>
      <c r="CF18" s="273"/>
      <c r="CG18" s="30">
        <v>162.65</v>
      </c>
      <c r="CH18" s="226">
        <v>55.257235669991701</v>
      </c>
      <c r="CI18" s="13">
        <v>20.32</v>
      </c>
      <c r="CJ18" s="32">
        <v>187.08002999999999</v>
      </c>
      <c r="CK18" s="32">
        <v>14.891825013062764</v>
      </c>
      <c r="CL18" s="47">
        <v>35.377120000000005</v>
      </c>
      <c r="CM18" s="47">
        <v>0.43860102987331784</v>
      </c>
      <c r="CN18" s="47">
        <v>6.4892992426124868E-2</v>
      </c>
      <c r="CO18" s="47">
        <v>0.56388467088758254</v>
      </c>
      <c r="CP18" s="47">
        <v>1.7488661458840652E-2</v>
      </c>
    </row>
    <row r="19" spans="1:94" ht="21.75" customHeight="1" x14ac:dyDescent="0.2">
      <c r="A19" s="26"/>
      <c r="B19" s="5" t="s">
        <v>82</v>
      </c>
      <c r="C19" s="5" t="s">
        <v>97</v>
      </c>
      <c r="D19" s="5" t="s">
        <v>97</v>
      </c>
      <c r="E19" s="12" t="s">
        <v>93</v>
      </c>
      <c r="F19" s="7">
        <v>2.281134401972873</v>
      </c>
      <c r="G19" s="13">
        <v>2.3750672009864364</v>
      </c>
      <c r="H19" s="13">
        <v>1.104552</v>
      </c>
      <c r="I19" s="13">
        <v>3.6139328064867873E-2</v>
      </c>
      <c r="J19" s="13">
        <v>0.03</v>
      </c>
      <c r="K19" s="13">
        <v>2.771886462575366E-2</v>
      </c>
      <c r="L19" s="28">
        <v>2.1322203558272043E-3</v>
      </c>
      <c r="M19" s="13">
        <v>6.2882430832870099E-3</v>
      </c>
      <c r="N19" s="13">
        <v>5.0000000000000001E-3</v>
      </c>
      <c r="O19" s="13">
        <v>5.0595059290815024E-3</v>
      </c>
      <c r="P19" s="58">
        <v>2.6079822135786371E-2</v>
      </c>
      <c r="Q19" s="225">
        <v>0.22</v>
      </c>
      <c r="R19" s="225">
        <v>1.1000000000000001</v>
      </c>
      <c r="S19" s="225">
        <v>0.14000000000000001</v>
      </c>
      <c r="T19" s="318">
        <v>0.18</v>
      </c>
      <c r="U19" s="273">
        <v>1</v>
      </c>
      <c r="V19" s="274"/>
      <c r="W19" s="274"/>
      <c r="X19" s="274"/>
      <c r="Y19" s="273"/>
      <c r="Z19" s="273"/>
      <c r="AA19" s="274">
        <v>1</v>
      </c>
      <c r="AB19" s="274">
        <v>1</v>
      </c>
      <c r="AC19" s="273"/>
      <c r="AD19" s="273"/>
      <c r="AE19" s="274"/>
      <c r="AF19" s="273"/>
      <c r="AG19" s="273"/>
      <c r="AH19" s="273">
        <v>1</v>
      </c>
      <c r="AI19" s="273"/>
      <c r="AJ19" s="273">
        <v>1</v>
      </c>
      <c r="AK19" s="273">
        <v>1</v>
      </c>
      <c r="AL19" s="274"/>
      <c r="AM19" s="274"/>
      <c r="AN19" s="273"/>
      <c r="AO19" s="273">
        <v>1</v>
      </c>
      <c r="AP19" s="273"/>
      <c r="AQ19" s="273">
        <v>1</v>
      </c>
      <c r="AR19" s="273">
        <v>1</v>
      </c>
      <c r="AS19" s="273"/>
      <c r="AT19" s="273"/>
      <c r="AU19" s="274"/>
      <c r="AV19" s="273">
        <v>1</v>
      </c>
      <c r="AW19" s="274"/>
      <c r="AX19" s="274"/>
      <c r="AY19" s="273">
        <v>1</v>
      </c>
      <c r="AZ19" s="273">
        <v>1</v>
      </c>
      <c r="BA19" s="274"/>
      <c r="BB19" s="274"/>
      <c r="BC19" s="274"/>
      <c r="BD19" s="273"/>
      <c r="BE19" s="273" t="s">
        <v>85</v>
      </c>
      <c r="BF19" s="273"/>
      <c r="BG19" s="273" t="s">
        <v>85</v>
      </c>
      <c r="BH19" s="273"/>
      <c r="BI19" s="273"/>
      <c r="BJ19" s="273"/>
      <c r="BK19" s="273"/>
      <c r="BL19" s="273"/>
      <c r="BM19" s="273"/>
      <c r="BN19" s="273"/>
      <c r="BO19" s="273"/>
      <c r="BP19" s="273"/>
      <c r="BQ19" s="273" t="s">
        <v>87</v>
      </c>
      <c r="BR19" s="273" t="s">
        <v>85</v>
      </c>
      <c r="BS19" s="273"/>
      <c r="BT19" s="273"/>
      <c r="BU19" s="273" t="s">
        <v>85</v>
      </c>
      <c r="BV19" s="273"/>
      <c r="BW19" s="273" t="s">
        <v>85</v>
      </c>
      <c r="BX19" s="273"/>
      <c r="BY19" s="273"/>
      <c r="BZ19" s="273"/>
      <c r="CA19" s="273"/>
      <c r="CB19" s="273"/>
      <c r="CC19" s="273"/>
      <c r="CD19" s="273"/>
      <c r="CE19" s="273" t="s">
        <v>87</v>
      </c>
      <c r="CF19" s="273"/>
      <c r="CG19" s="226">
        <v>130.4</v>
      </c>
      <c r="CH19" s="226">
        <v>54.098392231814799</v>
      </c>
      <c r="CI19" s="13">
        <v>20.32</v>
      </c>
      <c r="CJ19" s="13">
        <v>149.98607999999999</v>
      </c>
      <c r="CK19" s="13">
        <v>14.57951670647409</v>
      </c>
      <c r="CL19" s="47">
        <v>35.377120000000005</v>
      </c>
      <c r="CM19" s="47">
        <v>0.33708360698354645</v>
      </c>
      <c r="CN19" s="47">
        <v>5.9754487336435493E-2</v>
      </c>
      <c r="CO19" s="47">
        <v>0.43692698468725027</v>
      </c>
      <c r="CP19" s="47">
        <v>1.6103834337169366E-2</v>
      </c>
    </row>
    <row r="20" spans="1:94" ht="21.75" customHeight="1" x14ac:dyDescent="0.2">
      <c r="A20" s="26"/>
      <c r="B20" s="5" t="s">
        <v>82</v>
      </c>
      <c r="C20" s="5" t="s">
        <v>97</v>
      </c>
      <c r="D20" s="5" t="s">
        <v>97</v>
      </c>
      <c r="E20" s="12" t="s">
        <v>94</v>
      </c>
      <c r="F20" s="7">
        <v>6.0076722838745029</v>
      </c>
      <c r="G20" s="13">
        <v>4.2383361419372516</v>
      </c>
      <c r="H20" s="13">
        <v>1.9678800000000001</v>
      </c>
      <c r="I20" s="13">
        <v>9.6195731454155775E-2</v>
      </c>
      <c r="J20" s="13">
        <v>0.06</v>
      </c>
      <c r="K20" s="13">
        <v>7.3782126025337486E-2</v>
      </c>
      <c r="L20" s="28">
        <v>5.6755481557951909E-3</v>
      </c>
      <c r="M20" s="13">
        <v>1.6738057273023105E-2</v>
      </c>
      <c r="N20" s="13">
        <v>0.08</v>
      </c>
      <c r="O20" s="13">
        <v>1.346740240358181E-2</v>
      </c>
      <c r="P20" s="149">
        <v>2.7283290505739632E-3</v>
      </c>
      <c r="Q20" s="225">
        <v>0.24</v>
      </c>
      <c r="R20" s="225">
        <v>0.85</v>
      </c>
      <c r="S20" s="225">
        <v>0.17</v>
      </c>
      <c r="T20" s="318">
        <v>0.23</v>
      </c>
      <c r="U20" s="273"/>
      <c r="V20" s="274">
        <v>1</v>
      </c>
      <c r="W20" s="274"/>
      <c r="X20" s="274"/>
      <c r="Y20" s="273">
        <v>1</v>
      </c>
      <c r="Z20" s="273">
        <v>1</v>
      </c>
      <c r="AA20" s="274"/>
      <c r="AB20" s="274"/>
      <c r="AC20" s="273"/>
      <c r="AD20" s="273"/>
      <c r="AE20" s="274"/>
      <c r="AF20" s="273">
        <v>1</v>
      </c>
      <c r="AG20" s="273"/>
      <c r="AH20" s="273"/>
      <c r="AI20" s="273"/>
      <c r="AJ20" s="273">
        <v>1</v>
      </c>
      <c r="AK20" s="273">
        <v>1</v>
      </c>
      <c r="AL20" s="274"/>
      <c r="AM20" s="274"/>
      <c r="AN20" s="273">
        <v>1</v>
      </c>
      <c r="AO20" s="273"/>
      <c r="AP20" s="273"/>
      <c r="AQ20" s="273">
        <v>1</v>
      </c>
      <c r="AR20" s="273">
        <v>1</v>
      </c>
      <c r="AS20" s="273"/>
      <c r="AT20" s="273"/>
      <c r="AU20" s="274"/>
      <c r="AV20" s="273">
        <v>1</v>
      </c>
      <c r="AW20" s="274"/>
      <c r="AX20" s="274"/>
      <c r="AY20" s="273">
        <v>1</v>
      </c>
      <c r="AZ20" s="273">
        <v>1</v>
      </c>
      <c r="BA20" s="274"/>
      <c r="BB20" s="274"/>
      <c r="BC20" s="274"/>
      <c r="BD20" s="273"/>
      <c r="BE20" s="273" t="s">
        <v>85</v>
      </c>
      <c r="BF20" s="273"/>
      <c r="BG20" s="273"/>
      <c r="BH20" s="273"/>
      <c r="BI20" s="273" t="s">
        <v>85</v>
      </c>
      <c r="BJ20" s="273"/>
      <c r="BK20" s="273"/>
      <c r="BL20" s="273"/>
      <c r="BM20" s="273"/>
      <c r="BN20" s="273"/>
      <c r="BO20" s="273" t="s">
        <v>87</v>
      </c>
      <c r="BP20" s="273"/>
      <c r="BQ20" s="273"/>
      <c r="BR20" s="273" t="s">
        <v>85</v>
      </c>
      <c r="BS20" s="273"/>
      <c r="BT20" s="273"/>
      <c r="BU20" s="273" t="s">
        <v>85</v>
      </c>
      <c r="BV20" s="273"/>
      <c r="BW20" s="273"/>
      <c r="BX20" s="273"/>
      <c r="BY20" s="273" t="s">
        <v>85</v>
      </c>
      <c r="BZ20" s="273"/>
      <c r="CA20" s="273"/>
      <c r="CB20" s="273"/>
      <c r="CC20" s="273"/>
      <c r="CD20" s="273" t="s">
        <v>87</v>
      </c>
      <c r="CE20" s="273"/>
      <c r="CF20" s="273"/>
      <c r="CG20" s="30">
        <v>99</v>
      </c>
      <c r="CH20" s="13">
        <v>48.058788491218301</v>
      </c>
      <c r="CI20" s="13">
        <v>20.32</v>
      </c>
      <c r="CJ20" s="32">
        <v>113.86979999999998</v>
      </c>
      <c r="CK20" s="32">
        <v>12.951843498383333</v>
      </c>
      <c r="CL20" s="94">
        <v>35.377120000000005</v>
      </c>
      <c r="CM20" s="47">
        <v>0.51280051013927652</v>
      </c>
      <c r="CN20" s="47">
        <v>9.457392869609868E-2</v>
      </c>
      <c r="CO20" s="47">
        <v>0.69515263212246869</v>
      </c>
      <c r="CP20" s="47">
        <v>2.5487673783598595E-2</v>
      </c>
    </row>
    <row r="21" spans="1:94" ht="22.5" customHeight="1" x14ac:dyDescent="0.2">
      <c r="A21" s="26"/>
      <c r="B21" s="5" t="s">
        <v>82</v>
      </c>
      <c r="C21" s="5" t="s">
        <v>97</v>
      </c>
      <c r="D21" s="5" t="s">
        <v>97</v>
      </c>
      <c r="E21" s="10" t="s">
        <v>95</v>
      </c>
      <c r="F21" s="53">
        <v>3.0552130428825865</v>
      </c>
      <c r="G21" s="13">
        <v>2.762106521441293</v>
      </c>
      <c r="H21" s="13">
        <v>1.2838830000000001</v>
      </c>
      <c r="I21" s="13">
        <v>5.1474393055370958E-2</v>
      </c>
      <c r="J21" s="13">
        <v>0.04</v>
      </c>
      <c r="K21" s="13">
        <v>3.9480859473469528E-2</v>
      </c>
      <c r="L21" s="28">
        <v>3.0369891902668864E-3</v>
      </c>
      <c r="M21" s="13">
        <v>8.9565443916345463E-3</v>
      </c>
      <c r="N21" s="13">
        <v>0.05</v>
      </c>
      <c r="O21" s="13">
        <v>7.2064150277519352E-3</v>
      </c>
      <c r="P21" s="58">
        <v>2E-3</v>
      </c>
      <c r="Q21" s="225">
        <v>0.27</v>
      </c>
      <c r="R21" s="225">
        <v>0.6</v>
      </c>
      <c r="S21" s="225">
        <v>0.2</v>
      </c>
      <c r="T21" s="318">
        <v>0.28999999999999998</v>
      </c>
      <c r="U21" s="277"/>
      <c r="V21" s="278">
        <v>1</v>
      </c>
      <c r="W21" s="278"/>
      <c r="X21" s="278"/>
      <c r="Y21" s="277">
        <v>1</v>
      </c>
      <c r="Z21" s="277">
        <v>1</v>
      </c>
      <c r="AA21" s="278"/>
      <c r="AB21" s="278"/>
      <c r="AC21" s="277"/>
      <c r="AD21" s="277"/>
      <c r="AE21" s="278"/>
      <c r="AF21" s="277">
        <v>1</v>
      </c>
      <c r="AG21" s="277"/>
      <c r="AH21" s="277"/>
      <c r="AI21" s="277"/>
      <c r="AJ21" s="277">
        <v>1</v>
      </c>
      <c r="AK21" s="277">
        <v>1</v>
      </c>
      <c r="AL21" s="278"/>
      <c r="AM21" s="278"/>
      <c r="AN21" s="277">
        <v>1</v>
      </c>
      <c r="AO21" s="277"/>
      <c r="AP21" s="277"/>
      <c r="AQ21" s="277">
        <v>1</v>
      </c>
      <c r="AR21" s="277">
        <v>1</v>
      </c>
      <c r="AS21" s="277"/>
      <c r="AT21" s="277"/>
      <c r="AU21" s="278"/>
      <c r="AV21" s="277">
        <v>1</v>
      </c>
      <c r="AW21" s="278"/>
      <c r="AX21" s="278"/>
      <c r="AY21" s="277">
        <v>1</v>
      </c>
      <c r="AZ21" s="277">
        <v>1</v>
      </c>
      <c r="BA21" s="278"/>
      <c r="BB21" s="278"/>
      <c r="BC21" s="278"/>
      <c r="BD21" s="273"/>
      <c r="BE21" s="273" t="s">
        <v>85</v>
      </c>
      <c r="BF21" s="273"/>
      <c r="BG21" s="273"/>
      <c r="BH21" s="273"/>
      <c r="BI21" s="273" t="s">
        <v>85</v>
      </c>
      <c r="BJ21" s="273"/>
      <c r="BK21" s="273"/>
      <c r="BL21" s="273"/>
      <c r="BM21" s="273"/>
      <c r="BN21" s="273"/>
      <c r="BO21" s="273" t="s">
        <v>87</v>
      </c>
      <c r="BP21" s="273"/>
      <c r="BQ21" s="273"/>
      <c r="BR21" s="273" t="s">
        <v>85</v>
      </c>
      <c r="BS21" s="273"/>
      <c r="BT21" s="273"/>
      <c r="BU21" s="273" t="s">
        <v>85</v>
      </c>
      <c r="BV21" s="273"/>
      <c r="BW21" s="273"/>
      <c r="BX21" s="273"/>
      <c r="BY21" s="273" t="s">
        <v>85</v>
      </c>
      <c r="BZ21" s="273"/>
      <c r="CA21" s="273"/>
      <c r="CB21" s="273"/>
      <c r="CC21" s="273"/>
      <c r="CD21" s="273" t="s">
        <v>87</v>
      </c>
      <c r="CE21" s="273"/>
      <c r="CF21" s="273"/>
      <c r="CG21" s="245">
        <v>83</v>
      </c>
      <c r="CH21" s="58">
        <v>33.042558682429203</v>
      </c>
      <c r="CI21" s="58">
        <v>20.32</v>
      </c>
      <c r="CJ21" s="32">
        <v>95.466599999999985</v>
      </c>
      <c r="CK21" s="32">
        <v>8.904969564914671</v>
      </c>
      <c r="CL21" s="94">
        <v>35.377120000000005</v>
      </c>
      <c r="CM21" s="47">
        <v>0.27580873834232839</v>
      </c>
      <c r="CN21" s="47">
        <v>4.2422779368873259E-2</v>
      </c>
      <c r="CO21" s="47">
        <v>0.37177355688344971</v>
      </c>
      <c r="CP21" s="47">
        <v>1.1432939039911343E-2</v>
      </c>
    </row>
    <row r="22" spans="1:94" ht="30" customHeight="1" x14ac:dyDescent="0.2">
      <c r="A22" s="26"/>
      <c r="B22" s="5" t="s">
        <v>82</v>
      </c>
      <c r="C22" s="10" t="s">
        <v>98</v>
      </c>
      <c r="D22" s="10" t="s">
        <v>98</v>
      </c>
      <c r="E22" s="15"/>
      <c r="F22" s="60"/>
      <c r="G22" s="7"/>
      <c r="H22" s="117"/>
      <c r="I22" s="96">
        <v>0.1440483222124854</v>
      </c>
      <c r="J22" s="96">
        <v>6.0000000000000005E-2</v>
      </c>
      <c r="K22" s="96">
        <v>0.11048506313697629</v>
      </c>
      <c r="L22" s="96">
        <v>8.4988510105366358E-3</v>
      </c>
      <c r="M22" s="96">
        <v>2.5064408064972454E-2</v>
      </c>
      <c r="N22" s="97">
        <v>0.24545454545454545</v>
      </c>
      <c r="O22" s="98"/>
      <c r="P22" s="116"/>
      <c r="Q22" s="96"/>
      <c r="R22" s="7"/>
      <c r="S22" s="7"/>
      <c r="T22" s="36"/>
      <c r="U22" s="273"/>
      <c r="V22" s="274"/>
      <c r="W22" s="274"/>
      <c r="X22" s="274"/>
      <c r="Y22" s="273"/>
      <c r="Z22" s="273"/>
      <c r="AA22" s="274"/>
      <c r="AB22" s="274"/>
      <c r="AC22" s="273"/>
      <c r="AD22" s="273"/>
      <c r="AE22" s="274"/>
      <c r="AF22" s="273"/>
      <c r="AG22" s="273"/>
      <c r="AH22" s="273"/>
      <c r="AI22" s="273"/>
      <c r="AJ22" s="273"/>
      <c r="AK22" s="273"/>
      <c r="AL22" s="274"/>
      <c r="AM22" s="274"/>
      <c r="AN22" s="273"/>
      <c r="AO22" s="273"/>
      <c r="AP22" s="273"/>
      <c r="AQ22" s="273"/>
      <c r="AR22" s="273"/>
      <c r="AS22" s="273"/>
      <c r="AT22" s="273"/>
      <c r="AU22" s="274"/>
      <c r="AV22" s="273"/>
      <c r="AW22" s="274"/>
      <c r="AX22" s="274"/>
      <c r="AY22" s="273"/>
      <c r="AZ22" s="273"/>
      <c r="BA22" s="274"/>
      <c r="BB22" s="274"/>
      <c r="BC22" s="274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30"/>
      <c r="CH22" s="7"/>
      <c r="CI22" s="7"/>
      <c r="CJ22" s="60"/>
      <c r="CK22" s="60"/>
      <c r="CL22" s="60"/>
      <c r="CM22" s="7"/>
      <c r="CN22" s="7"/>
      <c r="CO22" s="7"/>
      <c r="CP22" s="7"/>
    </row>
    <row r="23" spans="1:94" ht="24.75" customHeight="1" x14ac:dyDescent="0.2">
      <c r="A23" s="216"/>
      <c r="B23" s="37" t="s">
        <v>82</v>
      </c>
      <c r="C23" s="38" t="s">
        <v>98</v>
      </c>
      <c r="D23" s="38" t="s">
        <v>98</v>
      </c>
      <c r="E23" s="38" t="s">
        <v>84</v>
      </c>
      <c r="F23" s="60">
        <v>0.93848472393478566</v>
      </c>
      <c r="G23" s="13">
        <v>1.7037423619673928</v>
      </c>
      <c r="H23" s="13">
        <v>0.21741900000000003</v>
      </c>
      <c r="I23" s="13">
        <v>1.6415998839168215E-2</v>
      </c>
      <c r="J23" s="13">
        <v>5.0000000000000001E-3</v>
      </c>
      <c r="K23" s="13">
        <v>1.2591071109642022E-2</v>
      </c>
      <c r="L23" s="28">
        <v>9.685439315109247E-4</v>
      </c>
      <c r="M23" s="28">
        <v>2.8563837980152694E-3</v>
      </c>
      <c r="N23" s="13">
        <v>1.5200367364291673E-2</v>
      </c>
      <c r="O23" s="28">
        <v>5.0000000000000001E-4</v>
      </c>
      <c r="P23" s="150">
        <v>7.156314748765426E-4</v>
      </c>
      <c r="Q23" s="189">
        <v>1.5</v>
      </c>
      <c r="R23" s="189">
        <v>2.2000000000000002</v>
      </c>
      <c r="S23" s="189">
        <v>0.77</v>
      </c>
      <c r="T23" s="342">
        <v>1.46</v>
      </c>
      <c r="U23" s="273">
        <v>1</v>
      </c>
      <c r="V23" s="273"/>
      <c r="W23" s="274"/>
      <c r="X23" s="274"/>
      <c r="Y23" s="273">
        <v>1</v>
      </c>
      <c r="Z23" s="273"/>
      <c r="AA23" s="274"/>
      <c r="AB23" s="274"/>
      <c r="AC23" s="273"/>
      <c r="AD23" s="273"/>
      <c r="AE23" s="273"/>
      <c r="AF23" s="273">
        <v>1</v>
      </c>
      <c r="AG23" s="273"/>
      <c r="AH23" s="273"/>
      <c r="AI23" s="273">
        <v>1</v>
      </c>
      <c r="AJ23" s="273"/>
      <c r="AK23" s="273"/>
      <c r="AL23" s="274"/>
      <c r="AM23" s="274"/>
      <c r="AN23" s="273">
        <v>1</v>
      </c>
      <c r="AO23" s="273"/>
      <c r="AP23" s="273"/>
      <c r="AQ23" s="273">
        <v>1</v>
      </c>
      <c r="AR23" s="273"/>
      <c r="AS23" s="273"/>
      <c r="AT23" s="273"/>
      <c r="AU23" s="274"/>
      <c r="AV23" s="273">
        <v>1</v>
      </c>
      <c r="AW23" s="274"/>
      <c r="AX23" s="274"/>
      <c r="AY23" s="273">
        <v>1</v>
      </c>
      <c r="AZ23" s="273"/>
      <c r="BA23" s="274"/>
      <c r="BB23" s="274"/>
      <c r="BC23" s="274"/>
      <c r="BD23" s="273"/>
      <c r="BE23" s="273" t="s">
        <v>85</v>
      </c>
      <c r="BF23" s="273"/>
      <c r="BG23" s="273" t="s">
        <v>85</v>
      </c>
      <c r="BH23" s="273"/>
      <c r="BI23" s="273"/>
      <c r="BJ23" s="273"/>
      <c r="BK23" s="273"/>
      <c r="BL23" s="273"/>
      <c r="BM23" s="273"/>
      <c r="BN23" s="273" t="s">
        <v>87</v>
      </c>
      <c r="BO23" s="273"/>
      <c r="BP23" s="273"/>
      <c r="BQ23" s="273"/>
      <c r="BR23" s="273" t="s">
        <v>85</v>
      </c>
      <c r="BS23" s="273"/>
      <c r="BT23" s="273"/>
      <c r="BU23" s="273" t="s">
        <v>85</v>
      </c>
      <c r="BV23" s="273"/>
      <c r="BW23" s="273" t="s">
        <v>85</v>
      </c>
      <c r="BX23" s="273"/>
      <c r="BY23" s="273"/>
      <c r="BZ23" s="273"/>
      <c r="CA23" s="273"/>
      <c r="CB23" s="273"/>
      <c r="CC23" s="273"/>
      <c r="CD23" s="273"/>
      <c r="CE23" s="273" t="s">
        <v>87</v>
      </c>
      <c r="CF23" s="273"/>
      <c r="CG23" s="276">
        <v>127.79829594962804</v>
      </c>
      <c r="CH23" s="71">
        <v>35.309456351164577</v>
      </c>
      <c r="CI23" s="39">
        <v>27.271701098067322</v>
      </c>
      <c r="CJ23" s="32">
        <v>146.99360000126217</v>
      </c>
      <c r="CK23" s="32">
        <v>9.5158984866388536</v>
      </c>
      <c r="CL23" s="94">
        <v>47.480031611735207</v>
      </c>
      <c r="CM23" s="47">
        <v>0.23036016801370715</v>
      </c>
      <c r="CN23" s="47">
        <v>7.6769466904138524E-3</v>
      </c>
      <c r="CO23" s="94">
        <v>0.29499850761979479</v>
      </c>
      <c r="CP23" s="101">
        <v>2.0689371330665333E-3</v>
      </c>
    </row>
    <row r="24" spans="1:94" ht="22.5" customHeight="1" x14ac:dyDescent="0.2">
      <c r="A24" s="26"/>
      <c r="B24" s="5" t="s">
        <v>82</v>
      </c>
      <c r="C24" s="10" t="s">
        <v>98</v>
      </c>
      <c r="D24" s="10" t="s">
        <v>98</v>
      </c>
      <c r="E24" s="12" t="s">
        <v>89</v>
      </c>
      <c r="F24" s="60">
        <v>1.1782435950130155</v>
      </c>
      <c r="G24" s="13">
        <v>1.8236217975065077</v>
      </c>
      <c r="H24" s="13">
        <v>0.27296400000000004</v>
      </c>
      <c r="I24" s="13">
        <v>1.822988044465014E-2</v>
      </c>
      <c r="J24" s="13">
        <v>0.01</v>
      </c>
      <c r="K24" s="13">
        <v>1.3982318301046657E-2</v>
      </c>
      <c r="L24" s="82">
        <v>1.0755629462343582E-3</v>
      </c>
      <c r="M24" s="28">
        <v>3.1719991973691241E-3</v>
      </c>
      <c r="N24" s="13">
        <v>1.6879928079955898E-2</v>
      </c>
      <c r="O24" s="28">
        <v>1E-3</v>
      </c>
      <c r="P24" s="334">
        <v>3.4995236469424155E-4</v>
      </c>
      <c r="Q24" s="191">
        <v>1.8</v>
      </c>
      <c r="R24" s="225">
        <v>2.5</v>
      </c>
      <c r="S24" s="191">
        <v>1.17</v>
      </c>
      <c r="T24" s="343">
        <v>1.03</v>
      </c>
      <c r="U24" s="273"/>
      <c r="V24" s="273">
        <v>1</v>
      </c>
      <c r="W24" s="274"/>
      <c r="X24" s="274"/>
      <c r="Y24" s="273"/>
      <c r="Z24" s="273"/>
      <c r="AA24" s="274"/>
      <c r="AB24" s="274"/>
      <c r="AC24" s="273">
        <v>1</v>
      </c>
      <c r="AD24" s="273"/>
      <c r="AE24" s="273"/>
      <c r="AF24" s="273">
        <v>1</v>
      </c>
      <c r="AG24" s="273"/>
      <c r="AH24" s="273"/>
      <c r="AI24" s="273">
        <v>1</v>
      </c>
      <c r="AJ24" s="273"/>
      <c r="AK24" s="273"/>
      <c r="AL24" s="274"/>
      <c r="AM24" s="274"/>
      <c r="AN24" s="273"/>
      <c r="AO24" s="273">
        <v>1</v>
      </c>
      <c r="AP24" s="273"/>
      <c r="AQ24" s="273"/>
      <c r="AR24" s="273"/>
      <c r="AS24" s="273">
        <v>1</v>
      </c>
      <c r="AT24" s="273"/>
      <c r="AU24" s="274"/>
      <c r="AV24" s="273">
        <v>1</v>
      </c>
      <c r="AW24" s="274"/>
      <c r="AX24" s="274"/>
      <c r="AY24" s="273">
        <v>1</v>
      </c>
      <c r="AZ24" s="273"/>
      <c r="BA24" s="274"/>
      <c r="BB24" s="274"/>
      <c r="BC24" s="274"/>
      <c r="BD24" s="273"/>
      <c r="BE24" s="273" t="s">
        <v>85</v>
      </c>
      <c r="BF24" s="273"/>
      <c r="BG24" s="273" t="s">
        <v>85</v>
      </c>
      <c r="BH24" s="273"/>
      <c r="BI24" s="273"/>
      <c r="BJ24" s="273"/>
      <c r="BK24" s="273"/>
      <c r="BL24" s="273"/>
      <c r="BM24" s="273"/>
      <c r="BN24" s="273" t="s">
        <v>87</v>
      </c>
      <c r="BO24" s="273"/>
      <c r="BP24" s="273"/>
      <c r="BQ24" s="273"/>
      <c r="BR24" s="273" t="s">
        <v>85</v>
      </c>
      <c r="BS24" s="273"/>
      <c r="BT24" s="273"/>
      <c r="BU24" s="273" t="s">
        <v>85</v>
      </c>
      <c r="BV24" s="273"/>
      <c r="BW24" s="273" t="s">
        <v>85</v>
      </c>
      <c r="BX24" s="273"/>
      <c r="BY24" s="273"/>
      <c r="BZ24" s="273"/>
      <c r="CA24" s="273"/>
      <c r="CB24" s="273"/>
      <c r="CC24" s="273"/>
      <c r="CD24" s="273"/>
      <c r="CE24" s="273" t="s">
        <v>87</v>
      </c>
      <c r="CF24" s="273"/>
      <c r="CG24" s="34">
        <v>113.59848528855824</v>
      </c>
      <c r="CH24" s="7">
        <v>44.185590406291574</v>
      </c>
      <c r="CI24" s="7">
        <v>27.271701098067322</v>
      </c>
      <c r="CJ24" s="32">
        <v>130.66097777889968</v>
      </c>
      <c r="CK24" s="32">
        <v>11.90801661449558</v>
      </c>
      <c r="CL24" s="94">
        <v>47.480031611735207</v>
      </c>
      <c r="CM24" s="47">
        <v>0.22653922283427472</v>
      </c>
      <c r="CN24" s="47">
        <v>1.2061075499662975E-2</v>
      </c>
      <c r="CO24" s="94">
        <v>0.29421925029865742</v>
      </c>
      <c r="CP24" s="101">
        <v>3.2504598471591721E-3</v>
      </c>
    </row>
    <row r="25" spans="1:94" ht="23.25" customHeight="1" x14ac:dyDescent="0.2">
      <c r="A25" s="26"/>
      <c r="B25" s="5" t="s">
        <v>82</v>
      </c>
      <c r="C25" s="10" t="s">
        <v>98</v>
      </c>
      <c r="D25" s="10" t="s">
        <v>98</v>
      </c>
      <c r="E25" s="12" t="s">
        <v>91</v>
      </c>
      <c r="F25" s="60">
        <v>1.3289491711193313</v>
      </c>
      <c r="G25" s="13">
        <v>1.8989745855596656</v>
      </c>
      <c r="H25" s="13">
        <v>0.30787799999999999</v>
      </c>
      <c r="I25" s="13">
        <v>2.1378607610548196E-2</v>
      </c>
      <c r="J25" s="13">
        <v>0.01</v>
      </c>
      <c r="K25" s="13">
        <v>1.6397392037290466E-2</v>
      </c>
      <c r="L25" s="28">
        <v>1.2613378490223435E-3</v>
      </c>
      <c r="M25" s="28">
        <v>3.719877724235386E-3</v>
      </c>
      <c r="N25" s="13">
        <v>1.9795486866264912E-2</v>
      </c>
      <c r="O25" s="28">
        <v>1E-3</v>
      </c>
      <c r="P25" s="150">
        <v>5.8312074428328465E-4</v>
      </c>
      <c r="Q25" s="225">
        <v>1.21</v>
      </c>
      <c r="R25" s="191">
        <v>2.8</v>
      </c>
      <c r="S25" s="225">
        <v>0.97</v>
      </c>
      <c r="T25" s="343">
        <v>0.75</v>
      </c>
      <c r="U25" s="273"/>
      <c r="V25" s="273">
        <v>1</v>
      </c>
      <c r="W25" s="274"/>
      <c r="X25" s="274"/>
      <c r="Y25" s="273"/>
      <c r="Z25" s="273"/>
      <c r="AA25" s="274"/>
      <c r="AB25" s="274"/>
      <c r="AC25" s="273">
        <v>1</v>
      </c>
      <c r="AD25" s="273"/>
      <c r="AE25" s="273"/>
      <c r="AF25" s="273">
        <v>1</v>
      </c>
      <c r="AG25" s="273"/>
      <c r="AH25" s="273"/>
      <c r="AI25" s="273"/>
      <c r="AJ25" s="273">
        <v>1</v>
      </c>
      <c r="AK25" s="273"/>
      <c r="AL25" s="274"/>
      <c r="AM25" s="274"/>
      <c r="AN25" s="273"/>
      <c r="AO25" s="273">
        <v>1</v>
      </c>
      <c r="AP25" s="273"/>
      <c r="AQ25" s="273"/>
      <c r="AR25" s="273"/>
      <c r="AS25" s="273">
        <v>1</v>
      </c>
      <c r="AT25" s="273"/>
      <c r="AU25" s="274"/>
      <c r="AV25" s="273">
        <v>1</v>
      </c>
      <c r="AW25" s="274"/>
      <c r="AX25" s="274"/>
      <c r="AY25" s="273">
        <v>1</v>
      </c>
      <c r="AZ25" s="273">
        <v>1</v>
      </c>
      <c r="BA25" s="274"/>
      <c r="BB25" s="274"/>
      <c r="BC25" s="274"/>
      <c r="BD25" s="273"/>
      <c r="BE25" s="273" t="s">
        <v>85</v>
      </c>
      <c r="BF25" s="273"/>
      <c r="BG25" s="273" t="s">
        <v>85</v>
      </c>
      <c r="BH25" s="273"/>
      <c r="BI25" s="273"/>
      <c r="BJ25" s="273"/>
      <c r="BK25" s="273"/>
      <c r="BL25" s="273"/>
      <c r="BM25" s="273"/>
      <c r="BN25" s="273" t="s">
        <v>87</v>
      </c>
      <c r="BO25" s="273"/>
      <c r="BP25" s="273"/>
      <c r="BQ25" s="273"/>
      <c r="BR25" s="273" t="s">
        <v>85</v>
      </c>
      <c r="BS25" s="273"/>
      <c r="BT25" s="273"/>
      <c r="BU25" s="273" t="s">
        <v>85</v>
      </c>
      <c r="BV25" s="273"/>
      <c r="BW25" s="273" t="s">
        <v>85</v>
      </c>
      <c r="BX25" s="273"/>
      <c r="BY25" s="273"/>
      <c r="BZ25" s="273"/>
      <c r="CA25" s="273"/>
      <c r="CB25" s="273"/>
      <c r="CC25" s="273"/>
      <c r="CD25" s="273"/>
      <c r="CE25" s="273" t="s">
        <v>87</v>
      </c>
      <c r="CF25" s="273"/>
      <c r="CG25" s="34">
        <v>83.128058245012681</v>
      </c>
      <c r="CH25" s="7">
        <v>40.38153295409429</v>
      </c>
      <c r="CI25" s="7">
        <v>27.271701098067322</v>
      </c>
      <c r="CJ25" s="32">
        <v>95.613892593413581</v>
      </c>
      <c r="CK25" s="32">
        <v>10.882823131128411</v>
      </c>
      <c r="CL25" s="94">
        <v>47.480031611735207</v>
      </c>
      <c r="CM25" s="47">
        <v>0.1837553484081165</v>
      </c>
      <c r="CN25" s="47">
        <v>1.2432585602840641E-2</v>
      </c>
      <c r="CO25" s="94">
        <v>0.24466690071645908</v>
      </c>
      <c r="CP25" s="101">
        <v>3.350581819965553E-3</v>
      </c>
    </row>
    <row r="26" spans="1:94" ht="21" customHeight="1" x14ac:dyDescent="0.2">
      <c r="A26" s="26"/>
      <c r="B26" s="5" t="s">
        <v>82</v>
      </c>
      <c r="C26" s="10" t="s">
        <v>98</v>
      </c>
      <c r="D26" s="10" t="s">
        <v>98</v>
      </c>
      <c r="E26" s="12" t="s">
        <v>92</v>
      </c>
      <c r="F26" s="60">
        <v>1.7262638717632552</v>
      </c>
      <c r="G26" s="13">
        <v>2.0976319358816276</v>
      </c>
      <c r="H26" s="13">
        <v>0.399924</v>
      </c>
      <c r="I26" s="13">
        <v>2.7408729914424678E-2</v>
      </c>
      <c r="J26" s="13">
        <v>0.01</v>
      </c>
      <c r="K26" s="28">
        <v>2.1022495844363727E-2</v>
      </c>
      <c r="L26" s="28">
        <v>1.617115064951056E-3</v>
      </c>
      <c r="M26" s="28">
        <v>4.7691190051098939E-3</v>
      </c>
      <c r="N26" s="13">
        <v>2.537906878342687E-2</v>
      </c>
      <c r="O26" s="28">
        <v>1E-3</v>
      </c>
      <c r="P26" s="150">
        <v>1.0296611309978084E-3</v>
      </c>
      <c r="Q26" s="191">
        <v>0.62</v>
      </c>
      <c r="R26" s="191">
        <v>1.4</v>
      </c>
      <c r="S26" s="191">
        <v>0.77</v>
      </c>
      <c r="T26" s="343">
        <v>0.65</v>
      </c>
      <c r="U26" s="273"/>
      <c r="V26" s="273">
        <v>1</v>
      </c>
      <c r="W26" s="274"/>
      <c r="X26" s="274"/>
      <c r="Y26" s="273">
        <v>1</v>
      </c>
      <c r="Z26" s="273">
        <v>1</v>
      </c>
      <c r="AA26" s="274"/>
      <c r="AB26" s="274"/>
      <c r="AC26" s="273"/>
      <c r="AD26" s="273"/>
      <c r="AE26" s="273"/>
      <c r="AF26" s="273"/>
      <c r="AG26" s="273">
        <v>1</v>
      </c>
      <c r="AH26" s="273"/>
      <c r="AI26" s="273"/>
      <c r="AJ26" s="273">
        <v>1</v>
      </c>
      <c r="AK26" s="273">
        <v>1</v>
      </c>
      <c r="AL26" s="274"/>
      <c r="AM26" s="274"/>
      <c r="AN26" s="273"/>
      <c r="AO26" s="273">
        <v>1</v>
      </c>
      <c r="AP26" s="273"/>
      <c r="AQ26" s="273"/>
      <c r="AR26" s="273"/>
      <c r="AS26" s="273">
        <v>1</v>
      </c>
      <c r="AT26" s="273">
        <v>1</v>
      </c>
      <c r="AU26" s="274"/>
      <c r="AV26" s="273">
        <v>1</v>
      </c>
      <c r="AW26" s="274"/>
      <c r="AX26" s="274"/>
      <c r="AY26" s="273">
        <v>1</v>
      </c>
      <c r="AZ26" s="273">
        <v>1</v>
      </c>
      <c r="BA26" s="274"/>
      <c r="BB26" s="274"/>
      <c r="BC26" s="274"/>
      <c r="BD26" s="273"/>
      <c r="BE26" s="273" t="s">
        <v>85</v>
      </c>
      <c r="BF26" s="273"/>
      <c r="BG26" s="273" t="s">
        <v>85</v>
      </c>
      <c r="BH26" s="273"/>
      <c r="BI26" s="273"/>
      <c r="BJ26" s="273"/>
      <c r="BK26" s="273"/>
      <c r="BL26" s="273"/>
      <c r="BM26" s="273"/>
      <c r="BN26" s="273" t="s">
        <v>87</v>
      </c>
      <c r="BO26" s="273"/>
      <c r="BP26" s="273"/>
      <c r="BQ26" s="273"/>
      <c r="BR26" s="273" t="s">
        <v>85</v>
      </c>
      <c r="BS26" s="273"/>
      <c r="BT26" s="273"/>
      <c r="BU26" s="273" t="s">
        <v>85</v>
      </c>
      <c r="BV26" s="273"/>
      <c r="BW26" s="273" t="s">
        <v>85</v>
      </c>
      <c r="BX26" s="273"/>
      <c r="BY26" s="273"/>
      <c r="BZ26" s="273"/>
      <c r="CA26" s="273"/>
      <c r="CB26" s="273"/>
      <c r="CC26" s="273"/>
      <c r="CD26" s="273"/>
      <c r="CE26" s="273" t="s">
        <v>87</v>
      </c>
      <c r="CF26" s="273"/>
      <c r="CG26" s="34">
        <v>63.899147974814021</v>
      </c>
      <c r="CH26" s="7">
        <v>36.187315763210108</v>
      </c>
      <c r="CI26" s="7">
        <v>27.271701098067322</v>
      </c>
      <c r="CJ26" s="32">
        <v>73.496800000631083</v>
      </c>
      <c r="CK26" s="32">
        <v>9.7524815981851241</v>
      </c>
      <c r="CL26" s="94">
        <v>47.480031611735207</v>
      </c>
      <c r="CM26" s="47">
        <v>0.17146174930863925</v>
      </c>
      <c r="CN26" s="47">
        <v>1.4472176069286039E-2</v>
      </c>
      <c r="CO26" s="47">
        <v>0.23613229806794436</v>
      </c>
      <c r="CP26" s="69">
        <v>3.9002514506725878E-3</v>
      </c>
    </row>
    <row r="27" spans="1:94" ht="23.25" customHeight="1" x14ac:dyDescent="0.2">
      <c r="A27" s="26"/>
      <c r="B27" s="5" t="s">
        <v>82</v>
      </c>
      <c r="C27" s="10" t="s">
        <v>98</v>
      </c>
      <c r="D27" s="10" t="s">
        <v>98</v>
      </c>
      <c r="E27" s="12" t="s">
        <v>93</v>
      </c>
      <c r="F27" s="60">
        <v>1.7810658994382793</v>
      </c>
      <c r="G27" s="13">
        <v>2.1250329497191398</v>
      </c>
      <c r="H27" s="13">
        <v>0.41261999999999999</v>
      </c>
      <c r="I27" s="13">
        <v>2.8216892783380323E-2</v>
      </c>
      <c r="J27" s="13">
        <v>0.01</v>
      </c>
      <c r="K27" s="28">
        <v>2.1642356764852707E-2</v>
      </c>
      <c r="L27" s="28">
        <v>1.664796674219439E-3</v>
      </c>
      <c r="M27" s="28">
        <v>4.9097393443081755E-3</v>
      </c>
      <c r="N27" s="13">
        <v>2.6127385874495094E-2</v>
      </c>
      <c r="O27" s="82">
        <v>1E-4</v>
      </c>
      <c r="P27" s="150">
        <v>1.9895069088852291E-3</v>
      </c>
      <c r="Q27" s="225">
        <v>0.44</v>
      </c>
      <c r="R27" s="225">
        <v>1.25</v>
      </c>
      <c r="S27" s="225">
        <v>0.47</v>
      </c>
      <c r="T27" s="343">
        <v>0.22</v>
      </c>
      <c r="U27" s="273"/>
      <c r="V27" s="273">
        <v>1</v>
      </c>
      <c r="W27" s="274"/>
      <c r="X27" s="274"/>
      <c r="Y27" s="273">
        <v>1</v>
      </c>
      <c r="Z27" s="273">
        <v>1</v>
      </c>
      <c r="AA27" s="274"/>
      <c r="AB27" s="274"/>
      <c r="AC27" s="273"/>
      <c r="AD27" s="273"/>
      <c r="AE27" s="273"/>
      <c r="AF27" s="273"/>
      <c r="AG27" s="273">
        <v>1</v>
      </c>
      <c r="AH27" s="273"/>
      <c r="AI27" s="273"/>
      <c r="AJ27" s="273">
        <v>1</v>
      </c>
      <c r="AK27" s="273">
        <v>1</v>
      </c>
      <c r="AL27" s="274"/>
      <c r="AM27" s="274"/>
      <c r="AN27" s="273"/>
      <c r="AO27" s="273">
        <v>1</v>
      </c>
      <c r="AP27" s="273"/>
      <c r="AQ27" s="273"/>
      <c r="AR27" s="273"/>
      <c r="AS27" s="273">
        <v>1</v>
      </c>
      <c r="AT27" s="273">
        <v>1</v>
      </c>
      <c r="AU27" s="274"/>
      <c r="AV27" s="273">
        <v>1</v>
      </c>
      <c r="AW27" s="274"/>
      <c r="AX27" s="274"/>
      <c r="AY27" s="273">
        <v>1</v>
      </c>
      <c r="AZ27" s="273">
        <v>1</v>
      </c>
      <c r="BA27" s="274"/>
      <c r="BB27" s="274"/>
      <c r="BC27" s="274"/>
      <c r="BD27" s="273"/>
      <c r="BE27" s="273" t="s">
        <v>85</v>
      </c>
      <c r="BF27" s="273"/>
      <c r="BG27" s="273" t="s">
        <v>85</v>
      </c>
      <c r="BH27" s="273"/>
      <c r="BI27" s="273"/>
      <c r="BJ27" s="273"/>
      <c r="BK27" s="273"/>
      <c r="BL27" s="273"/>
      <c r="BM27" s="273"/>
      <c r="BN27" s="273" t="s">
        <v>87</v>
      </c>
      <c r="BO27" s="273"/>
      <c r="BP27" s="273"/>
      <c r="BQ27" s="273"/>
      <c r="BR27" s="273" t="s">
        <v>85</v>
      </c>
      <c r="BS27" s="273"/>
      <c r="BT27" s="273"/>
      <c r="BU27" s="273" t="s">
        <v>85</v>
      </c>
      <c r="BV27" s="273"/>
      <c r="BW27" s="273" t="s">
        <v>85</v>
      </c>
      <c r="BX27" s="273"/>
      <c r="BY27" s="273"/>
      <c r="BZ27" s="273"/>
      <c r="CA27" s="273"/>
      <c r="CB27" s="273"/>
      <c r="CC27" s="273"/>
      <c r="CD27" s="273"/>
      <c r="CE27" s="273" t="s">
        <v>87</v>
      </c>
      <c r="CF27" s="273"/>
      <c r="CG27" s="226">
        <v>56.71049382764744</v>
      </c>
      <c r="CH27" s="226">
        <v>35.65084612251561</v>
      </c>
      <c r="CI27" s="7">
        <v>27.271701098067322</v>
      </c>
      <c r="CJ27" s="13">
        <v>65.228410000560075</v>
      </c>
      <c r="CK27" s="13">
        <v>9.6079030300179582</v>
      </c>
      <c r="CL27" s="47">
        <v>47.480031611735207</v>
      </c>
      <c r="CM27" s="47">
        <v>0.16007229463602757</v>
      </c>
      <c r="CN27" s="47">
        <v>1.4710252127072391E-2</v>
      </c>
      <c r="CO27" s="47">
        <v>0.22317758571689267</v>
      </c>
      <c r="CP27" s="69">
        <v>3.96441294824601E-3</v>
      </c>
    </row>
    <row r="28" spans="1:94" ht="21.75" customHeight="1" x14ac:dyDescent="0.2">
      <c r="A28" s="26"/>
      <c r="B28" s="5" t="s">
        <v>82</v>
      </c>
      <c r="C28" s="10" t="s">
        <v>98</v>
      </c>
      <c r="D28" s="10" t="s">
        <v>98</v>
      </c>
      <c r="E28" s="12" t="s">
        <v>94</v>
      </c>
      <c r="F28" s="60">
        <v>1.1439923277161255</v>
      </c>
      <c r="G28" s="13">
        <v>1.8064961638580628</v>
      </c>
      <c r="H28" s="13">
        <v>0.26502900000000001</v>
      </c>
      <c r="I28" s="13">
        <v>1.8317773264360338E-2</v>
      </c>
      <c r="J28" s="13">
        <v>0.01</v>
      </c>
      <c r="K28" s="13">
        <v>1.404973209376438E-2</v>
      </c>
      <c r="L28" s="28">
        <v>1.0807486225972599E-3</v>
      </c>
      <c r="M28" s="28">
        <v>3.1872925479986985E-3</v>
      </c>
      <c r="N28" s="13">
        <v>1.6961312293086492E-2</v>
      </c>
      <c r="O28" s="82">
        <v>1E-4</v>
      </c>
      <c r="P28" s="150">
        <v>1.2564609712738463E-3</v>
      </c>
      <c r="Q28" s="191">
        <v>0.27</v>
      </c>
      <c r="R28" s="191">
        <v>1.1000000000000001</v>
      </c>
      <c r="S28" s="191">
        <v>0.18</v>
      </c>
      <c r="T28" s="225">
        <v>0.26</v>
      </c>
      <c r="U28" s="273"/>
      <c r="V28" s="273">
        <v>1</v>
      </c>
      <c r="W28" s="274"/>
      <c r="X28" s="274"/>
      <c r="Y28" s="273">
        <v>1</v>
      </c>
      <c r="Z28" s="273">
        <v>1</v>
      </c>
      <c r="AA28" s="274"/>
      <c r="AB28" s="274"/>
      <c r="AC28" s="273"/>
      <c r="AD28" s="273"/>
      <c r="AE28" s="273"/>
      <c r="AF28" s="273">
        <v>1</v>
      </c>
      <c r="AG28" s="273"/>
      <c r="AH28" s="273"/>
      <c r="AI28" s="273"/>
      <c r="AJ28" s="273">
        <v>1</v>
      </c>
      <c r="AK28" s="273">
        <v>1</v>
      </c>
      <c r="AL28" s="274"/>
      <c r="AM28" s="274"/>
      <c r="AN28" s="273"/>
      <c r="AO28" s="273">
        <v>1</v>
      </c>
      <c r="AP28" s="273"/>
      <c r="AQ28" s="273"/>
      <c r="AR28" s="273"/>
      <c r="AS28" s="273">
        <v>1</v>
      </c>
      <c r="AT28" s="273">
        <v>1</v>
      </c>
      <c r="AU28" s="274"/>
      <c r="AV28" s="273">
        <v>1</v>
      </c>
      <c r="AW28" s="274"/>
      <c r="AX28" s="274"/>
      <c r="AY28" s="273">
        <v>1</v>
      </c>
      <c r="AZ28" s="273">
        <v>1</v>
      </c>
      <c r="BA28" s="274"/>
      <c r="BB28" s="274"/>
      <c r="BC28" s="274"/>
      <c r="BD28" s="273"/>
      <c r="BE28" s="273"/>
      <c r="BF28" s="273" t="s">
        <v>85</v>
      </c>
      <c r="BG28" s="273"/>
      <c r="BH28" s="273"/>
      <c r="BI28" s="273" t="s">
        <v>85</v>
      </c>
      <c r="BJ28" s="273"/>
      <c r="BK28" s="273"/>
      <c r="BL28" s="273"/>
      <c r="BM28" s="273"/>
      <c r="BN28" s="273"/>
      <c r="BO28" s="273" t="s">
        <v>87</v>
      </c>
      <c r="BP28" s="273"/>
      <c r="BQ28" s="273"/>
      <c r="BR28" s="273" t="s">
        <v>85</v>
      </c>
      <c r="BS28" s="273"/>
      <c r="BT28" s="273"/>
      <c r="BU28" s="273" t="s">
        <v>85</v>
      </c>
      <c r="BV28" s="273"/>
      <c r="BW28" s="273"/>
      <c r="BX28" s="273" t="s">
        <v>85</v>
      </c>
      <c r="BY28" s="273"/>
      <c r="BZ28" s="273"/>
      <c r="CA28" s="273"/>
      <c r="CB28" s="273"/>
      <c r="CC28" s="273"/>
      <c r="CD28" s="273" t="s">
        <v>87</v>
      </c>
      <c r="CE28" s="273"/>
      <c r="CF28" s="273"/>
      <c r="CG28" s="34">
        <v>49.521839680480852</v>
      </c>
      <c r="CH28" s="7">
        <v>35.114376481821125</v>
      </c>
      <c r="CI28" s="7">
        <v>27.271701098067322</v>
      </c>
      <c r="CJ28" s="13">
        <v>56.960020000489074</v>
      </c>
      <c r="CK28" s="13">
        <v>9.4633244618507941</v>
      </c>
      <c r="CL28" s="47">
        <v>47.480031611735207</v>
      </c>
      <c r="CM28" s="47">
        <v>0.11422856217924747</v>
      </c>
      <c r="CN28" s="47">
        <v>9.3063280846005705E-3</v>
      </c>
      <c r="CO28" s="47">
        <v>0.15721484950770623</v>
      </c>
      <c r="CP28" s="69">
        <v>2.5080554187998541E-3</v>
      </c>
    </row>
    <row r="29" spans="1:94" ht="25.5" customHeight="1" x14ac:dyDescent="0.2">
      <c r="A29" s="216"/>
      <c r="B29" s="5" t="s">
        <v>82</v>
      </c>
      <c r="C29" s="10" t="s">
        <v>98</v>
      </c>
      <c r="D29" s="10" t="s">
        <v>98</v>
      </c>
      <c r="E29" s="10" t="s">
        <v>95</v>
      </c>
      <c r="F29" s="53">
        <v>0.83573092204411559</v>
      </c>
      <c r="G29" s="13">
        <v>1.6523654610220577</v>
      </c>
      <c r="H29" s="13">
        <v>0.19361400000000001</v>
      </c>
      <c r="I29" s="13">
        <v>1.4080439355953491E-2</v>
      </c>
      <c r="J29" s="13">
        <v>5.0000000000000001E-3</v>
      </c>
      <c r="K29" s="13">
        <v>1.0799696986016327E-2</v>
      </c>
      <c r="L29" s="28">
        <v>8.3074592200125586E-4</v>
      </c>
      <c r="M29" s="28">
        <v>2.4499964479359074E-3</v>
      </c>
      <c r="N29" s="13">
        <v>1.3037759868163351E-2</v>
      </c>
      <c r="O29" s="82">
        <v>1E-4</v>
      </c>
      <c r="P29" s="150">
        <v>9.4267948779013931E-4</v>
      </c>
      <c r="Q29" s="225">
        <v>0.1</v>
      </c>
      <c r="R29" s="225">
        <v>0.75</v>
      </c>
      <c r="S29" s="191">
        <v>0.2</v>
      </c>
      <c r="T29" s="343">
        <v>0.3</v>
      </c>
      <c r="U29" s="273"/>
      <c r="V29" s="273">
        <v>1</v>
      </c>
      <c r="W29" s="274"/>
      <c r="X29" s="274"/>
      <c r="Y29" s="273">
        <v>1</v>
      </c>
      <c r="Z29" s="273">
        <v>1</v>
      </c>
      <c r="AA29" s="274"/>
      <c r="AB29" s="274"/>
      <c r="AC29" s="273"/>
      <c r="AD29" s="273"/>
      <c r="AE29" s="273"/>
      <c r="AF29" s="273">
        <v>1</v>
      </c>
      <c r="AG29" s="273"/>
      <c r="AH29" s="273"/>
      <c r="AI29" s="273"/>
      <c r="AJ29" s="273">
        <v>1</v>
      </c>
      <c r="AK29" s="273">
        <v>1</v>
      </c>
      <c r="AL29" s="274"/>
      <c r="AM29" s="274"/>
      <c r="AN29" s="273"/>
      <c r="AO29" s="273">
        <v>1</v>
      </c>
      <c r="AP29" s="273"/>
      <c r="AQ29" s="273"/>
      <c r="AR29" s="273"/>
      <c r="AS29" s="273">
        <v>1</v>
      </c>
      <c r="AT29" s="273">
        <v>1</v>
      </c>
      <c r="AU29" s="274"/>
      <c r="AV29" s="273">
        <v>1</v>
      </c>
      <c r="AW29" s="274"/>
      <c r="AX29" s="274"/>
      <c r="AY29" s="273">
        <v>1</v>
      </c>
      <c r="AZ29" s="273">
        <v>1</v>
      </c>
      <c r="BA29" s="274"/>
      <c r="BB29" s="274"/>
      <c r="BC29" s="274"/>
      <c r="BD29" s="273"/>
      <c r="BE29" s="273"/>
      <c r="BF29" s="273" t="s">
        <v>85</v>
      </c>
      <c r="BG29" s="273"/>
      <c r="BH29" s="273"/>
      <c r="BI29" s="273" t="s">
        <v>85</v>
      </c>
      <c r="BJ29" s="273"/>
      <c r="BK29" s="273"/>
      <c r="BL29" s="273"/>
      <c r="BM29" s="273"/>
      <c r="BN29" s="273"/>
      <c r="BO29" s="273" t="s">
        <v>87</v>
      </c>
      <c r="BP29" s="273"/>
      <c r="BQ29" s="273"/>
      <c r="BR29" s="273" t="s">
        <v>85</v>
      </c>
      <c r="BS29" s="273"/>
      <c r="BT29" s="273"/>
      <c r="BU29" s="273" t="s">
        <v>85</v>
      </c>
      <c r="BV29" s="273"/>
      <c r="BW29" s="273"/>
      <c r="BX29" s="273" t="s">
        <v>85</v>
      </c>
      <c r="BY29" s="273"/>
      <c r="BZ29" s="273"/>
      <c r="CA29" s="273"/>
      <c r="CB29" s="273"/>
      <c r="CC29" s="273"/>
      <c r="CD29" s="273" t="s">
        <v>87</v>
      </c>
      <c r="CE29" s="273"/>
      <c r="CF29" s="273"/>
      <c r="CG29" s="245">
        <v>36.076393960780415</v>
      </c>
      <c r="CH29" s="58">
        <v>32.42227428488151</v>
      </c>
      <c r="CI29" s="7">
        <v>27.271701098067322</v>
      </c>
      <c r="CJ29" s="13">
        <v>41.49506833368963</v>
      </c>
      <c r="CK29" s="13">
        <v>8.737802919775568</v>
      </c>
      <c r="CL29" s="47">
        <v>47.480031611735207</v>
      </c>
      <c r="CM29" s="47">
        <v>7.801116277896207E-2</v>
      </c>
      <c r="CN29" s="47">
        <v>6.277406213393049E-3</v>
      </c>
      <c r="CO29" s="47">
        <v>0.10824554831489809</v>
      </c>
      <c r="CP29" s="69">
        <v>1.6917609745094268E-3</v>
      </c>
    </row>
    <row r="30" spans="1:94" ht="25.5" customHeight="1" x14ac:dyDescent="0.2">
      <c r="A30" s="220"/>
      <c r="B30" s="5" t="s">
        <v>82</v>
      </c>
      <c r="C30" s="10" t="s">
        <v>99</v>
      </c>
      <c r="D30" s="10" t="s">
        <v>99</v>
      </c>
      <c r="E30" s="15"/>
      <c r="F30" s="115">
        <v>-10.900000000000002</v>
      </c>
      <c r="G30" s="115"/>
      <c r="H30" s="118"/>
      <c r="I30" s="115">
        <v>6.491551640284017E-2</v>
      </c>
      <c r="J30" s="115">
        <v>1.0999999999999999E-2</v>
      </c>
      <c r="K30" s="115">
        <v>4.9790201080978411E-2</v>
      </c>
      <c r="L30" s="115">
        <v>3.8300154677675699E-3</v>
      </c>
      <c r="M30" s="115">
        <v>1.1295299854094189E-2</v>
      </c>
      <c r="N30" s="113">
        <v>5.4545454545454536E-2</v>
      </c>
      <c r="O30" s="14"/>
      <c r="P30" s="113"/>
      <c r="Q30" s="7"/>
      <c r="R30" s="7"/>
      <c r="S30" s="7"/>
      <c r="T30" s="36"/>
      <c r="U30" s="273"/>
      <c r="V30" s="273"/>
      <c r="W30" s="274"/>
      <c r="X30" s="274"/>
      <c r="Y30" s="273"/>
      <c r="Z30" s="273"/>
      <c r="AA30" s="274"/>
      <c r="AB30" s="274"/>
      <c r="AC30" s="273"/>
      <c r="AD30" s="273"/>
      <c r="AE30" s="273"/>
      <c r="AF30" s="273"/>
      <c r="AG30" s="273"/>
      <c r="AH30" s="273"/>
      <c r="AI30" s="273"/>
      <c r="AJ30" s="273"/>
      <c r="AK30" s="273"/>
      <c r="AL30" s="274"/>
      <c r="AM30" s="274"/>
      <c r="AN30" s="273"/>
      <c r="AO30" s="273"/>
      <c r="AP30" s="273"/>
      <c r="AQ30" s="273"/>
      <c r="AR30" s="273"/>
      <c r="AS30" s="273"/>
      <c r="AT30" s="273"/>
      <c r="AU30" s="274"/>
      <c r="AV30" s="273"/>
      <c r="AW30" s="274"/>
      <c r="AX30" s="274"/>
      <c r="AY30" s="273"/>
      <c r="AZ30" s="273"/>
      <c r="BA30" s="274"/>
      <c r="BB30" s="274"/>
      <c r="BC30" s="274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3"/>
      <c r="CA30" s="273"/>
      <c r="CB30" s="273"/>
      <c r="CC30" s="273"/>
      <c r="CD30" s="273"/>
      <c r="CE30" s="273"/>
      <c r="CF30" s="273"/>
      <c r="CG30" s="34"/>
      <c r="CH30" s="7"/>
      <c r="CI30" s="7"/>
      <c r="CJ30" s="7"/>
      <c r="CK30" s="7"/>
      <c r="CL30" s="7"/>
      <c r="CM30" s="7"/>
      <c r="CN30" s="47"/>
      <c r="CO30" s="7"/>
      <c r="CP30" s="7"/>
    </row>
    <row r="31" spans="1:94" ht="25.5" customHeight="1" x14ac:dyDescent="0.2">
      <c r="A31" s="216"/>
      <c r="B31" s="37" t="s">
        <v>82</v>
      </c>
      <c r="C31" s="10" t="s">
        <v>99</v>
      </c>
      <c r="D31" s="10" t="s">
        <v>99</v>
      </c>
      <c r="E31" s="38" t="s">
        <v>84</v>
      </c>
      <c r="F31" s="65">
        <v>1.5618577887381833</v>
      </c>
      <c r="G31" s="13">
        <v>2.0154288943690917</v>
      </c>
      <c r="H31" s="13">
        <v>0.36183599999999999</v>
      </c>
      <c r="I31" s="13">
        <v>1.0200370599481434E-2</v>
      </c>
      <c r="J31" s="28">
        <v>2E-3</v>
      </c>
      <c r="K31" s="13">
        <v>7.8236842498022596E-3</v>
      </c>
      <c r="L31" s="28">
        <v>6.0182186536940449E-4</v>
      </c>
      <c r="M31" s="28">
        <v>1.7748644843097693E-3</v>
      </c>
      <c r="N31" s="13">
        <v>8.5708915481486122E-3</v>
      </c>
      <c r="O31" s="28">
        <v>1.4280518839274007E-3</v>
      </c>
      <c r="P31" s="150">
        <v>2.0142716740542059E-4</v>
      </c>
      <c r="Q31" s="189">
        <v>2.8</v>
      </c>
      <c r="R31" s="189">
        <v>2.8</v>
      </c>
      <c r="S31" s="189">
        <v>1.8</v>
      </c>
      <c r="T31" s="342">
        <v>0.77</v>
      </c>
      <c r="U31" s="273"/>
      <c r="V31" s="273">
        <v>1</v>
      </c>
      <c r="W31" s="274"/>
      <c r="X31" s="274"/>
      <c r="Y31" s="273">
        <v>1</v>
      </c>
      <c r="Z31" s="273"/>
      <c r="AA31" s="274"/>
      <c r="AB31" s="274"/>
      <c r="AC31" s="273"/>
      <c r="AD31" s="273"/>
      <c r="AE31" s="273"/>
      <c r="AF31" s="273">
        <v>1</v>
      </c>
      <c r="AG31" s="273"/>
      <c r="AH31" s="273"/>
      <c r="AI31" s="273"/>
      <c r="AJ31" s="273">
        <v>1</v>
      </c>
      <c r="AK31" s="273"/>
      <c r="AL31" s="274"/>
      <c r="AM31" s="274"/>
      <c r="AN31" s="273"/>
      <c r="AO31" s="273">
        <v>1</v>
      </c>
      <c r="AP31" s="273"/>
      <c r="AQ31" s="273"/>
      <c r="AR31" s="273"/>
      <c r="AS31" s="273">
        <v>1</v>
      </c>
      <c r="AT31" s="273"/>
      <c r="AU31" s="274"/>
      <c r="AV31" s="273">
        <v>1</v>
      </c>
      <c r="AW31" s="274"/>
      <c r="AX31" s="274"/>
      <c r="AY31" s="273">
        <v>1</v>
      </c>
      <c r="AZ31" s="273"/>
      <c r="BA31" s="274"/>
      <c r="BB31" s="274"/>
      <c r="BC31" s="274"/>
      <c r="BD31" s="273"/>
      <c r="BE31" s="273" t="s">
        <v>85</v>
      </c>
      <c r="BF31" s="273"/>
      <c r="BG31" s="273" t="s">
        <v>85</v>
      </c>
      <c r="BH31" s="273"/>
      <c r="BI31" s="273"/>
      <c r="BJ31" s="273"/>
      <c r="BK31" s="273"/>
      <c r="BL31" s="273"/>
      <c r="BM31" s="273"/>
      <c r="BN31" s="273" t="s">
        <v>87</v>
      </c>
      <c r="BO31" s="273"/>
      <c r="BP31" s="273"/>
      <c r="BQ31" s="273"/>
      <c r="BR31" s="273" t="s">
        <v>85</v>
      </c>
      <c r="BS31" s="273"/>
      <c r="BT31" s="273"/>
      <c r="BU31" s="273" t="s">
        <v>85</v>
      </c>
      <c r="BV31" s="273"/>
      <c r="BW31" s="273" t="s">
        <v>85</v>
      </c>
      <c r="BX31" s="273"/>
      <c r="BY31" s="273"/>
      <c r="BZ31" s="273"/>
      <c r="CA31" s="273"/>
      <c r="CB31" s="273"/>
      <c r="CC31" s="273"/>
      <c r="CD31" s="273"/>
      <c r="CE31" s="273" t="s">
        <v>87</v>
      </c>
      <c r="CF31" s="273"/>
      <c r="CG31" s="276">
        <v>127.79829594962804</v>
      </c>
      <c r="CH31" s="71">
        <v>35.309456351164577</v>
      </c>
      <c r="CI31" s="73">
        <v>27.271701098067322</v>
      </c>
      <c r="CJ31" s="13">
        <v>146.99360000126217</v>
      </c>
      <c r="CK31" s="13">
        <v>9.5158984866388536</v>
      </c>
      <c r="CL31" s="47">
        <v>47.480031611735207</v>
      </c>
      <c r="CM31" s="47">
        <v>0.28416443915570283</v>
      </c>
      <c r="CN31" s="47">
        <v>1.2776232448279986E-2</v>
      </c>
      <c r="CO31" s="94">
        <v>0.37041220591220014</v>
      </c>
      <c r="CP31" s="101">
        <v>3.4431946448114565E-3</v>
      </c>
    </row>
    <row r="32" spans="1:94" ht="25.5" customHeight="1" x14ac:dyDescent="0.2">
      <c r="A32" s="216"/>
      <c r="B32" s="5" t="s">
        <v>82</v>
      </c>
      <c r="C32" s="10" t="s">
        <v>99</v>
      </c>
      <c r="D32" s="10" t="s">
        <v>99</v>
      </c>
      <c r="E32" s="12" t="s">
        <v>89</v>
      </c>
      <c r="F32" s="65">
        <v>3.3771749554733526</v>
      </c>
      <c r="G32" s="13">
        <v>2.9230874777366762</v>
      </c>
      <c r="H32" s="13">
        <v>0.78239099999999995</v>
      </c>
      <c r="I32" s="13">
        <v>2.2056064498001519E-2</v>
      </c>
      <c r="J32" s="28">
        <v>3.0000000000000001E-3</v>
      </c>
      <c r="K32" s="28">
        <v>1.6917001469967167E-2</v>
      </c>
      <c r="L32" s="28">
        <v>1.3013078053820896E-3</v>
      </c>
      <c r="M32" s="28">
        <v>3.8377552226522638E-3</v>
      </c>
      <c r="N32" s="13">
        <v>1.8532673391391519E-2</v>
      </c>
      <c r="O32" s="28">
        <v>3.087849029720213E-3</v>
      </c>
      <c r="P32" s="150">
        <v>4.3554207688978634E-4</v>
      </c>
      <c r="Q32" s="225">
        <v>2.25</v>
      </c>
      <c r="R32" s="225">
        <v>2.69</v>
      </c>
      <c r="S32" s="191">
        <v>1.17</v>
      </c>
      <c r="T32" s="225">
        <v>0.73</v>
      </c>
      <c r="U32" s="273"/>
      <c r="V32" s="273">
        <v>1</v>
      </c>
      <c r="W32" s="274"/>
      <c r="X32" s="274"/>
      <c r="Y32" s="273">
        <v>1</v>
      </c>
      <c r="Z32" s="273"/>
      <c r="AA32" s="274"/>
      <c r="AB32" s="274"/>
      <c r="AC32" s="273"/>
      <c r="AD32" s="273"/>
      <c r="AE32" s="273"/>
      <c r="AF32" s="273">
        <v>1</v>
      </c>
      <c r="AG32" s="273"/>
      <c r="AH32" s="273"/>
      <c r="AI32" s="273"/>
      <c r="AJ32" s="273">
        <v>1</v>
      </c>
      <c r="AK32" s="273"/>
      <c r="AL32" s="274"/>
      <c r="AM32" s="274"/>
      <c r="AN32" s="273"/>
      <c r="AO32" s="273">
        <v>1</v>
      </c>
      <c r="AP32" s="273"/>
      <c r="AQ32" s="273"/>
      <c r="AR32" s="273"/>
      <c r="AS32" s="273">
        <v>1</v>
      </c>
      <c r="AT32" s="273"/>
      <c r="AU32" s="274"/>
      <c r="AV32" s="273">
        <v>1</v>
      </c>
      <c r="AW32" s="274"/>
      <c r="AX32" s="274"/>
      <c r="AY32" s="273">
        <v>1</v>
      </c>
      <c r="AZ32" s="273">
        <v>1</v>
      </c>
      <c r="BA32" s="274"/>
      <c r="BB32" s="274"/>
      <c r="BC32" s="274"/>
      <c r="BD32" s="273"/>
      <c r="BE32" s="273" t="s">
        <v>85</v>
      </c>
      <c r="BF32" s="273"/>
      <c r="BG32" s="273" t="s">
        <v>85</v>
      </c>
      <c r="BH32" s="273"/>
      <c r="BI32" s="273"/>
      <c r="BJ32" s="273"/>
      <c r="BK32" s="273"/>
      <c r="BL32" s="273"/>
      <c r="BM32" s="273"/>
      <c r="BN32" s="273" t="s">
        <v>87</v>
      </c>
      <c r="BO32" s="273"/>
      <c r="BP32" s="273"/>
      <c r="BQ32" s="273"/>
      <c r="BR32" s="273" t="s">
        <v>85</v>
      </c>
      <c r="BS32" s="273"/>
      <c r="BT32" s="273"/>
      <c r="BU32" s="273" t="s">
        <v>85</v>
      </c>
      <c r="BV32" s="273"/>
      <c r="BW32" s="273" t="s">
        <v>85</v>
      </c>
      <c r="BX32" s="273"/>
      <c r="BY32" s="273"/>
      <c r="BZ32" s="273"/>
      <c r="CA32" s="273"/>
      <c r="CB32" s="273"/>
      <c r="CC32" s="273"/>
      <c r="CD32" s="273"/>
      <c r="CE32" s="273" t="s">
        <v>87</v>
      </c>
      <c r="CF32" s="273"/>
      <c r="CG32" s="276">
        <v>113.59848528855824</v>
      </c>
      <c r="CH32" s="71">
        <v>44.185590406291574</v>
      </c>
      <c r="CI32" s="73">
        <v>27.271701098067322</v>
      </c>
      <c r="CJ32" s="13">
        <v>130.66097777889968</v>
      </c>
      <c r="CK32" s="13">
        <v>11.90801661449558</v>
      </c>
      <c r="CL32" s="47">
        <v>47.480031611735207</v>
      </c>
      <c r="CM32" s="47">
        <v>0.40155222548365682</v>
      </c>
      <c r="CN32" s="47">
        <v>3.4570408263568872E-2</v>
      </c>
      <c r="CO32" s="94">
        <v>0.54228184161856685</v>
      </c>
      <c r="CP32" s="94">
        <v>9.3167250270318087E-3</v>
      </c>
    </row>
    <row r="33" spans="1:111" ht="25.5" customHeight="1" x14ac:dyDescent="0.2">
      <c r="A33" s="216"/>
      <c r="B33" s="5" t="s">
        <v>82</v>
      </c>
      <c r="C33" s="10" t="s">
        <v>99</v>
      </c>
      <c r="D33" s="10" t="s">
        <v>99</v>
      </c>
      <c r="E33" s="12" t="s">
        <v>91</v>
      </c>
      <c r="F33" s="65">
        <v>1.1713933415536375</v>
      </c>
      <c r="G33" s="13">
        <v>1.8201966707768187</v>
      </c>
      <c r="H33" s="13">
        <v>0.27137700000000003</v>
      </c>
      <c r="I33" s="13">
        <v>7.6502779496110743E-3</v>
      </c>
      <c r="J33" s="28">
        <v>1E-3</v>
      </c>
      <c r="K33" s="13">
        <v>5.8677631873516939E-3</v>
      </c>
      <c r="L33" s="82">
        <v>4.5136639902705334E-4</v>
      </c>
      <c r="M33" s="28">
        <v>1.3311483632323269E-3</v>
      </c>
      <c r="N33" s="13">
        <v>6.4281686611114596E-3</v>
      </c>
      <c r="O33" s="28">
        <v>1.0710389129455506E-3</v>
      </c>
      <c r="P33" s="150">
        <v>1.5107037555406409E-4</v>
      </c>
      <c r="Q33" s="225">
        <v>1.71</v>
      </c>
      <c r="R33" s="225">
        <v>2.58</v>
      </c>
      <c r="S33" s="225">
        <v>0.86</v>
      </c>
      <c r="T33" s="225">
        <v>0.7</v>
      </c>
      <c r="U33" s="273"/>
      <c r="V33" s="273">
        <v>1</v>
      </c>
      <c r="W33" s="274"/>
      <c r="X33" s="274"/>
      <c r="Y33" s="273">
        <v>1</v>
      </c>
      <c r="Z33" s="273"/>
      <c r="AA33" s="274"/>
      <c r="AB33" s="274"/>
      <c r="AC33" s="273"/>
      <c r="AD33" s="273"/>
      <c r="AE33" s="273"/>
      <c r="AF33" s="273">
        <v>1</v>
      </c>
      <c r="AG33" s="273"/>
      <c r="AH33" s="273"/>
      <c r="AI33" s="273"/>
      <c r="AJ33" s="273">
        <v>1</v>
      </c>
      <c r="AK33" s="273"/>
      <c r="AL33" s="274"/>
      <c r="AM33" s="274"/>
      <c r="AN33" s="273"/>
      <c r="AO33" s="273">
        <v>1</v>
      </c>
      <c r="AP33" s="273"/>
      <c r="AQ33" s="273"/>
      <c r="AR33" s="273"/>
      <c r="AS33" s="273">
        <v>1</v>
      </c>
      <c r="AT33" s="273"/>
      <c r="AU33" s="274"/>
      <c r="AV33" s="273">
        <v>1</v>
      </c>
      <c r="AW33" s="274"/>
      <c r="AX33" s="274"/>
      <c r="AY33" s="273">
        <v>1</v>
      </c>
      <c r="AZ33" s="273">
        <v>1</v>
      </c>
      <c r="BA33" s="274"/>
      <c r="BB33" s="274"/>
      <c r="BC33" s="274"/>
      <c r="BD33" s="273"/>
      <c r="BE33" s="273" t="s">
        <v>85</v>
      </c>
      <c r="BF33" s="273"/>
      <c r="BG33" s="273" t="s">
        <v>85</v>
      </c>
      <c r="BH33" s="273"/>
      <c r="BI33" s="273"/>
      <c r="BJ33" s="273"/>
      <c r="BK33" s="273"/>
      <c r="BL33" s="273"/>
      <c r="BM33" s="273"/>
      <c r="BN33" s="273" t="s">
        <v>87</v>
      </c>
      <c r="BO33" s="273"/>
      <c r="BP33" s="273"/>
      <c r="BQ33" s="273"/>
      <c r="BR33" s="273" t="s">
        <v>85</v>
      </c>
      <c r="BS33" s="273"/>
      <c r="BT33" s="273"/>
      <c r="BU33" s="273" t="s">
        <v>85</v>
      </c>
      <c r="BV33" s="273"/>
      <c r="BW33" s="273" t="s">
        <v>85</v>
      </c>
      <c r="BX33" s="273"/>
      <c r="BY33" s="273"/>
      <c r="BZ33" s="273"/>
      <c r="CA33" s="273"/>
      <c r="CB33" s="273"/>
      <c r="CC33" s="273"/>
      <c r="CD33" s="273"/>
      <c r="CE33" s="273" t="s">
        <v>87</v>
      </c>
      <c r="CF33" s="273"/>
      <c r="CG33" s="276">
        <v>83.128058245012681</v>
      </c>
      <c r="CH33" s="71">
        <v>40.38153295409429</v>
      </c>
      <c r="CI33" s="73">
        <v>27.271701098067322</v>
      </c>
      <c r="CJ33" s="13">
        <v>95.613892593413581</v>
      </c>
      <c r="CK33" s="13">
        <v>10.882823131128411</v>
      </c>
      <c r="CL33" s="47">
        <v>47.480031611735207</v>
      </c>
      <c r="CM33" s="47">
        <v>0.17348793330003848</v>
      </c>
      <c r="CN33" s="47">
        <v>1.0958619268483247E-2</v>
      </c>
      <c r="CO33" s="94">
        <v>0.22965388186528657</v>
      </c>
      <c r="CP33" s="101">
        <v>2.953347892856235E-3</v>
      </c>
    </row>
    <row r="34" spans="1:111" ht="25.5" customHeight="1" x14ac:dyDescent="0.2">
      <c r="A34" s="216"/>
      <c r="B34" s="5" t="s">
        <v>82</v>
      </c>
      <c r="C34" s="10" t="s">
        <v>99</v>
      </c>
      <c r="D34" s="10" t="s">
        <v>99</v>
      </c>
      <c r="E34" s="12" t="s">
        <v>92</v>
      </c>
      <c r="F34" s="65">
        <v>0.77407864090971357</v>
      </c>
      <c r="G34" s="13">
        <v>1.6215393204548567</v>
      </c>
      <c r="H34" s="13">
        <v>0.17933099999999999</v>
      </c>
      <c r="I34" s="13">
        <v>5.0554468321991307E-3</v>
      </c>
      <c r="J34" s="28">
        <v>1E-3</v>
      </c>
      <c r="K34" s="28">
        <v>3.8775277202967333E-3</v>
      </c>
      <c r="L34" s="82">
        <v>2.9827136309974869E-4</v>
      </c>
      <c r="M34" s="28">
        <v>8.7964774880264869E-4</v>
      </c>
      <c r="N34" s="28">
        <v>4.2478541444771626E-3</v>
      </c>
      <c r="O34" s="28">
        <v>7.0776255650787832E-4</v>
      </c>
      <c r="P34" s="150">
        <v>9.9830131214089803E-5</v>
      </c>
      <c r="Q34" s="191">
        <v>0.62</v>
      </c>
      <c r="R34" s="225">
        <v>2.37</v>
      </c>
      <c r="S34" s="191">
        <v>0.56000000000000005</v>
      </c>
      <c r="T34" s="225">
        <v>0.63</v>
      </c>
      <c r="U34" s="273"/>
      <c r="V34" s="273">
        <v>1</v>
      </c>
      <c r="W34" s="274"/>
      <c r="X34" s="274"/>
      <c r="Y34" s="273">
        <v>1</v>
      </c>
      <c r="Z34" s="273">
        <v>1</v>
      </c>
      <c r="AA34" s="274"/>
      <c r="AB34" s="274"/>
      <c r="AC34" s="273"/>
      <c r="AD34" s="273"/>
      <c r="AE34" s="273"/>
      <c r="AF34" s="273">
        <v>1</v>
      </c>
      <c r="AG34" s="273"/>
      <c r="AH34" s="273"/>
      <c r="AI34" s="273"/>
      <c r="AJ34" s="273">
        <v>1</v>
      </c>
      <c r="AK34" s="273"/>
      <c r="AL34" s="274"/>
      <c r="AM34" s="274"/>
      <c r="AN34" s="273"/>
      <c r="AO34" s="273">
        <v>1</v>
      </c>
      <c r="AP34" s="273"/>
      <c r="AQ34" s="273"/>
      <c r="AR34" s="273"/>
      <c r="AS34" s="273">
        <v>1</v>
      </c>
      <c r="AT34" s="273">
        <v>1</v>
      </c>
      <c r="AU34" s="274"/>
      <c r="AV34" s="273">
        <v>1</v>
      </c>
      <c r="AW34" s="274"/>
      <c r="AX34" s="274"/>
      <c r="AY34" s="273">
        <v>1</v>
      </c>
      <c r="AZ34" s="273">
        <v>1</v>
      </c>
      <c r="BA34" s="274"/>
      <c r="BB34" s="274"/>
      <c r="BC34" s="274"/>
      <c r="BD34" s="273"/>
      <c r="BE34" s="273" t="s">
        <v>85</v>
      </c>
      <c r="BF34" s="273"/>
      <c r="BG34" s="273" t="s">
        <v>85</v>
      </c>
      <c r="BH34" s="273"/>
      <c r="BI34" s="273"/>
      <c r="BJ34" s="273"/>
      <c r="BK34" s="273"/>
      <c r="BL34" s="273"/>
      <c r="BM34" s="273"/>
      <c r="BN34" s="273" t="s">
        <v>87</v>
      </c>
      <c r="BO34" s="273"/>
      <c r="BP34" s="273"/>
      <c r="BQ34" s="273"/>
      <c r="BR34" s="273" t="s">
        <v>85</v>
      </c>
      <c r="BS34" s="273"/>
      <c r="BT34" s="273"/>
      <c r="BU34" s="273" t="s">
        <v>85</v>
      </c>
      <c r="BV34" s="273"/>
      <c r="BW34" s="273" t="s">
        <v>85</v>
      </c>
      <c r="BX34" s="273"/>
      <c r="BY34" s="273"/>
      <c r="BZ34" s="273"/>
      <c r="CA34" s="273"/>
      <c r="CB34" s="273"/>
      <c r="CC34" s="273"/>
      <c r="CD34" s="273"/>
      <c r="CE34" s="273" t="s">
        <v>87</v>
      </c>
      <c r="CF34" s="273"/>
      <c r="CG34" s="276">
        <v>63.899147974814021</v>
      </c>
      <c r="CH34" s="71">
        <v>36.187315763210108</v>
      </c>
      <c r="CI34" s="73">
        <v>27.271701098067322</v>
      </c>
      <c r="CJ34" s="13">
        <v>73.496800000631083</v>
      </c>
      <c r="CK34" s="13">
        <v>9.7524815981851241</v>
      </c>
      <c r="CL34" s="47">
        <v>47.480031611735207</v>
      </c>
      <c r="CM34" s="47">
        <v>0.11807765057844566</v>
      </c>
      <c r="CN34" s="47">
        <v>6.4895075231322314E-3</v>
      </c>
      <c r="CO34" s="47">
        <v>0.15593122946899204</v>
      </c>
      <c r="CP34" s="69">
        <v>1.7489222774841363E-3</v>
      </c>
    </row>
    <row r="35" spans="1:111" ht="25.5" customHeight="1" x14ac:dyDescent="0.2">
      <c r="A35" s="216"/>
      <c r="B35" s="5" t="s">
        <v>82</v>
      </c>
      <c r="C35" s="10" t="s">
        <v>99</v>
      </c>
      <c r="D35" s="10" t="s">
        <v>99</v>
      </c>
      <c r="E35" s="12" t="s">
        <v>93</v>
      </c>
      <c r="F35" s="65">
        <v>0.71927661323468972</v>
      </c>
      <c r="G35" s="13">
        <v>1.5941383066173449</v>
      </c>
      <c r="H35" s="13">
        <v>0.16663500000000001</v>
      </c>
      <c r="I35" s="13">
        <v>4.6975390918664491E-3</v>
      </c>
      <c r="J35" s="28">
        <v>1E-3</v>
      </c>
      <c r="K35" s="28">
        <v>3.6030124834615664E-3</v>
      </c>
      <c r="L35" s="82">
        <v>2.7715480642012046E-4</v>
      </c>
      <c r="M35" s="28">
        <v>8.1737180198476202E-4</v>
      </c>
      <c r="N35" s="28">
        <v>3.9471211077000187E-3</v>
      </c>
      <c r="O35" s="28">
        <v>6.5765547286130289E-4</v>
      </c>
      <c r="P35" s="150">
        <v>9.27625113051275E-5</v>
      </c>
      <c r="Q35" s="225">
        <v>0.44</v>
      </c>
      <c r="R35" s="225">
        <v>1.95</v>
      </c>
      <c r="S35" s="225">
        <v>0.37</v>
      </c>
      <c r="T35" s="225">
        <v>0.49</v>
      </c>
      <c r="U35" s="273"/>
      <c r="V35" s="273">
        <v>1</v>
      </c>
      <c r="W35" s="274"/>
      <c r="X35" s="274"/>
      <c r="Y35" s="273">
        <v>1</v>
      </c>
      <c r="Z35" s="273">
        <v>1</v>
      </c>
      <c r="AA35" s="274"/>
      <c r="AB35" s="274"/>
      <c r="AC35" s="273"/>
      <c r="AD35" s="273"/>
      <c r="AE35" s="273"/>
      <c r="AF35" s="273">
        <v>1</v>
      </c>
      <c r="AG35" s="273"/>
      <c r="AH35" s="273"/>
      <c r="AI35" s="273"/>
      <c r="AJ35" s="273">
        <v>1</v>
      </c>
      <c r="AK35" s="273"/>
      <c r="AL35" s="274"/>
      <c r="AM35" s="274"/>
      <c r="AN35" s="273"/>
      <c r="AO35" s="273">
        <v>1</v>
      </c>
      <c r="AP35" s="273"/>
      <c r="AQ35" s="273"/>
      <c r="AR35" s="273"/>
      <c r="AS35" s="273">
        <v>1</v>
      </c>
      <c r="AT35" s="273">
        <v>1</v>
      </c>
      <c r="AU35" s="274"/>
      <c r="AV35" s="273">
        <v>1</v>
      </c>
      <c r="AW35" s="274"/>
      <c r="AX35" s="274"/>
      <c r="AY35" s="273">
        <v>1</v>
      </c>
      <c r="AZ35" s="273">
        <v>1</v>
      </c>
      <c r="BA35" s="274"/>
      <c r="BB35" s="274"/>
      <c r="BC35" s="274"/>
      <c r="BD35" s="273"/>
      <c r="BE35" s="273" t="s">
        <v>85</v>
      </c>
      <c r="BF35" s="273"/>
      <c r="BG35" s="273" t="s">
        <v>85</v>
      </c>
      <c r="BH35" s="273"/>
      <c r="BI35" s="273"/>
      <c r="BJ35" s="273"/>
      <c r="BK35" s="273"/>
      <c r="BL35" s="273"/>
      <c r="BM35" s="273"/>
      <c r="BN35" s="273" t="s">
        <v>87</v>
      </c>
      <c r="BO35" s="273"/>
      <c r="BP35" s="273"/>
      <c r="BQ35" s="273"/>
      <c r="BR35" s="273" t="s">
        <v>85</v>
      </c>
      <c r="BS35" s="273"/>
      <c r="BT35" s="273"/>
      <c r="BU35" s="273" t="s">
        <v>85</v>
      </c>
      <c r="BV35" s="273"/>
      <c r="BW35" s="273" t="s">
        <v>85</v>
      </c>
      <c r="BX35" s="273"/>
      <c r="BY35" s="273"/>
      <c r="BZ35" s="273"/>
      <c r="CA35" s="273"/>
      <c r="CB35" s="273"/>
      <c r="CC35" s="273"/>
      <c r="CD35" s="273"/>
      <c r="CE35" s="273" t="s">
        <v>87</v>
      </c>
      <c r="CF35" s="273"/>
      <c r="CG35" s="276">
        <v>56.71049382764744</v>
      </c>
      <c r="CH35" s="71">
        <v>35.65084612251561</v>
      </c>
      <c r="CI35" s="73">
        <v>27.271701098067322</v>
      </c>
      <c r="CJ35" s="13">
        <v>65.228410000560075</v>
      </c>
      <c r="CK35" s="13">
        <v>9.6079030300179582</v>
      </c>
      <c r="CL35" s="47">
        <v>47.480031611735207</v>
      </c>
      <c r="CM35" s="47">
        <v>0.1041562694317958</v>
      </c>
      <c r="CN35" s="47">
        <v>5.9406787436253891E-3</v>
      </c>
      <c r="CO35" s="47">
        <v>0.13813438339559964</v>
      </c>
      <c r="CP35" s="69">
        <v>1.6010129214070426E-3</v>
      </c>
    </row>
    <row r="36" spans="1:111" ht="25.5" customHeight="1" x14ac:dyDescent="0.2">
      <c r="A36" s="216"/>
      <c r="B36" s="5" t="s">
        <v>82</v>
      </c>
      <c r="C36" s="10" t="s">
        <v>99</v>
      </c>
      <c r="D36" s="10" t="s">
        <v>99</v>
      </c>
      <c r="E36" s="12" t="s">
        <v>94</v>
      </c>
      <c r="F36" s="65">
        <v>1.3563501849568433</v>
      </c>
      <c r="G36" s="13">
        <v>1.9126750924784215</v>
      </c>
      <c r="H36" s="13">
        <v>0.31422600000000001</v>
      </c>
      <c r="I36" s="13">
        <v>8.8582165732338757E-3</v>
      </c>
      <c r="J36" s="28">
        <v>2E-3</v>
      </c>
      <c r="K36" s="13">
        <v>6.7942521116703828E-3</v>
      </c>
      <c r="L36" s="28">
        <v>5.2263477782079867E-4</v>
      </c>
      <c r="M36" s="28">
        <v>1.5413296837426943E-3</v>
      </c>
      <c r="N36" s="13">
        <v>7.443142660234321E-3</v>
      </c>
      <c r="O36" s="28">
        <v>1.2401503202527427E-3</v>
      </c>
      <c r="P36" s="150">
        <v>1.7492359274681193E-4</v>
      </c>
      <c r="Q36" s="191">
        <v>0.27</v>
      </c>
      <c r="R36" s="191">
        <v>1.1000000000000001</v>
      </c>
      <c r="S36" s="191">
        <v>0.18</v>
      </c>
      <c r="T36" s="343">
        <v>0.22</v>
      </c>
      <c r="U36" s="273"/>
      <c r="V36" s="273">
        <v>1</v>
      </c>
      <c r="W36" s="274"/>
      <c r="X36" s="274"/>
      <c r="Y36" s="273">
        <v>1</v>
      </c>
      <c r="Z36" s="273">
        <v>1</v>
      </c>
      <c r="AA36" s="274"/>
      <c r="AB36" s="274"/>
      <c r="AC36" s="273"/>
      <c r="AD36" s="273"/>
      <c r="AE36" s="273"/>
      <c r="AF36" s="273">
        <v>1</v>
      </c>
      <c r="AG36" s="273"/>
      <c r="AH36" s="273"/>
      <c r="AI36" s="273"/>
      <c r="AJ36" s="273">
        <v>1</v>
      </c>
      <c r="AK36" s="273">
        <v>1</v>
      </c>
      <c r="AL36" s="274"/>
      <c r="AM36" s="274"/>
      <c r="AN36" s="273"/>
      <c r="AO36" s="273">
        <v>1</v>
      </c>
      <c r="AP36" s="273"/>
      <c r="AQ36" s="273"/>
      <c r="AR36" s="273"/>
      <c r="AS36" s="273">
        <v>1</v>
      </c>
      <c r="AT36" s="273">
        <v>1</v>
      </c>
      <c r="AU36" s="274"/>
      <c r="AV36" s="273">
        <v>1</v>
      </c>
      <c r="AW36" s="274"/>
      <c r="AX36" s="274"/>
      <c r="AY36" s="273">
        <v>1</v>
      </c>
      <c r="AZ36" s="273">
        <v>1</v>
      </c>
      <c r="BA36" s="274"/>
      <c r="BB36" s="274"/>
      <c r="BC36" s="274"/>
      <c r="BD36" s="273"/>
      <c r="BE36" s="273"/>
      <c r="BF36" s="273" t="s">
        <v>85</v>
      </c>
      <c r="BG36" s="273"/>
      <c r="BH36" s="273"/>
      <c r="BI36" s="273" t="s">
        <v>85</v>
      </c>
      <c r="BJ36" s="273"/>
      <c r="BK36" s="273"/>
      <c r="BL36" s="273"/>
      <c r="BM36" s="273"/>
      <c r="BN36" s="273"/>
      <c r="BO36" s="273" t="s">
        <v>87</v>
      </c>
      <c r="BP36" s="273"/>
      <c r="BQ36" s="273"/>
      <c r="BR36" s="273" t="s">
        <v>85</v>
      </c>
      <c r="BS36" s="273"/>
      <c r="BT36" s="273"/>
      <c r="BU36" s="273" t="s">
        <v>85</v>
      </c>
      <c r="BV36" s="273"/>
      <c r="BW36" s="273"/>
      <c r="BX36" s="273" t="s">
        <v>85</v>
      </c>
      <c r="BY36" s="273"/>
      <c r="BZ36" s="273"/>
      <c r="CA36" s="273"/>
      <c r="CB36" s="273"/>
      <c r="CC36" s="273"/>
      <c r="CD36" s="273" t="s">
        <v>87</v>
      </c>
      <c r="CE36" s="273"/>
      <c r="CF36" s="273"/>
      <c r="CG36" s="276">
        <v>49.521839680480852</v>
      </c>
      <c r="CH36" s="71">
        <v>35.114376481821125</v>
      </c>
      <c r="CI36" s="73">
        <v>27.271701098067322</v>
      </c>
      <c r="CJ36" s="13">
        <v>56.960020000489074</v>
      </c>
      <c r="CK36" s="13">
        <v>9.4633244618507941</v>
      </c>
      <c r="CL36" s="47">
        <v>47.480031611735207</v>
      </c>
      <c r="CM36" s="47">
        <v>0.12468916606931423</v>
      </c>
      <c r="CN36" s="47">
        <v>1.1033850064376726E-2</v>
      </c>
      <c r="CO36" s="47">
        <v>0.17334556118034197</v>
      </c>
      <c r="CP36" s="69">
        <v>2.9736225923495279E-3</v>
      </c>
    </row>
    <row r="37" spans="1:111" ht="25.5" customHeight="1" x14ac:dyDescent="0.2">
      <c r="A37" s="216"/>
      <c r="B37" s="5" t="s">
        <v>82</v>
      </c>
      <c r="C37" s="10" t="s">
        <v>99</v>
      </c>
      <c r="D37" s="10" t="s">
        <v>99</v>
      </c>
      <c r="E37" s="10" t="s">
        <v>95</v>
      </c>
      <c r="F37" s="65">
        <v>0.97958624469105349</v>
      </c>
      <c r="G37" s="13">
        <v>1.7242931223455267</v>
      </c>
      <c r="H37" s="13">
        <v>0.226941</v>
      </c>
      <c r="I37" s="13">
        <v>6.3976008584466868E-3</v>
      </c>
      <c r="J37" s="28">
        <v>1E-3</v>
      </c>
      <c r="K37" s="28">
        <v>4.9069598584286092E-3</v>
      </c>
      <c r="L37" s="82">
        <v>3.7745845064835452E-4</v>
      </c>
      <c r="M37" s="28">
        <v>1.1131825493697234E-3</v>
      </c>
      <c r="N37" s="13">
        <v>5.3756030323914537E-3</v>
      </c>
      <c r="O37" s="28">
        <v>8.9566412018253624E-4</v>
      </c>
      <c r="P37" s="150">
        <v>1.2633370587269684E-4</v>
      </c>
      <c r="Q37" s="225">
        <v>0.1</v>
      </c>
      <c r="R37" s="225">
        <v>1.1200000000000001</v>
      </c>
      <c r="S37" s="191">
        <v>0.2</v>
      </c>
      <c r="T37" s="343">
        <v>0.28000000000000003</v>
      </c>
      <c r="U37" s="273"/>
      <c r="V37" s="273">
        <v>1</v>
      </c>
      <c r="W37" s="274"/>
      <c r="X37" s="274"/>
      <c r="Y37" s="273">
        <v>1</v>
      </c>
      <c r="Z37" s="273">
        <v>1</v>
      </c>
      <c r="AA37" s="274"/>
      <c r="AB37" s="274"/>
      <c r="AC37" s="273"/>
      <c r="AD37" s="273"/>
      <c r="AE37" s="273"/>
      <c r="AF37" s="273">
        <v>1</v>
      </c>
      <c r="AG37" s="273"/>
      <c r="AH37" s="273"/>
      <c r="AI37" s="273"/>
      <c r="AJ37" s="273">
        <v>1</v>
      </c>
      <c r="AK37" s="273">
        <v>1</v>
      </c>
      <c r="AL37" s="274"/>
      <c r="AM37" s="274"/>
      <c r="AN37" s="273"/>
      <c r="AO37" s="273">
        <v>1</v>
      </c>
      <c r="AP37" s="273"/>
      <c r="AQ37" s="273"/>
      <c r="AR37" s="273"/>
      <c r="AS37" s="273">
        <v>1</v>
      </c>
      <c r="AT37" s="273">
        <v>1</v>
      </c>
      <c r="AU37" s="274"/>
      <c r="AV37" s="273">
        <v>1</v>
      </c>
      <c r="AW37" s="274"/>
      <c r="AX37" s="274"/>
      <c r="AY37" s="273">
        <v>1</v>
      </c>
      <c r="AZ37" s="273">
        <v>1</v>
      </c>
      <c r="BA37" s="274"/>
      <c r="BB37" s="274"/>
      <c r="BC37" s="274"/>
      <c r="BD37" s="273"/>
      <c r="BE37" s="273"/>
      <c r="BF37" s="273" t="s">
        <v>85</v>
      </c>
      <c r="BG37" s="273"/>
      <c r="BH37" s="273"/>
      <c r="BI37" s="273" t="s">
        <v>85</v>
      </c>
      <c r="BJ37" s="273"/>
      <c r="BK37" s="273"/>
      <c r="BL37" s="273"/>
      <c r="BM37" s="273"/>
      <c r="BN37" s="273"/>
      <c r="BO37" s="273" t="s">
        <v>87</v>
      </c>
      <c r="BP37" s="273"/>
      <c r="BQ37" s="273"/>
      <c r="BR37" s="273" t="s">
        <v>85</v>
      </c>
      <c r="BS37" s="273"/>
      <c r="BT37" s="273"/>
      <c r="BU37" s="273" t="s">
        <v>85</v>
      </c>
      <c r="BV37" s="273"/>
      <c r="BW37" s="273"/>
      <c r="BX37" s="273" t="s">
        <v>85</v>
      </c>
      <c r="BY37" s="273"/>
      <c r="BZ37" s="273"/>
      <c r="CA37" s="273"/>
      <c r="CB37" s="273"/>
      <c r="CC37" s="273"/>
      <c r="CD37" s="273" t="s">
        <v>87</v>
      </c>
      <c r="CE37" s="273"/>
      <c r="CF37" s="273"/>
      <c r="CG37" s="245">
        <v>36.076393960780415</v>
      </c>
      <c r="CH37" s="58">
        <v>32.42227428488151</v>
      </c>
      <c r="CI37" s="73">
        <v>27.271701098067322</v>
      </c>
      <c r="CJ37" s="13">
        <v>41.49506833368963</v>
      </c>
      <c r="CK37" s="13">
        <v>8.737802919775568</v>
      </c>
      <c r="CL37" s="47">
        <v>47.480031611735207</v>
      </c>
      <c r="CM37" s="47">
        <v>8.4181824529578717E-2</v>
      </c>
      <c r="CN37" s="47">
        <v>7.3579433484852949E-3</v>
      </c>
      <c r="CO37" s="47">
        <v>0.11806044680339089</v>
      </c>
      <c r="CP37" s="69">
        <v>1.9829657324167871E-3</v>
      </c>
      <c r="CQ37" s="121"/>
      <c r="CR37" s="121"/>
      <c r="CS37" s="121"/>
      <c r="CT37" s="121"/>
      <c r="CU37" s="121"/>
      <c r="CV37" s="121"/>
      <c r="CW37" s="121"/>
      <c r="CX37" s="237"/>
      <c r="CY37" s="237"/>
      <c r="CZ37" s="237"/>
      <c r="DA37" s="237"/>
      <c r="DB37" s="237"/>
      <c r="DC37" s="237"/>
      <c r="DD37" s="237"/>
      <c r="DE37" s="237"/>
      <c r="DF37" s="237"/>
    </row>
    <row r="38" spans="1:111" ht="25.5" customHeight="1" x14ac:dyDescent="0.2"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0">
        <v>0.23249956840067804</v>
      </c>
      <c r="J38" s="500">
        <v>8.2056154637664996E-2</v>
      </c>
      <c r="K38" s="500">
        <v>0.10950551479053881</v>
      </c>
      <c r="L38" s="500">
        <v>0.12263713821976929</v>
      </c>
      <c r="M38" s="500">
        <v>0</v>
      </c>
      <c r="N38" s="14"/>
      <c r="O38" s="14"/>
      <c r="P38" s="14"/>
      <c r="Q38" s="7"/>
      <c r="R38" s="7"/>
      <c r="S38" s="7"/>
      <c r="T38" s="7"/>
      <c r="U38" s="249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69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0"/>
      <c r="CG38" s="7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121"/>
      <c r="CW38" s="121"/>
      <c r="CX38" s="237"/>
      <c r="CY38" s="237"/>
      <c r="CZ38" s="237"/>
      <c r="DA38" s="237"/>
      <c r="DB38" s="237"/>
      <c r="DC38" s="237"/>
      <c r="DD38" s="237"/>
      <c r="DE38" s="237"/>
      <c r="DF38" s="237"/>
    </row>
    <row r="39" spans="1:111" ht="29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17">
        <v>1.9548853456069699</v>
      </c>
      <c r="G39" s="7">
        <v>1.9548853456069699</v>
      </c>
      <c r="H39" s="191">
        <v>1.1575</v>
      </c>
      <c r="I39" s="60">
        <v>8.0295859855085885E-3</v>
      </c>
      <c r="J39" s="60">
        <v>9.2018789769492647E-3</v>
      </c>
      <c r="K39" s="60">
        <v>3.6787440855842175E-3</v>
      </c>
      <c r="L39" s="60">
        <v>4.3248473331112241E-3</v>
      </c>
      <c r="M39" s="60">
        <v>0</v>
      </c>
      <c r="N39" s="13">
        <v>7.2741261470094017E-3</v>
      </c>
      <c r="O39" s="28">
        <v>7.5545983849918631E-4</v>
      </c>
      <c r="P39" s="225">
        <v>0</v>
      </c>
      <c r="Q39" s="60">
        <v>1.5</v>
      </c>
      <c r="R39" s="60">
        <v>2.2000000000000002</v>
      </c>
      <c r="S39" s="60">
        <v>1.7350000000000001</v>
      </c>
      <c r="T39" s="60">
        <v>1.1700000000000002</v>
      </c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0"/>
      <c r="CG39" s="32">
        <v>229.98839005684491</v>
      </c>
      <c r="CH39" s="32">
        <v>46.712904858419492</v>
      </c>
      <c r="CI39" s="32">
        <v>5.4285003003342132</v>
      </c>
      <c r="CJ39" s="13">
        <v>264.48664856537164</v>
      </c>
      <c r="CK39" s="13">
        <v>13.07961336035746</v>
      </c>
      <c r="CL39" s="47">
        <v>16.285500901002639</v>
      </c>
      <c r="CM39" s="47">
        <v>0.46021302906761224</v>
      </c>
      <c r="CN39" s="47">
        <v>7.4070187373620561E-2</v>
      </c>
      <c r="CO39" s="94">
        <v>0.5488773604463848</v>
      </c>
      <c r="CP39" s="94">
        <v>1.5139652464613759E-2</v>
      </c>
      <c r="CQ39" s="236">
        <f t="shared" ref="CQ39:CQ45" si="5">F47+F55+F63+F71+F79+F87</f>
        <v>1.2344933015533821</v>
      </c>
      <c r="CR39" s="238">
        <f t="shared" ref="CR39:CR45" si="6">F47/CQ39</f>
        <v>0.11983957475592674</v>
      </c>
      <c r="CS39" s="238">
        <f t="shared" ref="CS39:CS45" si="7">F55/CQ39</f>
        <v>0.29959893688981687</v>
      </c>
      <c r="CT39" s="238">
        <f t="shared" ref="CT39:CT45" si="8">F63/CQ39</f>
        <v>0.19441174747404807</v>
      </c>
      <c r="CU39" s="238">
        <f t="shared" ref="CU39:CU45" si="9">F71/CQ39</f>
        <v>4.6604279071749292E-2</v>
      </c>
      <c r="CV39" s="238">
        <f t="shared" ref="CV39:CV45" si="10">F79/CQ39</f>
        <v>0.12649732890903378</v>
      </c>
      <c r="CW39" s="238">
        <f t="shared" ref="CW39:CW45" si="11">F87/CQ39</f>
        <v>0.21304813289942531</v>
      </c>
      <c r="CX39" s="238">
        <f t="shared" ref="CX39:CX45" si="12">SUM(CR39:CW39)</f>
        <v>1</v>
      </c>
      <c r="CY39" s="237"/>
      <c r="CZ39" s="240">
        <f>F47/[1]EU28!F47</f>
        <v>3.5166902496825244E-4</v>
      </c>
      <c r="DA39" s="240">
        <f>F55/[1]EU28!F55</f>
        <v>9.1655365213984025E-4</v>
      </c>
      <c r="DB39" s="240">
        <f>H63/[1]EU28!F63</f>
        <v>6.1926775207414467E-4</v>
      </c>
      <c r="DC39" s="240">
        <f>F71/[1]EU28!F71</f>
        <v>5.1459964977651484E-4</v>
      </c>
      <c r="DD39" s="240">
        <f>F79/[1]EU28!F79</f>
        <v>1.018164769687954E-3</v>
      </c>
      <c r="DE39" s="240">
        <f>F87/[1]EU28!F87</f>
        <v>1.0270481606247861E-3</v>
      </c>
      <c r="DF39" s="237"/>
      <c r="DG39" s="27"/>
    </row>
    <row r="40" spans="1:111" ht="24.75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2.9769113174981507</v>
      </c>
      <c r="G40" s="7">
        <v>2.9769113174981507</v>
      </c>
      <c r="H40" s="17">
        <v>1.1425000000000001</v>
      </c>
      <c r="I40" s="60">
        <v>3.7161919914399502E-2</v>
      </c>
      <c r="J40" s="60">
        <v>1.6114558213616167E-2</v>
      </c>
      <c r="K40" s="60">
        <v>1.759706590705459E-2</v>
      </c>
      <c r="L40" s="60">
        <v>1.9475839373995298E-2</v>
      </c>
      <c r="M40" s="60">
        <v>0</v>
      </c>
      <c r="N40" s="13">
        <v>3.3550476266511343E-2</v>
      </c>
      <c r="O40" s="28">
        <v>3.6114436478881544E-3</v>
      </c>
      <c r="P40" s="225">
        <v>4.3368086899420177E-18</v>
      </c>
      <c r="Q40" s="60">
        <v>1.02</v>
      </c>
      <c r="R40" s="60">
        <v>2.7999999999999994</v>
      </c>
      <c r="S40" s="60">
        <v>0.69</v>
      </c>
      <c r="T40" s="60">
        <v>1.2200000000000002</v>
      </c>
      <c r="U40" s="249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0"/>
      <c r="CG40" s="32">
        <v>215.76085975445392</v>
      </c>
      <c r="CH40" s="32">
        <v>48.578310499759638</v>
      </c>
      <c r="CI40" s="32">
        <v>5.3158931330724473</v>
      </c>
      <c r="CJ40" s="13">
        <v>220.07607694954299</v>
      </c>
      <c r="CK40" s="13">
        <v>19.431324199903855</v>
      </c>
      <c r="CL40" s="47">
        <v>15.947679399217343</v>
      </c>
      <c r="CM40" s="47">
        <v>0.65812588770661917</v>
      </c>
      <c r="CN40" s="47">
        <v>5.550071974597539E-2</v>
      </c>
      <c r="CO40" s="94">
        <v>0.62262179147305063</v>
      </c>
      <c r="CP40" s="94">
        <v>3.2200287898390155E-2</v>
      </c>
      <c r="CQ40" s="236">
        <f t="shared" si="5"/>
        <v>3.6973033615517386</v>
      </c>
      <c r="CR40" s="238">
        <f t="shared" si="6"/>
        <v>0.44681471127433553</v>
      </c>
      <c r="CS40" s="238">
        <f t="shared" si="7"/>
        <v>0.25786321645683047</v>
      </c>
      <c r="CT40" s="238">
        <f t="shared" si="8"/>
        <v>7.3026196012945618E-2</v>
      </c>
      <c r="CU40" s="238">
        <f t="shared" si="9"/>
        <v>5.7796927826530967E-2</v>
      </c>
      <c r="CV40" s="238">
        <f t="shared" si="10"/>
        <v>2.8898463913265483E-2</v>
      </c>
      <c r="CW40" s="238">
        <f t="shared" si="11"/>
        <v>0.13560048451609188</v>
      </c>
      <c r="CX40" s="238">
        <f t="shared" si="12"/>
        <v>0.99999999999999989</v>
      </c>
      <c r="CY40" s="237"/>
      <c r="CZ40" s="240">
        <f>F48/[1]EU28!F48</f>
        <v>3.9290527850101556E-3</v>
      </c>
      <c r="DA40" s="240">
        <f>F56/[1]EU28!F56</f>
        <v>4.4102069434100426E-3</v>
      </c>
      <c r="DB40" s="240">
        <f>H64/[1]EU28!F64</f>
        <v>2.4735128004287418E-4</v>
      </c>
      <c r="DC40" s="240">
        <f>F72/[1]EU28!F72</f>
        <v>3.0835898346377511E-3</v>
      </c>
      <c r="DD40" s="240">
        <f>F80/[1]EU28!F80</f>
        <v>8.8994159395467353E-4</v>
      </c>
      <c r="DE40" s="240">
        <f>F88/[1]EU28!F88</f>
        <v>2.9337944129521395E-3</v>
      </c>
      <c r="DF40" s="237"/>
      <c r="DG40" s="27"/>
    </row>
    <row r="41" spans="1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5.678201693104298</v>
      </c>
      <c r="G41" s="7">
        <v>5.678201693104298</v>
      </c>
      <c r="H41" s="17">
        <v>2.5</v>
      </c>
      <c r="I41" s="60">
        <v>4.9446402180621477E-2</v>
      </c>
      <c r="J41" s="60">
        <v>1.3147413224425055E-2</v>
      </c>
      <c r="K41" s="60">
        <v>2.3156003739419513E-2</v>
      </c>
      <c r="L41" s="60">
        <v>2.6267651584277803E-2</v>
      </c>
      <c r="M41" s="60">
        <v>0</v>
      </c>
      <c r="N41" s="13">
        <v>4.4720908802451942E-2</v>
      </c>
      <c r="O41" s="28">
        <v>4.7254933781695381E-3</v>
      </c>
      <c r="P41" s="225">
        <v>0</v>
      </c>
      <c r="Q41" s="60">
        <v>0.54</v>
      </c>
      <c r="R41" s="60">
        <v>2.5</v>
      </c>
      <c r="S41" s="60">
        <v>0.54</v>
      </c>
      <c r="T41" s="60">
        <v>0.70000000000000007</v>
      </c>
      <c r="U41" s="249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0"/>
      <c r="CG41" s="32">
        <v>136.25841972495377</v>
      </c>
      <c r="CH41" s="32">
        <v>49.733137456290478</v>
      </c>
      <c r="CI41" s="32">
        <v>5.3489193654825282</v>
      </c>
      <c r="CJ41" s="13">
        <v>138.98358811945283</v>
      </c>
      <c r="CK41" s="13">
        <v>19.893254982516194</v>
      </c>
      <c r="CL41" s="47">
        <v>16.046758096447583</v>
      </c>
      <c r="CM41" s="47">
        <v>0.80407503257930979</v>
      </c>
      <c r="CN41" s="47">
        <v>0.1143328436407262</v>
      </c>
      <c r="CO41" s="94">
        <v>0.88029357436567124</v>
      </c>
      <c r="CP41" s="94">
        <v>4.9733137456290488E-2</v>
      </c>
      <c r="CQ41" s="236">
        <f t="shared" si="5"/>
        <v>5.678201693104298</v>
      </c>
      <c r="CR41" s="238">
        <f t="shared" si="6"/>
        <v>0.35607442708203668</v>
      </c>
      <c r="CS41" s="238">
        <f t="shared" si="7"/>
        <v>0.25619699774254606</v>
      </c>
      <c r="CT41" s="238">
        <f t="shared" si="8"/>
        <v>0.11271174125026705</v>
      </c>
      <c r="CU41" s="238">
        <f t="shared" si="9"/>
        <v>5.5003366785030067E-2</v>
      </c>
      <c r="CV41" s="238">
        <f t="shared" si="10"/>
        <v>5.7898280826347438E-2</v>
      </c>
      <c r="CW41" s="238">
        <f t="shared" si="11"/>
        <v>0.16211518631377284</v>
      </c>
      <c r="CX41" s="238">
        <f t="shared" si="12"/>
        <v>1</v>
      </c>
      <c r="CY41" s="237"/>
      <c r="CZ41" s="240">
        <f>F49/[1]EU28!F49</f>
        <v>1.0189298063439817E-2</v>
      </c>
      <c r="DA41" s="240">
        <f>F57/[1]EU28!F57</f>
        <v>1.1594311200685128E-2</v>
      </c>
      <c r="DB41" s="240">
        <f>H65/[1]EU28!F65</f>
        <v>2.4039475348994139E-3</v>
      </c>
      <c r="DC41" s="240">
        <f>F73/[1]EU28!F73</f>
        <v>8.6192965476802677E-3</v>
      </c>
      <c r="DD41" s="240">
        <f>F81/[1]EU28!F81</f>
        <v>5.2262636708686784E-3</v>
      </c>
      <c r="DE41" s="240">
        <f>F89/[1]EU28!F89</f>
        <v>8.938155177348658E-3</v>
      </c>
      <c r="DF41" s="237"/>
      <c r="DG41" s="27"/>
    </row>
    <row r="42" spans="1:111" ht="24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5.0193293334429203</v>
      </c>
      <c r="G42" s="7">
        <v>5.0193293334429203</v>
      </c>
      <c r="H42" s="17">
        <v>2.1225000000000001</v>
      </c>
      <c r="I42" s="60">
        <v>4.2848891911698203E-2</v>
      </c>
      <c r="J42" s="60">
        <v>1.2652308894428605E-2</v>
      </c>
      <c r="K42" s="60">
        <v>2.0197994480271663E-2</v>
      </c>
      <c r="L42" s="60">
        <v>2.2619415646833712E-2</v>
      </c>
      <c r="M42" s="60">
        <v>0</v>
      </c>
      <c r="N42" s="13">
        <v>3.8663112578175757E-2</v>
      </c>
      <c r="O42" s="28">
        <v>4.1857793335224403E-3</v>
      </c>
      <c r="P42" s="225">
        <v>0</v>
      </c>
      <c r="Q42" s="60">
        <v>0.41</v>
      </c>
      <c r="R42" s="60">
        <v>1.9000000000000001</v>
      </c>
      <c r="S42" s="60">
        <v>0.21</v>
      </c>
      <c r="T42" s="60">
        <v>0.43999999999999995</v>
      </c>
      <c r="U42" s="249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0"/>
      <c r="CG42" s="32">
        <v>132.76914729432292</v>
      </c>
      <c r="CH42" s="32">
        <v>48.727464853139217</v>
      </c>
      <c r="CI42" s="32">
        <v>5.3796345140366331</v>
      </c>
      <c r="CJ42" s="13">
        <v>135.42453024020938</v>
      </c>
      <c r="CK42" s="13">
        <v>19.490985941255687</v>
      </c>
      <c r="CL42" s="47">
        <v>16.138903542109901</v>
      </c>
      <c r="CM42" s="47">
        <v>0.69341423291010484</v>
      </c>
      <c r="CN42" s="47">
        <v>0.10342404415078799</v>
      </c>
      <c r="CO42" s="94">
        <v>0.76074678906092874</v>
      </c>
      <c r="CP42" s="94">
        <v>4.1369617660315203E-2</v>
      </c>
      <c r="CQ42" s="236">
        <f t="shared" si="5"/>
        <v>5.0193293334429203</v>
      </c>
      <c r="CR42" s="238">
        <f t="shared" si="6"/>
        <v>0.38807810947994587</v>
      </c>
      <c r="CS42" s="238">
        <f t="shared" si="7"/>
        <v>0.20959492832672177</v>
      </c>
      <c r="CT42" s="238">
        <f t="shared" si="8"/>
        <v>0.10758409423387977</v>
      </c>
      <c r="CU42" s="238">
        <f t="shared" si="9"/>
        <v>5.7311113214337982E-2</v>
      </c>
      <c r="CV42" s="238">
        <f t="shared" si="10"/>
        <v>6.0586033969443016E-2</v>
      </c>
      <c r="CW42" s="238">
        <f t="shared" si="11"/>
        <v>0.17684572077567154</v>
      </c>
      <c r="CX42" s="238">
        <f t="shared" si="12"/>
        <v>1</v>
      </c>
      <c r="CY42" s="237"/>
      <c r="CZ42" s="240">
        <f>F50/[1]EU28!F50</f>
        <v>7.5772818243270926E-3</v>
      </c>
      <c r="DA42" s="240">
        <f>F58/[1]EU28!F58</f>
        <v>4.3632614652697153E-3</v>
      </c>
      <c r="DB42" s="240">
        <f>H66/[1]EU28!F66</f>
        <v>1.6401715871814282E-3</v>
      </c>
      <c r="DC42" s="240">
        <f>F74/[1]EU28!F74</f>
        <v>4.8497572568320796E-3</v>
      </c>
      <c r="DD42" s="240">
        <f>F82/[1]EU28!F82</f>
        <v>3.105450676536069E-3</v>
      </c>
      <c r="DE42" s="240">
        <f>F90/[1]EU28!F90</f>
        <v>6.0528423792712985E-3</v>
      </c>
      <c r="DF42" s="237"/>
      <c r="DG42" s="27"/>
    </row>
    <row r="43" spans="1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4.8696071340511224</v>
      </c>
      <c r="G43" s="7">
        <v>4.8696071340511224</v>
      </c>
      <c r="H43" s="17">
        <v>2.0775000000000001</v>
      </c>
      <c r="I43" s="60">
        <v>4.1995372074718977E-2</v>
      </c>
      <c r="J43" s="60">
        <v>1.5184618691857004E-2</v>
      </c>
      <c r="K43" s="60">
        <v>1.987511682789531E-2</v>
      </c>
      <c r="L43" s="60">
        <v>2.202581769813353E-2</v>
      </c>
      <c r="M43" s="60">
        <v>0</v>
      </c>
      <c r="N43" s="13">
        <v>3.7838718253443628E-2</v>
      </c>
      <c r="O43" s="28">
        <v>4.1566538212753487E-3</v>
      </c>
      <c r="P43" s="225">
        <v>0</v>
      </c>
      <c r="Q43" s="60">
        <v>0.21999999999999997</v>
      </c>
      <c r="R43" s="60">
        <v>1.1000000000000001</v>
      </c>
      <c r="S43" s="60">
        <v>0.14000000000000001</v>
      </c>
      <c r="T43" s="60">
        <v>0.18000000000000002</v>
      </c>
      <c r="U43" s="249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0"/>
      <c r="CG43" s="32">
        <v>130.5125893882045</v>
      </c>
      <c r="CH43" s="32">
        <v>46.64093726648079</v>
      </c>
      <c r="CI43" s="32">
        <v>5.3798253903932123</v>
      </c>
      <c r="CJ43" s="13">
        <v>133.1228411759686</v>
      </c>
      <c r="CK43" s="32">
        <v>18.656374906592315</v>
      </c>
      <c r="CL43" s="94">
        <v>16.139476171179638</v>
      </c>
      <c r="CM43" s="47">
        <v>0.66174267246929352</v>
      </c>
      <c r="CN43" s="47">
        <v>9.6896547171113859E-2</v>
      </c>
      <c r="CO43" s="47">
        <v>0.72684884539867578</v>
      </c>
      <c r="CP43" s="47">
        <v>3.8758618868445539E-2</v>
      </c>
      <c r="CQ43" s="236">
        <f t="shared" si="5"/>
        <v>4.8696071340511224</v>
      </c>
      <c r="CR43" s="238">
        <f t="shared" si="6"/>
        <v>0.38481980390730497</v>
      </c>
      <c r="CS43" s="238">
        <f t="shared" si="7"/>
        <v>0.20760015737104612</v>
      </c>
      <c r="CT43" s="238">
        <f t="shared" si="8"/>
        <v>0.10883834884624102</v>
      </c>
      <c r="CU43" s="238">
        <f t="shared" si="9"/>
        <v>5.7385409354598113E-2</v>
      </c>
      <c r="CV43" s="238">
        <f t="shared" si="10"/>
        <v>6.0761021669574471E-2</v>
      </c>
      <c r="CW43" s="238">
        <f t="shared" si="11"/>
        <v>0.18059525885123526</v>
      </c>
      <c r="CX43" s="238">
        <f t="shared" si="12"/>
        <v>0.99999999999999989</v>
      </c>
      <c r="CY43" s="237"/>
      <c r="CZ43" s="240">
        <f>F51/[1]EU28!F51</f>
        <v>7.338063446885563E-3</v>
      </c>
      <c r="DA43" s="240">
        <f>F59/[1]EU28!F59</f>
        <v>4.2590630576515923E-3</v>
      </c>
      <c r="DB43" s="240">
        <f>H67/[1]EU28!F67</f>
        <v>1.7429385605696533E-3</v>
      </c>
      <c r="DC43" s="240">
        <f>F75/[1]EU28!F75</f>
        <v>4.3937798550879714E-3</v>
      </c>
      <c r="DD43" s="240">
        <f>F83/[1]EU28!F83</f>
        <v>2.911940799078778E-3</v>
      </c>
      <c r="DE43" s="240">
        <f>F91/[1]EU28!F91</f>
        <v>5.9052924408602107E-3</v>
      </c>
      <c r="DF43" s="237"/>
      <c r="DG43" s="27"/>
    </row>
    <row r="44" spans="1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6.3084794937125013</v>
      </c>
      <c r="G44" s="7">
        <v>6.3084794937125013</v>
      </c>
      <c r="H44" s="17">
        <v>2.5</v>
      </c>
      <c r="I44" s="60">
        <v>4.9486630589428163E-2</v>
      </c>
      <c r="J44" s="60">
        <v>1.3960805779533365E-2</v>
      </c>
      <c r="K44" s="60">
        <v>2.3337930845436269E-2</v>
      </c>
      <c r="L44" s="60">
        <v>2.6079579743991884E-2</v>
      </c>
      <c r="M44" s="60">
        <v>0</v>
      </c>
      <c r="N44" s="13">
        <v>4.4634785472290987E-2</v>
      </c>
      <c r="O44" s="28">
        <v>4.8518451171371667E-3</v>
      </c>
      <c r="P44" s="225">
        <v>8.6736173798840355E-18</v>
      </c>
      <c r="Q44" s="60">
        <v>0.24000000000000002</v>
      </c>
      <c r="R44" s="60">
        <v>0.85</v>
      </c>
      <c r="S44" s="60">
        <v>0.17000000000000004</v>
      </c>
      <c r="T44" s="60">
        <v>0.23000000000000004</v>
      </c>
      <c r="U44" s="249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0"/>
      <c r="CG44" s="32">
        <v>124.49267014144732</v>
      </c>
      <c r="CH44" s="32">
        <v>45.846106111806321</v>
      </c>
      <c r="CI44" s="32">
        <v>5.4459975157005083</v>
      </c>
      <c r="CJ44" s="13">
        <v>126.98252354427626</v>
      </c>
      <c r="CK44" s="32">
        <v>18.338442444722528</v>
      </c>
      <c r="CL44" s="94">
        <v>16.337992547101525</v>
      </c>
      <c r="CM44" s="47">
        <v>0.81971542035544087</v>
      </c>
      <c r="CN44" s="47">
        <v>0.11461526527951579</v>
      </c>
      <c r="CO44" s="47">
        <v>0.90413453679074929</v>
      </c>
      <c r="CP44" s="47">
        <v>4.5846106111806319E-2</v>
      </c>
      <c r="CQ44" s="236">
        <f t="shared" si="5"/>
        <v>6.3084794937125013</v>
      </c>
      <c r="CR44" s="238">
        <f t="shared" si="6"/>
        <v>0.34916169274109782</v>
      </c>
      <c r="CS44" s="238">
        <f t="shared" si="7"/>
        <v>0.19542632056404727</v>
      </c>
      <c r="CT44" s="238">
        <f t="shared" si="8"/>
        <v>0.12839861028434921</v>
      </c>
      <c r="CU44" s="238">
        <f t="shared" si="9"/>
        <v>5.8627896169214183E-2</v>
      </c>
      <c r="CV44" s="238">
        <f t="shared" si="10"/>
        <v>7.5564843951431607E-2</v>
      </c>
      <c r="CW44" s="238">
        <f t="shared" si="11"/>
        <v>0.19282063628985999</v>
      </c>
      <c r="CX44" s="238">
        <f t="shared" si="12"/>
        <v>1</v>
      </c>
      <c r="CY44" s="237"/>
      <c r="CZ44" s="240">
        <f>F52/[1]EU28!F52</f>
        <v>9.2767830974021248E-3</v>
      </c>
      <c r="DA44" s="240">
        <f>F60/[1]EU28!F60</f>
        <v>4.5703167221871283E-3</v>
      </c>
      <c r="DB44" s="240">
        <f>H68/[1]EU28!F68</f>
        <v>2.4501552388433768E-3</v>
      </c>
      <c r="DC44" s="240">
        <f>F76/[1]EU28!F76</f>
        <v>5.9572019125874731E-3</v>
      </c>
      <c r="DD44" s="240">
        <f>F84/[1]EU28!F84</f>
        <v>4.6339969720345237E-3</v>
      </c>
      <c r="DE44" s="240">
        <f>F92/[1]EU28!F92</f>
        <v>8.0005066396510033E-3</v>
      </c>
      <c r="DF44" s="237"/>
      <c r="DG44" s="27"/>
    </row>
    <row r="45" spans="1:111" ht="25.5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0.87066984466179009</v>
      </c>
      <c r="G45" s="7">
        <v>0.87066984466179009</v>
      </c>
      <c r="H45" s="17">
        <v>0.62250000000000005</v>
      </c>
      <c r="I45" s="60">
        <v>3.5307657443030965E-3</v>
      </c>
      <c r="J45" s="60">
        <v>1.794570856855545E-3</v>
      </c>
      <c r="K45" s="60">
        <v>1.6626589048772558E-3</v>
      </c>
      <c r="L45" s="60">
        <v>1.8439868394258411E-3</v>
      </c>
      <c r="M45" s="60">
        <v>0</v>
      </c>
      <c r="N45" s="13">
        <v>3.1654065883603825E-3</v>
      </c>
      <c r="O45" s="28">
        <v>3.6535915594271447E-4</v>
      </c>
      <c r="P45" s="225">
        <v>-4.3368086899420177E-19</v>
      </c>
      <c r="Q45" s="60">
        <v>0.27</v>
      </c>
      <c r="R45" s="60">
        <v>0.60000000000000009</v>
      </c>
      <c r="S45" s="60">
        <v>0.20000000000000004</v>
      </c>
      <c r="T45" s="60">
        <v>0.28999999999999998</v>
      </c>
      <c r="U45" s="249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0"/>
      <c r="CG45" s="32">
        <v>92.393433786749455</v>
      </c>
      <c r="CH45" s="32">
        <v>38.504907570681738</v>
      </c>
      <c r="CI45" s="32">
        <v>6.9005262553144506</v>
      </c>
      <c r="CJ45" s="13">
        <v>94.241302462484441</v>
      </c>
      <c r="CK45" s="32">
        <v>15.401963028272696</v>
      </c>
      <c r="CL45" s="94">
        <v>20.701578765943353</v>
      </c>
      <c r="CM45" s="47">
        <v>8.6452256765677776E-2</v>
      </c>
      <c r="CN45" s="47">
        <v>2.3969304962749384E-2</v>
      </c>
      <c r="CO45" s="47">
        <v>0.10007730054413382</v>
      </c>
      <c r="CP45" s="47">
        <v>9.5877219850997557E-3</v>
      </c>
      <c r="CQ45" s="236">
        <f t="shared" si="5"/>
        <v>0.87066984466179009</v>
      </c>
      <c r="CR45" s="238">
        <f t="shared" si="6"/>
        <v>0.12271745533084627</v>
      </c>
      <c r="CS45" s="238">
        <f t="shared" si="7"/>
        <v>0.12271745533084627</v>
      </c>
      <c r="CT45" s="238">
        <f t="shared" si="8"/>
        <v>0.36753311483333084</v>
      </c>
      <c r="CU45" s="238">
        <f t="shared" si="9"/>
        <v>0.10383784681840838</v>
      </c>
      <c r="CV45" s="238">
        <f t="shared" si="10"/>
        <v>0.24543491066169254</v>
      </c>
      <c r="CW45" s="238">
        <f t="shared" si="11"/>
        <v>3.7759217024875773E-2</v>
      </c>
      <c r="CX45" s="238">
        <f t="shared" si="12"/>
        <v>1</v>
      </c>
      <c r="CY45" s="237"/>
      <c r="CZ45" s="240">
        <f>F53/[1]EU28!F53</f>
        <v>7.7100871532831644E-4</v>
      </c>
      <c r="DA45" s="240">
        <f>F61/[1]EU28!F61</f>
        <v>7.744736718628449E-4</v>
      </c>
      <c r="DB45" s="240">
        <f>H69/[1]EU28!F69</f>
        <v>1.2554730779491844E-3</v>
      </c>
      <c r="DC45" s="240">
        <f>F77/[1]EU28!F77</f>
        <v>4.1042528581531857E-3</v>
      </c>
      <c r="DD45" s="240">
        <f>F85/[1]EU28!F85</f>
        <v>5.2574121817742497E-3</v>
      </c>
      <c r="DE45" s="240">
        <f>F93/[1]EU28!F93</f>
        <v>4.3999854950078172E-4</v>
      </c>
      <c r="DF45" s="237"/>
      <c r="DG45" s="27"/>
    </row>
    <row r="46" spans="1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17"/>
      <c r="I46" s="507">
        <v>0.13396430802688405</v>
      </c>
      <c r="J46" s="507">
        <v>8.2021817332829251E-3</v>
      </c>
      <c r="K46" s="507">
        <v>6.5428168040330165E-2</v>
      </c>
      <c r="L46" s="507">
        <v>6.853613998655389E-2</v>
      </c>
      <c r="M46" s="507">
        <v>0</v>
      </c>
      <c r="N46" s="14"/>
      <c r="O46" s="14"/>
      <c r="P46" s="317"/>
      <c r="Q46" s="7"/>
      <c r="R46" s="7"/>
      <c r="S46" s="7"/>
      <c r="T46" s="7"/>
      <c r="U46" s="249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0"/>
      <c r="CG46" s="7"/>
      <c r="CH46" s="7"/>
      <c r="CI46" s="7"/>
      <c r="CJ46" s="7"/>
      <c r="CK46" s="60"/>
      <c r="CL46" s="60"/>
      <c r="CM46" s="7"/>
      <c r="CN46" s="47"/>
      <c r="CO46" s="15"/>
      <c r="CP46" s="6"/>
      <c r="CQ46" s="121"/>
      <c r="CR46" s="121"/>
      <c r="CS46" s="121"/>
      <c r="CT46" s="121"/>
      <c r="CU46" s="121"/>
      <c r="CV46" s="121"/>
      <c r="CW46" s="121"/>
      <c r="CX46" s="237"/>
      <c r="CY46" s="237"/>
      <c r="CZ46" s="237"/>
      <c r="DA46" s="237"/>
      <c r="DB46" s="237"/>
      <c r="DC46" s="237"/>
      <c r="DD46" s="237"/>
      <c r="DE46" s="237"/>
      <c r="DF46" s="237"/>
    </row>
    <row r="47" spans="1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39">
        <v>0.14794115229719734</v>
      </c>
      <c r="G47" s="7">
        <v>0.14794115229719734</v>
      </c>
      <c r="H47" s="36">
        <v>0.17</v>
      </c>
      <c r="I47" s="133">
        <v>1.9912118451559974E-3</v>
      </c>
      <c r="J47" s="305">
        <v>1E-4</v>
      </c>
      <c r="K47" s="225">
        <v>9.7250786517418908E-4</v>
      </c>
      <c r="L47" s="319">
        <v>1.0187039799818083E-3</v>
      </c>
      <c r="M47" s="318">
        <v>0</v>
      </c>
      <c r="N47" s="142">
        <v>1.7851214191823518E-3</v>
      </c>
      <c r="O47" s="163">
        <v>2.0609042597364571E-4</v>
      </c>
      <c r="P47" s="225">
        <v>0</v>
      </c>
      <c r="Q47" s="58">
        <v>1.5</v>
      </c>
      <c r="R47" s="58">
        <v>2.2000000000000002</v>
      </c>
      <c r="S47" s="58">
        <v>1.7350000000000001</v>
      </c>
      <c r="T47" s="58">
        <v>1.17</v>
      </c>
      <c r="U47" s="249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0"/>
      <c r="CG47" s="71">
        <v>428.18995559896848</v>
      </c>
      <c r="CH47" s="7">
        <v>46.712904858419492</v>
      </c>
      <c r="CI47" s="7">
        <v>3.8367573557326664</v>
      </c>
      <c r="CJ47" s="13">
        <v>436.75375471094787</v>
      </c>
      <c r="CK47" s="32">
        <v>18.685161943367799</v>
      </c>
      <c r="CL47" s="94">
        <v>11.510272067197999</v>
      </c>
      <c r="CM47" s="47">
        <v>6.3914529737689005E-2</v>
      </c>
      <c r="CN47" s="47">
        <v>2.7941193825931313E-2</v>
      </c>
      <c r="CO47" s="94">
        <v>6.6316696654940624E-2</v>
      </c>
      <c r="CP47" s="94">
        <v>3.1764775303725263E-3</v>
      </c>
      <c r="CX47" s="237"/>
      <c r="CY47" s="237"/>
      <c r="CZ47" s="237"/>
      <c r="DA47" s="237"/>
      <c r="DB47" s="237"/>
      <c r="DC47" s="237"/>
      <c r="DD47" s="237"/>
      <c r="DE47" s="237"/>
      <c r="DF47" s="237"/>
    </row>
    <row r="48" spans="1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7">
        <v>1.6520095339853702</v>
      </c>
      <c r="G48" s="7">
        <v>1.6520095339853702</v>
      </c>
      <c r="H48" s="7">
        <v>0.62749999999999995</v>
      </c>
      <c r="I48" s="75">
        <v>2.2235198937575303E-2</v>
      </c>
      <c r="J48" s="106">
        <v>1.7495503557520607E-3</v>
      </c>
      <c r="K48" s="225">
        <v>1.0859671161111776E-2</v>
      </c>
      <c r="L48" s="319">
        <v>1.1375527776463527E-2</v>
      </c>
      <c r="M48" s="318">
        <v>0</v>
      </c>
      <c r="N48" s="17">
        <v>1.993385584753626E-2</v>
      </c>
      <c r="O48" s="162">
        <v>2.3013430900390439E-3</v>
      </c>
      <c r="P48" s="225">
        <v>0</v>
      </c>
      <c r="Q48" s="58">
        <v>1.02</v>
      </c>
      <c r="R48" s="58">
        <v>2.8</v>
      </c>
      <c r="S48" s="58">
        <v>0.69</v>
      </c>
      <c r="T48" s="58">
        <v>1.22</v>
      </c>
      <c r="U48" s="249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0"/>
      <c r="CG48" s="53">
        <v>272.98024934616984</v>
      </c>
      <c r="CH48" s="7">
        <v>43.443001518330128</v>
      </c>
      <c r="CI48" s="7">
        <v>3.8367573557326664</v>
      </c>
      <c r="CJ48" s="13">
        <v>278.43985433309325</v>
      </c>
      <c r="CK48" s="32">
        <v>17.377200607332053</v>
      </c>
      <c r="CL48" s="94">
        <v>11.510272067197999</v>
      </c>
      <c r="CM48" s="47">
        <v>0.45730433424083511</v>
      </c>
      <c r="CN48" s="47">
        <v>2.7260483452752154E-2</v>
      </c>
      <c r="CO48" s="94">
        <v>0.39900037319354437</v>
      </c>
      <c r="CP48" s="94">
        <v>2.0904193381100861E-2</v>
      </c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7">
        <v>2.0218624147283637</v>
      </c>
      <c r="G49" s="7">
        <v>2.0218624147283637</v>
      </c>
      <c r="H49" s="7">
        <v>0.74</v>
      </c>
      <c r="I49" s="75">
        <v>2.7213228550465301E-2</v>
      </c>
      <c r="J49" s="106">
        <v>1.8622426248551282E-3</v>
      </c>
      <c r="K49" s="225">
        <v>1.3290940824047252E-2</v>
      </c>
      <c r="L49" s="319">
        <v>1.3922287726418049E-2</v>
      </c>
      <c r="M49" s="225">
        <v>0</v>
      </c>
      <c r="N49" s="17">
        <v>2.4396659395492144E-2</v>
      </c>
      <c r="O49" s="162">
        <v>2.8165691549731585E-3</v>
      </c>
      <c r="P49" s="225">
        <v>0</v>
      </c>
      <c r="Q49" s="58">
        <v>0.54</v>
      </c>
      <c r="R49" s="58">
        <v>2.5</v>
      </c>
      <c r="S49" s="58">
        <v>0.54</v>
      </c>
      <c r="T49" s="58">
        <v>0.7</v>
      </c>
      <c r="U49" s="249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0"/>
      <c r="CG49" s="7">
        <v>135.45924704620413</v>
      </c>
      <c r="CH49" s="7">
        <v>43.87743153351343</v>
      </c>
      <c r="CI49" s="7">
        <v>3.8367573557326664</v>
      </c>
      <c r="CJ49" s="13">
        <v>138.1684319871282</v>
      </c>
      <c r="CK49" s="32">
        <v>17.550972613405374</v>
      </c>
      <c r="CL49" s="94">
        <v>11.510272067197999</v>
      </c>
      <c r="CM49" s="47">
        <v>0.28163735582211269</v>
      </c>
      <c r="CN49" s="47">
        <v>2.2469299334799936E-2</v>
      </c>
      <c r="CO49" s="94">
        <v>0.3026297460126921</v>
      </c>
      <c r="CP49" s="94">
        <v>1.2987719733919977E-2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7">
        <v>1.9478918385797652</v>
      </c>
      <c r="G50" s="7">
        <v>1.9478918385797652</v>
      </c>
      <c r="H50" s="7">
        <v>0.71750000000000003</v>
      </c>
      <c r="I50" s="75">
        <v>2.6217622627887304E-2</v>
      </c>
      <c r="J50" s="106">
        <v>1.8559676236345544E-3</v>
      </c>
      <c r="K50" s="225">
        <v>1.2804686891460158E-2</v>
      </c>
      <c r="L50" s="319">
        <v>1.3412935736427146E-2</v>
      </c>
      <c r="M50" s="225">
        <v>0</v>
      </c>
      <c r="N50" s="17">
        <v>2.3504098685900969E-2</v>
      </c>
      <c r="O50" s="162">
        <v>2.713523941986336E-3</v>
      </c>
      <c r="P50" s="225">
        <v>0</v>
      </c>
      <c r="Q50" s="58">
        <v>0.41</v>
      </c>
      <c r="R50" s="58">
        <v>1.9</v>
      </c>
      <c r="S50" s="58">
        <v>0.21</v>
      </c>
      <c r="T50" s="58">
        <v>0.44</v>
      </c>
      <c r="U50" s="249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0"/>
      <c r="CG50" s="226">
        <v>134.76075519621483</v>
      </c>
      <c r="CH50" s="226">
        <v>40.367237010832355</v>
      </c>
      <c r="CI50" s="7">
        <v>3.8367573557326664</v>
      </c>
      <c r="CJ50" s="13">
        <v>137.45597030013914</v>
      </c>
      <c r="CK50" s="32">
        <v>16.146894804332941</v>
      </c>
      <c r="CL50" s="94">
        <v>11.510272067197999</v>
      </c>
      <c r="CM50" s="47">
        <v>0.26997296354739508</v>
      </c>
      <c r="CN50" s="47">
        <v>2.8963492555272214E-2</v>
      </c>
      <c r="CO50" s="47">
        <v>0.29017012773123124</v>
      </c>
      <c r="CP50" s="47">
        <v>1.1585397022108885E-2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7">
        <v>1.8739212624311663</v>
      </c>
      <c r="G51" s="7">
        <v>1.8739212624311663</v>
      </c>
      <c r="H51" s="7">
        <v>0.69499999999999995</v>
      </c>
      <c r="I51" s="75">
        <v>2.52220167053093E-2</v>
      </c>
      <c r="J51" s="106">
        <v>1.7798819792022504E-3</v>
      </c>
      <c r="K51" s="225">
        <v>1.2318432958873062E-2</v>
      </c>
      <c r="L51" s="319">
        <v>1.2903583746436239E-2</v>
      </c>
      <c r="M51" s="225">
        <v>0</v>
      </c>
      <c r="N51" s="17">
        <v>2.2611537976309787E-2</v>
      </c>
      <c r="O51" s="162">
        <v>2.6104787289995125E-3</v>
      </c>
      <c r="P51" s="225">
        <v>0</v>
      </c>
      <c r="Q51" s="58">
        <v>0.22</v>
      </c>
      <c r="R51" s="58">
        <v>1.1000000000000001</v>
      </c>
      <c r="S51" s="58">
        <v>0.14000000000000001</v>
      </c>
      <c r="T51" s="58">
        <v>0.18</v>
      </c>
      <c r="U51" s="249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0"/>
      <c r="CG51" s="226">
        <v>134.06226334622548</v>
      </c>
      <c r="CH51" s="7">
        <v>36.857042488151279</v>
      </c>
      <c r="CI51" s="7">
        <v>3.8367573557326664</v>
      </c>
      <c r="CJ51" s="13">
        <v>136.74350861315</v>
      </c>
      <c r="CK51" s="32">
        <v>14.742816995260512</v>
      </c>
      <c r="CL51" s="94">
        <v>11.510272067197999</v>
      </c>
      <c r="CM51" s="47">
        <v>0.25841190696183497</v>
      </c>
      <c r="CN51" s="47">
        <v>2.5615644529265135E-2</v>
      </c>
      <c r="CO51" s="47">
        <v>0.27781591185271098</v>
      </c>
      <c r="CP51" s="47">
        <v>1.0246257811706055E-2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7">
        <v>2.2026793786471606</v>
      </c>
      <c r="G52" s="60">
        <v>2.2026793786471606</v>
      </c>
      <c r="H52" s="60">
        <v>0.79500000000000004</v>
      </c>
      <c r="I52" s="75">
        <v>2.9646931916767077E-2</v>
      </c>
      <c r="J52" s="106">
        <v>7.1453914983893134E-4</v>
      </c>
      <c r="K52" s="225">
        <v>1.4479561548149038E-2</v>
      </c>
      <c r="L52" s="319">
        <v>1.5167370368618038E-2</v>
      </c>
      <c r="M52" s="225">
        <v>0</v>
      </c>
      <c r="N52" s="17">
        <v>2.6578474463381685E-2</v>
      </c>
      <c r="O52" s="162">
        <v>3.0684574533853923E-3</v>
      </c>
      <c r="P52" s="225">
        <v>0</v>
      </c>
      <c r="Q52" s="58">
        <v>0.24</v>
      </c>
      <c r="R52" s="58">
        <v>0.85</v>
      </c>
      <c r="S52" s="58">
        <v>0.17</v>
      </c>
      <c r="T52" s="58">
        <v>0.23</v>
      </c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0"/>
      <c r="CG52" s="7">
        <v>132.66527964624686</v>
      </c>
      <c r="CH52" s="7">
        <v>33.539908664217663</v>
      </c>
      <c r="CI52" s="7">
        <v>3.8367573557326664</v>
      </c>
      <c r="CJ52" s="13">
        <v>135.3185852391718</v>
      </c>
      <c r="CK52" s="32">
        <v>13.415963465687065</v>
      </c>
      <c r="CL52" s="94">
        <v>11.510272067197999</v>
      </c>
      <c r="CM52" s="47">
        <v>0.30067022204759197</v>
      </c>
      <c r="CN52" s="47">
        <v>2.6664227388053043E-2</v>
      </c>
      <c r="CO52" s="47">
        <v>0.32341689617906721</v>
      </c>
      <c r="CP52" s="47">
        <v>1.0665690955221217E-2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52">
        <v>0.10684638777019809</v>
      </c>
      <c r="G53" s="32">
        <v>0.10684638777019809</v>
      </c>
      <c r="H53" s="32">
        <v>0.1575</v>
      </c>
      <c r="I53" s="144">
        <v>1.438097443723776E-3</v>
      </c>
      <c r="J53" s="306">
        <v>1.3999999999999999E-4</v>
      </c>
      <c r="K53" s="225">
        <v>7.0236679151469206E-4</v>
      </c>
      <c r="L53" s="319">
        <v>7.3573065220908392E-4</v>
      </c>
      <c r="M53" s="225">
        <v>0</v>
      </c>
      <c r="N53" s="142">
        <v>1.2892543582983652E-3</v>
      </c>
      <c r="O53" s="163">
        <v>1.4884308542541082E-4</v>
      </c>
      <c r="P53" s="225">
        <v>0</v>
      </c>
      <c r="Q53" s="58">
        <v>0.27</v>
      </c>
      <c r="R53" s="58">
        <v>0.6</v>
      </c>
      <c r="S53" s="58">
        <v>0.2</v>
      </c>
      <c r="T53" s="58">
        <v>0.28999999999999998</v>
      </c>
      <c r="U53" s="249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0"/>
      <c r="CG53" s="53">
        <v>91.006262275849522</v>
      </c>
      <c r="CH53" s="53">
        <v>33.175145700412145</v>
      </c>
      <c r="CI53" s="53">
        <v>3.8367573557326664</v>
      </c>
      <c r="CJ53" s="13">
        <v>92.826387521366513</v>
      </c>
      <c r="CK53" s="32">
        <v>13.270058280164859</v>
      </c>
      <c r="CL53" s="94">
        <v>11.510272067197999</v>
      </c>
      <c r="CM53" s="47">
        <v>1.0133634052852539E-2</v>
      </c>
      <c r="CN53" s="47">
        <v>5.2250854478149127E-3</v>
      </c>
      <c r="CO53" s="47">
        <v>1.114799518904692E-2</v>
      </c>
      <c r="CP53" s="47">
        <v>2.0900341791259655E-3</v>
      </c>
    </row>
    <row r="54" spans="2:94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66"/>
      <c r="I54" s="231">
        <v>8.3188184729645551E-2</v>
      </c>
      <c r="J54" s="231">
        <v>5.8506897260233698E-2</v>
      </c>
      <c r="K54" s="231">
        <v>3.701874220469227E-2</v>
      </c>
      <c r="L54" s="231">
        <v>4.6169442524953273E-2</v>
      </c>
      <c r="M54" s="231">
        <v>0</v>
      </c>
      <c r="N54" s="14"/>
      <c r="O54" s="14"/>
      <c r="P54" s="317"/>
      <c r="Q54" s="96"/>
      <c r="R54" s="7"/>
      <c r="S54" s="7"/>
      <c r="T54" s="7"/>
      <c r="U54" s="249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0"/>
      <c r="CG54" s="7"/>
      <c r="CH54" s="7"/>
      <c r="CI54" s="7"/>
      <c r="CJ54" s="7"/>
      <c r="CK54" s="7"/>
      <c r="CL54" s="7"/>
      <c r="CM54" s="7"/>
      <c r="CN54" s="47"/>
      <c r="CO54" s="7"/>
      <c r="CP54" s="7"/>
    </row>
    <row r="55" spans="2:94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141">
        <v>0.36985288074299338</v>
      </c>
      <c r="G55" s="60">
        <v>0.36985288074299338</v>
      </c>
      <c r="H55" s="60">
        <v>0.36749999999999999</v>
      </c>
      <c r="I55" s="144">
        <v>4.9780296128899941E-3</v>
      </c>
      <c r="J55" s="7">
        <v>8.0415344494866696E-3</v>
      </c>
      <c r="K55" s="319">
        <v>2.2152231777360473E-3</v>
      </c>
      <c r="L55" s="225">
        <v>2.7628064351539468E-3</v>
      </c>
      <c r="M55" s="318">
        <v>0</v>
      </c>
      <c r="N55" s="151">
        <v>4.6046773919232445E-3</v>
      </c>
      <c r="O55" s="152">
        <v>3.7335222096674954E-4</v>
      </c>
      <c r="P55" s="225">
        <v>0</v>
      </c>
      <c r="Q55" s="58">
        <v>1.5</v>
      </c>
      <c r="R55" s="58">
        <v>2.2000000000000002</v>
      </c>
      <c r="S55" s="58">
        <v>1.7350000000000001</v>
      </c>
      <c r="T55" s="58">
        <v>1.17</v>
      </c>
      <c r="U55" s="249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0"/>
      <c r="CG55" s="71">
        <v>252.53611547475839</v>
      </c>
      <c r="CH55" s="7">
        <v>46.712904858419492</v>
      </c>
      <c r="CI55" s="7">
        <v>4.5239377776549352</v>
      </c>
      <c r="CJ55" s="13">
        <v>257.58683778425359</v>
      </c>
      <c r="CK55" s="13">
        <v>18.685161943367799</v>
      </c>
      <c r="CL55" s="47">
        <v>13.571813332964805</v>
      </c>
      <c r="CM55" s="47">
        <v>9.5074401219352372E-2</v>
      </c>
      <c r="CN55" s="47">
        <v>1.7166992535469165E-2</v>
      </c>
      <c r="CO55" s="94">
        <v>0.10028880825408752</v>
      </c>
      <c r="CP55" s="94">
        <v>6.8667970141876658E-3</v>
      </c>
    </row>
    <row r="56" spans="2:94" ht="21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141">
        <v>0.95339853702638289</v>
      </c>
      <c r="G56" s="60">
        <v>0.95339853702638289</v>
      </c>
      <c r="H56" s="60">
        <v>0.1125</v>
      </c>
      <c r="I56" s="75">
        <v>1.283225411322754E-2</v>
      </c>
      <c r="J56" s="7">
        <v>1.2270540994267451E-2</v>
      </c>
      <c r="K56" s="319">
        <v>5.7103530803862554E-3</v>
      </c>
      <c r="L56" s="225">
        <v>7.1219010328412843E-3</v>
      </c>
      <c r="M56" s="318">
        <v>0</v>
      </c>
      <c r="N56" s="73">
        <v>1.1869835054735474E-2</v>
      </c>
      <c r="O56" s="151">
        <v>9.6241905849206541E-4</v>
      </c>
      <c r="P56" s="225">
        <v>0</v>
      </c>
      <c r="Q56" s="58">
        <v>1.02</v>
      </c>
      <c r="R56" s="58">
        <v>2.8</v>
      </c>
      <c r="S56" s="58">
        <v>0.69</v>
      </c>
      <c r="T56" s="58">
        <v>1.22</v>
      </c>
      <c r="U56" s="249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0"/>
      <c r="CG56" s="53">
        <v>225.32865362138139</v>
      </c>
      <c r="CH56" s="7">
        <v>58.391131073024354</v>
      </c>
      <c r="CI56" s="7">
        <v>4.5239377776549352</v>
      </c>
      <c r="CJ56" s="13">
        <v>229.83522669380903</v>
      </c>
      <c r="CK56" s="13">
        <v>23.356452429209742</v>
      </c>
      <c r="CL56" s="47">
        <v>13.571813332964805</v>
      </c>
      <c r="CM56" s="47">
        <v>0.21914112437156419</v>
      </c>
      <c r="CN56" s="47">
        <v>6.5690022457152407E-3</v>
      </c>
      <c r="CO56" s="94">
        <v>0.15206391586344836</v>
      </c>
      <c r="CP56" s="94">
        <v>2.627600898286096E-3</v>
      </c>
    </row>
    <row r="57" spans="2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1.4547382263499631</v>
      </c>
      <c r="G57" s="60">
        <v>1.4547382263499631</v>
      </c>
      <c r="H57" s="60">
        <v>0.75</v>
      </c>
      <c r="I57" s="75">
        <v>1.958002856494007E-2</v>
      </c>
      <c r="J57" s="7">
        <v>8.6320255343538162E-3</v>
      </c>
      <c r="K57" s="319">
        <v>8.7131127113983312E-3</v>
      </c>
      <c r="L57" s="225">
        <v>1.0866915853541739E-2</v>
      </c>
      <c r="M57" s="225">
        <v>0</v>
      </c>
      <c r="N57" s="73">
        <v>1.8111526422569565E-2</v>
      </c>
      <c r="O57" s="151">
        <v>1.4685021423705051E-3</v>
      </c>
      <c r="P57" s="225">
        <v>0</v>
      </c>
      <c r="Q57" s="58">
        <v>0.54</v>
      </c>
      <c r="R57" s="58">
        <v>2.5</v>
      </c>
      <c r="S57" s="58">
        <v>0.54</v>
      </c>
      <c r="T57" s="58">
        <v>0.7</v>
      </c>
      <c r="U57" s="249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0"/>
      <c r="CG57" s="7">
        <v>164.74773289403208</v>
      </c>
      <c r="CH57" s="7">
        <v>58.975042383754612</v>
      </c>
      <c r="CI57" s="7">
        <v>4.5239377776549352</v>
      </c>
      <c r="CJ57" s="13">
        <v>168.04268755191273</v>
      </c>
      <c r="CK57" s="13">
        <v>23.590016953501845</v>
      </c>
      <c r="CL57" s="47">
        <v>13.571813332964805</v>
      </c>
      <c r="CM57" s="47">
        <v>0.24624596996422501</v>
      </c>
      <c r="CN57" s="47">
        <v>4.4231281787815963E-2</v>
      </c>
      <c r="CO57" s="94">
        <v>0.26420155689670055</v>
      </c>
      <c r="CP57" s="94">
        <v>1.7692512715126382E-2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1.0520259718911811</v>
      </c>
      <c r="G58" s="60">
        <v>1.0520259718911811</v>
      </c>
      <c r="H58" s="60">
        <v>0.44499999999999995</v>
      </c>
      <c r="I58" s="75">
        <v>1.4159728676664872E-2</v>
      </c>
      <c r="J58" s="7">
        <v>8.3248006636480291E-3</v>
      </c>
      <c r="K58" s="319">
        <v>6.3010792611158679E-3</v>
      </c>
      <c r="L58" s="225">
        <v>7.8586494155490037E-3</v>
      </c>
      <c r="M58" s="225">
        <v>0</v>
      </c>
      <c r="N58" s="73">
        <v>1.3097749025915007E-2</v>
      </c>
      <c r="O58" s="151">
        <v>1.0619796507498652E-3</v>
      </c>
      <c r="P58" s="225">
        <v>0</v>
      </c>
      <c r="Q58" s="58">
        <v>0.41</v>
      </c>
      <c r="R58" s="58">
        <v>1.9</v>
      </c>
      <c r="S58" s="58">
        <v>0.21</v>
      </c>
      <c r="T58" s="58">
        <v>0.44</v>
      </c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0"/>
      <c r="CG58" s="226">
        <v>160.91807068202166</v>
      </c>
      <c r="CH58" s="226">
        <v>63.693045774454973</v>
      </c>
      <c r="CI58" s="7">
        <v>4.5239377776549352</v>
      </c>
      <c r="CJ58" s="13">
        <v>164.13643209566209</v>
      </c>
      <c r="CK58" s="13">
        <v>25.477218309781989</v>
      </c>
      <c r="CL58" s="47">
        <v>13.571813332964805</v>
      </c>
      <c r="CM58" s="47">
        <v>0.17404928974142028</v>
      </c>
      <c r="CN58" s="47">
        <v>2.8343405369632459E-2</v>
      </c>
      <c r="CO58" s="94">
        <v>0.18695368961012773</v>
      </c>
      <c r="CP58" s="94">
        <v>1.1337362147852983E-2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1.0109312073641818</v>
      </c>
      <c r="G59" s="60">
        <v>1.0109312073641818</v>
      </c>
      <c r="H59" s="60">
        <v>0.43249999999999994</v>
      </c>
      <c r="I59" s="75">
        <v>1.360661427523265E-2</v>
      </c>
      <c r="J59" s="7">
        <v>1.0237995618477725E-2</v>
      </c>
      <c r="K59" s="319">
        <v>6.0549433524785291E-3</v>
      </c>
      <c r="L59" s="225">
        <v>7.5516709227541213E-3</v>
      </c>
      <c r="M59" s="225">
        <v>0</v>
      </c>
      <c r="N59" s="73">
        <v>1.2586118204590201E-2</v>
      </c>
      <c r="O59" s="151">
        <v>1.0204960706424488E-3</v>
      </c>
      <c r="P59" s="225">
        <v>0</v>
      </c>
      <c r="Q59" s="58">
        <v>0.22</v>
      </c>
      <c r="R59" s="58">
        <v>1.1000000000000001</v>
      </c>
      <c r="S59" s="58">
        <v>0.14000000000000001</v>
      </c>
      <c r="T59" s="58">
        <v>0.18</v>
      </c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0"/>
      <c r="CG59" s="226">
        <v>157.0884084700113</v>
      </c>
      <c r="CH59" s="7">
        <v>68.411049165155333</v>
      </c>
      <c r="CI59" s="7">
        <v>4.5239377776549352</v>
      </c>
      <c r="CJ59" s="13">
        <v>160.23017663941152</v>
      </c>
      <c r="CK59" s="13">
        <v>27.364419666062133</v>
      </c>
      <c r="CL59" s="47">
        <v>13.571813332964805</v>
      </c>
      <c r="CM59" s="47">
        <v>0.16337896431711144</v>
      </c>
      <c r="CN59" s="47">
        <v>2.9587778763929679E-2</v>
      </c>
      <c r="CO59" s="47">
        <v>0.17570185556507184</v>
      </c>
      <c r="CP59" s="47">
        <v>1.1835111505571871E-2</v>
      </c>
    </row>
    <row r="60" spans="2:94" ht="14.2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1.2328429358099779</v>
      </c>
      <c r="G60" s="60">
        <v>1.2328429358099779</v>
      </c>
      <c r="H60" s="60">
        <v>0.5</v>
      </c>
      <c r="I60" s="75">
        <v>1.6593432042966646E-2</v>
      </c>
      <c r="J60" s="31">
        <v>0.01</v>
      </c>
      <c r="K60" s="319">
        <v>7.3840772591201578E-3</v>
      </c>
      <c r="L60" s="225">
        <v>9.2093547838464872E-3</v>
      </c>
      <c r="M60" s="225">
        <v>0</v>
      </c>
      <c r="N60" s="73">
        <v>1.5348924639744148E-2</v>
      </c>
      <c r="O60" s="151">
        <v>1.2445074032224983E-3</v>
      </c>
      <c r="P60" s="225">
        <v>0</v>
      </c>
      <c r="Q60" s="58">
        <v>0.24</v>
      </c>
      <c r="R60" s="58">
        <v>0.85</v>
      </c>
      <c r="S60" s="58">
        <v>0.17</v>
      </c>
      <c r="T60" s="58">
        <v>0.23</v>
      </c>
      <c r="U60" s="249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0"/>
      <c r="CG60" s="7">
        <v>149.42908404599046</v>
      </c>
      <c r="CH60" s="7">
        <v>69.095159656806885</v>
      </c>
      <c r="CI60" s="7">
        <v>4.5239377776549352</v>
      </c>
      <c r="CJ60" s="32">
        <v>152.41766572691029</v>
      </c>
      <c r="CK60" s="32">
        <v>27.638063862722756</v>
      </c>
      <c r="CL60" s="94">
        <v>13.571813332964805</v>
      </c>
      <c r="CM60" s="47">
        <v>0.18979989540188061</v>
      </c>
      <c r="CN60" s="47">
        <v>3.4547579828403445E-2</v>
      </c>
      <c r="CO60" s="47">
        <v>0.20463895667774529</v>
      </c>
      <c r="CP60" s="47">
        <v>1.3819031931361378E-2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2">
        <v>0.10684638777019809</v>
      </c>
      <c r="G61" s="32">
        <v>0.10684638777019809</v>
      </c>
      <c r="H61" s="32">
        <v>0.1575</v>
      </c>
      <c r="I61" s="144">
        <v>1.438097443723776E-3</v>
      </c>
      <c r="J61" s="31">
        <v>1E-3</v>
      </c>
      <c r="K61" s="319">
        <v>6.3995336245708037E-4</v>
      </c>
      <c r="L61" s="225">
        <v>7.9814408126669561E-4</v>
      </c>
      <c r="M61" s="225">
        <v>0</v>
      </c>
      <c r="N61" s="151">
        <v>1.3302401354444928E-3</v>
      </c>
      <c r="O61" s="152">
        <v>1.078573082792832E-4</v>
      </c>
      <c r="P61" s="225">
        <v>0</v>
      </c>
      <c r="Q61" s="58">
        <v>0.27</v>
      </c>
      <c r="R61" s="58">
        <v>0.6</v>
      </c>
      <c r="S61" s="58">
        <v>0.2</v>
      </c>
      <c r="T61" s="58">
        <v>0.28999999999999998</v>
      </c>
      <c r="U61" s="249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53">
        <v>134.22604764208506</v>
      </c>
      <c r="CH61" s="53">
        <v>46.712904858419492</v>
      </c>
      <c r="CI61" s="53">
        <v>4.5239377776549352</v>
      </c>
      <c r="CJ61" s="32">
        <v>136.91056859492676</v>
      </c>
      <c r="CK61" s="32">
        <v>18.685161943367799</v>
      </c>
      <c r="CL61" s="94">
        <v>13.571813332964805</v>
      </c>
      <c r="CM61" s="47">
        <v>1.4824934745266869E-2</v>
      </c>
      <c r="CN61" s="47">
        <v>7.3572825152010699E-3</v>
      </c>
      <c r="CO61" s="47">
        <v>1.6078498932050551E-2</v>
      </c>
      <c r="CP61" s="47">
        <v>2.9429130060804284E-3</v>
      </c>
    </row>
    <row r="62" spans="2:94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60"/>
      <c r="H62" s="109"/>
      <c r="I62" s="511">
        <v>1.4797487162930593E-3</v>
      </c>
      <c r="J62" s="511">
        <v>1.4797487162930593E-3</v>
      </c>
      <c r="K62" s="511">
        <v>1.1228333259231736E-3</v>
      </c>
      <c r="L62" s="511">
        <v>0</v>
      </c>
      <c r="M62" s="511">
        <v>0</v>
      </c>
      <c r="N62" s="14"/>
      <c r="O62" s="14"/>
      <c r="P62" s="317"/>
      <c r="Q62" s="7"/>
      <c r="R62" s="7"/>
      <c r="S62" s="7"/>
      <c r="T62" s="7"/>
      <c r="U62" s="249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0"/>
      <c r="CG62" s="7"/>
      <c r="CH62" s="7"/>
      <c r="CI62" s="7"/>
      <c r="CJ62" s="60"/>
      <c r="CK62" s="60"/>
      <c r="CL62" s="60"/>
      <c r="CM62" s="7"/>
      <c r="CN62" s="7"/>
      <c r="CO62" s="7"/>
      <c r="CP62" s="7"/>
    </row>
    <row r="63" spans="2:94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141">
        <v>0.24</v>
      </c>
      <c r="G63" s="60">
        <v>0.27</v>
      </c>
      <c r="H63" s="60">
        <v>0.1925</v>
      </c>
      <c r="I63" s="134">
        <v>1.0777183587539879E-4</v>
      </c>
      <c r="J63" s="305">
        <v>1.0777183587539879E-4</v>
      </c>
      <c r="K63" s="191">
        <v>8.1777269062252608E-5</v>
      </c>
      <c r="L63" s="191">
        <v>0</v>
      </c>
      <c r="M63" s="318">
        <v>0</v>
      </c>
      <c r="N63" s="134">
        <v>8.9881711120082594E-5</v>
      </c>
      <c r="O63" s="135">
        <v>1.7890124755316198E-5</v>
      </c>
      <c r="P63" s="225">
        <v>0</v>
      </c>
      <c r="Q63" s="58">
        <v>1.5</v>
      </c>
      <c r="R63" s="58">
        <v>2.2000000000000002</v>
      </c>
      <c r="S63" s="58">
        <v>1.7350000000000001</v>
      </c>
      <c r="T63" s="58">
        <v>1.17</v>
      </c>
      <c r="U63" s="249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0"/>
      <c r="CG63" s="71">
        <v>130.89255550282573</v>
      </c>
      <c r="CH63" s="7">
        <v>46.712904858419492</v>
      </c>
      <c r="CI63" s="7">
        <v>3.2641070041307758</v>
      </c>
      <c r="CJ63" s="32">
        <v>133.51040661288224</v>
      </c>
      <c r="CK63" s="32">
        <v>18.685161943367799</v>
      </c>
      <c r="CL63" s="94">
        <v>9.7923210123923283</v>
      </c>
      <c r="CM63" s="47">
        <v>3.6124375666754339E-2</v>
      </c>
      <c r="CN63" s="47">
        <v>8.9922341852457528E-3</v>
      </c>
      <c r="CO63" s="94">
        <v>3.8397966828452368E-2</v>
      </c>
      <c r="CP63" s="94">
        <v>3.5968936740983014E-3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141">
        <v>0.27</v>
      </c>
      <c r="G64" s="60">
        <v>0.24</v>
      </c>
      <c r="H64" s="60">
        <v>0.06</v>
      </c>
      <c r="I64" s="134">
        <v>3.6904906032177046E-4</v>
      </c>
      <c r="J64" s="305">
        <v>3.6904906032177046E-4</v>
      </c>
      <c r="K64" s="191">
        <v>2.8003442697215942E-4</v>
      </c>
      <c r="L64" s="191">
        <v>0</v>
      </c>
      <c r="M64" s="318">
        <v>0</v>
      </c>
      <c r="N64" s="134">
        <v>3.0778691630835655E-4</v>
      </c>
      <c r="O64" s="134">
        <v>6.1262144013413903E-5</v>
      </c>
      <c r="P64" s="225">
        <v>0</v>
      </c>
      <c r="Q64" s="58">
        <v>1.02</v>
      </c>
      <c r="R64" s="58">
        <v>2.8</v>
      </c>
      <c r="S64" s="58">
        <v>0.69</v>
      </c>
      <c r="T64" s="58">
        <v>1.22</v>
      </c>
      <c r="U64" s="249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0"/>
      <c r="CG64" s="53">
        <v>102.31701306050412</v>
      </c>
      <c r="CH64" s="7">
        <v>50.917066295677245</v>
      </c>
      <c r="CI64" s="7">
        <v>3.2641070041307758</v>
      </c>
      <c r="CJ64" s="32">
        <v>104.36335332171421</v>
      </c>
      <c r="CK64" s="32">
        <v>20.366826518270898</v>
      </c>
      <c r="CL64" s="94">
        <v>9.7923210123923283</v>
      </c>
      <c r="CM64" s="47">
        <v>2.5437392025636298E-2</v>
      </c>
      <c r="CN64" s="47">
        <v>3.0550239777406346E-3</v>
      </c>
      <c r="CO64" s="94">
        <v>2.7691131470557337E-2</v>
      </c>
      <c r="CP64" s="101">
        <v>1.2220095910962538E-3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10">
        <v>0.6399999999999999</v>
      </c>
      <c r="G65" s="60">
        <v>0.6399999999999999</v>
      </c>
      <c r="H65" s="60">
        <v>0.28499999999999998</v>
      </c>
      <c r="I65" s="134">
        <v>9.4307035340661892E-5</v>
      </c>
      <c r="J65" s="305">
        <v>9.4307035340661892E-5</v>
      </c>
      <c r="K65" s="315">
        <v>7.1560178416494252E-5</v>
      </c>
      <c r="L65" s="191">
        <v>0</v>
      </c>
      <c r="M65" s="225">
        <v>0</v>
      </c>
      <c r="N65" s="134">
        <v>7.865206747411201E-5</v>
      </c>
      <c r="O65" s="135">
        <v>1.5654967866549875E-5</v>
      </c>
      <c r="P65" s="225">
        <v>0</v>
      </c>
      <c r="Q65" s="58">
        <v>0.54</v>
      </c>
      <c r="R65" s="58">
        <v>2.5</v>
      </c>
      <c r="S65" s="58">
        <v>0.54</v>
      </c>
      <c r="T65" s="58">
        <v>0.7</v>
      </c>
      <c r="U65" s="249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0"/>
      <c r="CG65" s="7">
        <v>106.55613601216344</v>
      </c>
      <c r="CH65" s="7">
        <v>51.426236958634021</v>
      </c>
      <c r="CI65" s="7">
        <v>3.2641070041307758</v>
      </c>
      <c r="CJ65" s="32">
        <v>108.6872587324067</v>
      </c>
      <c r="CK65" s="32">
        <v>20.570494783453611</v>
      </c>
      <c r="CL65" s="94">
        <v>9.7923210123923283</v>
      </c>
      <c r="CM65" s="47">
        <v>7.0284955530428295E-2</v>
      </c>
      <c r="CN65" s="47">
        <v>1.4656477533210694E-2</v>
      </c>
      <c r="CO65" s="94">
        <v>7.5826931036671374E-2</v>
      </c>
      <c r="CP65" s="94">
        <v>5.8625910132842785E-3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10">
        <v>0.54</v>
      </c>
      <c r="G66" s="60">
        <v>0.54</v>
      </c>
      <c r="H66" s="60">
        <v>0.26</v>
      </c>
      <c r="I66" s="134">
        <v>1.3052149499511242E-4</v>
      </c>
      <c r="J66" s="305">
        <v>1.3052149499511242E-4</v>
      </c>
      <c r="K66" s="315">
        <v>9.9039710402291312E-5</v>
      </c>
      <c r="L66" s="191">
        <v>0</v>
      </c>
      <c r="M66" s="225">
        <v>0</v>
      </c>
      <c r="N66" s="134">
        <v>1.0885492682592376E-4</v>
      </c>
      <c r="O66" s="135">
        <v>2.1666568169188664E-5</v>
      </c>
      <c r="P66" s="225">
        <v>0</v>
      </c>
      <c r="Q66" s="58">
        <v>0.41</v>
      </c>
      <c r="R66" s="58">
        <v>1.9</v>
      </c>
      <c r="S66" s="58">
        <v>0.21</v>
      </c>
      <c r="T66" s="58">
        <v>0.44</v>
      </c>
      <c r="U66" s="249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0"/>
      <c r="CG66" s="226">
        <v>104.26797305530187</v>
      </c>
      <c r="CH66" s="7">
        <v>51.426236958634021</v>
      </c>
      <c r="CI66" s="7">
        <v>3.2641070041307758</v>
      </c>
      <c r="CJ66" s="32">
        <v>106.3533325164079</v>
      </c>
      <c r="CK66" s="32">
        <v>20.570494783453611</v>
      </c>
      <c r="CL66" s="94">
        <v>9.7923210123923283</v>
      </c>
      <c r="CM66" s="47">
        <v>5.8067323232093633E-2</v>
      </c>
      <c r="CN66" s="47">
        <v>1.3370821609244845E-2</v>
      </c>
      <c r="CO66" s="94">
        <v>6.2718652905552133E-2</v>
      </c>
      <c r="CP66" s="94">
        <v>5.348328643697939E-3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10">
        <v>0.53</v>
      </c>
      <c r="G67" s="60">
        <v>0.53</v>
      </c>
      <c r="H67" s="60">
        <v>0.25750000000000001</v>
      </c>
      <c r="I67" s="134">
        <v>3.915321255810114E-4</v>
      </c>
      <c r="J67" s="305">
        <v>3.915321255810114E-4</v>
      </c>
      <c r="K67" s="315">
        <v>2.9709457689087147E-4</v>
      </c>
      <c r="L67" s="191">
        <v>0</v>
      </c>
      <c r="M67" s="225">
        <v>0</v>
      </c>
      <c r="N67" s="134">
        <v>3.2653779273456349E-4</v>
      </c>
      <c r="O67" s="134">
        <v>6.4994332846447894E-5</v>
      </c>
      <c r="P67" s="225">
        <v>0</v>
      </c>
      <c r="Q67" s="58">
        <v>0.22</v>
      </c>
      <c r="R67" s="58">
        <v>1.1000000000000001</v>
      </c>
      <c r="S67" s="58">
        <v>0.14000000000000001</v>
      </c>
      <c r="T67" s="58">
        <v>0.18</v>
      </c>
      <c r="U67" s="249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0"/>
      <c r="CG67" s="226">
        <v>101.97981009844031</v>
      </c>
      <c r="CH67" s="7">
        <v>37.541152979802831</v>
      </c>
      <c r="CI67" s="7">
        <v>3.2641070041307758</v>
      </c>
      <c r="CJ67" s="32">
        <v>104.01940630040912</v>
      </c>
      <c r="CK67" s="32">
        <v>15.016461191921133</v>
      </c>
      <c r="CL67" s="94">
        <v>9.7923210123923283</v>
      </c>
      <c r="CM67" s="47">
        <v>5.5779276064362684E-2</v>
      </c>
      <c r="CN67" s="47">
        <v>9.6668468922992291E-3</v>
      </c>
      <c r="CO67" s="47">
        <v>6.0320215475784762E-2</v>
      </c>
      <c r="CP67" s="47">
        <v>3.8667387569196916E-3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10">
        <v>0.81</v>
      </c>
      <c r="G68" s="60">
        <v>0.81</v>
      </c>
      <c r="H68" s="60">
        <v>0.32750000000000001</v>
      </c>
      <c r="I68" s="134">
        <v>2.8656716417910455E-4</v>
      </c>
      <c r="J68" s="305">
        <v>2.8656716417910455E-4</v>
      </c>
      <c r="K68" s="315">
        <v>2.1744716417910454E-4</v>
      </c>
      <c r="L68" s="191">
        <v>0</v>
      </c>
      <c r="M68" s="225">
        <v>0</v>
      </c>
      <c r="N68" s="134">
        <v>2.3899701492537318E-4</v>
      </c>
      <c r="O68" s="135">
        <v>4.7570149253731357E-5</v>
      </c>
      <c r="P68" s="225">
        <v>0</v>
      </c>
      <c r="Q68" s="58">
        <v>0.24</v>
      </c>
      <c r="R68" s="58">
        <v>0.85</v>
      </c>
      <c r="S68" s="58">
        <v>0.17</v>
      </c>
      <c r="T68" s="58">
        <v>0.23</v>
      </c>
      <c r="U68" s="249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7">
        <v>97.403484184717186</v>
      </c>
      <c r="CH68" s="7">
        <v>42.796914396975232</v>
      </c>
      <c r="CI68" s="7">
        <v>3.2641070041307758</v>
      </c>
      <c r="CJ68" s="32">
        <v>99.351553868411528</v>
      </c>
      <c r="CK68" s="32">
        <v>17.118765758790094</v>
      </c>
      <c r="CL68" s="94">
        <v>9.7923210123923283</v>
      </c>
      <c r="CM68" s="47">
        <v>8.1540748862966847E-2</v>
      </c>
      <c r="CN68" s="47">
        <v>1.4015989465009388E-2</v>
      </c>
      <c r="CO68" s="47">
        <v>8.8406538653451133E-2</v>
      </c>
      <c r="CP68" s="47">
        <v>5.6063957860037561E-3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2">
        <v>0.32</v>
      </c>
      <c r="G69" s="32">
        <v>0.32</v>
      </c>
      <c r="H69" s="32">
        <v>0.08</v>
      </c>
      <c r="I69" s="134">
        <v>1E-4</v>
      </c>
      <c r="J69" s="305">
        <v>1E-4</v>
      </c>
      <c r="K69" s="315">
        <v>7.5880000000000012E-5</v>
      </c>
      <c r="L69" s="191">
        <v>0</v>
      </c>
      <c r="M69" s="225">
        <v>0</v>
      </c>
      <c r="N69" s="134">
        <v>8.3400000000000008E-5</v>
      </c>
      <c r="O69" s="135">
        <v>1.66E-5</v>
      </c>
      <c r="P69" s="225">
        <v>0</v>
      </c>
      <c r="Q69" s="58">
        <v>0.27</v>
      </c>
      <c r="R69" s="58">
        <v>0.6</v>
      </c>
      <c r="S69" s="58">
        <v>0.2</v>
      </c>
      <c r="T69" s="58">
        <v>0.28999999999999998</v>
      </c>
      <c r="U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0"/>
      <c r="CG69" s="191">
        <v>87.981069987619918</v>
      </c>
      <c r="CH69" s="53">
        <v>38.807644036225426</v>
      </c>
      <c r="CI69" s="53">
        <v>3.2641070041307758</v>
      </c>
      <c r="CJ69" s="32">
        <v>89.740691387372323</v>
      </c>
      <c r="CK69" s="32">
        <v>15.52305761449017</v>
      </c>
      <c r="CL69" s="94">
        <v>9.7923210123923283</v>
      </c>
      <c r="CM69" s="69">
        <v>2.9198456637360225E-2</v>
      </c>
      <c r="CN69" s="47">
        <v>3.1046115228980341E-3</v>
      </c>
      <c r="CO69" s="47">
        <v>3.185056396792469E-2</v>
      </c>
      <c r="CP69" s="69">
        <v>1.2418446091592137E-3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63"/>
      <c r="H70" s="63"/>
      <c r="I70" s="515">
        <v>1E-3</v>
      </c>
      <c r="J70" s="515">
        <v>1E-3</v>
      </c>
      <c r="K70" s="515">
        <v>5.2420000000000006E-4</v>
      </c>
      <c r="L70" s="515">
        <v>4.7579999999999996E-4</v>
      </c>
      <c r="M70" s="515">
        <v>0</v>
      </c>
      <c r="N70" s="166"/>
      <c r="O70" s="166"/>
      <c r="P70" s="241"/>
      <c r="Q70" s="15"/>
      <c r="R70" s="15"/>
      <c r="S70" s="15"/>
      <c r="T70" s="15"/>
      <c r="U70" s="249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0"/>
      <c r="CG70" s="10"/>
      <c r="CH70" s="15"/>
      <c r="CI70" s="7"/>
      <c r="CJ70" s="60"/>
      <c r="CK70" s="60"/>
      <c r="CL70" s="60"/>
      <c r="CM70" s="15"/>
      <c r="CN70" s="47"/>
      <c r="CO70" s="15"/>
      <c r="CP70" s="15"/>
    </row>
    <row r="71" spans="2:94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141">
        <v>5.7532670337798977E-2</v>
      </c>
      <c r="G71" s="7">
        <v>0.21369277554039617</v>
      </c>
      <c r="H71" s="7">
        <v>6.5000000000000002E-2</v>
      </c>
      <c r="I71" s="134">
        <v>1.326530612244898E-4</v>
      </c>
      <c r="J71" s="305">
        <v>1.326530612244898E-4</v>
      </c>
      <c r="K71" s="315">
        <v>6.9536734693877546E-5</v>
      </c>
      <c r="L71" s="315">
        <v>6.3116326530612252E-5</v>
      </c>
      <c r="M71" s="318">
        <v>0</v>
      </c>
      <c r="N71" s="134">
        <v>1.1063265306122449E-4</v>
      </c>
      <c r="O71" s="135">
        <v>2.2020408163265308E-5</v>
      </c>
      <c r="P71" s="225">
        <v>0</v>
      </c>
      <c r="Q71" s="58">
        <v>1.5</v>
      </c>
      <c r="R71" s="58">
        <v>2.2000000000000002</v>
      </c>
      <c r="S71" s="58">
        <v>1.7350000000000001</v>
      </c>
      <c r="T71" s="58">
        <v>1.17</v>
      </c>
      <c r="U71" s="249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0"/>
      <c r="CG71" s="71">
        <v>139.65983251648476</v>
      </c>
      <c r="CH71" s="7">
        <v>46.712904858419492</v>
      </c>
      <c r="CI71" s="7">
        <v>25.082085400162804</v>
      </c>
      <c r="CJ71" s="32">
        <v>142.45302916681445</v>
      </c>
      <c r="CK71" s="32">
        <v>18.685161943367799</v>
      </c>
      <c r="CL71" s="94">
        <v>75.246256200488403</v>
      </c>
      <c r="CM71" s="47">
        <v>3.1287336592666588E-2</v>
      </c>
      <c r="CN71" s="47">
        <v>3.0363388157972674E-3</v>
      </c>
      <c r="CO71" s="94">
        <v>3.4770301238929845E-2</v>
      </c>
      <c r="CP71" s="101">
        <v>1.214535526318907E-3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141">
        <v>0.21369277554039617</v>
      </c>
      <c r="G72" s="7">
        <v>5.7532670337798977E-2</v>
      </c>
      <c r="H72" s="7">
        <v>1.7500000000000002E-2</v>
      </c>
      <c r="I72" s="134">
        <v>3.5714285714285717E-5</v>
      </c>
      <c r="J72" s="306">
        <v>3.5714285714285717E-5</v>
      </c>
      <c r="K72" s="315">
        <v>1.8721428571428572E-5</v>
      </c>
      <c r="L72" s="315">
        <v>1.6992857142857145E-5</v>
      </c>
      <c r="M72" s="318">
        <v>0</v>
      </c>
      <c r="N72" s="134">
        <v>2.9785714285714289E-5</v>
      </c>
      <c r="O72" s="135">
        <v>5.9285714285714292E-6</v>
      </c>
      <c r="P72" s="225">
        <v>0</v>
      </c>
      <c r="Q72" s="58">
        <v>1.02</v>
      </c>
      <c r="R72" s="58">
        <v>2.8</v>
      </c>
      <c r="S72" s="58">
        <v>0.69</v>
      </c>
      <c r="T72" s="58">
        <v>1.22</v>
      </c>
      <c r="U72" s="249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0"/>
      <c r="CG72" s="53">
        <v>107.40396060249529</v>
      </c>
      <c r="CH72" s="7">
        <v>43.443001518330128</v>
      </c>
      <c r="CI72" s="7">
        <v>25.082085400162804</v>
      </c>
      <c r="CJ72" s="32">
        <v>109.5520398145452</v>
      </c>
      <c r="CK72" s="32">
        <v>17.377200607332053</v>
      </c>
      <c r="CL72" s="94">
        <v>75.246256200488403</v>
      </c>
      <c r="CM72" s="47">
        <v>1.1539097103819347E-2</v>
      </c>
      <c r="CN72" s="69">
        <v>7.6025252657077732E-4</v>
      </c>
      <c r="CO72" s="94">
        <v>2.2382402727989772E-2</v>
      </c>
      <c r="CP72" s="101">
        <v>3.0410101062831098E-4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10">
        <v>0.31232021040519442</v>
      </c>
      <c r="G73" s="7">
        <v>0.31232021040519442</v>
      </c>
      <c r="H73" s="7">
        <v>9.5000000000000001E-2</v>
      </c>
      <c r="I73" s="134">
        <v>1.9387755102040816E-4</v>
      </c>
      <c r="J73" s="305">
        <v>1.9387755102040816E-4</v>
      </c>
      <c r="K73" s="315">
        <v>1.0163061224489796E-4</v>
      </c>
      <c r="L73" s="315">
        <v>9.2246938775510207E-5</v>
      </c>
      <c r="M73" s="225">
        <v>0</v>
      </c>
      <c r="N73" s="134">
        <v>1.616938775510204E-4</v>
      </c>
      <c r="O73" s="135">
        <v>3.2183673469387754E-5</v>
      </c>
      <c r="P73" s="225">
        <v>0</v>
      </c>
      <c r="Q73" s="58">
        <v>0.54</v>
      </c>
      <c r="R73" s="58">
        <v>2.5</v>
      </c>
      <c r="S73" s="58">
        <v>0.54</v>
      </c>
      <c r="T73" s="58">
        <v>0.7</v>
      </c>
      <c r="U73" s="249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0"/>
      <c r="CG73" s="7">
        <v>97.499827888164006</v>
      </c>
      <c r="CH73" s="7">
        <v>43.87743153351343</v>
      </c>
      <c r="CI73" s="7">
        <v>25.082085400162804</v>
      </c>
      <c r="CJ73" s="32">
        <v>99.449824445927291</v>
      </c>
      <c r="CK73" s="32">
        <v>17.550972613405374</v>
      </c>
      <c r="CL73" s="94">
        <v>75.246256200488403</v>
      </c>
      <c r="CM73" s="47">
        <v>3.8284808950081524E-2</v>
      </c>
      <c r="CN73" s="47">
        <v>4.1683559956837762E-3</v>
      </c>
      <c r="CO73" s="94">
        <v>5.4561116664451362E-2</v>
      </c>
      <c r="CP73" s="101">
        <v>1.6673423982735106E-3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10">
        <v>0.28766335168899482</v>
      </c>
      <c r="G74" s="7">
        <v>0.28766335168899482</v>
      </c>
      <c r="H74" s="7">
        <v>8.7499999999999994E-2</v>
      </c>
      <c r="I74" s="134">
        <v>1.7857142857142854E-4</v>
      </c>
      <c r="J74" s="305">
        <v>1.7857142857142854E-4</v>
      </c>
      <c r="K74" s="315">
        <v>9.3607142857142836E-5</v>
      </c>
      <c r="L74" s="315">
        <v>8.4964285714285708E-5</v>
      </c>
      <c r="M74" s="225">
        <v>0</v>
      </c>
      <c r="N74" s="134">
        <v>1.4892857142857139E-4</v>
      </c>
      <c r="O74" s="135">
        <v>2.9642857142857141E-5</v>
      </c>
      <c r="P74" s="225">
        <v>0</v>
      </c>
      <c r="Q74" s="58">
        <v>0.41</v>
      </c>
      <c r="R74" s="58">
        <v>1.9</v>
      </c>
      <c r="S74" s="58">
        <v>0.21</v>
      </c>
      <c r="T74" s="58">
        <v>0.44</v>
      </c>
      <c r="U74" s="249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0"/>
      <c r="CG74" s="226">
        <v>95.226116486819478</v>
      </c>
      <c r="CH74" s="226">
        <v>38.831526907159379</v>
      </c>
      <c r="CI74" s="7">
        <v>25.082085400162804</v>
      </c>
      <c r="CJ74" s="32">
        <v>97.130638816555873</v>
      </c>
      <c r="CK74" s="32">
        <v>15.532610762863753</v>
      </c>
      <c r="CL74" s="94">
        <v>75.246256200488403</v>
      </c>
      <c r="CM74" s="47">
        <v>3.4608260590485579E-2</v>
      </c>
      <c r="CN74" s="47">
        <v>3.3977586043764454E-3</v>
      </c>
      <c r="CO74" s="94">
        <v>4.9586515374344942E-2</v>
      </c>
      <c r="CP74" s="101">
        <v>1.3591034417505784E-3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10">
        <v>0.279444398783595</v>
      </c>
      <c r="G75" s="7">
        <v>0.279444398783595</v>
      </c>
      <c r="H75" s="7">
        <v>8.5000000000000006E-2</v>
      </c>
      <c r="I75" s="134">
        <v>1.7346938775510205E-4</v>
      </c>
      <c r="J75" s="305">
        <v>1.7346938775510205E-4</v>
      </c>
      <c r="K75" s="315">
        <v>9.0932653061224499E-5</v>
      </c>
      <c r="L75" s="315">
        <v>8.2536734693877551E-5</v>
      </c>
      <c r="M75" s="225">
        <v>0</v>
      </c>
      <c r="N75" s="134">
        <v>1.4467346938775512E-4</v>
      </c>
      <c r="O75" s="135">
        <v>2.8795918367346943E-5</v>
      </c>
      <c r="P75" s="225">
        <v>0</v>
      </c>
      <c r="Q75" s="58">
        <v>0.22</v>
      </c>
      <c r="R75" s="58">
        <v>1.1000000000000001</v>
      </c>
      <c r="S75" s="58">
        <v>0.14000000000000001</v>
      </c>
      <c r="T75" s="58">
        <v>0.18</v>
      </c>
      <c r="U75" s="249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0"/>
      <c r="CG75" s="226">
        <v>92.952405085474936</v>
      </c>
      <c r="CH75" s="7">
        <v>33.785622280805335</v>
      </c>
      <c r="CI75" s="7">
        <v>25.082085400162804</v>
      </c>
      <c r="CJ75" s="32">
        <v>94.811453187184441</v>
      </c>
      <c r="CK75" s="32">
        <v>13.514248912322135</v>
      </c>
      <c r="CL75" s="94">
        <v>75.246256200488403</v>
      </c>
      <c r="CM75" s="47">
        <v>3.2984077229486999E-2</v>
      </c>
      <c r="CN75" s="47">
        <v>2.8717778938684539E-3</v>
      </c>
      <c r="CO75" s="47">
        <v>4.7521674358353555E-2</v>
      </c>
      <c r="CP75" s="69">
        <v>1.1487111575473816E-3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10">
        <v>0.36985288074299338</v>
      </c>
      <c r="G76" s="7">
        <v>0.36985288074299338</v>
      </c>
      <c r="H76" s="7">
        <v>0.1125</v>
      </c>
      <c r="I76" s="134">
        <v>2.2959183673469389E-4</v>
      </c>
      <c r="J76" s="305">
        <v>2.2959183673469389E-4</v>
      </c>
      <c r="K76" s="314">
        <v>1.2035204081632654E-4</v>
      </c>
      <c r="L76" s="314">
        <v>1.0923979591836735E-4</v>
      </c>
      <c r="M76" s="225">
        <v>0</v>
      </c>
      <c r="N76" s="134">
        <v>1.9147959183673472E-4</v>
      </c>
      <c r="O76" s="135">
        <v>3.8112244897959188E-5</v>
      </c>
      <c r="P76" s="225">
        <v>0</v>
      </c>
      <c r="Q76" s="58">
        <v>0.24</v>
      </c>
      <c r="R76" s="58">
        <v>0.85</v>
      </c>
      <c r="S76" s="58">
        <v>0.17</v>
      </c>
      <c r="T76" s="58">
        <v>0.23</v>
      </c>
      <c r="U76" s="249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0"/>
      <c r="CG76" s="7">
        <v>88.404982282785866</v>
      </c>
      <c r="CH76" s="7">
        <v>38.177753177310031</v>
      </c>
      <c r="CI76" s="7">
        <v>25.082085400162804</v>
      </c>
      <c r="CJ76" s="32">
        <v>90.17308192844159</v>
      </c>
      <c r="CK76" s="32">
        <v>15.271101270924014</v>
      </c>
      <c r="CL76" s="94">
        <v>75.246256200488403</v>
      </c>
      <c r="CM76" s="47">
        <v>4.1973518909613629E-2</v>
      </c>
      <c r="CN76" s="47">
        <v>4.2949972324473782E-3</v>
      </c>
      <c r="CO76" s="47">
        <v>6.1180818737584047E-2</v>
      </c>
      <c r="CP76" s="69">
        <v>1.7179988929789515E-3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2">
        <v>9.0408481959398379E-2</v>
      </c>
      <c r="G77" s="235">
        <v>9.0408481959398379E-2</v>
      </c>
      <c r="H77" s="235">
        <v>2.75E-2</v>
      </c>
      <c r="I77" s="134">
        <v>5.6122448979591836E-5</v>
      </c>
      <c r="J77" s="305">
        <v>5.6122448979591836E-5</v>
      </c>
      <c r="K77" s="315">
        <v>2.9419387755102042E-5</v>
      </c>
      <c r="L77" s="315">
        <v>2.6703061224489794E-5</v>
      </c>
      <c r="M77" s="225">
        <v>0</v>
      </c>
      <c r="N77" s="135">
        <v>4.6806122448979591E-5</v>
      </c>
      <c r="O77" s="135">
        <v>9.3163265306122451E-6</v>
      </c>
      <c r="P77" s="225">
        <v>0</v>
      </c>
      <c r="Q77" s="58">
        <v>0.27</v>
      </c>
      <c r="R77" s="58">
        <v>0.6</v>
      </c>
      <c r="S77" s="58">
        <v>0.2</v>
      </c>
      <c r="T77" s="58">
        <v>0.28999999999999998</v>
      </c>
      <c r="U77" s="249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0"/>
      <c r="CG77" s="53">
        <v>87.923263765551852</v>
      </c>
      <c r="CH77" s="53">
        <v>35.268243168106714</v>
      </c>
      <c r="CI77" s="53">
        <v>25.082085400162804</v>
      </c>
      <c r="CJ77" s="32">
        <v>89.681729040862891</v>
      </c>
      <c r="CK77" s="32">
        <v>14.107297267242686</v>
      </c>
      <c r="CL77" s="94">
        <v>75.246256200488403</v>
      </c>
      <c r="CM77" s="69">
        <v>1.0216642071364027E-2</v>
      </c>
      <c r="CN77" s="69">
        <v>9.6987668712293466E-4</v>
      </c>
      <c r="CO77" s="47">
        <v>1.4910888778292631E-2</v>
      </c>
      <c r="CP77" s="69">
        <v>3.8795067484917385E-4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15"/>
      <c r="H78" s="15"/>
      <c r="I78" s="515">
        <v>3.3798269278553354E-3</v>
      </c>
      <c r="J78" s="515">
        <v>3.3798269278553354E-3</v>
      </c>
      <c r="K78" s="515">
        <v>1.6165712195932069E-3</v>
      </c>
      <c r="L78" s="515">
        <v>1.7632557082621284E-3</v>
      </c>
      <c r="M78" s="515">
        <v>0</v>
      </c>
      <c r="N78" s="166"/>
      <c r="O78" s="166"/>
      <c r="P78" s="241"/>
      <c r="Q78" s="15"/>
      <c r="R78" s="15"/>
      <c r="S78" s="15"/>
      <c r="T78" s="15"/>
      <c r="U78" s="249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0"/>
      <c r="CG78" s="7"/>
      <c r="CH78" s="15"/>
      <c r="CI78" s="7"/>
      <c r="CJ78" s="60"/>
      <c r="CK78" s="60"/>
      <c r="CL78" s="60"/>
      <c r="CM78" s="15"/>
      <c r="CN78" s="47"/>
      <c r="CO78" s="15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141">
        <v>0.15616010520259721</v>
      </c>
      <c r="G79" s="7">
        <v>0.10684638777019809</v>
      </c>
      <c r="H79" s="7">
        <v>0.1575</v>
      </c>
      <c r="I79" s="134">
        <v>1.4982358585910468E-4</v>
      </c>
      <c r="J79" s="79">
        <v>1.4982358585910468E-4</v>
      </c>
      <c r="K79" s="320">
        <v>7.1660621116409771E-5</v>
      </c>
      <c r="L79" s="321">
        <v>7.8162964742694912E-5</v>
      </c>
      <c r="M79" s="318">
        <v>0</v>
      </c>
      <c r="N79" s="134">
        <v>1.2495287060649332E-4</v>
      </c>
      <c r="O79" s="134">
        <v>2.4870715252611378E-5</v>
      </c>
      <c r="P79" s="225">
        <v>0</v>
      </c>
      <c r="Q79" s="58">
        <v>1.5</v>
      </c>
      <c r="R79" s="58">
        <v>2.2000000000000002</v>
      </c>
      <c r="S79" s="58">
        <v>1.7350000000000001</v>
      </c>
      <c r="T79" s="58">
        <v>1.17</v>
      </c>
      <c r="U79" s="249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0"/>
      <c r="CG79" s="71">
        <v>117.07686842855423</v>
      </c>
      <c r="CH79" s="7">
        <v>46.712904858419492</v>
      </c>
      <c r="CI79" s="7">
        <v>7.8453098169458997</v>
      </c>
      <c r="CJ79" s="32">
        <v>119.41840579712532</v>
      </c>
      <c r="CK79" s="32">
        <v>18.685161943367799</v>
      </c>
      <c r="CL79" s="94">
        <v>23.535929450837699</v>
      </c>
      <c r="CM79" s="47">
        <v>1.3734364889399008E-2</v>
      </c>
      <c r="CN79" s="47">
        <v>7.3572825152010699E-3</v>
      </c>
      <c r="CO79" s="94">
        <v>1.6434798511782246E-2</v>
      </c>
      <c r="CP79" s="94">
        <v>2.9429130060804284E-3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141">
        <v>0.10684638777019809</v>
      </c>
      <c r="G80" s="7">
        <v>0.15616010520259721</v>
      </c>
      <c r="H80" s="7">
        <v>4.7500000000000001E-2</v>
      </c>
      <c r="I80" s="133">
        <v>6.6927717737840875E-4</v>
      </c>
      <c r="J80" s="31">
        <v>6.6927717737840875E-4</v>
      </c>
      <c r="K80" s="320">
        <v>3.2011527394009293E-4</v>
      </c>
      <c r="L80" s="321">
        <v>3.4916190343831582E-4</v>
      </c>
      <c r="M80" s="318">
        <v>0</v>
      </c>
      <c r="N80" s="134">
        <v>5.5817716593359291E-4</v>
      </c>
      <c r="O80" s="134">
        <v>1.1110001144481586E-4</v>
      </c>
      <c r="P80" s="225">
        <v>0</v>
      </c>
      <c r="Q80" s="58">
        <v>1.02</v>
      </c>
      <c r="R80" s="58">
        <v>2.8</v>
      </c>
      <c r="S80" s="58">
        <v>0.69</v>
      </c>
      <c r="T80" s="58">
        <v>1.22</v>
      </c>
      <c r="U80" s="249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0"/>
      <c r="CG80" s="53">
        <v>79.57989904705876</v>
      </c>
      <c r="CH80" s="7">
        <v>45.311517712666898</v>
      </c>
      <c r="CI80" s="7">
        <v>7.8453098169458997</v>
      </c>
      <c r="CJ80" s="32">
        <v>81.171497027999933</v>
      </c>
      <c r="CK80" s="32">
        <v>18.12460708506676</v>
      </c>
      <c r="CL80" s="94">
        <v>23.535929450837699</v>
      </c>
      <c r="CM80" s="47">
        <v>1.3265448422079504E-2</v>
      </c>
      <c r="CN80" s="47">
        <v>2.1522970913516776E-3</v>
      </c>
      <c r="CO80" s="94">
        <v>1.5190478559981006E-2</v>
      </c>
      <c r="CP80" s="101">
        <v>8.6091883654067117E-4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7">
        <v>0.32875811621599416</v>
      </c>
      <c r="G81" s="7">
        <v>0.32875811621599416</v>
      </c>
      <c r="H81" s="7">
        <v>0.22500000000000001</v>
      </c>
      <c r="I81" s="133">
        <v>4.1858520779715656E-4</v>
      </c>
      <c r="J81" s="31">
        <v>4.1858520779715656E-4</v>
      </c>
      <c r="K81" s="320">
        <v>2.0020930488937999E-4</v>
      </c>
      <c r="L81" s="321">
        <v>2.1837590290777658E-4</v>
      </c>
      <c r="M81" s="225">
        <v>0</v>
      </c>
      <c r="N81" s="134">
        <v>3.4910006330282856E-4</v>
      </c>
      <c r="O81" s="134">
        <v>6.9485144494327991E-5</v>
      </c>
      <c r="P81" s="225">
        <v>0</v>
      </c>
      <c r="Q81" s="58">
        <v>0.54</v>
      </c>
      <c r="R81" s="58">
        <v>2.5</v>
      </c>
      <c r="S81" s="58">
        <v>0.54</v>
      </c>
      <c r="T81" s="58">
        <v>0.7</v>
      </c>
      <c r="U81" s="249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0"/>
      <c r="CG81" s="7">
        <v>96.34370344680238</v>
      </c>
      <c r="CH81" s="7">
        <v>45.764632889793575</v>
      </c>
      <c r="CI81" s="7">
        <v>7.8453098169458997</v>
      </c>
      <c r="CJ81" s="32">
        <v>98.270577515738424</v>
      </c>
      <c r="CK81" s="32">
        <v>18.305853155917429</v>
      </c>
      <c r="CL81" s="94">
        <v>23.535929450837699</v>
      </c>
      <c r="CM81" s="47">
        <v>3.4252983730993114E-2</v>
      </c>
      <c r="CN81" s="47">
        <v>1.0297042400203555E-2</v>
      </c>
      <c r="CO81" s="94">
        <v>4.0044877773181928E-2</v>
      </c>
      <c r="CP81" s="94">
        <v>4.1188169600814215E-3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10">
        <v>0.30410125749979455</v>
      </c>
      <c r="G82" s="7">
        <v>0.30410125749979455</v>
      </c>
      <c r="H82" s="7">
        <v>0.2175</v>
      </c>
      <c r="I82" s="133">
        <v>4.419208301968331E-4</v>
      </c>
      <c r="J82" s="31">
        <v>4.419208301968331E-4</v>
      </c>
      <c r="K82" s="320">
        <v>2.1137073308314527E-4</v>
      </c>
      <c r="L82" s="321">
        <v>2.3055009711368783E-4</v>
      </c>
      <c r="M82" s="225">
        <v>0</v>
      </c>
      <c r="N82" s="134">
        <v>3.6856197238415881E-4</v>
      </c>
      <c r="O82" s="134">
        <v>7.3358857812674298E-5</v>
      </c>
      <c r="P82" s="225">
        <v>0</v>
      </c>
      <c r="Q82" s="58">
        <v>0.41</v>
      </c>
      <c r="R82" s="58">
        <v>1.9</v>
      </c>
      <c r="S82" s="58">
        <v>0.21</v>
      </c>
      <c r="T82" s="58">
        <v>0.44</v>
      </c>
      <c r="U82" s="249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0"/>
      <c r="CG82" s="226">
        <v>93.901390564425938</v>
      </c>
      <c r="CH82" s="226">
        <v>40.501700107467322</v>
      </c>
      <c r="CI82" s="7">
        <v>7.8453098169458997</v>
      </c>
      <c r="CJ82" s="32">
        <v>95.779418375714457</v>
      </c>
      <c r="CK82" s="32">
        <v>16.200680042986928</v>
      </c>
      <c r="CL82" s="94">
        <v>23.535929450837699</v>
      </c>
      <c r="CM82" s="47">
        <v>3.0941299532430001E-2</v>
      </c>
      <c r="CN82" s="47">
        <v>8.8091197733741432E-3</v>
      </c>
      <c r="CO82" s="94">
        <v>3.6283947313079892E-2</v>
      </c>
      <c r="CP82" s="94">
        <v>3.5236479093496567E-3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10">
        <v>0.29588230459439469</v>
      </c>
      <c r="G83" s="7">
        <v>0.29588230459439469</v>
      </c>
      <c r="H83" s="7">
        <v>0.215</v>
      </c>
      <c r="I83" s="133">
        <v>9.3253453710418139E-4</v>
      </c>
      <c r="J83" s="31">
        <v>9.3253453710418139E-4</v>
      </c>
      <c r="K83" s="320">
        <v>4.4603126909692996E-4</v>
      </c>
      <c r="L83" s="321">
        <v>4.8650326800725143E-4</v>
      </c>
      <c r="M83" s="225">
        <v>0</v>
      </c>
      <c r="N83" s="134">
        <v>7.7773380394488729E-4</v>
      </c>
      <c r="O83" s="134">
        <v>1.5480073315929412E-4</v>
      </c>
      <c r="P83" s="225">
        <v>0</v>
      </c>
      <c r="Q83" s="58">
        <v>0.22</v>
      </c>
      <c r="R83" s="58">
        <v>1.1000000000000001</v>
      </c>
      <c r="S83" s="58">
        <v>0.14000000000000001</v>
      </c>
      <c r="T83" s="58">
        <v>0.18</v>
      </c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0"/>
      <c r="CG83" s="226">
        <v>91.459077682049511</v>
      </c>
      <c r="CH83" s="7">
        <v>35.238767325141055</v>
      </c>
      <c r="CI83" s="7">
        <v>7.8453098169458997</v>
      </c>
      <c r="CJ83" s="32">
        <v>93.288259235690504</v>
      </c>
      <c r="CK83" s="32">
        <v>14.095506930056423</v>
      </c>
      <c r="CL83" s="94">
        <v>23.535929450837699</v>
      </c>
      <c r="CM83" s="47">
        <v>2.9382411029537561E-2</v>
      </c>
      <c r="CN83" s="47">
        <v>7.5763349749053263E-3</v>
      </c>
      <c r="CO83" s="47">
        <v>3.4566210180940374E-2</v>
      </c>
      <c r="CP83" s="47">
        <v>3.0305339899621311E-3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10">
        <v>0.47669926851319144</v>
      </c>
      <c r="G84" s="60">
        <v>0.47669926851319144</v>
      </c>
      <c r="H84" s="60">
        <v>0.27</v>
      </c>
      <c r="I84" s="134">
        <v>5.6768558951965072E-4</v>
      </c>
      <c r="J84" s="79">
        <v>5.6768558951965072E-4</v>
      </c>
      <c r="K84" s="320">
        <v>2.7152401746724893E-4</v>
      </c>
      <c r="L84" s="321">
        <v>2.9616157205240179E-4</v>
      </c>
      <c r="M84" s="225">
        <v>0</v>
      </c>
      <c r="N84" s="134">
        <v>4.7344978165938872E-4</v>
      </c>
      <c r="O84" s="135">
        <v>9.4235807860262025E-5</v>
      </c>
      <c r="P84" s="225">
        <v>0</v>
      </c>
      <c r="Q84" s="58">
        <v>0.24</v>
      </c>
      <c r="R84" s="58">
        <v>0.85</v>
      </c>
      <c r="S84" s="58">
        <v>0.17</v>
      </c>
      <c r="T84" s="58">
        <v>0.23</v>
      </c>
      <c r="U84" s="249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0"/>
      <c r="CG84" s="7">
        <v>86.574451917296614</v>
      </c>
      <c r="CH84" s="7">
        <v>39.819807077409394</v>
      </c>
      <c r="CI84" s="7">
        <v>7.8453098169458997</v>
      </c>
      <c r="CJ84" s="32">
        <v>88.305940955642541</v>
      </c>
      <c r="CK84" s="32">
        <v>15.927922830963759</v>
      </c>
      <c r="CL84" s="94">
        <v>23.535929450837699</v>
      </c>
      <c r="CM84" s="47">
        <v>4.5009831351903229E-2</v>
      </c>
      <c r="CN84" s="47">
        <v>1.0751347910900537E-2</v>
      </c>
      <c r="CO84" s="47">
        <v>5.3314937811916277E-2</v>
      </c>
      <c r="CP84" s="47">
        <v>4.3005391643602146E-3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2">
        <v>0.21369277554039617</v>
      </c>
      <c r="G85" s="32">
        <v>0.21369277554039617</v>
      </c>
      <c r="H85" s="32">
        <v>6.5000000000000002E-2</v>
      </c>
      <c r="I85" s="134">
        <v>2.0000000000000001E-4</v>
      </c>
      <c r="J85" s="79">
        <v>2.0000000000000001E-4</v>
      </c>
      <c r="K85" s="320">
        <v>9.5660000000000002E-5</v>
      </c>
      <c r="L85" s="321">
        <v>1.0434000000000001E-4</v>
      </c>
      <c r="M85" s="225">
        <v>0</v>
      </c>
      <c r="N85" s="134">
        <v>1.6680000000000002E-4</v>
      </c>
      <c r="O85" s="135">
        <v>3.3200000000000001E-5</v>
      </c>
      <c r="P85" s="225">
        <v>0</v>
      </c>
      <c r="Q85" s="58">
        <v>0.27</v>
      </c>
      <c r="R85" s="58">
        <v>0.6</v>
      </c>
      <c r="S85" s="58">
        <v>0.2</v>
      </c>
      <c r="T85" s="58">
        <v>0.28999999999999998</v>
      </c>
      <c r="U85" s="249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0"/>
      <c r="CG85" s="191">
        <v>77.094231498131265</v>
      </c>
      <c r="CH85" s="53">
        <v>36.71903819399801</v>
      </c>
      <c r="CI85" s="53">
        <v>7.8453098169458997</v>
      </c>
      <c r="CJ85" s="32">
        <v>78.636116128093889</v>
      </c>
      <c r="CK85" s="32">
        <v>14.687615277599205</v>
      </c>
      <c r="CL85" s="94">
        <v>23.535929450837699</v>
      </c>
      <c r="CM85" s="47">
        <v>1.8150966336746992E-2</v>
      </c>
      <c r="CN85" s="47">
        <v>2.3867374826098708E-3</v>
      </c>
      <c r="CO85" s="47">
        <v>2.1833428002401754E-2</v>
      </c>
      <c r="CP85" s="69">
        <v>9.5469499304394836E-4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64"/>
      <c r="H86" s="64"/>
      <c r="I86" s="513">
        <v>9.4875000000000029E-3</v>
      </c>
      <c r="J86" s="513">
        <v>9.4875000000000029E-3</v>
      </c>
      <c r="K86" s="513">
        <v>3.7950000000000011E-3</v>
      </c>
      <c r="L86" s="513">
        <v>5.6925000000000014E-3</v>
      </c>
      <c r="M86" s="513">
        <v>0</v>
      </c>
      <c r="N86" s="166"/>
      <c r="O86" s="166"/>
      <c r="P86" s="241"/>
      <c r="Q86" s="15"/>
      <c r="R86" s="15"/>
      <c r="S86" s="15"/>
      <c r="T86" s="15"/>
      <c r="U86" s="249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0"/>
      <c r="CG86" s="10"/>
      <c r="CH86" s="15"/>
      <c r="CI86" s="7"/>
      <c r="CJ86" s="60"/>
      <c r="CK86" s="60"/>
      <c r="CL86" s="60"/>
      <c r="CM86" s="15"/>
      <c r="CN86" s="47"/>
      <c r="CO86" s="15"/>
      <c r="CP86" s="15"/>
    </row>
    <row r="87" spans="2:94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141">
        <v>0.26300649297279527</v>
      </c>
      <c r="G87" s="7">
        <v>0.26300649297279527</v>
      </c>
      <c r="H87" s="7">
        <v>0.20499999999999999</v>
      </c>
      <c r="I87" s="133">
        <v>6.700960445036034E-4</v>
      </c>
      <c r="J87" s="133">
        <v>6.700960445036034E-4</v>
      </c>
      <c r="K87" s="322">
        <v>2.6803841780144135E-4</v>
      </c>
      <c r="L87" s="323">
        <v>4.0205762670216205E-4</v>
      </c>
      <c r="M87" s="318">
        <v>0</v>
      </c>
      <c r="N87" s="133">
        <v>5.5886010111600522E-4</v>
      </c>
      <c r="O87" s="134">
        <v>1.1123594338759817E-4</v>
      </c>
      <c r="P87" s="225">
        <v>0</v>
      </c>
      <c r="Q87" s="58">
        <v>1.5</v>
      </c>
      <c r="R87" s="58">
        <v>2.2000000000000002</v>
      </c>
      <c r="S87" s="58">
        <v>1.7350000000000001</v>
      </c>
      <c r="T87" s="58">
        <v>1.17</v>
      </c>
      <c r="U87" s="249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0"/>
      <c r="CG87" s="71">
        <v>264.0202849256172</v>
      </c>
      <c r="CH87" s="7">
        <v>46.712904858419492</v>
      </c>
      <c r="CI87" s="7">
        <v>3.8367573557326664</v>
      </c>
      <c r="CJ87" s="32">
        <v>269.30069062412957</v>
      </c>
      <c r="CK87" s="32">
        <v>18.685161943367799</v>
      </c>
      <c r="CL87" s="94">
        <v>11.510272067197999</v>
      </c>
      <c r="CM87" s="47">
        <v>7.0448141308483564E-2</v>
      </c>
      <c r="CN87" s="47">
        <v>9.5761454959759941E-3</v>
      </c>
      <c r="CO87" s="94">
        <v>7.3855106485760519E-2</v>
      </c>
      <c r="CP87" s="94">
        <v>3.8304581983903984E-3</v>
      </c>
    </row>
    <row r="88" spans="2:94" ht="16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141">
        <v>0.50135612722939105</v>
      </c>
      <c r="G88" s="7">
        <v>0.50135612722939105</v>
      </c>
      <c r="H88" s="7">
        <v>0.27750000000000002</v>
      </c>
      <c r="I88" s="133">
        <v>1.0204263401821926E-3</v>
      </c>
      <c r="J88" s="133">
        <v>1.0204263401821926E-3</v>
      </c>
      <c r="K88" s="322">
        <v>4.0817053607287708E-4</v>
      </c>
      <c r="L88" s="323">
        <v>6.1225580410931551E-4</v>
      </c>
      <c r="M88" s="318">
        <v>0</v>
      </c>
      <c r="N88" s="133">
        <v>8.5103556771194862E-4</v>
      </c>
      <c r="O88" s="134">
        <v>1.6939077247024397E-4</v>
      </c>
      <c r="P88" s="225">
        <v>0</v>
      </c>
      <c r="Q88" s="58">
        <v>1.02</v>
      </c>
      <c r="R88" s="58">
        <v>2.8</v>
      </c>
      <c r="S88" s="58">
        <v>0.69</v>
      </c>
      <c r="T88" s="58">
        <v>1.22</v>
      </c>
      <c r="U88" s="249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0"/>
      <c r="CG88" s="53">
        <v>145.32484227915671</v>
      </c>
      <c r="CH88" s="226">
        <v>48.464638790610223</v>
      </c>
      <c r="CI88" s="7">
        <v>3.8367573557326664</v>
      </c>
      <c r="CJ88" s="32">
        <v>148.23133912473986</v>
      </c>
      <c r="CK88" s="32">
        <v>19.385855516244092</v>
      </c>
      <c r="CL88" s="94">
        <v>11.510272067197999</v>
      </c>
      <c r="CM88" s="47">
        <v>7.4783081924289091E-2</v>
      </c>
      <c r="CN88" s="47">
        <v>1.3448937264394339E-2</v>
      </c>
      <c r="CO88" s="94">
        <v>8.0087435544573107E-2</v>
      </c>
      <c r="CP88" s="94">
        <v>5.379574905757736E-3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10">
        <v>0.92052272540478364</v>
      </c>
      <c r="G89" s="7">
        <v>0.92052272540478364</v>
      </c>
      <c r="H89" s="7">
        <v>0.40500000000000003</v>
      </c>
      <c r="I89" s="133">
        <v>1.9463752710578851E-3</v>
      </c>
      <c r="J89" s="133">
        <v>1.9463752710578851E-3</v>
      </c>
      <c r="K89" s="322">
        <v>7.7855010842315406E-4</v>
      </c>
      <c r="L89" s="323">
        <v>1.1678251626347311E-3</v>
      </c>
      <c r="M89" s="225">
        <v>0</v>
      </c>
      <c r="N89" s="133">
        <v>1.623276976062276E-3</v>
      </c>
      <c r="O89" s="134">
        <v>3.2309829499560896E-4</v>
      </c>
      <c r="P89" s="225">
        <v>0</v>
      </c>
      <c r="Q89" s="58">
        <v>0.54</v>
      </c>
      <c r="R89" s="58">
        <v>2.5</v>
      </c>
      <c r="S89" s="58">
        <v>0.54</v>
      </c>
      <c r="T89" s="58">
        <v>0.7</v>
      </c>
      <c r="U89" s="249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0"/>
      <c r="CG89" s="7">
        <v>141.04718184611869</v>
      </c>
      <c r="CH89" s="226">
        <v>50.216372722800948</v>
      </c>
      <c r="CI89" s="7">
        <v>3.8367573557326664</v>
      </c>
      <c r="CJ89" s="32">
        <v>143.86812548304107</v>
      </c>
      <c r="CK89" s="32">
        <v>20.086549089120382</v>
      </c>
      <c r="CL89" s="94">
        <v>11.510272067197999</v>
      </c>
      <c r="CM89" s="47">
        <v>0.13336895858146919</v>
      </c>
      <c r="CN89" s="47">
        <v>2.0337630952734387E-2</v>
      </c>
      <c r="CO89" s="94">
        <v>0.143029345981974</v>
      </c>
      <c r="CP89" s="94">
        <v>8.1350523810937558E-3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10">
        <v>0.88764691378318417</v>
      </c>
      <c r="G90" s="7">
        <v>0.88764691378318417</v>
      </c>
      <c r="H90" s="7">
        <v>0.39500000000000002</v>
      </c>
      <c r="I90" s="133">
        <v>1.7205268533826471E-3</v>
      </c>
      <c r="J90" s="133">
        <v>1.7205268533826471E-3</v>
      </c>
      <c r="K90" s="322">
        <v>6.8821074135305888E-4</v>
      </c>
      <c r="L90" s="323">
        <v>1.0323161120295882E-3</v>
      </c>
      <c r="M90" s="225">
        <v>0</v>
      </c>
      <c r="N90" s="133">
        <v>1.4349193957211277E-3</v>
      </c>
      <c r="O90" s="134">
        <v>2.8560745766151942E-4</v>
      </c>
      <c r="P90" s="225">
        <v>0</v>
      </c>
      <c r="Q90" s="58">
        <v>0.41</v>
      </c>
      <c r="R90" s="58">
        <v>1.9</v>
      </c>
      <c r="S90" s="58">
        <v>0.21</v>
      </c>
      <c r="T90" s="58">
        <v>0.44</v>
      </c>
      <c r="U90" s="249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0"/>
      <c r="CG90" s="226">
        <v>137.85820526202951</v>
      </c>
      <c r="CH90" s="7">
        <v>53.719840587182411</v>
      </c>
      <c r="CI90" s="7">
        <v>3.8367573557326664</v>
      </c>
      <c r="CJ90" s="32">
        <v>140.61536936727012</v>
      </c>
      <c r="CK90" s="32">
        <v>21.487936234872965</v>
      </c>
      <c r="CL90" s="94">
        <v>11.510272067197999</v>
      </c>
      <c r="CM90" s="47">
        <v>0.12577509626628025</v>
      </c>
      <c r="CN90" s="47">
        <v>2.1219337031937052E-2</v>
      </c>
      <c r="CO90" s="94">
        <v>0.13503385612659291</v>
      </c>
      <c r="CP90" s="94">
        <v>8.4877348127748217E-3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10">
        <v>0.8794279608777843</v>
      </c>
      <c r="G91" s="7">
        <v>0.8794279608777843</v>
      </c>
      <c r="H91" s="7">
        <v>0.39250000000000002</v>
      </c>
      <c r="I91" s="133">
        <v>1.6692050437367351E-3</v>
      </c>
      <c r="J91" s="133">
        <v>1.6692050437367351E-3</v>
      </c>
      <c r="K91" s="322">
        <v>6.6768201749469412E-4</v>
      </c>
      <c r="L91" s="323">
        <v>1.0015230262420409E-3</v>
      </c>
      <c r="M91" s="225">
        <v>0</v>
      </c>
      <c r="N91" s="133">
        <v>1.392117006476437E-3</v>
      </c>
      <c r="O91" s="134">
        <v>2.7708803726029802E-4</v>
      </c>
      <c r="P91" s="225">
        <v>0</v>
      </c>
      <c r="Q91" s="58">
        <v>0.22</v>
      </c>
      <c r="R91" s="58">
        <v>1.1000000000000001</v>
      </c>
      <c r="S91" s="58">
        <v>0.14000000000000001</v>
      </c>
      <c r="T91" s="58">
        <v>0.18</v>
      </c>
      <c r="U91" s="249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0"/>
      <c r="CG91" s="226">
        <v>134.66922867794037</v>
      </c>
      <c r="CH91" s="7">
        <v>55.868634210669711</v>
      </c>
      <c r="CI91" s="7">
        <v>3.8367573557326664</v>
      </c>
      <c r="CJ91" s="32">
        <v>137.36261325149917</v>
      </c>
      <c r="CK91" s="32">
        <v>22.347453684267887</v>
      </c>
      <c r="CL91" s="94">
        <v>11.510272067197999</v>
      </c>
      <c r="CM91" s="47">
        <v>0.12180603686695994</v>
      </c>
      <c r="CN91" s="47">
        <v>2.1928438927687866E-2</v>
      </c>
      <c r="CO91" s="47">
        <v>0.13092297796581409</v>
      </c>
      <c r="CP91" s="47">
        <v>8.7713755710751452E-3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10">
        <v>1.2164050299991782</v>
      </c>
      <c r="G92" s="60">
        <v>1.2164050299991782</v>
      </c>
      <c r="H92" s="60">
        <v>0.495</v>
      </c>
      <c r="I92" s="133">
        <v>2.1624220392609857E-3</v>
      </c>
      <c r="J92" s="133">
        <v>2.1624220392609857E-3</v>
      </c>
      <c r="K92" s="324">
        <v>8.6496881570439436E-4</v>
      </c>
      <c r="L92" s="323">
        <v>1.2974532235565913E-3</v>
      </c>
      <c r="M92" s="225">
        <v>0</v>
      </c>
      <c r="N92" s="133">
        <v>1.8034599807436622E-3</v>
      </c>
      <c r="O92" s="134">
        <v>3.5896205851732363E-4</v>
      </c>
      <c r="P92" s="225">
        <v>0</v>
      </c>
      <c r="Q92" s="58">
        <v>0.24</v>
      </c>
      <c r="R92" s="58">
        <v>0.85</v>
      </c>
      <c r="S92" s="58">
        <v>0.17</v>
      </c>
      <c r="T92" s="58">
        <v>0.23</v>
      </c>
      <c r="U92" s="249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0"/>
      <c r="CG92" s="7">
        <v>128.29127550976204</v>
      </c>
      <c r="CH92" s="226">
        <v>51.290769534544602</v>
      </c>
      <c r="CI92" s="7">
        <v>3.8367573557326664</v>
      </c>
      <c r="CJ92" s="32">
        <v>130.8571010199573</v>
      </c>
      <c r="CK92" s="32">
        <v>20.516307813817843</v>
      </c>
      <c r="CL92" s="94">
        <v>11.510272067197999</v>
      </c>
      <c r="CM92" s="47">
        <v>0.16072120378148452</v>
      </c>
      <c r="CN92" s="47">
        <v>2.5388930919599578E-2</v>
      </c>
      <c r="CO92" s="47">
        <v>0.17317638873098534</v>
      </c>
      <c r="CP92" s="47">
        <v>1.0155572367839833E-2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2">
        <v>3.2875811621599409E-2</v>
      </c>
      <c r="G93" s="32">
        <v>3.2875811621599409E-2</v>
      </c>
      <c r="H93" s="32">
        <v>0.13500000000000001</v>
      </c>
      <c r="I93" s="134">
        <v>2.9844840787595294E-4</v>
      </c>
      <c r="J93" s="134">
        <v>2.9844840787595294E-4</v>
      </c>
      <c r="K93" s="324">
        <v>1.1937936315038118E-4</v>
      </c>
      <c r="L93" s="325">
        <v>1.7906904472557176E-4</v>
      </c>
      <c r="M93" s="225">
        <v>0</v>
      </c>
      <c r="N93" s="134">
        <v>2.4890597216854478E-4</v>
      </c>
      <c r="O93" s="134">
        <v>4.954243570740819E-5</v>
      </c>
      <c r="P93" s="225">
        <v>0</v>
      </c>
      <c r="Q93" s="58">
        <v>0.27</v>
      </c>
      <c r="R93" s="58">
        <v>0.6</v>
      </c>
      <c r="S93" s="58">
        <v>0.2</v>
      </c>
      <c r="T93" s="58">
        <v>0.28999999999999998</v>
      </c>
      <c r="U93" s="260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2"/>
      <c r="CG93" s="191">
        <v>115.63171287685222</v>
      </c>
      <c r="CH93" s="53">
        <v>46.712904858419492</v>
      </c>
      <c r="CI93" s="53">
        <v>3.8367573557326664</v>
      </c>
      <c r="CJ93" s="32">
        <v>117.94434713438926</v>
      </c>
      <c r="CK93" s="32">
        <v>18.685161943367799</v>
      </c>
      <c r="CL93" s="60">
        <v>11.510272067197999</v>
      </c>
      <c r="CM93" s="31">
        <v>3.9276229220871171E-3</v>
      </c>
      <c r="CN93" s="31">
        <v>6.3062421558866318E-3</v>
      </c>
      <c r="CO93" s="31">
        <v>4.2559256744172684E-3</v>
      </c>
      <c r="CP93" s="31">
        <v>2.5224968623546529E-3</v>
      </c>
    </row>
    <row r="94" spans="2:94" x14ac:dyDescent="0.2">
      <c r="B94" s="21"/>
      <c r="C94" s="21"/>
      <c r="D94" s="21"/>
      <c r="E94" s="21"/>
      <c r="F94" s="22"/>
      <c r="G94" s="23"/>
      <c r="H94" s="23"/>
      <c r="I94" s="23"/>
      <c r="J94" s="132">
        <f>SUM(J87:J93)</f>
        <v>9.4875000000000029E-3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2"/>
      <c r="CH94" s="23"/>
      <c r="CI94" s="24"/>
      <c r="CJ94" s="23"/>
      <c r="CK94" s="23"/>
      <c r="CL94" s="23"/>
      <c r="CM94" s="23"/>
      <c r="CN94" s="23"/>
      <c r="CO94" s="23"/>
      <c r="CP94" s="23"/>
    </row>
    <row r="95" spans="2:94" x14ac:dyDescent="0.2">
      <c r="F95" s="25"/>
      <c r="I95" s="25"/>
      <c r="J95" s="147">
        <f>J94/J38</f>
        <v>0.11562204007601765</v>
      </c>
      <c r="CG95" s="25"/>
      <c r="CI95" s="26"/>
    </row>
    <row r="96" spans="2:94" x14ac:dyDescent="0.2">
      <c r="B96" s="208"/>
      <c r="C96" s="18" t="s">
        <v>107</v>
      </c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R3:BR4"/>
    <mergeCell ref="BP3:BP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F3:J3"/>
    <mergeCell ref="K3:M3"/>
    <mergeCell ref="BT3:BT4"/>
    <mergeCell ref="BU3:BU4"/>
    <mergeCell ref="U4:U5"/>
    <mergeCell ref="V4:V5"/>
    <mergeCell ref="W4:W5"/>
    <mergeCell ref="X4:X5"/>
    <mergeCell ref="Y4:Z4"/>
    <mergeCell ref="AA4:AB4"/>
    <mergeCell ref="AC4:AD4"/>
    <mergeCell ref="AE4:AE5"/>
    <mergeCell ref="AF4:AF5"/>
    <mergeCell ref="AG4:AG5"/>
    <mergeCell ref="AH4:AH5"/>
    <mergeCell ref="Q3:T3"/>
    <mergeCell ref="CG3:CI3"/>
    <mergeCell ref="CJ3:CL3"/>
    <mergeCell ref="CM3:CN3"/>
    <mergeCell ref="CO3:CP3"/>
    <mergeCell ref="BV3:BV4"/>
    <mergeCell ref="BW3:BX3"/>
    <mergeCell ref="BY3:BY4"/>
    <mergeCell ref="BZ3:BZ4"/>
    <mergeCell ref="CA3:CA4"/>
    <mergeCell ref="AP4:AP5"/>
    <mergeCell ref="AI4:AI5"/>
    <mergeCell ref="AJ4:AK4"/>
    <mergeCell ref="AL4:AM4"/>
    <mergeCell ref="AN4:AN5"/>
    <mergeCell ref="AO4:AO5"/>
  </mergeCells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2:DG118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8.5" customWidth="1"/>
    <col min="2" max="2" width="20.33203125" customWidth="1"/>
    <col min="3" max="3" width="28" customWidth="1"/>
    <col min="4" max="4" width="28.33203125" customWidth="1"/>
    <col min="5" max="6" width="11.33203125"/>
    <col min="7" max="7" width="11.33203125" style="25"/>
    <col min="8" max="8" width="15.33203125"/>
    <col min="9" max="9" width="14.5" customWidth="1"/>
    <col min="10" max="10" width="11.6640625"/>
    <col min="11" max="12" width="14.6640625"/>
    <col min="13" max="13" width="15.6640625"/>
    <col min="14" max="14" width="9.6640625" customWidth="1"/>
    <col min="15" max="15" width="7.5" customWidth="1"/>
    <col min="16" max="16" width="10.6640625" customWidth="1"/>
    <col min="17" max="17" width="13.33203125" customWidth="1"/>
    <col min="18" max="18" width="17.33203125"/>
    <col min="19" max="19" width="14.5"/>
    <col min="20" max="20" width="16.5"/>
    <col min="21" max="55" width="34.6640625" style="136" customWidth="1"/>
    <col min="56" max="84" width="34.6640625" style="21" customWidth="1"/>
    <col min="85" max="85" width="14.6640625"/>
    <col min="86" max="87" width="13"/>
    <col min="88" max="88" width="13.6640625"/>
    <col min="89" max="89" width="13"/>
    <col min="90" max="90" width="15.33203125"/>
    <col min="91" max="91" width="15.6640625" customWidth="1"/>
    <col min="92" max="93" width="17"/>
    <col min="94" max="94" width="18.6640625"/>
    <col min="95" max="96" width="9.5" customWidth="1"/>
    <col min="97" max="97" width="7.5"/>
    <col min="98" max="98" width="8"/>
    <col min="99" max="99" width="9.6640625" customWidth="1"/>
    <col min="100" max="100" width="8.5" customWidth="1"/>
    <col min="101" max="101" width="8.5"/>
    <col min="102" max="102" width="9"/>
    <col min="103" max="103" width="9.33203125"/>
    <col min="104" max="104" width="12.6640625"/>
    <col min="105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48</v>
      </c>
      <c r="R4" s="4" t="s">
        <v>110</v>
      </c>
      <c r="S4" s="4" t="s">
        <v>112</v>
      </c>
      <c r="T4" s="4" t="s">
        <v>117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15.75" customHeight="1" x14ac:dyDescent="0.2">
      <c r="A5" s="2"/>
      <c r="B5" s="3"/>
      <c r="C5" s="3"/>
      <c r="D5" s="3"/>
      <c r="E5" s="3"/>
      <c r="F5" s="148">
        <f>F6/I6</f>
        <v>50.303951970824784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1752.5796</v>
      </c>
      <c r="G6" s="7"/>
      <c r="H6" s="95"/>
      <c r="I6" s="96">
        <v>34.839799485663846</v>
      </c>
      <c r="J6" s="96">
        <v>11.71</v>
      </c>
      <c r="K6" s="96">
        <v>27.279886205504173</v>
      </c>
      <c r="L6" s="96">
        <v>3.7022681696541668</v>
      </c>
      <c r="M6" s="96">
        <v>3.857645110505509</v>
      </c>
      <c r="N6" s="98">
        <f>N14+N22</f>
        <v>7.4647234042553192</v>
      </c>
      <c r="O6" s="98"/>
      <c r="P6" s="98"/>
      <c r="Q6" s="99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  <c r="CQ6" s="222"/>
      <c r="CR6" s="121"/>
      <c r="CS6" s="121"/>
      <c r="CT6" s="121"/>
      <c r="CU6" s="237"/>
      <c r="CV6" s="237"/>
      <c r="CW6" s="237"/>
      <c r="CX6" s="237"/>
      <c r="CY6" s="237"/>
      <c r="CZ6" s="237"/>
      <c r="DA6" s="237"/>
      <c r="DB6" s="237"/>
      <c r="DC6" s="237"/>
    </row>
    <row r="7" spans="1:108" ht="22.5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271.64280000000002</v>
      </c>
      <c r="G7" s="13">
        <v>195.81317312000004</v>
      </c>
      <c r="H7" s="13">
        <v>57.860320000000002</v>
      </c>
      <c r="I7" s="372">
        <v>5.1598219228933244</v>
      </c>
      <c r="J7" s="372">
        <v>1.67</v>
      </c>
      <c r="K7" s="372">
        <v>4.0440339750094871</v>
      </c>
      <c r="L7" s="372">
        <v>0.55966448056113471</v>
      </c>
      <c r="M7" s="372">
        <v>0.55612346732270357</v>
      </c>
      <c r="N7" s="13">
        <v>3.8291894303954268</v>
      </c>
      <c r="O7" s="225">
        <v>0.71721524728217212</v>
      </c>
      <c r="P7" s="190">
        <v>0.61341724521572538</v>
      </c>
      <c r="Q7" s="13">
        <v>3.2776750693680574</v>
      </c>
      <c r="R7" s="13">
        <v>4.9546461014243715</v>
      </c>
      <c r="S7" s="13">
        <v>3.1137032873072039</v>
      </c>
      <c r="T7" s="35">
        <v>1.2724845471086785</v>
      </c>
      <c r="U7" s="272">
        <v>0.5</v>
      </c>
      <c r="V7" s="272"/>
      <c r="W7" s="272"/>
      <c r="X7" s="272">
        <v>0.5</v>
      </c>
      <c r="Y7" s="272">
        <v>1</v>
      </c>
      <c r="Z7" s="272"/>
      <c r="AA7" s="272"/>
      <c r="AB7" s="272"/>
      <c r="AC7" s="272"/>
      <c r="AD7" s="272"/>
      <c r="AE7" s="272"/>
      <c r="AF7" s="272">
        <v>0.5</v>
      </c>
      <c r="AG7" s="272"/>
      <c r="AH7" s="272">
        <v>0.5</v>
      </c>
      <c r="AI7" s="272">
        <v>1</v>
      </c>
      <c r="AJ7" s="272"/>
      <c r="AK7" s="272"/>
      <c r="AL7" s="272"/>
      <c r="AM7" s="272"/>
      <c r="AN7" s="272">
        <v>0.52608500206889341</v>
      </c>
      <c r="AO7" s="272">
        <v>0.35492143726982639</v>
      </c>
      <c r="AP7" s="272">
        <v>0.11890653092958842</v>
      </c>
      <c r="AQ7" s="272">
        <v>0.66660000000000008</v>
      </c>
      <c r="AR7" s="272"/>
      <c r="AS7" s="272">
        <v>0.33330000000000004</v>
      </c>
      <c r="AT7" s="272"/>
      <c r="AU7" s="272">
        <v>0.25677102430103066</v>
      </c>
      <c r="AV7" s="272">
        <v>0.5</v>
      </c>
      <c r="AW7" s="272">
        <v>0.2432289756989694</v>
      </c>
      <c r="AX7" s="272"/>
      <c r="AY7" s="272">
        <v>0.7432289756989694</v>
      </c>
      <c r="AZ7" s="272"/>
      <c r="BA7" s="272">
        <v>0.25677102430103066</v>
      </c>
      <c r="BB7" s="272"/>
      <c r="BC7" s="272"/>
      <c r="BD7" s="272"/>
      <c r="BE7" s="272" t="s">
        <v>85</v>
      </c>
      <c r="BF7" s="272"/>
      <c r="BG7" s="272" t="s">
        <v>85</v>
      </c>
      <c r="BH7" s="272"/>
      <c r="BI7" s="272"/>
      <c r="BJ7" s="272"/>
      <c r="BK7" s="272"/>
      <c r="BL7" s="272"/>
      <c r="BM7" s="272"/>
      <c r="BN7" s="272"/>
      <c r="BO7" s="272" t="s">
        <v>87</v>
      </c>
      <c r="BP7" s="272"/>
      <c r="BQ7" s="272"/>
      <c r="BR7" s="272" t="s">
        <v>85</v>
      </c>
      <c r="BS7" s="272"/>
      <c r="BT7" s="272"/>
      <c r="BU7" s="272" t="s">
        <v>85</v>
      </c>
      <c r="BV7" s="272"/>
      <c r="BW7" s="272" t="s">
        <v>85</v>
      </c>
      <c r="BX7" s="272"/>
      <c r="BY7" s="272"/>
      <c r="BZ7" s="272"/>
      <c r="CA7" s="272"/>
      <c r="CB7" s="272"/>
      <c r="CC7" s="272"/>
      <c r="CD7" s="272" t="s">
        <v>87</v>
      </c>
      <c r="CE7" s="272"/>
      <c r="CF7" s="272"/>
      <c r="CG7" s="159">
        <v>67.808515593048625</v>
      </c>
      <c r="CH7" s="32">
        <v>50.272456389988399</v>
      </c>
      <c r="CI7" s="32">
        <v>17.436551378259065</v>
      </c>
      <c r="CJ7" s="32">
        <v>115.32194246909781</v>
      </c>
      <c r="CK7" s="32">
        <v>14.664475528959617</v>
      </c>
      <c r="CL7" s="94">
        <v>27.635190279402792</v>
      </c>
      <c r="CM7" s="47">
        <v>18.014314241566005</v>
      </c>
      <c r="CN7" s="47">
        <v>2.9087804139107738</v>
      </c>
      <c r="CO7" s="94">
        <v>30.088455951265892</v>
      </c>
      <c r="CP7" s="94">
        <v>0.84849124673777276</v>
      </c>
      <c r="CQ7" s="236">
        <f t="shared" ref="CQ7:CQ13" si="0">F15+F23+F31</f>
        <v>271.64280000000002</v>
      </c>
      <c r="CR7" s="238">
        <f t="shared" ref="CR7:CR13" si="1">F15/CQ7</f>
        <v>0.51354204860206132</v>
      </c>
      <c r="CS7" s="238">
        <f t="shared" ref="CS7:CS13" si="2">F23/CQ7</f>
        <v>0.12970268308234195</v>
      </c>
      <c r="CT7" s="238">
        <f t="shared" ref="CT7:CT13" si="3">F31/CQ7</f>
        <v>0.35675526831559684</v>
      </c>
      <c r="CU7" s="238">
        <f>CR7+CS7+CT7</f>
        <v>1</v>
      </c>
      <c r="CV7" s="237"/>
      <c r="CW7" s="240">
        <f>CQ7/[1]EU28!F7</f>
        <v>5.4150920552505859E-2</v>
      </c>
      <c r="CX7" s="240">
        <f>F15/[1]EU28!F15</f>
        <v>4.5317745289885442E-2</v>
      </c>
      <c r="CY7" s="240">
        <f>F23/[1]EU28!F23</f>
        <v>2.8148996784827782E-2</v>
      </c>
      <c r="CZ7" s="240">
        <f>F31/[1]EU28!F31</f>
        <v>0.14116860981717372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244.37280000000001</v>
      </c>
      <c r="G8" s="13">
        <v>176.16786512000002</v>
      </c>
      <c r="H8" s="13">
        <v>49.570239999999998</v>
      </c>
      <c r="I8" s="372">
        <v>5.0118803121219626</v>
      </c>
      <c r="J8" s="372">
        <v>1.9500000000000002</v>
      </c>
      <c r="K8" s="372">
        <v>3.9218840580497867</v>
      </c>
      <c r="L8" s="372">
        <v>0.52531309253133407</v>
      </c>
      <c r="M8" s="372">
        <v>0.56468316154084286</v>
      </c>
      <c r="N8" s="13">
        <v>3.6049094855584451</v>
      </c>
      <c r="O8" s="225">
        <v>0.69665136338495293</v>
      </c>
      <c r="P8" s="190">
        <v>0.71031946317856476</v>
      </c>
      <c r="Q8" s="13">
        <v>2.4321996228712854</v>
      </c>
      <c r="R8" s="13">
        <v>4.6380696214963368</v>
      </c>
      <c r="S8" s="13">
        <v>2.0948406532969299</v>
      </c>
      <c r="T8" s="35">
        <v>1.1226377403704504</v>
      </c>
      <c r="U8" s="272">
        <v>0.5</v>
      </c>
      <c r="V8" s="272">
        <v>0.5</v>
      </c>
      <c r="W8" s="272"/>
      <c r="X8" s="272"/>
      <c r="Y8" s="272">
        <v>1</v>
      </c>
      <c r="Z8" s="272"/>
      <c r="AA8" s="272"/>
      <c r="AB8" s="272"/>
      <c r="AC8" s="272"/>
      <c r="AD8" s="272"/>
      <c r="AE8" s="272"/>
      <c r="AF8" s="272"/>
      <c r="AG8" s="272"/>
      <c r="AH8" s="272">
        <v>1</v>
      </c>
      <c r="AI8" s="272">
        <v>1</v>
      </c>
      <c r="AJ8" s="272"/>
      <c r="AK8" s="272"/>
      <c r="AL8" s="272"/>
      <c r="AM8" s="272"/>
      <c r="AN8" s="272">
        <v>0.22962866571075013</v>
      </c>
      <c r="AO8" s="272">
        <v>0.52165298265600757</v>
      </c>
      <c r="AP8" s="272">
        <v>0.24871835163324232</v>
      </c>
      <c r="AQ8" s="272">
        <v>0.22962866571075013</v>
      </c>
      <c r="AR8" s="272"/>
      <c r="AS8" s="272">
        <v>0.77037133428924987</v>
      </c>
      <c r="AT8" s="272"/>
      <c r="AU8" s="272"/>
      <c r="AV8" s="272"/>
      <c r="AW8" s="272">
        <v>1</v>
      </c>
      <c r="AX8" s="272"/>
      <c r="AY8" s="272">
        <v>1</v>
      </c>
      <c r="AZ8" s="272"/>
      <c r="BA8" s="272"/>
      <c r="BB8" s="272"/>
      <c r="BC8" s="272"/>
      <c r="BD8" s="272"/>
      <c r="BE8" s="272" t="s">
        <v>85</v>
      </c>
      <c r="BF8" s="272"/>
      <c r="BG8" s="272" t="s">
        <v>85</v>
      </c>
      <c r="BH8" s="272"/>
      <c r="BI8" s="272"/>
      <c r="BJ8" s="272"/>
      <c r="BK8" s="272"/>
      <c r="BL8" s="272"/>
      <c r="BM8" s="272"/>
      <c r="BN8" s="272"/>
      <c r="BO8" s="272" t="s">
        <v>87</v>
      </c>
      <c r="BP8" s="272"/>
      <c r="BQ8" s="272"/>
      <c r="BR8" s="272" t="s">
        <v>85</v>
      </c>
      <c r="BS8" s="272"/>
      <c r="BT8" s="272"/>
      <c r="BU8" s="272" t="s">
        <v>85</v>
      </c>
      <c r="BV8" s="272"/>
      <c r="BW8" s="272" t="s">
        <v>85</v>
      </c>
      <c r="BX8" s="272"/>
      <c r="BY8" s="272"/>
      <c r="BZ8" s="272"/>
      <c r="CA8" s="272"/>
      <c r="CB8" s="272"/>
      <c r="CC8" s="272"/>
      <c r="CD8" s="272" t="s">
        <v>87</v>
      </c>
      <c r="CE8" s="272"/>
      <c r="CF8" s="272"/>
      <c r="CG8" s="159">
        <v>67.060081270439227</v>
      </c>
      <c r="CH8" s="32">
        <v>49.334028481499374</v>
      </c>
      <c r="CI8" s="32">
        <v>17.598450816866464</v>
      </c>
      <c r="CJ8" s="32">
        <v>114.049080216636</v>
      </c>
      <c r="CK8" s="32">
        <v>14.390736108053368</v>
      </c>
      <c r="CL8" s="94">
        <v>27.891784699651659</v>
      </c>
      <c r="CM8" s="47">
        <v>16.114414053966922</v>
      </c>
      <c r="CN8" s="47">
        <v>2.4454996319947595</v>
      </c>
      <c r="CO8" s="94">
        <v>26.907776504715429</v>
      </c>
      <c r="CP8" s="94">
        <v>0.71335224265287134</v>
      </c>
      <c r="CQ8" s="236">
        <f t="shared" si="0"/>
        <v>244.37280000000001</v>
      </c>
      <c r="CR8" s="238">
        <f t="shared" si="1"/>
        <v>0.45925733142150027</v>
      </c>
      <c r="CS8" s="238">
        <f t="shared" si="2"/>
        <v>4.3305965312015082E-2</v>
      </c>
      <c r="CT8" s="238">
        <f t="shared" si="3"/>
        <v>0.49743670326648465</v>
      </c>
      <c r="CU8" s="238">
        <f t="shared" ref="CU8:CU13" si="4">CR8+CS8+CT8</f>
        <v>1</v>
      </c>
      <c r="CV8" s="237"/>
      <c r="CW8" s="240">
        <f>CQ8/[1]EU28!F8</f>
        <v>5.2027765139603874E-2</v>
      </c>
      <c r="CX8" s="240">
        <f>F16/[1]EU28!F16</f>
        <v>4.4068448828296788E-2</v>
      </c>
      <c r="CY8" s="240">
        <f>F23/[1]EU28!F23</f>
        <v>2.8148996784827782E-2</v>
      </c>
      <c r="CZ8" s="240">
        <f>F32/[1]EU28!F32</f>
        <v>0.15099092841865339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224.71280000000002</v>
      </c>
      <c r="G9" s="13">
        <v>162.00480112000002</v>
      </c>
      <c r="H9" s="13">
        <v>43.593600000000002</v>
      </c>
      <c r="I9" s="372">
        <v>4.6809993657317062</v>
      </c>
      <c r="J9" s="372">
        <v>1.8399999999999999</v>
      </c>
      <c r="K9" s="372">
        <v>3.6618415598673231</v>
      </c>
      <c r="L9" s="372">
        <v>0.4873186232338122</v>
      </c>
      <c r="M9" s="372">
        <v>0.53183918263057084</v>
      </c>
      <c r="N9" s="13">
        <v>3.5854795727846533</v>
      </c>
      <c r="O9" s="225">
        <v>0.65065891183670721</v>
      </c>
      <c r="P9" s="190">
        <v>0.44486088111034539</v>
      </c>
      <c r="Q9" s="13">
        <v>1.3488207703344002</v>
      </c>
      <c r="R9" s="13">
        <v>5.4734285719371574</v>
      </c>
      <c r="S9" s="13">
        <v>2.3131272806889505</v>
      </c>
      <c r="T9" s="35">
        <v>0.98915543751846791</v>
      </c>
      <c r="U9" s="272">
        <v>0.5</v>
      </c>
      <c r="V9" s="272">
        <v>0.5</v>
      </c>
      <c r="W9" s="272"/>
      <c r="X9" s="272"/>
      <c r="Y9" s="272">
        <v>1</v>
      </c>
      <c r="Z9" s="272"/>
      <c r="AA9" s="272"/>
      <c r="AB9" s="272"/>
      <c r="AC9" s="272"/>
      <c r="AD9" s="272"/>
      <c r="AE9" s="272"/>
      <c r="AF9" s="272"/>
      <c r="AG9" s="272"/>
      <c r="AH9" s="272">
        <v>1</v>
      </c>
      <c r="AI9" s="272">
        <v>1</v>
      </c>
      <c r="AJ9" s="272"/>
      <c r="AK9" s="272"/>
      <c r="AL9" s="272"/>
      <c r="AM9" s="272"/>
      <c r="AN9" s="272">
        <v>0.41194805102335069</v>
      </c>
      <c r="AO9" s="272">
        <v>6.0712162369032818E-2</v>
      </c>
      <c r="AP9" s="272">
        <v>0.52733978660761649</v>
      </c>
      <c r="AQ9" s="272">
        <v>0.41194805102335069</v>
      </c>
      <c r="AR9" s="272"/>
      <c r="AS9" s="272">
        <v>0.58805194897664936</v>
      </c>
      <c r="AT9" s="272"/>
      <c r="AU9" s="272"/>
      <c r="AV9" s="272">
        <v>0.41194805102335069</v>
      </c>
      <c r="AW9" s="272">
        <v>0.58805194897664936</v>
      </c>
      <c r="AX9" s="272"/>
      <c r="AY9" s="272">
        <v>1</v>
      </c>
      <c r="AZ9" s="272"/>
      <c r="BA9" s="272"/>
      <c r="BB9" s="272"/>
      <c r="BC9" s="272"/>
      <c r="BD9" s="272"/>
      <c r="BE9" s="272" t="s">
        <v>85</v>
      </c>
      <c r="BF9" s="272"/>
      <c r="BG9" s="272" t="s">
        <v>85</v>
      </c>
      <c r="BH9" s="272"/>
      <c r="BI9" s="272"/>
      <c r="BJ9" s="272"/>
      <c r="BK9" s="272"/>
      <c r="BL9" s="272"/>
      <c r="BM9" s="272"/>
      <c r="BN9" s="272"/>
      <c r="BO9" s="272" t="s">
        <v>87</v>
      </c>
      <c r="BP9" s="272"/>
      <c r="BQ9" s="272"/>
      <c r="BR9" s="272" t="s">
        <v>85</v>
      </c>
      <c r="BS9" s="272"/>
      <c r="BT9" s="272"/>
      <c r="BU9" s="272" t="s">
        <v>85</v>
      </c>
      <c r="BV9" s="272"/>
      <c r="BW9" s="272" t="s">
        <v>85</v>
      </c>
      <c r="BX9" s="272"/>
      <c r="BY9" s="272"/>
      <c r="BZ9" s="272"/>
      <c r="CA9" s="272"/>
      <c r="CB9" s="272"/>
      <c r="CC9" s="272"/>
      <c r="CD9" s="272" t="s">
        <v>87</v>
      </c>
      <c r="CE9" s="272"/>
      <c r="CF9" s="272"/>
      <c r="CG9" s="159">
        <v>61.596012399453343</v>
      </c>
      <c r="CH9" s="32">
        <v>50.863712709187922</v>
      </c>
      <c r="CI9" s="32">
        <v>17.739546623111604</v>
      </c>
      <c r="CJ9" s="32">
        <v>104.75633828775031</v>
      </c>
      <c r="CK9" s="32">
        <v>14.836944997270118</v>
      </c>
      <c r="CL9" s="94">
        <v>28.11540744296958</v>
      </c>
      <c r="CM9" s="47">
        <v>13.965152930968449</v>
      </c>
      <c r="CN9" s="47">
        <v>2.2173323463592545</v>
      </c>
      <c r="CO9" s="94">
        <v>23.288921680016966</v>
      </c>
      <c r="CP9" s="94">
        <v>0.64679584543299462</v>
      </c>
      <c r="CQ9" s="236">
        <f t="shared" si="0"/>
        <v>224.71280000000002</v>
      </c>
      <c r="CR9" s="238">
        <f t="shared" si="1"/>
        <v>0.41194805102335069</v>
      </c>
      <c r="CS9" s="238">
        <f t="shared" si="2"/>
        <v>6.0712162369032818E-2</v>
      </c>
      <c r="CT9" s="238">
        <f t="shared" si="3"/>
        <v>0.52733978660761649</v>
      </c>
      <c r="CU9" s="238">
        <f t="shared" si="4"/>
        <v>1</v>
      </c>
      <c r="CV9" s="237"/>
      <c r="CW9" s="240">
        <f>CQ9/[1]EU28!F9</f>
        <v>6.3342488860024165E-2</v>
      </c>
      <c r="CX9" s="240">
        <f>F17/[1]EU28!F17</f>
        <v>5.3119638256238985E-2</v>
      </c>
      <c r="CY9" s="240">
        <f>F24/[1]EU28!F24</f>
        <v>7.8672729132344861E-3</v>
      </c>
      <c r="CZ9" s="240">
        <f>F33/[1]EU28!F33</f>
        <v>0.17208343976568372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253.68280000000001</v>
      </c>
      <c r="G10" s="13">
        <v>182.87478912000003</v>
      </c>
      <c r="H10" s="13">
        <v>52.400480000000002</v>
      </c>
      <c r="I10" s="372">
        <v>4.899051369887033</v>
      </c>
      <c r="J10" s="372">
        <v>1.61</v>
      </c>
      <c r="K10" s="372">
        <v>3.8383071750485538</v>
      </c>
      <c r="L10" s="372">
        <v>0.52740384079487634</v>
      </c>
      <c r="M10" s="372">
        <v>0.53334035404360292</v>
      </c>
      <c r="N10" s="13">
        <v>3.6569613009101873</v>
      </c>
      <c r="O10" s="225">
        <v>0.68096814041429776</v>
      </c>
      <c r="P10" s="190">
        <v>0.56112192856254839</v>
      </c>
      <c r="Q10" s="13">
        <v>0.62874613493701581</v>
      </c>
      <c r="R10" s="13">
        <v>3.840766295547037</v>
      </c>
      <c r="S10" s="13">
        <v>0.91947214395299959</v>
      </c>
      <c r="T10" s="35">
        <v>1.2105830273081186</v>
      </c>
      <c r="U10" s="272">
        <v>0.5</v>
      </c>
      <c r="V10" s="272">
        <v>0.5</v>
      </c>
      <c r="W10" s="272"/>
      <c r="X10" s="272"/>
      <c r="Y10" s="272">
        <v>1</v>
      </c>
      <c r="Z10" s="272"/>
      <c r="AA10" s="272"/>
      <c r="AB10" s="272"/>
      <c r="AC10" s="272"/>
      <c r="AD10" s="272"/>
      <c r="AE10" s="272"/>
      <c r="AF10" s="272"/>
      <c r="AG10" s="272"/>
      <c r="AH10" s="272">
        <v>1</v>
      </c>
      <c r="AI10" s="272">
        <v>1</v>
      </c>
      <c r="AJ10" s="272"/>
      <c r="AK10" s="272"/>
      <c r="AL10" s="272"/>
      <c r="AM10" s="272"/>
      <c r="AN10" s="272"/>
      <c r="AO10" s="272"/>
      <c r="AP10" s="272">
        <v>1</v>
      </c>
      <c r="AQ10" s="272"/>
      <c r="AR10" s="272"/>
      <c r="AS10" s="272">
        <v>1</v>
      </c>
      <c r="AT10" s="272">
        <v>0.61380905603375557</v>
      </c>
      <c r="AU10" s="272"/>
      <c r="AV10" s="272">
        <v>0.47910224895026388</v>
      </c>
      <c r="AW10" s="272">
        <v>0.52089775104973612</v>
      </c>
      <c r="AX10" s="272"/>
      <c r="AY10" s="272">
        <v>1</v>
      </c>
      <c r="AZ10" s="272"/>
      <c r="BA10" s="272"/>
      <c r="BB10" s="272"/>
      <c r="BC10" s="272"/>
      <c r="BD10" s="272"/>
      <c r="BE10" s="272" t="s">
        <v>85</v>
      </c>
      <c r="BF10" s="272"/>
      <c r="BG10" s="272" t="s">
        <v>85</v>
      </c>
      <c r="BH10" s="272"/>
      <c r="BI10" s="272"/>
      <c r="BJ10" s="272"/>
      <c r="BK10" s="272"/>
      <c r="BL10" s="272"/>
      <c r="BM10" s="272"/>
      <c r="BN10" s="272"/>
      <c r="BO10" s="272" t="s">
        <v>87</v>
      </c>
      <c r="BP10" s="272"/>
      <c r="BQ10" s="272"/>
      <c r="BR10" s="272" t="s">
        <v>85</v>
      </c>
      <c r="BS10" s="272"/>
      <c r="BT10" s="272"/>
      <c r="BU10" s="272" t="s">
        <v>85</v>
      </c>
      <c r="BV10" s="272"/>
      <c r="BW10" s="272" t="s">
        <v>85</v>
      </c>
      <c r="BX10" s="272"/>
      <c r="BY10" s="272"/>
      <c r="BZ10" s="272"/>
      <c r="CA10" s="272"/>
      <c r="CB10" s="272"/>
      <c r="CC10" s="272"/>
      <c r="CD10" s="272" t="s">
        <v>87</v>
      </c>
      <c r="CE10" s="272"/>
      <c r="CF10" s="272"/>
      <c r="CG10" s="159">
        <v>42.313617484946249</v>
      </c>
      <c r="CH10" s="32">
        <v>51.345804688456809</v>
      </c>
      <c r="CI10" s="32">
        <v>17.539265079627924</v>
      </c>
      <c r="CJ10" s="32">
        <v>71.962769256648087</v>
      </c>
      <c r="CK10" s="32">
        <v>14.977571227622851</v>
      </c>
      <c r="CL10" s="94">
        <v>27.797981224702298</v>
      </c>
      <c r="CM10" s="47">
        <v>12.187503749806126</v>
      </c>
      <c r="CN10" s="47">
        <v>2.6905448116613875</v>
      </c>
      <c r="CO10" s="47">
        <v>20.212045963730649</v>
      </c>
      <c r="CP10" s="47">
        <v>0.78483192156162673</v>
      </c>
      <c r="CQ10" s="236">
        <f t="shared" si="0"/>
        <v>253.68280000000001</v>
      </c>
      <c r="CR10" s="238">
        <f t="shared" si="1"/>
        <v>0.47910224895026388</v>
      </c>
      <c r="CS10" s="238">
        <f t="shared" si="2"/>
        <v>0.13470680708349167</v>
      </c>
      <c r="CT10" s="238">
        <f t="shared" si="3"/>
        <v>0.38619094396624443</v>
      </c>
      <c r="CU10" s="238">
        <f t="shared" si="4"/>
        <v>1</v>
      </c>
      <c r="CV10" s="237"/>
      <c r="CW10" s="240">
        <f>CQ10/[1]EU28!F10</f>
        <v>7.8733377425358825E-2</v>
      </c>
      <c r="CX10" s="240">
        <f>F18/[1]EU28!F18</f>
        <v>7.8782418180757485E-2</v>
      </c>
      <c r="CY10" s="240">
        <f>F25/[1]EU28!F25</f>
        <v>1.2221505283788993E-2</v>
      </c>
      <c r="CZ10" s="240">
        <f>F34/[1]EU28!F34</f>
        <v>0.18107435598163493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250.47280000000001</v>
      </c>
      <c r="G11" s="13">
        <v>180.56230512000002</v>
      </c>
      <c r="H11" s="13">
        <v>51.424639999999997</v>
      </c>
      <c r="I11" s="372">
        <v>4.8579391726739267</v>
      </c>
      <c r="J11" s="372">
        <v>1.7000000000000002</v>
      </c>
      <c r="K11" s="372">
        <v>3.8057525344612464</v>
      </c>
      <c r="L11" s="372">
        <v>0.52196211210496968</v>
      </c>
      <c r="M11" s="372">
        <v>0.53022452610771054</v>
      </c>
      <c r="N11" s="13">
        <v>3.6475375082775359</v>
      </c>
      <c r="O11" s="225">
        <v>0.67525354500167589</v>
      </c>
      <c r="P11" s="190">
        <v>0.53514811939471529</v>
      </c>
      <c r="Q11" s="13">
        <v>0.55684556566621202</v>
      </c>
      <c r="R11" s="13">
        <v>3.5254843000916667</v>
      </c>
      <c r="S11" s="13">
        <v>0.68716734112446543</v>
      </c>
      <c r="T11" s="35">
        <v>0.99114985738970462</v>
      </c>
      <c r="U11" s="272">
        <v>0.5</v>
      </c>
      <c r="V11" s="272">
        <v>0.5</v>
      </c>
      <c r="W11" s="272"/>
      <c r="X11" s="272"/>
      <c r="Y11" s="272">
        <v>1</v>
      </c>
      <c r="Z11" s="272"/>
      <c r="AA11" s="272"/>
      <c r="AB11" s="272"/>
      <c r="AC11" s="272"/>
      <c r="AD11" s="272"/>
      <c r="AE11" s="272"/>
      <c r="AF11" s="272"/>
      <c r="AG11" s="272"/>
      <c r="AH11" s="272">
        <v>1</v>
      </c>
      <c r="AI11" s="272">
        <v>1</v>
      </c>
      <c r="AJ11" s="272"/>
      <c r="AK11" s="272"/>
      <c r="AL11" s="272"/>
      <c r="AM11" s="272"/>
      <c r="AN11" s="272"/>
      <c r="AO11" s="272"/>
      <c r="AP11" s="272">
        <v>1</v>
      </c>
      <c r="AQ11" s="272"/>
      <c r="AR11" s="272"/>
      <c r="AS11" s="272">
        <v>1</v>
      </c>
      <c r="AT11" s="272">
        <v>0.60606500985336531</v>
      </c>
      <c r="AU11" s="272"/>
      <c r="AV11" s="272">
        <v>0.47242654691447533</v>
      </c>
      <c r="AW11" s="272">
        <v>0.52757345308552472</v>
      </c>
      <c r="AX11" s="272"/>
      <c r="AY11" s="272">
        <v>1</v>
      </c>
      <c r="AZ11" s="272"/>
      <c r="BA11" s="272"/>
      <c r="BB11" s="272"/>
      <c r="BC11" s="272"/>
      <c r="BD11" s="272"/>
      <c r="BE11" s="272" t="s">
        <v>85</v>
      </c>
      <c r="BF11" s="272"/>
      <c r="BG11" s="272" t="s">
        <v>85</v>
      </c>
      <c r="BH11" s="272"/>
      <c r="BI11" s="272"/>
      <c r="BJ11" s="272"/>
      <c r="BK11" s="272"/>
      <c r="BL11" s="272"/>
      <c r="BM11" s="272"/>
      <c r="BN11" s="272"/>
      <c r="BO11" s="272" t="s">
        <v>87</v>
      </c>
      <c r="BP11" s="272"/>
      <c r="BQ11" s="272"/>
      <c r="BR11" s="272" t="s">
        <v>85</v>
      </c>
      <c r="BS11" s="272"/>
      <c r="BT11" s="272"/>
      <c r="BU11" s="272" t="s">
        <v>85</v>
      </c>
      <c r="BV11" s="272"/>
      <c r="BW11" s="272" t="s">
        <v>85</v>
      </c>
      <c r="BX11" s="272"/>
      <c r="BY11" s="272"/>
      <c r="BZ11" s="272"/>
      <c r="CA11" s="272"/>
      <c r="CB11" s="272"/>
      <c r="CC11" s="272"/>
      <c r="CD11" s="272" t="s">
        <v>87</v>
      </c>
      <c r="CE11" s="272"/>
      <c r="CF11" s="272"/>
      <c r="CG11" s="159">
        <v>41.546429157100874</v>
      </c>
      <c r="CH11" s="32">
        <v>47.339280119654902</v>
      </c>
      <c r="CI11" s="32">
        <v>17.559174779227344</v>
      </c>
      <c r="CJ11" s="32">
        <v>70.658012067481465</v>
      </c>
      <c r="CK11" s="32">
        <v>13.808868010903335</v>
      </c>
      <c r="CL11" s="94">
        <v>27.829536107597416</v>
      </c>
      <c r="CM11" s="47">
        <v>11.899814690753368</v>
      </c>
      <c r="CN11" s="47">
        <v>2.4344054380124103</v>
      </c>
      <c r="CO11" s="47">
        <v>19.728715365672258</v>
      </c>
      <c r="CP11" s="47">
        <v>0.71011606626821999</v>
      </c>
      <c r="CQ11" s="236">
        <f t="shared" si="0"/>
        <v>250.47280000000001</v>
      </c>
      <c r="CR11" s="238">
        <f t="shared" si="1"/>
        <v>0.47242654691447533</v>
      </c>
      <c r="CS11" s="238">
        <f t="shared" si="2"/>
        <v>0.13363846293888998</v>
      </c>
      <c r="CT11" s="238">
        <f t="shared" si="3"/>
        <v>0.39393499014663469</v>
      </c>
      <c r="CU11" s="238">
        <f t="shared" si="4"/>
        <v>1</v>
      </c>
      <c r="CV11" s="237"/>
      <c r="CW11" s="240">
        <f>CQ11/[1]EU28!F11</f>
        <v>8.6504042128762379E-2</v>
      </c>
      <c r="CX11" s="240">
        <f>F19/[1]EU28!F19</f>
        <v>9.3440305755821768E-2</v>
      </c>
      <c r="CY11" s="240">
        <f>F26/[1]EU28!F26</f>
        <v>3.0021685143235305E-2</v>
      </c>
      <c r="CZ11" s="240">
        <f>F35/[1]EU28!F35</f>
        <v>0.23783443768522808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340.7928</v>
      </c>
      <c r="G12" s="13">
        <v>245.62883312000002</v>
      </c>
      <c r="H12" s="13">
        <v>74.683679999999995</v>
      </c>
      <c r="I12" s="372">
        <v>7.010762802304594</v>
      </c>
      <c r="J12" s="372">
        <v>2.2999999999999998</v>
      </c>
      <c r="K12" s="372">
        <v>5.4857126778711125</v>
      </c>
      <c r="L12" s="372">
        <v>0.73384318282246019</v>
      </c>
      <c r="M12" s="372">
        <v>0.79120694161102212</v>
      </c>
      <c r="N12" s="13">
        <v>5.4785648781272061</v>
      </c>
      <c r="O12" s="225">
        <v>0.97449602952033865</v>
      </c>
      <c r="P12" s="190">
        <v>0.55770189465704945</v>
      </c>
      <c r="Q12" s="13">
        <v>0.51984728550603188</v>
      </c>
      <c r="R12" s="13">
        <v>3.4481026447741856</v>
      </c>
      <c r="S12" s="13">
        <v>0.55406934653549023</v>
      </c>
      <c r="T12" s="35">
        <v>0.86881133932407018</v>
      </c>
      <c r="U12" s="272">
        <v>0.5</v>
      </c>
      <c r="V12" s="272">
        <v>0.5</v>
      </c>
      <c r="W12" s="272"/>
      <c r="X12" s="272"/>
      <c r="Y12" s="272">
        <v>1</v>
      </c>
      <c r="Z12" s="272"/>
      <c r="AA12" s="272"/>
      <c r="AB12" s="272"/>
      <c r="AC12" s="272"/>
      <c r="AD12" s="272"/>
      <c r="AE12" s="272"/>
      <c r="AF12" s="272"/>
      <c r="AG12" s="272"/>
      <c r="AH12" s="272">
        <v>1</v>
      </c>
      <c r="AI12" s="272">
        <v>1</v>
      </c>
      <c r="AJ12" s="272"/>
      <c r="AK12" s="272"/>
      <c r="AL12" s="272"/>
      <c r="AM12" s="272"/>
      <c r="AN12" s="272"/>
      <c r="AO12" s="272"/>
      <c r="AP12" s="272">
        <v>1</v>
      </c>
      <c r="AQ12" s="272"/>
      <c r="AR12" s="272"/>
      <c r="AS12" s="272">
        <v>1</v>
      </c>
      <c r="AT12" s="272">
        <v>0.49673232533081679</v>
      </c>
      <c r="AU12" s="272"/>
      <c r="AV12" s="272">
        <v>0.33697895025951247</v>
      </c>
      <c r="AW12" s="272">
        <v>0.66302104974048759</v>
      </c>
      <c r="AX12" s="272"/>
      <c r="AY12" s="272">
        <v>1</v>
      </c>
      <c r="AZ12" s="272"/>
      <c r="BA12" s="272"/>
      <c r="BB12" s="272"/>
      <c r="BC12" s="272"/>
      <c r="BD12" s="272"/>
      <c r="BE12" s="272" t="s">
        <v>85</v>
      </c>
      <c r="BF12" s="272"/>
      <c r="BG12" s="272" t="s">
        <v>85</v>
      </c>
      <c r="BH12" s="272"/>
      <c r="BI12" s="272"/>
      <c r="BJ12" s="272"/>
      <c r="BK12" s="272"/>
      <c r="BL12" s="272"/>
      <c r="BM12" s="272"/>
      <c r="BN12" s="272"/>
      <c r="BO12" s="272" t="s">
        <v>87</v>
      </c>
      <c r="BP12" s="272"/>
      <c r="BQ12" s="272"/>
      <c r="BR12" s="272" t="s">
        <v>85</v>
      </c>
      <c r="BS12" s="272"/>
      <c r="BT12" s="272"/>
      <c r="BU12" s="272" t="s">
        <v>85</v>
      </c>
      <c r="BV12" s="272"/>
      <c r="BW12" s="272" t="s">
        <v>85</v>
      </c>
      <c r="BX12" s="272"/>
      <c r="BY12" s="272"/>
      <c r="BZ12" s="272"/>
      <c r="CA12" s="272"/>
      <c r="CB12" s="272"/>
      <c r="CC12" s="272"/>
      <c r="CD12" s="272" t="s">
        <v>87</v>
      </c>
      <c r="CE12" s="272"/>
      <c r="CF12" s="272"/>
      <c r="CG12" s="159">
        <v>33.979339482890744</v>
      </c>
      <c r="CH12" s="32">
        <v>44.939384900592721</v>
      </c>
      <c r="CI12" s="32">
        <v>17.963135433313852</v>
      </c>
      <c r="CJ12" s="32">
        <v>57.78866265855229</v>
      </c>
      <c r="CK12" s="32">
        <v>13.108818575502898</v>
      </c>
      <c r="CL12" s="94">
        <v>28.469773348259125</v>
      </c>
      <c r="CM12" s="47">
        <v>14.46801272846904</v>
      </c>
      <c r="CN12" s="47">
        <v>3.3562386413126983</v>
      </c>
      <c r="CO12" s="47">
        <v>23.896855551104121</v>
      </c>
      <c r="CP12" s="47">
        <v>0.9790148116709142</v>
      </c>
      <c r="CQ12" s="236">
        <f t="shared" si="0"/>
        <v>340.7928</v>
      </c>
      <c r="CR12" s="238">
        <f t="shared" si="1"/>
        <v>0.33697895025951247</v>
      </c>
      <c r="CS12" s="238">
        <f t="shared" si="2"/>
        <v>0.15975337507130433</v>
      </c>
      <c r="CT12" s="238">
        <f t="shared" si="3"/>
        <v>0.50326767466918321</v>
      </c>
      <c r="CU12" s="238">
        <f t="shared" si="4"/>
        <v>1</v>
      </c>
      <c r="CV12" s="237"/>
      <c r="CW12" s="240">
        <f>CQ12/[1]EU28!F12</f>
        <v>0.10290987128173365</v>
      </c>
      <c r="CX12" s="240">
        <f>F20/[1]EU28!F20</f>
        <v>7.1499280898036935E-2</v>
      </c>
      <c r="CY12" s="240">
        <f>F27/[1]EU28!F27</f>
        <v>2.7566292625375789E-2</v>
      </c>
      <c r="CZ12" s="240">
        <f>F36/[1]EU28!F36</f>
        <v>0.36517638202256342</v>
      </c>
      <c r="DA12" s="27"/>
      <c r="DB12" s="27"/>
      <c r="DC12" s="27"/>
      <c r="DD12" s="27"/>
    </row>
    <row r="13" spans="1:108" ht="21.75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166.90279999999998</v>
      </c>
      <c r="G13" s="13">
        <v>120.35847712</v>
      </c>
      <c r="H13" s="13">
        <v>22.717919999999996</v>
      </c>
      <c r="I13" s="372">
        <v>3.219344540051297</v>
      </c>
      <c r="J13" s="372">
        <v>0.64</v>
      </c>
      <c r="K13" s="372">
        <v>2.5223542251966613</v>
      </c>
      <c r="L13" s="372">
        <v>0.34676283760557974</v>
      </c>
      <c r="M13" s="372">
        <v>0.35022747724905601</v>
      </c>
      <c r="N13" s="13">
        <v>1.2199873925978335</v>
      </c>
      <c r="O13" s="225">
        <v>0.4474888910671303</v>
      </c>
      <c r="P13" s="190">
        <v>1.5518682563863331</v>
      </c>
      <c r="Q13" s="13">
        <v>0.48934023874973942</v>
      </c>
      <c r="R13" s="13">
        <v>3.2323222618194545</v>
      </c>
      <c r="S13" s="13">
        <v>0.46152167608931671</v>
      </c>
      <c r="T13" s="35">
        <v>0.73998859216262414</v>
      </c>
      <c r="U13" s="272">
        <v>0.5</v>
      </c>
      <c r="V13" s="272">
        <v>0.5</v>
      </c>
      <c r="W13" s="272"/>
      <c r="X13" s="272"/>
      <c r="Y13" s="272">
        <v>1</v>
      </c>
      <c r="Z13" s="272"/>
      <c r="AA13" s="272"/>
      <c r="AB13" s="272"/>
      <c r="AC13" s="272"/>
      <c r="AD13" s="272"/>
      <c r="AE13" s="272"/>
      <c r="AF13" s="272"/>
      <c r="AG13" s="272">
        <v>1</v>
      </c>
      <c r="AH13" s="272"/>
      <c r="AI13" s="272"/>
      <c r="AJ13" s="272">
        <v>1</v>
      </c>
      <c r="AK13" s="272"/>
      <c r="AL13" s="272"/>
      <c r="AM13" s="272"/>
      <c r="AN13" s="272"/>
      <c r="AO13" s="272"/>
      <c r="AP13" s="272">
        <v>1</v>
      </c>
      <c r="AQ13" s="272"/>
      <c r="AR13" s="272"/>
      <c r="AS13" s="272">
        <v>1</v>
      </c>
      <c r="AT13" s="272">
        <v>0.61594413035611151</v>
      </c>
      <c r="AU13" s="272"/>
      <c r="AV13" s="272"/>
      <c r="AW13" s="272">
        <v>1</v>
      </c>
      <c r="AX13" s="272"/>
      <c r="AY13" s="272">
        <v>1</v>
      </c>
      <c r="AZ13" s="272">
        <v>0.61756183838737277</v>
      </c>
      <c r="BA13" s="272"/>
      <c r="BB13" s="272"/>
      <c r="BC13" s="272"/>
      <c r="BD13" s="272"/>
      <c r="BE13" s="272" t="s">
        <v>85</v>
      </c>
      <c r="BF13" s="272"/>
      <c r="BG13" s="272" t="s">
        <v>85</v>
      </c>
      <c r="BH13" s="272"/>
      <c r="BI13" s="272"/>
      <c r="BJ13" s="272"/>
      <c r="BK13" s="272"/>
      <c r="BL13" s="272"/>
      <c r="BM13" s="272"/>
      <c r="BN13" s="272"/>
      <c r="BO13" s="272" t="s">
        <v>87</v>
      </c>
      <c r="BP13" s="272"/>
      <c r="BQ13" s="272"/>
      <c r="BR13" s="272" t="s">
        <v>85</v>
      </c>
      <c r="BS13" s="272"/>
      <c r="BT13" s="272"/>
      <c r="BU13" s="272" t="s">
        <v>85</v>
      </c>
      <c r="BV13" s="272"/>
      <c r="BW13" s="272" t="s">
        <v>96</v>
      </c>
      <c r="BX13" s="272"/>
      <c r="BY13" s="272"/>
      <c r="BZ13" s="272" t="s">
        <v>96</v>
      </c>
      <c r="CA13" s="272"/>
      <c r="CB13" s="272"/>
      <c r="CC13" s="272"/>
      <c r="CD13" s="272" t="s">
        <v>87</v>
      </c>
      <c r="CE13" s="272"/>
      <c r="CF13" s="272"/>
      <c r="CG13" s="159">
        <v>27.005127953780359</v>
      </c>
      <c r="CH13" s="32">
        <v>40.64808770756882</v>
      </c>
      <c r="CI13" s="32">
        <v>17.827557296780057</v>
      </c>
      <c r="CJ13" s="32">
        <v>45.927621110994259</v>
      </c>
      <c r="CK13" s="32">
        <v>11.857047184297825</v>
      </c>
      <c r="CL13" s="94">
        <v>28.254895559666711</v>
      </c>
      <c r="CM13" s="47">
        <v>6.2257653049407677</v>
      </c>
      <c r="CN13" s="47">
        <v>0.92344000469353171</v>
      </c>
      <c r="CO13" s="47">
        <v>10.233599717279573</v>
      </c>
      <c r="CP13" s="47">
        <v>0.26936744936910323</v>
      </c>
      <c r="CQ13" s="236">
        <f t="shared" si="0"/>
        <v>166.90279999999998</v>
      </c>
      <c r="CR13" s="238">
        <f t="shared" si="1"/>
        <v>0.38243816161262728</v>
      </c>
      <c r="CS13" s="238">
        <f t="shared" si="2"/>
        <v>0.23350596874348425</v>
      </c>
      <c r="CT13" s="238">
        <f t="shared" si="3"/>
        <v>0.38405586964388855</v>
      </c>
      <c r="CU13" s="238">
        <f t="shared" si="4"/>
        <v>1</v>
      </c>
      <c r="CV13" s="237"/>
      <c r="CW13" s="240">
        <f>CQ13/[1]EU28!F13</f>
        <v>7.0717340324474409E-2</v>
      </c>
      <c r="CX13" s="240">
        <f>F21/[1]EU28!F21</f>
        <v>6.8858754868010824E-2</v>
      </c>
      <c r="CY13" s="240">
        <f>F28/[1]EU28!F28</f>
        <v>4.405711677172118E-2</v>
      </c>
      <c r="CZ13" s="240">
        <f>F37/[1]EU28!F37</f>
        <v>0.30317531718815222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13"/>
      <c r="H14" s="99"/>
      <c r="I14" s="97">
        <v>20.672763659925607</v>
      </c>
      <c r="J14" s="97">
        <v>8.02</v>
      </c>
      <c r="K14" s="97">
        <v>16.290137764021377</v>
      </c>
      <c r="L14" s="97">
        <v>2.5014044028509983</v>
      </c>
      <c r="M14" s="97">
        <v>1.8812214930532301</v>
      </c>
      <c r="N14" s="99"/>
      <c r="O14" s="98"/>
      <c r="P14" s="114"/>
      <c r="Q14" s="99"/>
      <c r="R14" s="10"/>
      <c r="S14" s="10"/>
      <c r="T14" s="284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251"/>
      <c r="CH14" s="15"/>
      <c r="CI14" s="15"/>
      <c r="CJ14" s="15"/>
      <c r="CK14" s="15"/>
      <c r="CL14" s="15"/>
      <c r="CM14" s="15"/>
      <c r="CN14" s="15"/>
      <c r="CO14" s="15"/>
      <c r="CP14" s="15"/>
      <c r="CQ14" s="121"/>
      <c r="CR14" s="121"/>
      <c r="CS14" s="121"/>
      <c r="CT14" s="121"/>
      <c r="CU14" s="237"/>
      <c r="CV14" s="237"/>
      <c r="CW14" s="237"/>
      <c r="CX14" s="237"/>
      <c r="CY14" s="237"/>
      <c r="CZ14" s="237"/>
      <c r="DA14" s="237"/>
      <c r="DB14" s="237"/>
      <c r="DC14" s="237"/>
    </row>
    <row r="15" spans="1:108" ht="24.75" customHeight="1" x14ac:dyDescent="0.2">
      <c r="A15" s="26"/>
      <c r="B15" s="37" t="s">
        <v>82</v>
      </c>
      <c r="C15" s="37" t="s">
        <v>97</v>
      </c>
      <c r="D15" s="37" t="s">
        <v>97</v>
      </c>
      <c r="E15" s="38" t="s">
        <v>84</v>
      </c>
      <c r="F15" s="71">
        <v>139.50000000000003</v>
      </c>
      <c r="G15" s="13">
        <v>100.53640000000003</v>
      </c>
      <c r="H15" s="13">
        <v>30.65232</v>
      </c>
      <c r="I15" s="13">
        <v>3.2866108767126962</v>
      </c>
      <c r="J15" s="13">
        <v>1.23</v>
      </c>
      <c r="K15" s="13">
        <v>2.5898493708496049</v>
      </c>
      <c r="L15" s="13">
        <v>0.39767991608223624</v>
      </c>
      <c r="M15" s="13">
        <v>0.29908158978085536</v>
      </c>
      <c r="N15" s="13">
        <v>2.5</v>
      </c>
      <c r="O15" s="13">
        <v>0.4568389118630648</v>
      </c>
      <c r="P15" s="58">
        <v>0.32977196484963145</v>
      </c>
      <c r="Q15" s="7">
        <v>3.9766666666666666</v>
      </c>
      <c r="R15" s="7">
        <v>4.7266666666666666</v>
      </c>
      <c r="S15" s="7">
        <v>3.402222222222222</v>
      </c>
      <c r="T15" s="36">
        <v>1.4316666666666666</v>
      </c>
      <c r="U15" s="273">
        <v>0.5</v>
      </c>
      <c r="V15" s="274"/>
      <c r="W15" s="274"/>
      <c r="X15" s="274">
        <v>0.5</v>
      </c>
      <c r="Y15" s="273">
        <v>1</v>
      </c>
      <c r="Z15" s="273"/>
      <c r="AA15" s="274"/>
      <c r="AB15" s="274"/>
      <c r="AC15" s="273"/>
      <c r="AD15" s="273"/>
      <c r="AE15" s="274"/>
      <c r="AF15" s="273">
        <v>0.5</v>
      </c>
      <c r="AG15" s="273"/>
      <c r="AH15" s="273">
        <v>0.5</v>
      </c>
      <c r="AI15" s="273">
        <v>1</v>
      </c>
      <c r="AJ15" s="273"/>
      <c r="AK15" s="273"/>
      <c r="AL15" s="274"/>
      <c r="AM15" s="274"/>
      <c r="AN15" s="273">
        <v>0.66659999999999997</v>
      </c>
      <c r="AO15" s="273">
        <v>0.33329999999999999</v>
      </c>
      <c r="AP15" s="273"/>
      <c r="AQ15" s="273">
        <v>0.66659999999999997</v>
      </c>
      <c r="AR15" s="273"/>
      <c r="AS15" s="273">
        <v>0.33329999999999999</v>
      </c>
      <c r="AT15" s="273"/>
      <c r="AU15" s="274">
        <v>0.5</v>
      </c>
      <c r="AV15" s="273">
        <v>0.5</v>
      </c>
      <c r="AW15" s="274"/>
      <c r="AX15" s="274"/>
      <c r="AY15" s="273">
        <v>0.5</v>
      </c>
      <c r="AZ15" s="273"/>
      <c r="BA15" s="274">
        <v>0.5</v>
      </c>
      <c r="BB15" s="274"/>
      <c r="BC15" s="274"/>
      <c r="BD15" s="273"/>
      <c r="BE15" s="273" t="s">
        <v>85</v>
      </c>
      <c r="BF15" s="273"/>
      <c r="BG15" s="273" t="s">
        <v>85</v>
      </c>
      <c r="BH15" s="273"/>
      <c r="BI15" s="273"/>
      <c r="BJ15" s="273"/>
      <c r="BK15" s="273"/>
      <c r="BL15" s="273"/>
      <c r="BM15" s="273"/>
      <c r="BN15" s="273"/>
      <c r="BO15" s="273" t="s">
        <v>87</v>
      </c>
      <c r="BP15" s="273"/>
      <c r="BQ15" s="273"/>
      <c r="BR15" s="273" t="s">
        <v>85</v>
      </c>
      <c r="BS15" s="273"/>
      <c r="BT15" s="273"/>
      <c r="BU15" s="273" t="s">
        <v>85</v>
      </c>
      <c r="BV15" s="273"/>
      <c r="BW15" s="273" t="s">
        <v>85</v>
      </c>
      <c r="BX15" s="273"/>
      <c r="BY15" s="273"/>
      <c r="BZ15" s="273"/>
      <c r="CA15" s="273"/>
      <c r="CB15" s="273"/>
      <c r="CC15" s="273"/>
      <c r="CD15" s="273" t="s">
        <v>87</v>
      </c>
      <c r="CE15" s="273"/>
      <c r="CF15" s="273"/>
      <c r="CG15" s="245">
        <v>75.901376345808004</v>
      </c>
      <c r="CH15" s="13">
        <v>50.272456389988399</v>
      </c>
      <c r="CI15" s="13">
        <v>15.985732928280362</v>
      </c>
      <c r="CJ15" s="32">
        <v>129.08547075131568</v>
      </c>
      <c r="CK15" s="32">
        <v>14.664475528959617</v>
      </c>
      <c r="CL15" s="94">
        <v>25.335788118031545</v>
      </c>
      <c r="CM15" s="47">
        <v>9.8608608763478038</v>
      </c>
      <c r="CN15" s="47">
        <v>1.5409674204519692</v>
      </c>
      <c r="CO15" s="94">
        <v>16.512130964107978</v>
      </c>
      <c r="CP15" s="94">
        <v>0.44950019654583945</v>
      </c>
      <c r="CU15" s="237"/>
      <c r="CV15" s="237"/>
      <c r="CW15" s="237"/>
      <c r="CX15" s="237"/>
      <c r="CY15" s="237"/>
      <c r="CZ15" s="237"/>
      <c r="DA15" s="237"/>
      <c r="DB15" s="237"/>
      <c r="DC15" s="237"/>
    </row>
    <row r="16" spans="1:108" ht="21.75" customHeight="1" x14ac:dyDescent="0.2">
      <c r="A16" s="26"/>
      <c r="B16" s="5" t="s">
        <v>82</v>
      </c>
      <c r="C16" s="5" t="s">
        <v>97</v>
      </c>
      <c r="D16" s="5" t="s">
        <v>97</v>
      </c>
      <c r="E16" s="12" t="s">
        <v>89</v>
      </c>
      <c r="F16" s="7">
        <v>112.23</v>
      </c>
      <c r="G16" s="13">
        <v>80.891092</v>
      </c>
      <c r="H16" s="13">
        <v>22.36224</v>
      </c>
      <c r="I16" s="13">
        <v>3.3842973466008113</v>
      </c>
      <c r="J16" s="13">
        <v>1.55</v>
      </c>
      <c r="K16" s="13">
        <v>2.6668263091214395</v>
      </c>
      <c r="L16" s="13">
        <v>0.40949997893869816</v>
      </c>
      <c r="M16" s="13">
        <v>0.3079710585406738</v>
      </c>
      <c r="N16" s="13">
        <v>2.4500000000000002</v>
      </c>
      <c r="O16" s="13">
        <v>0.47041733117751283</v>
      </c>
      <c r="P16" s="58">
        <v>0.46388001542329826</v>
      </c>
      <c r="Q16" s="13">
        <v>2.56</v>
      </c>
      <c r="R16" s="32">
        <v>4.59</v>
      </c>
      <c r="S16" s="32">
        <v>2.92</v>
      </c>
      <c r="T16" s="172">
        <v>1.34</v>
      </c>
      <c r="U16" s="273">
        <v>0.5</v>
      </c>
      <c r="V16" s="274">
        <v>0.5</v>
      </c>
      <c r="W16" s="274"/>
      <c r="X16" s="274"/>
      <c r="Y16" s="273">
        <v>1</v>
      </c>
      <c r="Z16" s="273"/>
      <c r="AA16" s="274"/>
      <c r="AB16" s="274"/>
      <c r="AC16" s="273"/>
      <c r="AD16" s="273"/>
      <c r="AE16" s="274"/>
      <c r="AF16" s="273"/>
      <c r="AG16" s="273"/>
      <c r="AH16" s="273">
        <v>1</v>
      </c>
      <c r="AI16" s="273">
        <v>1</v>
      </c>
      <c r="AJ16" s="273"/>
      <c r="AK16" s="273"/>
      <c r="AL16" s="274"/>
      <c r="AM16" s="274"/>
      <c r="AN16" s="273">
        <v>0.5</v>
      </c>
      <c r="AO16" s="273">
        <v>0.5</v>
      </c>
      <c r="AP16" s="273"/>
      <c r="AQ16" s="273">
        <v>0.5</v>
      </c>
      <c r="AR16" s="273"/>
      <c r="AS16" s="273">
        <v>0.5</v>
      </c>
      <c r="AT16" s="273"/>
      <c r="AU16" s="274"/>
      <c r="AV16" s="273"/>
      <c r="AW16" s="274">
        <v>1</v>
      </c>
      <c r="AX16" s="274"/>
      <c r="AY16" s="273">
        <v>1</v>
      </c>
      <c r="AZ16" s="273"/>
      <c r="BA16" s="274"/>
      <c r="BB16" s="274"/>
      <c r="BC16" s="274"/>
      <c r="BD16" s="273"/>
      <c r="BE16" s="273" t="s">
        <v>85</v>
      </c>
      <c r="BF16" s="273"/>
      <c r="BG16" s="273" t="s">
        <v>85</v>
      </c>
      <c r="BH16" s="273"/>
      <c r="BI16" s="273"/>
      <c r="BJ16" s="273"/>
      <c r="BK16" s="273"/>
      <c r="BL16" s="273"/>
      <c r="BM16" s="273"/>
      <c r="BN16" s="273"/>
      <c r="BO16" s="273" t="s">
        <v>87</v>
      </c>
      <c r="BP16" s="273"/>
      <c r="BQ16" s="273"/>
      <c r="BR16" s="273" t="s">
        <v>85</v>
      </c>
      <c r="BS16" s="273"/>
      <c r="BT16" s="273"/>
      <c r="BU16" s="273" t="s">
        <v>85</v>
      </c>
      <c r="BV16" s="273"/>
      <c r="BW16" s="273" t="s">
        <v>85</v>
      </c>
      <c r="BX16" s="273"/>
      <c r="BY16" s="273"/>
      <c r="BZ16" s="273"/>
      <c r="CA16" s="273"/>
      <c r="CB16" s="273"/>
      <c r="CC16" s="273"/>
      <c r="CD16" s="273" t="s">
        <v>87</v>
      </c>
      <c r="CE16" s="273"/>
      <c r="CF16" s="273"/>
      <c r="CG16" s="30">
        <v>80.304829186672364</v>
      </c>
      <c r="CH16" s="13">
        <v>51.780630081688045</v>
      </c>
      <c r="CI16" s="13">
        <v>15.98573292828036</v>
      </c>
      <c r="CJ16" s="32">
        <v>136.57442299777369</v>
      </c>
      <c r="CK16" s="32">
        <v>15.104409794828404</v>
      </c>
      <c r="CL16" s="94">
        <v>25.335788118031541</v>
      </c>
      <c r="CM16" s="47">
        <v>8.2900241323243051</v>
      </c>
      <c r="CN16" s="47">
        <v>1.1579308772379278</v>
      </c>
      <c r="CO16" s="94">
        <v>13.891089716046507</v>
      </c>
      <c r="CP16" s="94">
        <v>0.3377684368903035</v>
      </c>
    </row>
    <row r="17" spans="1:94" ht="21.75" customHeight="1" x14ac:dyDescent="0.2">
      <c r="A17" s="26"/>
      <c r="B17" s="5" t="s">
        <v>82</v>
      </c>
      <c r="C17" s="5" t="s">
        <v>97</v>
      </c>
      <c r="D17" s="5" t="s">
        <v>97</v>
      </c>
      <c r="E17" s="12" t="s">
        <v>91</v>
      </c>
      <c r="F17" s="7">
        <v>92.570000000000007</v>
      </c>
      <c r="G17" s="13">
        <v>66.728028000000009</v>
      </c>
      <c r="H17" s="13">
        <v>16.3856</v>
      </c>
      <c r="I17" s="13">
        <v>2.9680522053129526</v>
      </c>
      <c r="J17" s="13">
        <v>1.4</v>
      </c>
      <c r="K17" s="13">
        <v>2.3388251377866065</v>
      </c>
      <c r="L17" s="13">
        <v>0.35913431684286723</v>
      </c>
      <c r="M17" s="13">
        <v>0.27009275068347866</v>
      </c>
      <c r="N17" s="13">
        <v>2.37</v>
      </c>
      <c r="O17" s="13">
        <v>0.41255925653850045</v>
      </c>
      <c r="P17" s="58">
        <v>0.18549294877445199</v>
      </c>
      <c r="Q17" s="13">
        <v>1.33</v>
      </c>
      <c r="R17" s="32">
        <v>5.15</v>
      </c>
      <c r="S17" s="32">
        <v>2.92</v>
      </c>
      <c r="T17" s="172">
        <v>0.85</v>
      </c>
      <c r="U17" s="273">
        <v>0.5</v>
      </c>
      <c r="V17" s="274">
        <v>0.5</v>
      </c>
      <c r="W17" s="274"/>
      <c r="X17" s="274"/>
      <c r="Y17" s="273">
        <v>1</v>
      </c>
      <c r="Z17" s="273"/>
      <c r="AA17" s="274"/>
      <c r="AB17" s="274"/>
      <c r="AC17" s="273"/>
      <c r="AD17" s="273"/>
      <c r="AE17" s="274"/>
      <c r="AF17" s="273"/>
      <c r="AG17" s="273"/>
      <c r="AH17" s="273">
        <v>1</v>
      </c>
      <c r="AI17" s="273">
        <v>1</v>
      </c>
      <c r="AJ17" s="273"/>
      <c r="AK17" s="273"/>
      <c r="AL17" s="274"/>
      <c r="AM17" s="274"/>
      <c r="AN17" s="273">
        <v>1</v>
      </c>
      <c r="AO17" s="273"/>
      <c r="AP17" s="273"/>
      <c r="AQ17" s="273">
        <v>1</v>
      </c>
      <c r="AR17" s="273"/>
      <c r="AS17" s="273"/>
      <c r="AT17" s="273"/>
      <c r="AU17" s="274"/>
      <c r="AV17" s="273">
        <v>1</v>
      </c>
      <c r="AW17" s="274"/>
      <c r="AX17" s="274"/>
      <c r="AY17" s="273">
        <v>1</v>
      </c>
      <c r="AZ17" s="273"/>
      <c r="BA17" s="274"/>
      <c r="BB17" s="274"/>
      <c r="BC17" s="274"/>
      <c r="BD17" s="273"/>
      <c r="BE17" s="273" t="s">
        <v>85</v>
      </c>
      <c r="BF17" s="273"/>
      <c r="BG17" s="273" t="s">
        <v>85</v>
      </c>
      <c r="BH17" s="273"/>
      <c r="BI17" s="273"/>
      <c r="BJ17" s="273"/>
      <c r="BK17" s="273"/>
      <c r="BL17" s="273"/>
      <c r="BM17" s="273"/>
      <c r="BN17" s="273"/>
      <c r="BO17" s="273" t="s">
        <v>87</v>
      </c>
      <c r="BP17" s="273"/>
      <c r="BQ17" s="273"/>
      <c r="BR17" s="273" t="s">
        <v>85</v>
      </c>
      <c r="BS17" s="273"/>
      <c r="BT17" s="273"/>
      <c r="BU17" s="273" t="s">
        <v>85</v>
      </c>
      <c r="BV17" s="273"/>
      <c r="BW17" s="273" t="s">
        <v>85</v>
      </c>
      <c r="BX17" s="273"/>
      <c r="BY17" s="273"/>
      <c r="BZ17" s="273"/>
      <c r="CA17" s="273"/>
      <c r="CB17" s="273"/>
      <c r="CC17" s="273"/>
      <c r="CD17" s="273" t="s">
        <v>87</v>
      </c>
      <c r="CE17" s="273"/>
      <c r="CF17" s="273"/>
      <c r="CG17" s="30">
        <v>76.432024996821241</v>
      </c>
      <c r="CH17" s="13">
        <v>50.272456389988399</v>
      </c>
      <c r="CI17" s="13">
        <v>15.98573292828036</v>
      </c>
      <c r="CJ17" s="32">
        <v>129.98794491209389</v>
      </c>
      <c r="CK17" s="32">
        <v>14.664475528959617</v>
      </c>
      <c r="CL17" s="94">
        <v>25.335788118031541</v>
      </c>
      <c r="CM17" s="47">
        <v>6.5799576012555008</v>
      </c>
      <c r="CN17" s="47">
        <v>0.82374436142379381</v>
      </c>
      <c r="CO17" s="94">
        <v>11.019173133842839</v>
      </c>
      <c r="CP17" s="94">
        <v>0.24028623022732071</v>
      </c>
    </row>
    <row r="18" spans="1:94" ht="21.75" customHeight="1" x14ac:dyDescent="0.2">
      <c r="A18" s="26"/>
      <c r="B18" s="5" t="s">
        <v>82</v>
      </c>
      <c r="C18" s="5" t="s">
        <v>97</v>
      </c>
      <c r="D18" s="5" t="s">
        <v>97</v>
      </c>
      <c r="E18" s="12" t="s">
        <v>92</v>
      </c>
      <c r="F18" s="7">
        <v>121.54</v>
      </c>
      <c r="G18" s="13">
        <v>87.598016000000001</v>
      </c>
      <c r="H18" s="13">
        <v>25.19248</v>
      </c>
      <c r="I18" s="13">
        <v>3.0007945255977817</v>
      </c>
      <c r="J18" s="13">
        <v>1.07</v>
      </c>
      <c r="K18" s="13">
        <v>2.364626086171052</v>
      </c>
      <c r="L18" s="13">
        <v>0.36309613759733156</v>
      </c>
      <c r="M18" s="13">
        <v>0.27307230182939812</v>
      </c>
      <c r="N18" s="13">
        <v>2.31</v>
      </c>
      <c r="O18" s="13">
        <v>0.4171104390580917</v>
      </c>
      <c r="P18" s="58">
        <v>0.27368408653968995</v>
      </c>
      <c r="Q18" s="13">
        <v>0.66</v>
      </c>
      <c r="R18" s="32">
        <v>3.09</v>
      </c>
      <c r="S18" s="32">
        <v>1.27</v>
      </c>
      <c r="T18" s="172">
        <v>1.08</v>
      </c>
      <c r="U18" s="273">
        <v>0.5</v>
      </c>
      <c r="V18" s="274">
        <v>0.5</v>
      </c>
      <c r="W18" s="274"/>
      <c r="X18" s="274"/>
      <c r="Y18" s="273">
        <v>1</v>
      </c>
      <c r="Z18" s="273"/>
      <c r="AA18" s="274"/>
      <c r="AB18" s="274"/>
      <c r="AC18" s="273"/>
      <c r="AD18" s="273"/>
      <c r="AE18" s="274"/>
      <c r="AF18" s="273"/>
      <c r="AG18" s="273"/>
      <c r="AH18" s="273">
        <v>1</v>
      </c>
      <c r="AI18" s="273">
        <v>1</v>
      </c>
      <c r="AJ18" s="273"/>
      <c r="AK18" s="273"/>
      <c r="AL18" s="274"/>
      <c r="AM18" s="274"/>
      <c r="AN18" s="273"/>
      <c r="AO18" s="273"/>
      <c r="AP18" s="273">
        <v>1</v>
      </c>
      <c r="AQ18" s="273"/>
      <c r="AR18" s="273"/>
      <c r="AS18" s="273">
        <v>1</v>
      </c>
      <c r="AT18" s="273">
        <v>1</v>
      </c>
      <c r="AU18" s="274"/>
      <c r="AV18" s="273">
        <v>1</v>
      </c>
      <c r="AW18" s="274"/>
      <c r="AX18" s="274"/>
      <c r="AY18" s="273">
        <v>1</v>
      </c>
      <c r="AZ18" s="273"/>
      <c r="BA18" s="274"/>
      <c r="BB18" s="274"/>
      <c r="BC18" s="274"/>
      <c r="BD18" s="273"/>
      <c r="BE18" s="273" t="s">
        <v>85</v>
      </c>
      <c r="BF18" s="273"/>
      <c r="BG18" s="273" t="s">
        <v>85</v>
      </c>
      <c r="BH18" s="273"/>
      <c r="BI18" s="273"/>
      <c r="BJ18" s="273"/>
      <c r="BK18" s="273"/>
      <c r="BL18" s="273"/>
      <c r="BM18" s="273"/>
      <c r="BN18" s="273"/>
      <c r="BO18" s="273" t="s">
        <v>87</v>
      </c>
      <c r="BP18" s="273"/>
      <c r="BQ18" s="273"/>
      <c r="BR18" s="273" t="s">
        <v>85</v>
      </c>
      <c r="BS18" s="273"/>
      <c r="BT18" s="273"/>
      <c r="BU18" s="273" t="s">
        <v>85</v>
      </c>
      <c r="BV18" s="273"/>
      <c r="BW18" s="273" t="s">
        <v>85</v>
      </c>
      <c r="BX18" s="273"/>
      <c r="BY18" s="273"/>
      <c r="BZ18" s="273"/>
      <c r="CA18" s="273"/>
      <c r="CB18" s="273"/>
      <c r="CC18" s="273"/>
      <c r="CD18" s="273" t="s">
        <v>87</v>
      </c>
      <c r="CE18" s="273"/>
      <c r="CF18" s="273"/>
      <c r="CG18" s="30">
        <v>46.920512300119256</v>
      </c>
      <c r="CH18" s="13">
        <v>52.786079209487816</v>
      </c>
      <c r="CI18" s="13">
        <v>15.98573292828036</v>
      </c>
      <c r="CJ18" s="32">
        <v>79.797715268812823</v>
      </c>
      <c r="CK18" s="32">
        <v>15.397699305407597</v>
      </c>
      <c r="CL18" s="94">
        <v>25.335788118031541</v>
      </c>
      <c r="CM18" s="47">
        <v>6.0530497672972388</v>
      </c>
      <c r="CN18" s="47">
        <v>1.3298122447634375</v>
      </c>
      <c r="CO18" s="47">
        <v>10.069433226746463</v>
      </c>
      <c r="CP18" s="47">
        <v>0.38790623179749478</v>
      </c>
    </row>
    <row r="19" spans="1:94" ht="21.75" customHeight="1" x14ac:dyDescent="0.2">
      <c r="A19" s="26"/>
      <c r="B19" s="5" t="s">
        <v>82</v>
      </c>
      <c r="C19" s="5" t="s">
        <v>97</v>
      </c>
      <c r="D19" s="5" t="s">
        <v>97</v>
      </c>
      <c r="E19" s="12" t="s">
        <v>93</v>
      </c>
      <c r="F19" s="7">
        <v>118.33</v>
      </c>
      <c r="G19" s="13">
        <v>85.285532000000003</v>
      </c>
      <c r="H19" s="13">
        <v>24.216639999999998</v>
      </c>
      <c r="I19" s="13">
        <v>2.9588705926301953</v>
      </c>
      <c r="J19" s="13">
        <v>1.05</v>
      </c>
      <c r="K19" s="13">
        <v>2.3315900269925938</v>
      </c>
      <c r="L19" s="13">
        <v>0.35802334170825362</v>
      </c>
      <c r="M19" s="13">
        <v>0.26925722392934776</v>
      </c>
      <c r="N19" s="13">
        <v>2.2999999999999998</v>
      </c>
      <c r="O19" s="13">
        <v>0.41128301237559717</v>
      </c>
      <c r="P19" s="58">
        <v>0.24758758025459826</v>
      </c>
      <c r="Q19" s="190">
        <v>0.56999999999999995</v>
      </c>
      <c r="R19" s="190">
        <v>3.05</v>
      </c>
      <c r="S19" s="190">
        <v>0.86</v>
      </c>
      <c r="T19" s="190">
        <v>0.98</v>
      </c>
      <c r="U19" s="273">
        <v>0.5</v>
      </c>
      <c r="V19" s="274">
        <v>0.5</v>
      </c>
      <c r="W19" s="274"/>
      <c r="X19" s="274"/>
      <c r="Y19" s="273">
        <v>1</v>
      </c>
      <c r="Z19" s="273"/>
      <c r="AA19" s="274"/>
      <c r="AB19" s="274"/>
      <c r="AC19" s="273"/>
      <c r="AD19" s="273"/>
      <c r="AE19" s="274"/>
      <c r="AF19" s="273"/>
      <c r="AG19" s="273"/>
      <c r="AH19" s="273">
        <v>1</v>
      </c>
      <c r="AI19" s="273">
        <v>1</v>
      </c>
      <c r="AJ19" s="273"/>
      <c r="AK19" s="273"/>
      <c r="AL19" s="274"/>
      <c r="AM19" s="274"/>
      <c r="AN19" s="273"/>
      <c r="AO19" s="273"/>
      <c r="AP19" s="273">
        <v>1</v>
      </c>
      <c r="AQ19" s="273"/>
      <c r="AR19" s="273"/>
      <c r="AS19" s="273">
        <v>1</v>
      </c>
      <c r="AT19" s="273">
        <v>1</v>
      </c>
      <c r="AU19" s="274"/>
      <c r="AV19" s="273">
        <v>1</v>
      </c>
      <c r="AW19" s="274"/>
      <c r="AX19" s="274"/>
      <c r="AY19" s="273">
        <v>1</v>
      </c>
      <c r="AZ19" s="273"/>
      <c r="BA19" s="274"/>
      <c r="BB19" s="274"/>
      <c r="BC19" s="274"/>
      <c r="BD19" s="273"/>
      <c r="BE19" s="273" t="s">
        <v>85</v>
      </c>
      <c r="BF19" s="273"/>
      <c r="BG19" s="273" t="s">
        <v>85</v>
      </c>
      <c r="BH19" s="273"/>
      <c r="BI19" s="273"/>
      <c r="BJ19" s="273"/>
      <c r="BK19" s="273"/>
      <c r="BL19" s="273"/>
      <c r="BM19" s="273"/>
      <c r="BN19" s="273"/>
      <c r="BO19" s="273" t="s">
        <v>87</v>
      </c>
      <c r="BP19" s="273"/>
      <c r="BQ19" s="273"/>
      <c r="BR19" s="273" t="s">
        <v>85</v>
      </c>
      <c r="BS19" s="273"/>
      <c r="BT19" s="273"/>
      <c r="BU19" s="273" t="s">
        <v>85</v>
      </c>
      <c r="BV19" s="273"/>
      <c r="BW19" s="273" t="s">
        <v>85</v>
      </c>
      <c r="BX19" s="273"/>
      <c r="BY19" s="273"/>
      <c r="BZ19" s="273"/>
      <c r="CA19" s="273"/>
      <c r="CB19" s="273"/>
      <c r="CC19" s="273"/>
      <c r="CD19" s="273" t="s">
        <v>87</v>
      </c>
      <c r="CE19" s="273"/>
      <c r="CF19" s="273"/>
      <c r="CG19" s="30">
        <v>47.292897318374173</v>
      </c>
      <c r="CH19" s="13">
        <v>45.747935314889439</v>
      </c>
      <c r="CI19" s="13">
        <v>15.98573292828036</v>
      </c>
      <c r="CJ19" s="32">
        <v>80.431030469358959</v>
      </c>
      <c r="CK19" s="32">
        <v>13.344672731353249</v>
      </c>
      <c r="CL19" s="94">
        <v>25.335788118031541</v>
      </c>
      <c r="CM19" s="47">
        <v>5.9249916850223299</v>
      </c>
      <c r="CN19" s="47">
        <v>1.107861280263964</v>
      </c>
      <c r="CO19" s="47">
        <v>9.8575870308941607</v>
      </c>
      <c r="CP19" s="47">
        <v>0.32316313545299835</v>
      </c>
    </row>
    <row r="20" spans="1:94" ht="21.75" customHeight="1" x14ac:dyDescent="0.2">
      <c r="A20" s="26"/>
      <c r="B20" s="5" t="s">
        <v>82</v>
      </c>
      <c r="C20" s="5" t="s">
        <v>97</v>
      </c>
      <c r="D20" s="5" t="s">
        <v>97</v>
      </c>
      <c r="E20" s="12" t="s">
        <v>94</v>
      </c>
      <c r="F20" s="203">
        <v>114.83999999999999</v>
      </c>
      <c r="G20" s="13">
        <v>82.771335999999991</v>
      </c>
      <c r="H20" s="13">
        <v>23.155679999999997</v>
      </c>
      <c r="I20" s="13">
        <v>3.5036529350492867</v>
      </c>
      <c r="J20" s="13">
        <v>1.4</v>
      </c>
      <c r="K20" s="13">
        <v>2.760878512818838</v>
      </c>
      <c r="L20" s="13">
        <v>0.4239420051409637</v>
      </c>
      <c r="M20" s="13">
        <v>0.31883241708948507</v>
      </c>
      <c r="N20" s="13">
        <v>2.99</v>
      </c>
      <c r="O20" s="13">
        <v>0.48700775797185086</v>
      </c>
      <c r="P20" s="58">
        <v>2.6645177077435578E-2</v>
      </c>
      <c r="Q20" s="190">
        <v>0.52500000000000002</v>
      </c>
      <c r="R20" s="190">
        <v>3.03</v>
      </c>
      <c r="S20" s="190">
        <v>0.65500000000000003</v>
      </c>
      <c r="T20" s="190">
        <v>0.93</v>
      </c>
      <c r="U20" s="273">
        <v>0.5</v>
      </c>
      <c r="V20" s="274">
        <v>0.5</v>
      </c>
      <c r="W20" s="274"/>
      <c r="X20" s="274"/>
      <c r="Y20" s="273">
        <v>1</v>
      </c>
      <c r="Z20" s="273"/>
      <c r="AA20" s="274"/>
      <c r="AB20" s="274"/>
      <c r="AC20" s="273"/>
      <c r="AD20" s="273"/>
      <c r="AE20" s="274"/>
      <c r="AF20" s="273"/>
      <c r="AG20" s="273"/>
      <c r="AH20" s="273">
        <v>1</v>
      </c>
      <c r="AI20" s="273">
        <v>1</v>
      </c>
      <c r="AJ20" s="273"/>
      <c r="AK20" s="273"/>
      <c r="AL20" s="274"/>
      <c r="AM20" s="274"/>
      <c r="AN20" s="273"/>
      <c r="AO20" s="273"/>
      <c r="AP20" s="273">
        <v>1</v>
      </c>
      <c r="AQ20" s="273"/>
      <c r="AR20" s="273"/>
      <c r="AS20" s="273">
        <v>1</v>
      </c>
      <c r="AT20" s="273">
        <v>1</v>
      </c>
      <c r="AU20" s="274"/>
      <c r="AV20" s="273">
        <v>1</v>
      </c>
      <c r="AW20" s="274"/>
      <c r="AX20" s="274"/>
      <c r="AY20" s="273">
        <v>1</v>
      </c>
      <c r="AZ20" s="273"/>
      <c r="BA20" s="274"/>
      <c r="BB20" s="274"/>
      <c r="BC20" s="274"/>
      <c r="BD20" s="273"/>
      <c r="BE20" s="273" t="s">
        <v>85</v>
      </c>
      <c r="BF20" s="273"/>
      <c r="BG20" s="273" t="s">
        <v>85</v>
      </c>
      <c r="BH20" s="273"/>
      <c r="BI20" s="273"/>
      <c r="BJ20" s="273"/>
      <c r="BK20" s="273"/>
      <c r="BL20" s="273"/>
      <c r="BM20" s="273"/>
      <c r="BN20" s="273"/>
      <c r="BO20" s="273" t="s">
        <v>87</v>
      </c>
      <c r="BP20" s="273"/>
      <c r="BQ20" s="273"/>
      <c r="BR20" s="273" t="s">
        <v>85</v>
      </c>
      <c r="BS20" s="273"/>
      <c r="BT20" s="273"/>
      <c r="BU20" s="273" t="s">
        <v>85</v>
      </c>
      <c r="BV20" s="273"/>
      <c r="BW20" s="273" t="s">
        <v>85</v>
      </c>
      <c r="BX20" s="273"/>
      <c r="BY20" s="273"/>
      <c r="BZ20" s="273"/>
      <c r="CA20" s="273"/>
      <c r="CB20" s="273"/>
      <c r="CC20" s="273"/>
      <c r="CD20" s="273" t="s">
        <v>87</v>
      </c>
      <c r="CE20" s="273"/>
      <c r="CF20" s="273"/>
      <c r="CG20" s="30">
        <v>43.429402753979431</v>
      </c>
      <c r="CH20" s="13">
        <v>50.272456389988399</v>
      </c>
      <c r="CI20" s="13">
        <v>15.98573292828036</v>
      </c>
      <c r="CJ20" s="32">
        <v>73.86038526369282</v>
      </c>
      <c r="CK20" s="32">
        <v>14.664475528959617</v>
      </c>
      <c r="CL20" s="94">
        <v>25.335788118031541</v>
      </c>
      <c r="CM20" s="47">
        <v>5.4305112571126726</v>
      </c>
      <c r="CN20" s="47">
        <v>1.1640929129805264</v>
      </c>
      <c r="CO20" s="47">
        <v>9.0230846732253092</v>
      </c>
      <c r="CP20" s="47">
        <v>0.33956590271641962</v>
      </c>
    </row>
    <row r="21" spans="1:94" ht="30" customHeight="1" x14ac:dyDescent="0.2">
      <c r="A21" s="26"/>
      <c r="B21" s="5" t="s">
        <v>82</v>
      </c>
      <c r="C21" s="5" t="s">
        <v>97</v>
      </c>
      <c r="D21" s="5" t="s">
        <v>97</v>
      </c>
      <c r="E21" s="10" t="s">
        <v>95</v>
      </c>
      <c r="F21" s="52">
        <v>63.83</v>
      </c>
      <c r="G21" s="13">
        <v>46.023732000000003</v>
      </c>
      <c r="H21" s="13">
        <v>7.6486399999999994</v>
      </c>
      <c r="I21" s="13">
        <v>1.570485178021882</v>
      </c>
      <c r="J21" s="13">
        <v>0.32</v>
      </c>
      <c r="K21" s="13">
        <v>1.237542320281243</v>
      </c>
      <c r="L21" s="13">
        <v>0.19002870654064771</v>
      </c>
      <c r="M21" s="13">
        <v>0.14291415119999126</v>
      </c>
      <c r="N21" s="13">
        <v>0.05</v>
      </c>
      <c r="O21" s="13">
        <v>0.21829743974504162</v>
      </c>
      <c r="P21" s="58">
        <v>1.3021877382768403</v>
      </c>
      <c r="Q21" s="13">
        <v>0.48</v>
      </c>
      <c r="R21" s="13">
        <v>3.01</v>
      </c>
      <c r="S21" s="13">
        <v>0.45</v>
      </c>
      <c r="T21" s="35">
        <v>0.88</v>
      </c>
      <c r="U21" s="273">
        <v>0.5</v>
      </c>
      <c r="V21" s="274">
        <v>0.5</v>
      </c>
      <c r="W21" s="274"/>
      <c r="X21" s="274"/>
      <c r="Y21" s="273">
        <v>1</v>
      </c>
      <c r="Z21" s="273"/>
      <c r="AA21" s="274"/>
      <c r="AB21" s="274"/>
      <c r="AC21" s="273"/>
      <c r="AD21" s="273"/>
      <c r="AE21" s="274"/>
      <c r="AF21" s="273"/>
      <c r="AG21" s="273">
        <v>1</v>
      </c>
      <c r="AH21" s="273"/>
      <c r="AI21" s="273"/>
      <c r="AJ21" s="273">
        <v>1</v>
      </c>
      <c r="AK21" s="273"/>
      <c r="AL21" s="274"/>
      <c r="AM21" s="274"/>
      <c r="AN21" s="273"/>
      <c r="AO21" s="273"/>
      <c r="AP21" s="273">
        <v>1</v>
      </c>
      <c r="AQ21" s="273"/>
      <c r="AR21" s="273"/>
      <c r="AS21" s="273">
        <v>1</v>
      </c>
      <c r="AT21" s="273">
        <v>1</v>
      </c>
      <c r="AU21" s="274"/>
      <c r="AV21" s="273"/>
      <c r="AW21" s="274">
        <v>1</v>
      </c>
      <c r="AX21" s="274"/>
      <c r="AY21" s="273">
        <v>1</v>
      </c>
      <c r="AZ21" s="273"/>
      <c r="BA21" s="274"/>
      <c r="BB21" s="274"/>
      <c r="BC21" s="274"/>
      <c r="BD21" s="273"/>
      <c r="BE21" s="273" t="s">
        <v>85</v>
      </c>
      <c r="BF21" s="273"/>
      <c r="BG21" s="273" t="s">
        <v>85</v>
      </c>
      <c r="BH21" s="273"/>
      <c r="BI21" s="273"/>
      <c r="BJ21" s="273"/>
      <c r="BK21" s="273"/>
      <c r="BL21" s="273"/>
      <c r="BM21" s="273"/>
      <c r="BN21" s="273"/>
      <c r="BO21" s="273" t="s">
        <v>87</v>
      </c>
      <c r="BP21" s="273"/>
      <c r="BQ21" s="273"/>
      <c r="BR21" s="273" t="s">
        <v>85</v>
      </c>
      <c r="BS21" s="273"/>
      <c r="BT21" s="273"/>
      <c r="BU21" s="273" t="s">
        <v>85</v>
      </c>
      <c r="BV21" s="273"/>
      <c r="BW21" s="273" t="s">
        <v>96</v>
      </c>
      <c r="BX21" s="273"/>
      <c r="BY21" s="273"/>
      <c r="BZ21" s="273" t="s">
        <v>96</v>
      </c>
      <c r="CA21" s="273"/>
      <c r="CB21" s="273"/>
      <c r="CC21" s="273"/>
      <c r="CD21" s="273" t="s">
        <v>87</v>
      </c>
      <c r="CE21" s="273"/>
      <c r="CF21" s="273"/>
      <c r="CG21" s="245">
        <v>31.662036177124122</v>
      </c>
      <c r="CH21" s="58">
        <v>50.272456389988399</v>
      </c>
      <c r="CI21" s="58">
        <v>15.98573292828036</v>
      </c>
      <c r="CJ21" s="32">
        <v>53.847624926434996</v>
      </c>
      <c r="CK21" s="32">
        <v>14.664475528959617</v>
      </c>
      <c r="CL21" s="94">
        <v>25.335788118031541</v>
      </c>
      <c r="CM21" s="47">
        <v>2.4775744004024003</v>
      </c>
      <c r="CN21" s="47">
        <v>0.38451592084272085</v>
      </c>
      <c r="CO21" s="47">
        <v>4.895452014024718</v>
      </c>
      <c r="CP21" s="47">
        <v>0.11216329410982168</v>
      </c>
    </row>
    <row r="22" spans="1:94" ht="30" customHeight="1" x14ac:dyDescent="0.2">
      <c r="A22" s="26"/>
      <c r="B22" s="5" t="s">
        <v>82</v>
      </c>
      <c r="C22" s="10" t="s">
        <v>98</v>
      </c>
      <c r="D22" s="10" t="s">
        <v>98</v>
      </c>
      <c r="E22" s="15"/>
      <c r="F22" s="6"/>
      <c r="G22" s="13"/>
      <c r="H22" s="117"/>
      <c r="I22" s="96">
        <v>5.8872363400743959</v>
      </c>
      <c r="J22" s="96">
        <v>2.0100000000000002</v>
      </c>
      <c r="K22" s="96">
        <v>4.6391422359786239</v>
      </c>
      <c r="L22" s="96">
        <v>0.71235559714900198</v>
      </c>
      <c r="M22" s="96">
        <v>0.53573850694677005</v>
      </c>
      <c r="N22" s="97">
        <v>7.4647234042553192</v>
      </c>
      <c r="O22" s="98"/>
      <c r="P22" s="116"/>
      <c r="Q22" s="96"/>
      <c r="R22" s="7"/>
      <c r="S22" s="7"/>
      <c r="T22" s="36"/>
      <c r="U22" s="273"/>
      <c r="V22" s="274"/>
      <c r="W22" s="274"/>
      <c r="X22" s="274"/>
      <c r="Y22" s="274"/>
      <c r="Z22" s="274"/>
      <c r="AA22" s="274"/>
      <c r="AB22" s="274"/>
      <c r="AC22" s="274"/>
      <c r="AD22" s="274"/>
      <c r="AE22" s="274"/>
      <c r="AF22" s="274"/>
      <c r="AG22" s="274"/>
      <c r="AH22" s="274"/>
      <c r="AI22" s="274"/>
      <c r="AJ22" s="274"/>
      <c r="AK22" s="274"/>
      <c r="AL22" s="274"/>
      <c r="AM22" s="274"/>
      <c r="AN22" s="273"/>
      <c r="AO22" s="273"/>
      <c r="AP22" s="273"/>
      <c r="AQ22" s="273"/>
      <c r="AR22" s="273"/>
      <c r="AS22" s="273"/>
      <c r="AT22" s="273"/>
      <c r="AU22" s="274"/>
      <c r="AV22" s="273"/>
      <c r="AW22" s="274"/>
      <c r="AX22" s="274"/>
      <c r="AY22" s="273"/>
      <c r="AZ22" s="273"/>
      <c r="BA22" s="274"/>
      <c r="BB22" s="274"/>
      <c r="BC22" s="274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34"/>
      <c r="CH22" s="7"/>
      <c r="CI22" s="7"/>
      <c r="CJ22" s="7"/>
      <c r="CK22" s="7"/>
      <c r="CL22" s="7"/>
      <c r="CM22" s="7"/>
      <c r="CN22" s="7"/>
      <c r="CO22" s="7"/>
      <c r="CP22" s="7"/>
    </row>
    <row r="23" spans="1:94" ht="30" customHeight="1" x14ac:dyDescent="0.2">
      <c r="A23" s="26"/>
      <c r="B23" s="37" t="s">
        <v>82</v>
      </c>
      <c r="C23" s="38" t="s">
        <v>98</v>
      </c>
      <c r="D23" s="38" t="s">
        <v>98</v>
      </c>
      <c r="E23" s="38" t="s">
        <v>84</v>
      </c>
      <c r="F23" s="71">
        <v>35.232800000000005</v>
      </c>
      <c r="G23" s="13">
        <v>25.422309120000005</v>
      </c>
      <c r="H23" s="13">
        <v>9.5030399999999986</v>
      </c>
      <c r="I23" s="13">
        <v>0.83008246377808659</v>
      </c>
      <c r="J23" s="13">
        <v>0.3</v>
      </c>
      <c r="K23" s="13">
        <v>0.65410498145713225</v>
      </c>
      <c r="L23" s="13">
        <v>0.10043997811714847</v>
      </c>
      <c r="M23" s="13">
        <v>7.553750420380588E-2</v>
      </c>
      <c r="N23" s="13">
        <v>0.58899409629904764</v>
      </c>
      <c r="O23" s="13">
        <v>0.11538146246515404</v>
      </c>
      <c r="P23" s="58">
        <v>0.1257069050138849</v>
      </c>
      <c r="Q23" s="7">
        <v>2.75</v>
      </c>
      <c r="R23" s="7">
        <v>5.4666666666666659</v>
      </c>
      <c r="S23" s="7">
        <v>2.6324999999999998</v>
      </c>
      <c r="T23" s="36">
        <v>1.1899999999999997</v>
      </c>
      <c r="U23" s="273">
        <v>0.5</v>
      </c>
      <c r="V23" s="274"/>
      <c r="W23" s="274"/>
      <c r="X23" s="274">
        <v>0.5</v>
      </c>
      <c r="Y23" s="273">
        <v>1</v>
      </c>
      <c r="Z23" s="273"/>
      <c r="AA23" s="274"/>
      <c r="AB23" s="274"/>
      <c r="AC23" s="273"/>
      <c r="AD23" s="273"/>
      <c r="AE23" s="274"/>
      <c r="AF23" s="273">
        <v>0.5</v>
      </c>
      <c r="AG23" s="273"/>
      <c r="AH23" s="273">
        <v>0.5</v>
      </c>
      <c r="AI23" s="273">
        <v>1</v>
      </c>
      <c r="AJ23" s="273"/>
      <c r="AK23" s="273"/>
      <c r="AL23" s="274"/>
      <c r="AM23" s="274"/>
      <c r="AN23" s="273">
        <v>0.5</v>
      </c>
      <c r="AO23" s="273">
        <v>0.5</v>
      </c>
      <c r="AP23" s="273"/>
      <c r="AQ23" s="273">
        <v>0.66659999999999997</v>
      </c>
      <c r="AR23" s="273"/>
      <c r="AS23" s="273">
        <v>0.33329999999999999</v>
      </c>
      <c r="AT23" s="273"/>
      <c r="AU23" s="274"/>
      <c r="AV23" s="273">
        <v>0.5</v>
      </c>
      <c r="AW23" s="274">
        <v>0.5</v>
      </c>
      <c r="AX23" s="274"/>
      <c r="AY23" s="273">
        <v>1</v>
      </c>
      <c r="AZ23" s="273"/>
      <c r="BA23" s="274"/>
      <c r="BB23" s="274"/>
      <c r="BC23" s="274"/>
      <c r="BD23" s="273"/>
      <c r="BE23" s="273" t="s">
        <v>85</v>
      </c>
      <c r="BF23" s="273"/>
      <c r="BG23" s="273" t="s">
        <v>85</v>
      </c>
      <c r="BH23" s="273"/>
      <c r="BI23" s="273"/>
      <c r="BJ23" s="273"/>
      <c r="BK23" s="273"/>
      <c r="BL23" s="273"/>
      <c r="BM23" s="273"/>
      <c r="BN23" s="273"/>
      <c r="BO23" s="273" t="s">
        <v>87</v>
      </c>
      <c r="BP23" s="273"/>
      <c r="BQ23" s="273"/>
      <c r="BR23" s="273" t="s">
        <v>85</v>
      </c>
      <c r="BS23" s="273"/>
      <c r="BT23" s="273"/>
      <c r="BU23" s="273" t="s">
        <v>85</v>
      </c>
      <c r="BV23" s="273"/>
      <c r="BW23" s="273" t="s">
        <v>85</v>
      </c>
      <c r="BX23" s="273"/>
      <c r="BY23" s="273"/>
      <c r="BZ23" s="273"/>
      <c r="CA23" s="273"/>
      <c r="CB23" s="273"/>
      <c r="CC23" s="273"/>
      <c r="CD23" s="273" t="s">
        <v>87</v>
      </c>
      <c r="CE23" s="273"/>
      <c r="CF23" s="273"/>
      <c r="CG23" s="245">
        <v>59.265075655269676</v>
      </c>
      <c r="CH23" s="13">
        <v>50.272456389988399</v>
      </c>
      <c r="CI23" s="13">
        <v>18.96814578803416</v>
      </c>
      <c r="CJ23" s="32">
        <v>100.79211416691714</v>
      </c>
      <c r="CK23" s="32">
        <v>14.664475528959617</v>
      </c>
      <c r="CL23" s="94">
        <v>30.062614259455341</v>
      </c>
      <c r="CM23" s="47">
        <v>2.1749559602491026</v>
      </c>
      <c r="CN23" s="47">
        <v>0.47774116397231531</v>
      </c>
      <c r="CO23" s="94">
        <v>3.6215583588902374</v>
      </c>
      <c r="CP23" s="94">
        <v>0.13935709753072439</v>
      </c>
    </row>
    <row r="24" spans="1:94" ht="24" customHeight="1" x14ac:dyDescent="0.2">
      <c r="A24" s="26"/>
      <c r="B24" s="5" t="s">
        <v>82</v>
      </c>
      <c r="C24" s="10" t="s">
        <v>98</v>
      </c>
      <c r="D24" s="10" t="s">
        <v>98</v>
      </c>
      <c r="E24" s="12" t="s">
        <v>89</v>
      </c>
      <c r="F24" s="65">
        <v>10.582800000000001</v>
      </c>
      <c r="G24" s="13">
        <v>7.6644491200000013</v>
      </c>
      <c r="H24" s="13">
        <v>2.0094399999999997</v>
      </c>
      <c r="I24" s="13">
        <v>0.31912449398206427</v>
      </c>
      <c r="J24" s="13">
        <v>0.1</v>
      </c>
      <c r="K24" s="13">
        <v>0.25147010125786667</v>
      </c>
      <c r="L24" s="13">
        <v>3.8614063771829778E-2</v>
      </c>
      <c r="M24" s="13">
        <v>2.9040328952367848E-2</v>
      </c>
      <c r="N24" s="13">
        <v>0.22643827708918632</v>
      </c>
      <c r="O24" s="13">
        <v>4.4358304663506938E-2</v>
      </c>
      <c r="P24" s="58">
        <v>4.8327912229371016E-2</v>
      </c>
      <c r="Q24" s="7">
        <v>2.94</v>
      </c>
      <c r="R24" s="7">
        <v>5.7</v>
      </c>
      <c r="S24" s="7">
        <v>1.67</v>
      </c>
      <c r="T24" s="36">
        <v>1.26</v>
      </c>
      <c r="U24" s="273">
        <v>0.5</v>
      </c>
      <c r="V24" s="274">
        <v>0.5</v>
      </c>
      <c r="W24" s="274"/>
      <c r="X24" s="274"/>
      <c r="Y24" s="273">
        <v>1</v>
      </c>
      <c r="Z24" s="273"/>
      <c r="AA24" s="274"/>
      <c r="AB24" s="274"/>
      <c r="AC24" s="273"/>
      <c r="AD24" s="273"/>
      <c r="AE24" s="274"/>
      <c r="AF24" s="273"/>
      <c r="AG24" s="273"/>
      <c r="AH24" s="273">
        <v>1</v>
      </c>
      <c r="AI24" s="273">
        <v>1</v>
      </c>
      <c r="AJ24" s="273"/>
      <c r="AK24" s="273"/>
      <c r="AL24" s="274"/>
      <c r="AM24" s="274"/>
      <c r="AN24" s="273"/>
      <c r="AO24" s="273">
        <v>1</v>
      </c>
      <c r="AP24" s="273"/>
      <c r="AQ24" s="273"/>
      <c r="AR24" s="273"/>
      <c r="AS24" s="273">
        <v>1</v>
      </c>
      <c r="AT24" s="273"/>
      <c r="AU24" s="274"/>
      <c r="AV24" s="273"/>
      <c r="AW24" s="274">
        <v>1</v>
      </c>
      <c r="AX24" s="274"/>
      <c r="AY24" s="273">
        <v>1</v>
      </c>
      <c r="AZ24" s="273"/>
      <c r="BA24" s="274"/>
      <c r="BB24" s="274"/>
      <c r="BC24" s="274"/>
      <c r="BD24" s="273"/>
      <c r="BE24" s="273" t="s">
        <v>85</v>
      </c>
      <c r="BF24" s="273"/>
      <c r="BG24" s="273" t="s">
        <v>85</v>
      </c>
      <c r="BH24" s="273"/>
      <c r="BI24" s="273"/>
      <c r="BJ24" s="273"/>
      <c r="BK24" s="273"/>
      <c r="BL24" s="273"/>
      <c r="BM24" s="273"/>
      <c r="BN24" s="273"/>
      <c r="BO24" s="273" t="s">
        <v>87</v>
      </c>
      <c r="BP24" s="273"/>
      <c r="BQ24" s="273"/>
      <c r="BR24" s="273" t="s">
        <v>85</v>
      </c>
      <c r="BS24" s="273"/>
      <c r="BT24" s="273"/>
      <c r="BU24" s="273" t="s">
        <v>85</v>
      </c>
      <c r="BV24" s="273"/>
      <c r="BW24" s="273" t="s">
        <v>85</v>
      </c>
      <c r="BX24" s="273"/>
      <c r="BY24" s="273"/>
      <c r="BZ24" s="273"/>
      <c r="CA24" s="273"/>
      <c r="CB24" s="273"/>
      <c r="CC24" s="273"/>
      <c r="CD24" s="273" t="s">
        <v>87</v>
      </c>
      <c r="CE24" s="273"/>
      <c r="CF24" s="273"/>
      <c r="CG24" s="34">
        <v>55.81120461095535</v>
      </c>
      <c r="CH24" s="13">
        <v>47.256109006589092</v>
      </c>
      <c r="CI24" s="7">
        <v>18.968145788034157</v>
      </c>
      <c r="CJ24" s="32">
        <v>94.918115681851774</v>
      </c>
      <c r="CK24" s="32">
        <v>13.784606997222038</v>
      </c>
      <c r="CL24" s="94">
        <v>30.062614259455334</v>
      </c>
      <c r="CM24" s="47">
        <v>0.62849823131218463</v>
      </c>
      <c r="CN24" s="47">
        <v>9.4958315682200367E-2</v>
      </c>
      <c r="CO24" s="94">
        <v>1.045641702394791</v>
      </c>
      <c r="CP24" s="94">
        <v>2.7699340684497847E-2</v>
      </c>
    </row>
    <row r="25" spans="1:94" ht="23.25" customHeight="1" x14ac:dyDescent="0.2">
      <c r="A25" s="26"/>
      <c r="B25" s="5" t="s">
        <v>82</v>
      </c>
      <c r="C25" s="10" t="s">
        <v>98</v>
      </c>
      <c r="D25" s="10" t="s">
        <v>98</v>
      </c>
      <c r="E25" s="12" t="s">
        <v>91</v>
      </c>
      <c r="F25" s="65">
        <v>13.642799999999999</v>
      </c>
      <c r="G25" s="13">
        <v>9.8688731199999999</v>
      </c>
      <c r="H25" s="13">
        <v>2.9396800000000005</v>
      </c>
      <c r="I25" s="13">
        <v>0.43742619235868579</v>
      </c>
      <c r="J25" s="13">
        <v>0.2</v>
      </c>
      <c r="K25" s="13">
        <v>0.34469183957864441</v>
      </c>
      <c r="L25" s="13">
        <v>5.2928569275400981E-2</v>
      </c>
      <c r="M25" s="13">
        <v>3.9805783504640403E-2</v>
      </c>
      <c r="N25" s="13">
        <v>0.31038054182375208</v>
      </c>
      <c r="O25" s="13">
        <v>6.0802240737857331E-2</v>
      </c>
      <c r="P25" s="58">
        <v>6.624340979707638E-2</v>
      </c>
      <c r="Q25" s="7">
        <v>1.64</v>
      </c>
      <c r="R25" s="60">
        <v>5.7</v>
      </c>
      <c r="S25" s="7">
        <v>1.61</v>
      </c>
      <c r="T25" s="165">
        <v>0.71</v>
      </c>
      <c r="U25" s="273">
        <v>0.5</v>
      </c>
      <c r="V25" s="274">
        <v>0.5</v>
      </c>
      <c r="W25" s="274"/>
      <c r="X25" s="274"/>
      <c r="Y25" s="273">
        <v>1</v>
      </c>
      <c r="Z25" s="273"/>
      <c r="AA25" s="274"/>
      <c r="AB25" s="274"/>
      <c r="AC25" s="273"/>
      <c r="AD25" s="273"/>
      <c r="AE25" s="274"/>
      <c r="AF25" s="273"/>
      <c r="AG25" s="273"/>
      <c r="AH25" s="273">
        <v>1</v>
      </c>
      <c r="AI25" s="273">
        <v>1</v>
      </c>
      <c r="AJ25" s="273"/>
      <c r="AK25" s="273"/>
      <c r="AL25" s="274"/>
      <c r="AM25" s="274"/>
      <c r="AN25" s="273"/>
      <c r="AO25" s="273">
        <v>1</v>
      </c>
      <c r="AP25" s="273"/>
      <c r="AQ25" s="273"/>
      <c r="AR25" s="273"/>
      <c r="AS25" s="273">
        <v>1</v>
      </c>
      <c r="AT25" s="273"/>
      <c r="AU25" s="274"/>
      <c r="AV25" s="273"/>
      <c r="AW25" s="274">
        <v>1</v>
      </c>
      <c r="AX25" s="274"/>
      <c r="AY25" s="273">
        <v>1</v>
      </c>
      <c r="AZ25" s="273"/>
      <c r="BA25" s="274"/>
      <c r="BB25" s="274"/>
      <c r="BC25" s="274"/>
      <c r="BD25" s="273"/>
      <c r="BE25" s="273" t="s">
        <v>85</v>
      </c>
      <c r="BF25" s="273"/>
      <c r="BG25" s="273" t="s">
        <v>85</v>
      </c>
      <c r="BH25" s="273"/>
      <c r="BI25" s="273"/>
      <c r="BJ25" s="273"/>
      <c r="BK25" s="273"/>
      <c r="BL25" s="273"/>
      <c r="BM25" s="273"/>
      <c r="BN25" s="273"/>
      <c r="BO25" s="273" t="s">
        <v>87</v>
      </c>
      <c r="BP25" s="273"/>
      <c r="BQ25" s="273"/>
      <c r="BR25" s="273" t="s">
        <v>85</v>
      </c>
      <c r="BS25" s="273"/>
      <c r="BT25" s="273"/>
      <c r="BU25" s="273" t="s">
        <v>85</v>
      </c>
      <c r="BV25" s="273"/>
      <c r="BW25" s="273" t="s">
        <v>85</v>
      </c>
      <c r="BX25" s="273"/>
      <c r="BY25" s="273"/>
      <c r="BZ25" s="273"/>
      <c r="CA25" s="273"/>
      <c r="CB25" s="273"/>
      <c r="CC25" s="273"/>
      <c r="CD25" s="273" t="s">
        <v>87</v>
      </c>
      <c r="CE25" s="273"/>
      <c r="CF25" s="273"/>
      <c r="CG25" s="34">
        <v>51.202940010050774</v>
      </c>
      <c r="CH25" s="13">
        <v>51.277905517788163</v>
      </c>
      <c r="CI25" s="7">
        <v>18.968145788034157</v>
      </c>
      <c r="CJ25" s="32">
        <v>87.080840075093363</v>
      </c>
      <c r="CK25" s="32">
        <v>14.957765039538808</v>
      </c>
      <c r="CL25" s="94">
        <v>30.062614259455334</v>
      </c>
      <c r="CM25" s="47">
        <v>0.76409393768715494</v>
      </c>
      <c r="CN25" s="47">
        <v>0.15074063329253154</v>
      </c>
      <c r="CO25" s="94">
        <v>1.2695279957030048</v>
      </c>
      <c r="CP25" s="94">
        <v>4.3971042731431452E-2</v>
      </c>
    </row>
    <row r="26" spans="1:94" ht="23.25" customHeight="1" x14ac:dyDescent="0.2">
      <c r="A26" s="26"/>
      <c r="B26" s="5" t="s">
        <v>82</v>
      </c>
      <c r="C26" s="10" t="s">
        <v>98</v>
      </c>
      <c r="D26" s="10" t="s">
        <v>98</v>
      </c>
      <c r="E26" s="12" t="s">
        <v>92</v>
      </c>
      <c r="F26" s="65">
        <v>34.172800000000002</v>
      </c>
      <c r="G26" s="13">
        <v>24.658685120000005</v>
      </c>
      <c r="H26" s="13">
        <v>9.1808000000000014</v>
      </c>
      <c r="I26" s="13">
        <v>0.84371853845933753</v>
      </c>
      <c r="J26" s="13">
        <v>0.28999999999999998</v>
      </c>
      <c r="K26" s="13">
        <v>0.66485020830595798</v>
      </c>
      <c r="L26" s="13">
        <v>0.10208994315357983</v>
      </c>
      <c r="M26" s="13">
        <v>7.6778386999799719E-2</v>
      </c>
      <c r="N26" s="13">
        <v>0.59866972231744875</v>
      </c>
      <c r="O26" s="13">
        <v>0.11727687684584792</v>
      </c>
      <c r="P26" s="58">
        <v>0.12777193929604086</v>
      </c>
      <c r="Q26" s="7">
        <v>0.6</v>
      </c>
      <c r="R26" s="60">
        <v>4.5350000000000001</v>
      </c>
      <c r="S26" s="7">
        <v>0.56000000000000005</v>
      </c>
      <c r="T26" s="165">
        <v>1.39</v>
      </c>
      <c r="U26" s="273">
        <v>0.5</v>
      </c>
      <c r="V26" s="274">
        <v>0.5</v>
      </c>
      <c r="W26" s="274"/>
      <c r="X26" s="274"/>
      <c r="Y26" s="273">
        <v>1</v>
      </c>
      <c r="Z26" s="273"/>
      <c r="AA26" s="274"/>
      <c r="AB26" s="274"/>
      <c r="AC26" s="273"/>
      <c r="AD26" s="273"/>
      <c r="AE26" s="274"/>
      <c r="AF26" s="273"/>
      <c r="AG26" s="273"/>
      <c r="AH26" s="273">
        <v>1</v>
      </c>
      <c r="AI26" s="273">
        <v>1</v>
      </c>
      <c r="AJ26" s="273"/>
      <c r="AK26" s="273"/>
      <c r="AL26" s="274"/>
      <c r="AM26" s="274"/>
      <c r="AN26" s="273"/>
      <c r="AO26" s="273"/>
      <c r="AP26" s="273">
        <v>1</v>
      </c>
      <c r="AQ26" s="273"/>
      <c r="AR26" s="273"/>
      <c r="AS26" s="273">
        <v>1</v>
      </c>
      <c r="AT26" s="273">
        <v>1</v>
      </c>
      <c r="AU26" s="274"/>
      <c r="AV26" s="273"/>
      <c r="AW26" s="274">
        <v>1</v>
      </c>
      <c r="AX26" s="274"/>
      <c r="AY26" s="273">
        <v>1</v>
      </c>
      <c r="AZ26" s="273"/>
      <c r="BA26" s="274"/>
      <c r="BB26" s="274"/>
      <c r="BC26" s="274"/>
      <c r="BD26" s="273"/>
      <c r="BE26" s="273" t="s">
        <v>85</v>
      </c>
      <c r="BF26" s="273"/>
      <c r="BG26" s="273" t="s">
        <v>85</v>
      </c>
      <c r="BH26" s="273"/>
      <c r="BI26" s="273"/>
      <c r="BJ26" s="273"/>
      <c r="BK26" s="273"/>
      <c r="BL26" s="273"/>
      <c r="BM26" s="273"/>
      <c r="BN26" s="273"/>
      <c r="BO26" s="273" t="s">
        <v>87</v>
      </c>
      <c r="BP26" s="273"/>
      <c r="BQ26" s="273"/>
      <c r="BR26" s="273" t="s">
        <v>85</v>
      </c>
      <c r="BS26" s="273"/>
      <c r="BT26" s="273"/>
      <c r="BU26" s="273" t="s">
        <v>85</v>
      </c>
      <c r="BV26" s="273"/>
      <c r="BW26" s="273" t="s">
        <v>85</v>
      </c>
      <c r="BX26" s="273"/>
      <c r="BY26" s="273"/>
      <c r="BZ26" s="273"/>
      <c r="CA26" s="273"/>
      <c r="CB26" s="273"/>
      <c r="CC26" s="273"/>
      <c r="CD26" s="273" t="s">
        <v>87</v>
      </c>
      <c r="CE26" s="273"/>
      <c r="CF26" s="273"/>
      <c r="CG26" s="34">
        <v>38.076368116565028</v>
      </c>
      <c r="CH26" s="226">
        <v>50.021094108038454</v>
      </c>
      <c r="CI26" s="7">
        <v>18.968145788034157</v>
      </c>
      <c r="CJ26" s="32">
        <v>64.756479255842152</v>
      </c>
      <c r="CK26" s="32">
        <v>14.591153151314819</v>
      </c>
      <c r="CL26" s="94">
        <v>30.062614259455334</v>
      </c>
      <c r="CM26" s="47">
        <v>1.5871078242849186</v>
      </c>
      <c r="CN26" s="47">
        <v>0.4592336607870795</v>
      </c>
      <c r="CO26" s="47">
        <v>2.6241333360151393</v>
      </c>
      <c r="CP26" s="47">
        <v>0.13395845885159111</v>
      </c>
    </row>
    <row r="27" spans="1:94" ht="23.25" customHeight="1" x14ac:dyDescent="0.2">
      <c r="A27" s="26"/>
      <c r="B27" s="5" t="s">
        <v>82</v>
      </c>
      <c r="C27" s="10" t="s">
        <v>98</v>
      </c>
      <c r="D27" s="10" t="s">
        <v>98</v>
      </c>
      <c r="E27" s="12" t="s">
        <v>93</v>
      </c>
      <c r="F27" s="65">
        <v>33.472799999999999</v>
      </c>
      <c r="G27" s="13">
        <v>24.154405120000003</v>
      </c>
      <c r="H27" s="13">
        <v>8.968</v>
      </c>
      <c r="I27" s="13">
        <v>0.83699555119574076</v>
      </c>
      <c r="J27" s="13">
        <v>0.4</v>
      </c>
      <c r="K27" s="13">
        <v>0.65955249434224372</v>
      </c>
      <c r="L27" s="13">
        <v>0.10127646169468463</v>
      </c>
      <c r="M27" s="13">
        <v>7.6166595158812411E-2</v>
      </c>
      <c r="N27" s="13">
        <v>0.59389935313059794</v>
      </c>
      <c r="O27" s="13">
        <v>0.11634238161620798</v>
      </c>
      <c r="P27" s="58">
        <v>0.12675381644893485</v>
      </c>
      <c r="Q27" s="190">
        <v>0.56000000000000005</v>
      </c>
      <c r="R27" s="190">
        <v>3.9550000000000001</v>
      </c>
      <c r="S27" s="190">
        <v>0.51</v>
      </c>
      <c r="T27" s="190">
        <v>0.97499999999999998</v>
      </c>
      <c r="U27" s="273">
        <v>0.5</v>
      </c>
      <c r="V27" s="274">
        <v>0.5</v>
      </c>
      <c r="W27" s="274"/>
      <c r="X27" s="274"/>
      <c r="Y27" s="273">
        <v>1</v>
      </c>
      <c r="Z27" s="273"/>
      <c r="AA27" s="274"/>
      <c r="AB27" s="274"/>
      <c r="AC27" s="273"/>
      <c r="AD27" s="273"/>
      <c r="AE27" s="274"/>
      <c r="AF27" s="273"/>
      <c r="AG27" s="273"/>
      <c r="AH27" s="273">
        <v>1</v>
      </c>
      <c r="AI27" s="273">
        <v>1</v>
      </c>
      <c r="AJ27" s="273"/>
      <c r="AK27" s="273"/>
      <c r="AL27" s="274"/>
      <c r="AM27" s="274"/>
      <c r="AN27" s="273"/>
      <c r="AO27" s="273"/>
      <c r="AP27" s="273">
        <v>1</v>
      </c>
      <c r="AQ27" s="273"/>
      <c r="AR27" s="273"/>
      <c r="AS27" s="273">
        <v>1</v>
      </c>
      <c r="AT27" s="273">
        <v>1</v>
      </c>
      <c r="AU27" s="274"/>
      <c r="AV27" s="273"/>
      <c r="AW27" s="274">
        <v>1</v>
      </c>
      <c r="AX27" s="274"/>
      <c r="AY27" s="273">
        <v>1</v>
      </c>
      <c r="AZ27" s="273"/>
      <c r="BA27" s="274"/>
      <c r="BB27" s="274"/>
      <c r="BC27" s="274"/>
      <c r="BD27" s="273"/>
      <c r="BE27" s="273" t="s">
        <v>85</v>
      </c>
      <c r="BF27" s="273"/>
      <c r="BG27" s="273" t="s">
        <v>85</v>
      </c>
      <c r="BH27" s="273"/>
      <c r="BI27" s="273"/>
      <c r="BJ27" s="273"/>
      <c r="BK27" s="273"/>
      <c r="BL27" s="273"/>
      <c r="BM27" s="273"/>
      <c r="BN27" s="273"/>
      <c r="BO27" s="273" t="s">
        <v>87</v>
      </c>
      <c r="BP27" s="273"/>
      <c r="BQ27" s="273"/>
      <c r="BR27" s="273" t="s">
        <v>85</v>
      </c>
      <c r="BS27" s="273"/>
      <c r="BT27" s="273"/>
      <c r="BU27" s="273" t="s">
        <v>85</v>
      </c>
      <c r="BV27" s="273"/>
      <c r="BW27" s="273" t="s">
        <v>85</v>
      </c>
      <c r="BX27" s="273"/>
      <c r="BY27" s="273"/>
      <c r="BZ27" s="273"/>
      <c r="CA27" s="273"/>
      <c r="CB27" s="273"/>
      <c r="CC27" s="273"/>
      <c r="CD27" s="273" t="s">
        <v>87</v>
      </c>
      <c r="CE27" s="273"/>
      <c r="CF27" s="273"/>
      <c r="CG27" s="34">
        <v>36.400635534417916</v>
      </c>
      <c r="CH27" s="13">
        <v>48.764282698288746</v>
      </c>
      <c r="CI27" s="7">
        <v>18.968145788034157</v>
      </c>
      <c r="CJ27" s="32">
        <v>61.906560853384555</v>
      </c>
      <c r="CK27" s="32">
        <v>14.224541263090828</v>
      </c>
      <c r="CL27" s="94">
        <v>30.062614259455334</v>
      </c>
      <c r="CM27" s="47">
        <v>1.5141526476575078</v>
      </c>
      <c r="CN27" s="47">
        <v>0.43731808723825349</v>
      </c>
      <c r="CO27" s="47">
        <v>2.5015960250224802</v>
      </c>
      <c r="CP27" s="47">
        <v>0.12756568604739854</v>
      </c>
    </row>
    <row r="28" spans="1:94" ht="22.5" customHeight="1" x14ac:dyDescent="0.2">
      <c r="A28" s="26"/>
      <c r="B28" s="5" t="s">
        <v>82</v>
      </c>
      <c r="C28" s="10" t="s">
        <v>98</v>
      </c>
      <c r="D28" s="10" t="s">
        <v>98</v>
      </c>
      <c r="E28" s="12" t="s">
        <v>94</v>
      </c>
      <c r="F28" s="65">
        <v>54.442799999999998</v>
      </c>
      <c r="G28" s="13">
        <v>39.261193120000001</v>
      </c>
      <c r="H28" s="13">
        <v>11.144639999999999</v>
      </c>
      <c r="I28" s="13">
        <v>1.6609950889263436</v>
      </c>
      <c r="J28" s="13">
        <v>0.5</v>
      </c>
      <c r="K28" s="13">
        <v>1.3088641300739587</v>
      </c>
      <c r="L28" s="13">
        <v>0.20098040576008758</v>
      </c>
      <c r="M28" s="13">
        <v>0.15115055309229727</v>
      </c>
      <c r="N28" s="13">
        <v>1.1785772426832886</v>
      </c>
      <c r="O28" s="13">
        <v>0.23087831736076178</v>
      </c>
      <c r="P28" s="58">
        <v>0.25153952888229325</v>
      </c>
      <c r="Q28" s="190">
        <v>0.54</v>
      </c>
      <c r="R28" s="190">
        <v>3.6625000000000001</v>
      </c>
      <c r="S28" s="190">
        <v>0.48</v>
      </c>
      <c r="T28" s="190">
        <v>0.76749999999999996</v>
      </c>
      <c r="U28" s="273">
        <v>0.5</v>
      </c>
      <c r="V28" s="274">
        <v>0.5</v>
      </c>
      <c r="W28" s="274"/>
      <c r="X28" s="274"/>
      <c r="Y28" s="273">
        <v>1</v>
      </c>
      <c r="Z28" s="273"/>
      <c r="AA28" s="274"/>
      <c r="AB28" s="274"/>
      <c r="AC28" s="273"/>
      <c r="AD28" s="273"/>
      <c r="AE28" s="274"/>
      <c r="AF28" s="273"/>
      <c r="AG28" s="273"/>
      <c r="AH28" s="273">
        <v>1</v>
      </c>
      <c r="AI28" s="273">
        <v>1</v>
      </c>
      <c r="AJ28" s="273"/>
      <c r="AK28" s="273"/>
      <c r="AL28" s="274"/>
      <c r="AM28" s="274"/>
      <c r="AN28" s="273"/>
      <c r="AO28" s="273"/>
      <c r="AP28" s="273">
        <v>1</v>
      </c>
      <c r="AQ28" s="273"/>
      <c r="AR28" s="273"/>
      <c r="AS28" s="273">
        <v>1</v>
      </c>
      <c r="AT28" s="273">
        <v>1</v>
      </c>
      <c r="AU28" s="274"/>
      <c r="AV28" s="273"/>
      <c r="AW28" s="274">
        <v>1</v>
      </c>
      <c r="AX28" s="274"/>
      <c r="AY28" s="273">
        <v>1</v>
      </c>
      <c r="AZ28" s="273"/>
      <c r="BA28" s="274"/>
      <c r="BB28" s="274"/>
      <c r="BC28" s="274"/>
      <c r="BD28" s="273"/>
      <c r="BE28" s="273" t="s">
        <v>85</v>
      </c>
      <c r="BF28" s="273"/>
      <c r="BG28" s="273" t="s">
        <v>85</v>
      </c>
      <c r="BH28" s="273"/>
      <c r="BI28" s="273"/>
      <c r="BJ28" s="273"/>
      <c r="BK28" s="273"/>
      <c r="BL28" s="273"/>
      <c r="BM28" s="273"/>
      <c r="BN28" s="273"/>
      <c r="BO28" s="273" t="s">
        <v>87</v>
      </c>
      <c r="BP28" s="273"/>
      <c r="BQ28" s="273"/>
      <c r="BR28" s="273" t="s">
        <v>85</v>
      </c>
      <c r="BS28" s="273"/>
      <c r="BT28" s="273"/>
      <c r="BU28" s="273" t="s">
        <v>85</v>
      </c>
      <c r="BV28" s="273"/>
      <c r="BW28" s="273" t="s">
        <v>85</v>
      </c>
      <c r="BX28" s="273"/>
      <c r="BY28" s="273"/>
      <c r="BZ28" s="273"/>
      <c r="CA28" s="273"/>
      <c r="CB28" s="273"/>
      <c r="CC28" s="273"/>
      <c r="CD28" s="273" t="s">
        <v>87</v>
      </c>
      <c r="CE28" s="273"/>
      <c r="CF28" s="273"/>
      <c r="CG28" s="34">
        <v>29.17636618027257</v>
      </c>
      <c r="CH28" s="13">
        <v>42.228863367590257</v>
      </c>
      <c r="CI28" s="7">
        <v>18.968145788034157</v>
      </c>
      <c r="CJ28" s="32">
        <v>49.620245962789561</v>
      </c>
      <c r="CK28" s="32">
        <v>12.31815944432608</v>
      </c>
      <c r="CL28" s="94">
        <v>30.062614259455334</v>
      </c>
      <c r="CM28" s="47">
        <v>2.1781779146523039</v>
      </c>
      <c r="CN28" s="47">
        <v>0.47062547984098102</v>
      </c>
      <c r="CO28" s="47">
        <v>3.5848429550116561</v>
      </c>
      <c r="CP28" s="47">
        <v>0.13728145246961418</v>
      </c>
    </row>
    <row r="29" spans="1:94" ht="25.5" customHeight="1" x14ac:dyDescent="0.2">
      <c r="A29" s="221"/>
      <c r="B29" s="5" t="s">
        <v>82</v>
      </c>
      <c r="C29" s="10" t="s">
        <v>98</v>
      </c>
      <c r="D29" s="10" t="s">
        <v>98</v>
      </c>
      <c r="E29" s="10" t="s">
        <v>95</v>
      </c>
      <c r="F29" s="71">
        <v>38.972799999999999</v>
      </c>
      <c r="G29" s="13">
        <v>28.116605120000003</v>
      </c>
      <c r="H29" s="13">
        <v>7.3385600000000002</v>
      </c>
      <c r="I29" s="13">
        <v>0.95889401137413766</v>
      </c>
      <c r="J29" s="13">
        <v>0.22</v>
      </c>
      <c r="K29" s="13">
        <v>0.75560848096282052</v>
      </c>
      <c r="L29" s="13">
        <v>0.11602617537627065</v>
      </c>
      <c r="M29" s="13">
        <v>8.7259355035046518E-2</v>
      </c>
      <c r="N29" s="13">
        <v>0.68039373956328686</v>
      </c>
      <c r="O29" s="13">
        <v>0.13328626758100515</v>
      </c>
      <c r="P29" s="58">
        <v>0.14521400422984565</v>
      </c>
      <c r="Q29" s="7">
        <v>0.52</v>
      </c>
      <c r="R29" s="7">
        <v>3.37</v>
      </c>
      <c r="S29" s="7">
        <v>0.45</v>
      </c>
      <c r="T29" s="36">
        <v>0.56000000000000005</v>
      </c>
      <c r="U29" s="273">
        <v>0.5</v>
      </c>
      <c r="V29" s="274">
        <v>0.5</v>
      </c>
      <c r="W29" s="274"/>
      <c r="X29" s="274"/>
      <c r="Y29" s="273">
        <v>1</v>
      </c>
      <c r="Z29" s="273"/>
      <c r="AA29" s="274"/>
      <c r="AB29" s="274"/>
      <c r="AC29" s="273"/>
      <c r="AD29" s="273"/>
      <c r="AE29" s="274"/>
      <c r="AF29" s="273"/>
      <c r="AG29" s="273">
        <v>1</v>
      </c>
      <c r="AH29" s="273"/>
      <c r="AI29" s="273"/>
      <c r="AJ29" s="273">
        <v>1</v>
      </c>
      <c r="AK29" s="273"/>
      <c r="AL29" s="274"/>
      <c r="AM29" s="274"/>
      <c r="AN29" s="273"/>
      <c r="AO29" s="273"/>
      <c r="AP29" s="273">
        <v>1</v>
      </c>
      <c r="AQ29" s="273"/>
      <c r="AR29" s="273"/>
      <c r="AS29" s="273">
        <v>1</v>
      </c>
      <c r="AT29" s="273">
        <v>1</v>
      </c>
      <c r="AU29" s="274"/>
      <c r="AV29" s="273"/>
      <c r="AW29" s="274">
        <v>1</v>
      </c>
      <c r="AX29" s="274"/>
      <c r="AY29" s="273">
        <v>1</v>
      </c>
      <c r="AZ29" s="273">
        <v>1</v>
      </c>
      <c r="BA29" s="274"/>
      <c r="BB29" s="274"/>
      <c r="BC29" s="274"/>
      <c r="BD29" s="273"/>
      <c r="BE29" s="273" t="s">
        <v>85</v>
      </c>
      <c r="BF29" s="273"/>
      <c r="BG29" s="273" t="s">
        <v>85</v>
      </c>
      <c r="BH29" s="273"/>
      <c r="BI29" s="273"/>
      <c r="BJ29" s="273"/>
      <c r="BK29" s="273"/>
      <c r="BL29" s="273"/>
      <c r="BM29" s="273"/>
      <c r="BN29" s="273"/>
      <c r="BO29" s="273" t="s">
        <v>87</v>
      </c>
      <c r="BP29" s="273"/>
      <c r="BQ29" s="273"/>
      <c r="BR29" s="273" t="s">
        <v>85</v>
      </c>
      <c r="BS29" s="273"/>
      <c r="BT29" s="273"/>
      <c r="BU29" s="273" t="s">
        <v>85</v>
      </c>
      <c r="BV29" s="273"/>
      <c r="BW29" s="273" t="s">
        <v>96</v>
      </c>
      <c r="BX29" s="273"/>
      <c r="BY29" s="273"/>
      <c r="BZ29" s="273" t="s">
        <v>96</v>
      </c>
      <c r="CA29" s="273"/>
      <c r="CB29" s="273"/>
      <c r="CC29" s="273"/>
      <c r="CD29" s="273" t="s">
        <v>87</v>
      </c>
      <c r="CE29" s="273"/>
      <c r="CF29" s="273"/>
      <c r="CG29" s="245">
        <v>24.121239557462104</v>
      </c>
      <c r="CH29" s="190">
        <v>34.687994909091991</v>
      </c>
      <c r="CI29" s="53">
        <v>18.968145788034157</v>
      </c>
      <c r="CJ29" s="32">
        <v>41.0229921153758</v>
      </c>
      <c r="CK29" s="32">
        <v>10.118488114982135</v>
      </c>
      <c r="CL29" s="94">
        <v>30.062614259455334</v>
      </c>
      <c r="CM29" s="47">
        <v>1.4174491198099832</v>
      </c>
      <c r="CN29" s="47">
        <v>0.25455993192006615</v>
      </c>
      <c r="CO29" s="47">
        <v>2.3250515231597957</v>
      </c>
      <c r="CP29" s="47">
        <v>7.4255132141083299E-2</v>
      </c>
    </row>
    <row r="30" spans="1:94" ht="25.5" customHeight="1" x14ac:dyDescent="0.2">
      <c r="A30" s="26"/>
      <c r="B30" s="5" t="s">
        <v>82</v>
      </c>
      <c r="C30" s="10" t="s">
        <v>99</v>
      </c>
      <c r="D30" s="10" t="s">
        <v>99</v>
      </c>
      <c r="E30" s="15"/>
      <c r="F30" s="115">
        <v>769.22</v>
      </c>
      <c r="G30" s="115"/>
      <c r="H30" s="118"/>
      <c r="I30" s="115">
        <v>8.2797994856638439</v>
      </c>
      <c r="J30" s="115">
        <v>1.6800000000000002</v>
      </c>
      <c r="K30" s="115">
        <v>6.3506062055041683</v>
      </c>
      <c r="L30" s="115">
        <v>0.48850816965416677</v>
      </c>
      <c r="M30" s="115">
        <v>1.440685110505509</v>
      </c>
      <c r="N30" s="113">
        <v>5.8752765957446806</v>
      </c>
      <c r="O30" s="14"/>
      <c r="P30" s="113"/>
      <c r="Q30" s="7"/>
      <c r="R30" s="7"/>
      <c r="S30" s="7"/>
      <c r="T30" s="36"/>
      <c r="U30" s="273"/>
      <c r="V30" s="274"/>
      <c r="W30" s="274"/>
      <c r="X30" s="274"/>
      <c r="Y30" s="274"/>
      <c r="Z30" s="274"/>
      <c r="AA30" s="274"/>
      <c r="AB30" s="274"/>
      <c r="AC30" s="274"/>
      <c r="AD30" s="274"/>
      <c r="AE30" s="274"/>
      <c r="AF30" s="274"/>
      <c r="AG30" s="274"/>
      <c r="AH30" s="274"/>
      <c r="AI30" s="274"/>
      <c r="AJ30" s="274"/>
      <c r="AK30" s="274"/>
      <c r="AL30" s="274"/>
      <c r="AM30" s="274"/>
      <c r="AN30" s="273"/>
      <c r="AO30" s="273"/>
      <c r="AP30" s="273"/>
      <c r="AQ30" s="273"/>
      <c r="AR30" s="273"/>
      <c r="AS30" s="273"/>
      <c r="AT30" s="273"/>
      <c r="AU30" s="274"/>
      <c r="AV30" s="273"/>
      <c r="AW30" s="274"/>
      <c r="AX30" s="274"/>
      <c r="AY30" s="273"/>
      <c r="AZ30" s="273"/>
      <c r="BA30" s="274"/>
      <c r="BB30" s="274"/>
      <c r="BC30" s="274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3"/>
      <c r="CA30" s="273"/>
      <c r="CB30" s="273"/>
      <c r="CC30" s="273"/>
      <c r="CD30" s="273"/>
      <c r="CE30" s="273"/>
      <c r="CF30" s="273"/>
      <c r="CG30" s="34"/>
      <c r="CH30" s="7"/>
      <c r="CI30" s="7"/>
      <c r="CJ30" s="7"/>
      <c r="CK30" s="7"/>
      <c r="CL30" s="7"/>
      <c r="CM30" s="7"/>
      <c r="CN30" s="47"/>
      <c r="CO30" s="7"/>
      <c r="CP30" s="7"/>
    </row>
    <row r="31" spans="1:94" ht="25.5" customHeight="1" x14ac:dyDescent="0.2">
      <c r="A31" s="26"/>
      <c r="B31" s="37" t="s">
        <v>82</v>
      </c>
      <c r="C31" s="10" t="s">
        <v>99</v>
      </c>
      <c r="D31" s="10" t="s">
        <v>99</v>
      </c>
      <c r="E31" s="38" t="s">
        <v>84</v>
      </c>
      <c r="F31" s="65">
        <v>96.910000000000011</v>
      </c>
      <c r="G31" s="13">
        <v>69.854564000000011</v>
      </c>
      <c r="H31" s="13">
        <v>17.70496</v>
      </c>
      <c r="I31" s="13">
        <v>1.0431285824025418</v>
      </c>
      <c r="J31" s="13">
        <v>0.14000000000000001</v>
      </c>
      <c r="K31" s="13">
        <v>0.80007962270274957</v>
      </c>
      <c r="L31" s="13">
        <v>6.1544586361749962E-2</v>
      </c>
      <c r="M31" s="13">
        <v>0.18150437333804226</v>
      </c>
      <c r="N31" s="13">
        <v>0.7401953340963795</v>
      </c>
      <c r="O31" s="13">
        <v>0.14499487295395333</v>
      </c>
      <c r="P31" s="58">
        <v>0.15793837535220898</v>
      </c>
      <c r="Q31" s="7">
        <v>2.4633333333333334</v>
      </c>
      <c r="R31" s="7">
        <v>5.0966666666666667</v>
      </c>
      <c r="S31" s="7">
        <v>2.8733333333333335</v>
      </c>
      <c r="T31" s="36">
        <v>1.0733333333333333</v>
      </c>
      <c r="U31" s="273">
        <v>0.5</v>
      </c>
      <c r="V31" s="274"/>
      <c r="W31" s="274"/>
      <c r="X31" s="274">
        <v>0.5</v>
      </c>
      <c r="Y31" s="273">
        <v>1</v>
      </c>
      <c r="Z31" s="273"/>
      <c r="AA31" s="274"/>
      <c r="AB31" s="274"/>
      <c r="AC31" s="273"/>
      <c r="AD31" s="273"/>
      <c r="AE31" s="274"/>
      <c r="AF31" s="273">
        <v>0.5</v>
      </c>
      <c r="AG31" s="273"/>
      <c r="AH31" s="273">
        <v>0.5</v>
      </c>
      <c r="AI31" s="273">
        <v>1</v>
      </c>
      <c r="AJ31" s="273"/>
      <c r="AK31" s="273"/>
      <c r="AL31" s="274"/>
      <c r="AM31" s="274"/>
      <c r="AN31" s="273">
        <v>0.33329999999999999</v>
      </c>
      <c r="AO31" s="273">
        <v>0.33329999999999999</v>
      </c>
      <c r="AP31" s="273">
        <v>0.33329999999999999</v>
      </c>
      <c r="AQ31" s="273">
        <v>0.66659999999999997</v>
      </c>
      <c r="AR31" s="273"/>
      <c r="AS31" s="273">
        <v>0.33329999999999999</v>
      </c>
      <c r="AT31" s="273"/>
      <c r="AU31" s="274"/>
      <c r="AV31" s="273">
        <v>0.5</v>
      </c>
      <c r="AW31" s="274">
        <v>0.5</v>
      </c>
      <c r="AX31" s="274"/>
      <c r="AY31" s="273">
        <v>1</v>
      </c>
      <c r="AZ31" s="273"/>
      <c r="BA31" s="274"/>
      <c r="BB31" s="274"/>
      <c r="BC31" s="274"/>
      <c r="BD31" s="273"/>
      <c r="BE31" s="273" t="s">
        <v>85</v>
      </c>
      <c r="BF31" s="273"/>
      <c r="BG31" s="273" t="s">
        <v>85</v>
      </c>
      <c r="BH31" s="273"/>
      <c r="BI31" s="273"/>
      <c r="BJ31" s="273"/>
      <c r="BK31" s="273"/>
      <c r="BL31" s="273"/>
      <c r="BM31" s="273"/>
      <c r="BN31" s="273"/>
      <c r="BO31" s="273" t="s">
        <v>87</v>
      </c>
      <c r="BP31" s="273"/>
      <c r="BQ31" s="273"/>
      <c r="BR31" s="273" t="s">
        <v>85</v>
      </c>
      <c r="BS31" s="273"/>
      <c r="BT31" s="273"/>
      <c r="BU31" s="273" t="s">
        <v>85</v>
      </c>
      <c r="BV31" s="273"/>
      <c r="BW31" s="273" t="s">
        <v>85</v>
      </c>
      <c r="BX31" s="273"/>
      <c r="BY31" s="273"/>
      <c r="BZ31" s="273"/>
      <c r="CA31" s="273"/>
      <c r="CB31" s="273"/>
      <c r="CC31" s="273"/>
      <c r="CD31" s="273" t="s">
        <v>87</v>
      </c>
      <c r="CE31" s="273"/>
      <c r="CF31" s="273"/>
      <c r="CG31" s="276">
        <v>59.265075655269676</v>
      </c>
      <c r="CH31" s="71">
        <v>50.272456389988399</v>
      </c>
      <c r="CI31" s="73">
        <v>18.96814578803416</v>
      </c>
      <c r="CJ31" s="58">
        <v>100.79211416691714</v>
      </c>
      <c r="CK31" s="58">
        <v>14.664475528959617</v>
      </c>
      <c r="CL31" s="50">
        <v>30.062614259455341</v>
      </c>
      <c r="CM31" s="47">
        <v>5.9781390286442697</v>
      </c>
      <c r="CN31" s="47">
        <v>0.890071829486489</v>
      </c>
      <c r="CO31" s="94">
        <v>9.9541571376520395</v>
      </c>
      <c r="CP31" s="94">
        <v>0.25963395266120887</v>
      </c>
    </row>
    <row r="32" spans="1:94" ht="25.5" customHeight="1" x14ac:dyDescent="0.2">
      <c r="A32" s="26"/>
      <c r="B32" s="5" t="s">
        <v>82</v>
      </c>
      <c r="C32" s="10" t="s">
        <v>99</v>
      </c>
      <c r="D32" s="10" t="s">
        <v>99</v>
      </c>
      <c r="E32" s="12" t="s">
        <v>89</v>
      </c>
      <c r="F32" s="65">
        <v>121.56</v>
      </c>
      <c r="G32" s="13">
        <v>87.612424000000004</v>
      </c>
      <c r="H32" s="13">
        <v>25.198560000000001</v>
      </c>
      <c r="I32" s="13">
        <v>1.3084584715390875</v>
      </c>
      <c r="J32" s="13">
        <v>0.3</v>
      </c>
      <c r="K32" s="13">
        <v>1.0035876476704801</v>
      </c>
      <c r="L32" s="13">
        <v>7.7199049820806151E-2</v>
      </c>
      <c r="M32" s="13">
        <v>0.2276717740478012</v>
      </c>
      <c r="N32" s="13">
        <v>0.9284712084692589</v>
      </c>
      <c r="O32" s="13">
        <v>0.18187572754393316</v>
      </c>
      <c r="P32" s="58">
        <v>0.19811153552589539</v>
      </c>
      <c r="Q32" s="7">
        <v>2.27</v>
      </c>
      <c r="R32" s="60">
        <v>4.59</v>
      </c>
      <c r="S32" s="60">
        <v>1.37</v>
      </c>
      <c r="T32" s="36">
        <v>0.91</v>
      </c>
      <c r="U32" s="273">
        <v>0.5</v>
      </c>
      <c r="V32" s="274">
        <v>0.5</v>
      </c>
      <c r="W32" s="274"/>
      <c r="X32" s="274"/>
      <c r="Y32" s="273">
        <v>1</v>
      </c>
      <c r="Z32" s="273"/>
      <c r="AA32" s="274"/>
      <c r="AB32" s="274"/>
      <c r="AC32" s="273"/>
      <c r="AD32" s="273"/>
      <c r="AE32" s="274"/>
      <c r="AF32" s="273"/>
      <c r="AG32" s="273"/>
      <c r="AH32" s="273">
        <v>1</v>
      </c>
      <c r="AI32" s="273">
        <v>1</v>
      </c>
      <c r="AJ32" s="273"/>
      <c r="AK32" s="273"/>
      <c r="AL32" s="274"/>
      <c r="AM32" s="274"/>
      <c r="AN32" s="273"/>
      <c r="AO32" s="273">
        <v>0.5</v>
      </c>
      <c r="AP32" s="273">
        <v>0.5</v>
      </c>
      <c r="AQ32" s="273"/>
      <c r="AR32" s="273"/>
      <c r="AS32" s="273">
        <v>1</v>
      </c>
      <c r="AT32" s="273"/>
      <c r="AU32" s="274"/>
      <c r="AV32" s="273"/>
      <c r="AW32" s="274">
        <v>1</v>
      </c>
      <c r="AX32" s="274"/>
      <c r="AY32" s="273">
        <v>1</v>
      </c>
      <c r="AZ32" s="273"/>
      <c r="BA32" s="274"/>
      <c r="BB32" s="274"/>
      <c r="BC32" s="274"/>
      <c r="BD32" s="273"/>
      <c r="BE32" s="273" t="s">
        <v>85</v>
      </c>
      <c r="BF32" s="273"/>
      <c r="BG32" s="273" t="s">
        <v>85</v>
      </c>
      <c r="BH32" s="273"/>
      <c r="BI32" s="273"/>
      <c r="BJ32" s="273"/>
      <c r="BK32" s="273"/>
      <c r="BL32" s="273"/>
      <c r="BM32" s="273"/>
      <c r="BN32" s="273"/>
      <c r="BO32" s="273" t="s">
        <v>87</v>
      </c>
      <c r="BP32" s="273"/>
      <c r="BQ32" s="273"/>
      <c r="BR32" s="273" t="s">
        <v>85</v>
      </c>
      <c r="BS32" s="273"/>
      <c r="BT32" s="273"/>
      <c r="BU32" s="273" t="s">
        <v>85</v>
      </c>
      <c r="BV32" s="273"/>
      <c r="BW32" s="273" t="s">
        <v>85</v>
      </c>
      <c r="BX32" s="273"/>
      <c r="BY32" s="273"/>
      <c r="BZ32" s="273"/>
      <c r="CA32" s="273"/>
      <c r="CB32" s="273"/>
      <c r="CC32" s="273"/>
      <c r="CD32" s="273" t="s">
        <v>87</v>
      </c>
      <c r="CE32" s="273"/>
      <c r="CF32" s="273"/>
      <c r="CG32" s="71">
        <v>55.81120461095535</v>
      </c>
      <c r="CH32" s="71">
        <v>47.256109006589092</v>
      </c>
      <c r="CI32" s="73">
        <v>18.968145788034157</v>
      </c>
      <c r="CJ32" s="58">
        <v>94.918115681851774</v>
      </c>
      <c r="CK32" s="58">
        <v>13.784606997222038</v>
      </c>
      <c r="CL32" s="50">
        <v>30.062614259455334</v>
      </c>
      <c r="CM32" s="47">
        <v>7.1955227243192077</v>
      </c>
      <c r="CN32" s="47">
        <v>1.1907858981690755</v>
      </c>
      <c r="CO32" s="94">
        <v>11.970417585778838</v>
      </c>
      <c r="CP32" s="94">
        <v>0.34735224649591934</v>
      </c>
    </row>
    <row r="33" spans="1:111" ht="25.5" customHeight="1" x14ac:dyDescent="0.2">
      <c r="A33" s="26"/>
      <c r="B33" s="5" t="s">
        <v>82</v>
      </c>
      <c r="C33" s="10" t="s">
        <v>99</v>
      </c>
      <c r="D33" s="10" t="s">
        <v>99</v>
      </c>
      <c r="E33" s="12" t="s">
        <v>91</v>
      </c>
      <c r="F33" s="65">
        <v>118.5</v>
      </c>
      <c r="G33" s="13">
        <v>85.408000000000001</v>
      </c>
      <c r="H33" s="13">
        <v>24.268319999999999</v>
      </c>
      <c r="I33" s="13">
        <v>1.2755209680600679</v>
      </c>
      <c r="J33" s="13">
        <v>0.24</v>
      </c>
      <c r="K33" s="13">
        <v>0.9783245825020721</v>
      </c>
      <c r="L33" s="13">
        <v>7.5255737115543994E-2</v>
      </c>
      <c r="M33" s="13">
        <v>0.22194064844245179</v>
      </c>
      <c r="N33" s="13">
        <v>0.90509903096090139</v>
      </c>
      <c r="O33" s="13">
        <v>0.17729741456034945</v>
      </c>
      <c r="P33" s="58">
        <v>0.19312452253881704</v>
      </c>
      <c r="Q33" s="7">
        <v>1.33</v>
      </c>
      <c r="R33" s="60">
        <v>5.7</v>
      </c>
      <c r="S33" s="60">
        <v>1.92</v>
      </c>
      <c r="T33" s="36">
        <v>1.1299999999999999</v>
      </c>
      <c r="U33" s="273">
        <v>0.5</v>
      </c>
      <c r="V33" s="274">
        <v>0.5</v>
      </c>
      <c r="W33" s="274"/>
      <c r="X33" s="274"/>
      <c r="Y33" s="273">
        <v>1</v>
      </c>
      <c r="Z33" s="273"/>
      <c r="AA33" s="274"/>
      <c r="AB33" s="274"/>
      <c r="AC33" s="273"/>
      <c r="AD33" s="273"/>
      <c r="AE33" s="274"/>
      <c r="AF33" s="273"/>
      <c r="AG33" s="273"/>
      <c r="AH33" s="273">
        <v>1</v>
      </c>
      <c r="AI33" s="273">
        <v>1</v>
      </c>
      <c r="AJ33" s="273"/>
      <c r="AK33" s="273"/>
      <c r="AL33" s="274"/>
      <c r="AM33" s="274"/>
      <c r="AN33" s="273"/>
      <c r="AO33" s="273"/>
      <c r="AP33" s="273">
        <v>1</v>
      </c>
      <c r="AQ33" s="273"/>
      <c r="AR33" s="273"/>
      <c r="AS33" s="273">
        <v>1</v>
      </c>
      <c r="AT33" s="273"/>
      <c r="AU33" s="274"/>
      <c r="AV33" s="273"/>
      <c r="AW33" s="274">
        <v>1</v>
      </c>
      <c r="AX33" s="274"/>
      <c r="AY33" s="273">
        <v>1</v>
      </c>
      <c r="AZ33" s="273"/>
      <c r="BA33" s="274"/>
      <c r="BB33" s="274"/>
      <c r="BC33" s="274"/>
      <c r="BD33" s="273"/>
      <c r="BE33" s="273" t="s">
        <v>85</v>
      </c>
      <c r="BF33" s="273"/>
      <c r="BG33" s="273" t="s">
        <v>85</v>
      </c>
      <c r="BH33" s="273"/>
      <c r="BI33" s="273"/>
      <c r="BJ33" s="273"/>
      <c r="BK33" s="273"/>
      <c r="BL33" s="273"/>
      <c r="BM33" s="273"/>
      <c r="BN33" s="273"/>
      <c r="BO33" s="273" t="s">
        <v>87</v>
      </c>
      <c r="BP33" s="273"/>
      <c r="BQ33" s="273"/>
      <c r="BR33" s="273" t="s">
        <v>85</v>
      </c>
      <c r="BS33" s="273"/>
      <c r="BT33" s="273"/>
      <c r="BU33" s="273" t="s">
        <v>85</v>
      </c>
      <c r="BV33" s="273"/>
      <c r="BW33" s="273" t="s">
        <v>85</v>
      </c>
      <c r="BX33" s="273"/>
      <c r="BY33" s="273"/>
      <c r="BZ33" s="273"/>
      <c r="CA33" s="273"/>
      <c r="CB33" s="273"/>
      <c r="CC33" s="273"/>
      <c r="CD33" s="273" t="s">
        <v>87</v>
      </c>
      <c r="CE33" s="273"/>
      <c r="CF33" s="273"/>
      <c r="CG33" s="71">
        <v>51.202940010050774</v>
      </c>
      <c r="CH33" s="71">
        <v>51.277905517788163</v>
      </c>
      <c r="CI33" s="73">
        <v>18.968145788034157</v>
      </c>
      <c r="CJ33" s="58">
        <v>87.080840075093363</v>
      </c>
      <c r="CK33" s="58">
        <v>14.957765039538808</v>
      </c>
      <c r="CL33" s="50">
        <v>30.062614259455334</v>
      </c>
      <c r="CM33" s="47">
        <v>6.6208659762604647</v>
      </c>
      <c r="CN33" s="47">
        <v>1.2444286200354489</v>
      </c>
      <c r="CO33" s="94">
        <v>10.999820178879032</v>
      </c>
      <c r="CP33" s="94">
        <v>0.36299982846434048</v>
      </c>
    </row>
    <row r="34" spans="1:111" ht="25.5" customHeight="1" x14ac:dyDescent="0.2">
      <c r="A34" s="26"/>
      <c r="B34" s="5" t="s">
        <v>82</v>
      </c>
      <c r="C34" s="10" t="s">
        <v>99</v>
      </c>
      <c r="D34" s="10" t="s">
        <v>99</v>
      </c>
      <c r="E34" s="12" t="s">
        <v>92</v>
      </c>
      <c r="F34" s="65">
        <v>97.97</v>
      </c>
      <c r="G34" s="13">
        <v>70.618188000000004</v>
      </c>
      <c r="H34" s="13">
        <v>18.027199999999997</v>
      </c>
      <c r="I34" s="13">
        <v>1.0545383058299143</v>
      </c>
      <c r="J34" s="13">
        <v>0.25</v>
      </c>
      <c r="K34" s="13">
        <v>0.80883088057154429</v>
      </c>
      <c r="L34" s="13">
        <v>6.221776004396494E-2</v>
      </c>
      <c r="M34" s="13">
        <v>0.18348966521440507</v>
      </c>
      <c r="N34" s="13">
        <v>0.74829157859273854</v>
      </c>
      <c r="O34" s="13">
        <v>0.14658082451035809</v>
      </c>
      <c r="P34" s="58">
        <v>0.15966590272681763</v>
      </c>
      <c r="Q34" s="7">
        <v>0.6</v>
      </c>
      <c r="R34" s="190">
        <v>4.53</v>
      </c>
      <c r="S34" s="60">
        <v>0.61</v>
      </c>
      <c r="T34" s="36">
        <v>1.31</v>
      </c>
      <c r="U34" s="273">
        <v>0.5</v>
      </c>
      <c r="V34" s="274">
        <v>0.5</v>
      </c>
      <c r="W34" s="274"/>
      <c r="X34" s="274"/>
      <c r="Y34" s="273">
        <v>1</v>
      </c>
      <c r="Z34" s="273"/>
      <c r="AA34" s="274"/>
      <c r="AB34" s="274"/>
      <c r="AC34" s="273"/>
      <c r="AD34" s="273"/>
      <c r="AE34" s="274"/>
      <c r="AF34" s="273"/>
      <c r="AG34" s="273"/>
      <c r="AH34" s="273">
        <v>1</v>
      </c>
      <c r="AI34" s="273">
        <v>1</v>
      </c>
      <c r="AJ34" s="273"/>
      <c r="AK34" s="273"/>
      <c r="AL34" s="274"/>
      <c r="AM34" s="274"/>
      <c r="AN34" s="273"/>
      <c r="AO34" s="273"/>
      <c r="AP34" s="273">
        <v>1</v>
      </c>
      <c r="AQ34" s="273"/>
      <c r="AR34" s="273"/>
      <c r="AS34" s="273">
        <v>1</v>
      </c>
      <c r="AT34" s="273"/>
      <c r="AU34" s="274"/>
      <c r="AV34" s="273"/>
      <c r="AW34" s="274">
        <v>1</v>
      </c>
      <c r="AX34" s="274"/>
      <c r="AY34" s="273">
        <v>1</v>
      </c>
      <c r="AZ34" s="273"/>
      <c r="BA34" s="274"/>
      <c r="BB34" s="274"/>
      <c r="BC34" s="274"/>
      <c r="BD34" s="273"/>
      <c r="BE34" s="273" t="s">
        <v>85</v>
      </c>
      <c r="BF34" s="273"/>
      <c r="BG34" s="273" t="s">
        <v>85</v>
      </c>
      <c r="BH34" s="273"/>
      <c r="BI34" s="273"/>
      <c r="BJ34" s="273"/>
      <c r="BK34" s="273"/>
      <c r="BL34" s="273"/>
      <c r="BM34" s="273"/>
      <c r="BN34" s="273"/>
      <c r="BO34" s="273" t="s">
        <v>87</v>
      </c>
      <c r="BP34" s="273"/>
      <c r="BQ34" s="273"/>
      <c r="BR34" s="273" t="s">
        <v>85</v>
      </c>
      <c r="BS34" s="273"/>
      <c r="BT34" s="273"/>
      <c r="BU34" s="273" t="s">
        <v>85</v>
      </c>
      <c r="BV34" s="273"/>
      <c r="BW34" s="273" t="s">
        <v>85</v>
      </c>
      <c r="BX34" s="273"/>
      <c r="BY34" s="273"/>
      <c r="BZ34" s="273"/>
      <c r="CA34" s="273"/>
      <c r="CB34" s="273"/>
      <c r="CC34" s="273"/>
      <c r="CD34" s="273" t="s">
        <v>87</v>
      </c>
      <c r="CE34" s="273"/>
      <c r="CF34" s="273"/>
      <c r="CG34" s="71">
        <v>38.076368116565028</v>
      </c>
      <c r="CH34" s="71">
        <v>50.021094108038454</v>
      </c>
      <c r="CI34" s="73">
        <v>18.968145788034157</v>
      </c>
      <c r="CJ34" s="58">
        <v>64.756479255842152</v>
      </c>
      <c r="CK34" s="58">
        <v>14.591153151314819</v>
      </c>
      <c r="CL34" s="50">
        <v>30.062614259455334</v>
      </c>
      <c r="CM34" s="47">
        <v>4.5471933648665015</v>
      </c>
      <c r="CN34" s="47">
        <v>0.90174026770443072</v>
      </c>
      <c r="CO34" s="47">
        <v>7.5182195453060015</v>
      </c>
      <c r="CP34" s="47">
        <v>0.26303763608938241</v>
      </c>
    </row>
    <row r="35" spans="1:111" ht="25.5" customHeight="1" x14ac:dyDescent="0.2">
      <c r="A35" s="26"/>
      <c r="B35" s="5" t="s">
        <v>82</v>
      </c>
      <c r="C35" s="10" t="s">
        <v>99</v>
      </c>
      <c r="D35" s="10" t="s">
        <v>99</v>
      </c>
      <c r="E35" s="12" t="s">
        <v>93</v>
      </c>
      <c r="F35" s="65">
        <v>98.67</v>
      </c>
      <c r="G35" s="13">
        <v>71.122467999999998</v>
      </c>
      <c r="H35" s="13">
        <v>18.239999999999998</v>
      </c>
      <c r="I35" s="13">
        <v>1.0620730288479909</v>
      </c>
      <c r="J35" s="13">
        <v>0.25</v>
      </c>
      <c r="K35" s="13">
        <v>0.81461001312640902</v>
      </c>
      <c r="L35" s="13">
        <v>6.2662308702031461E-2</v>
      </c>
      <c r="M35" s="13">
        <v>0.1848007070195504</v>
      </c>
      <c r="N35" s="13">
        <v>0.75363815514693799</v>
      </c>
      <c r="O35" s="13">
        <v>0.14762815100987076</v>
      </c>
      <c r="P35" s="58">
        <v>0.16080672269118218</v>
      </c>
      <c r="Q35" s="190">
        <v>0.54</v>
      </c>
      <c r="R35" s="190">
        <v>3.95</v>
      </c>
      <c r="S35" s="190">
        <v>0.54</v>
      </c>
      <c r="T35" s="190">
        <v>1.01</v>
      </c>
      <c r="U35" s="273">
        <v>0.5</v>
      </c>
      <c r="V35" s="274">
        <v>0.5</v>
      </c>
      <c r="W35" s="274"/>
      <c r="X35" s="274"/>
      <c r="Y35" s="273">
        <v>1</v>
      </c>
      <c r="Z35" s="273"/>
      <c r="AA35" s="274"/>
      <c r="AB35" s="274"/>
      <c r="AC35" s="273"/>
      <c r="AD35" s="273"/>
      <c r="AE35" s="274"/>
      <c r="AF35" s="273"/>
      <c r="AG35" s="273"/>
      <c r="AH35" s="273">
        <v>1</v>
      </c>
      <c r="AI35" s="273">
        <v>1</v>
      </c>
      <c r="AJ35" s="273"/>
      <c r="AK35" s="273"/>
      <c r="AL35" s="274"/>
      <c r="AM35" s="274"/>
      <c r="AN35" s="273"/>
      <c r="AO35" s="273"/>
      <c r="AP35" s="273">
        <v>1</v>
      </c>
      <c r="AQ35" s="273"/>
      <c r="AR35" s="273"/>
      <c r="AS35" s="273">
        <v>1</v>
      </c>
      <c r="AT35" s="273"/>
      <c r="AU35" s="274"/>
      <c r="AV35" s="273"/>
      <c r="AW35" s="274">
        <v>1</v>
      </c>
      <c r="AX35" s="274"/>
      <c r="AY35" s="273">
        <v>1</v>
      </c>
      <c r="AZ35" s="273"/>
      <c r="BA35" s="274"/>
      <c r="BB35" s="274"/>
      <c r="BC35" s="274"/>
      <c r="BD35" s="273"/>
      <c r="BE35" s="273" t="s">
        <v>85</v>
      </c>
      <c r="BF35" s="273"/>
      <c r="BG35" s="273" t="s">
        <v>85</v>
      </c>
      <c r="BH35" s="273"/>
      <c r="BI35" s="273"/>
      <c r="BJ35" s="273"/>
      <c r="BK35" s="273"/>
      <c r="BL35" s="273"/>
      <c r="BM35" s="273"/>
      <c r="BN35" s="273"/>
      <c r="BO35" s="273" t="s">
        <v>87</v>
      </c>
      <c r="BP35" s="273"/>
      <c r="BQ35" s="273"/>
      <c r="BR35" s="273" t="s">
        <v>85</v>
      </c>
      <c r="BS35" s="273"/>
      <c r="BT35" s="273"/>
      <c r="BU35" s="273" t="s">
        <v>85</v>
      </c>
      <c r="BV35" s="273"/>
      <c r="BW35" s="273" t="s">
        <v>85</v>
      </c>
      <c r="BX35" s="273"/>
      <c r="BY35" s="273"/>
      <c r="BZ35" s="273"/>
      <c r="CA35" s="273"/>
      <c r="CB35" s="273"/>
      <c r="CC35" s="273"/>
      <c r="CD35" s="273" t="s">
        <v>87</v>
      </c>
      <c r="CE35" s="273"/>
      <c r="CF35" s="273"/>
      <c r="CG35" s="71">
        <v>36.400635534417916</v>
      </c>
      <c r="CH35" s="71">
        <v>48.764282698288746</v>
      </c>
      <c r="CI35" s="73">
        <v>18.968145788034157</v>
      </c>
      <c r="CJ35" s="58">
        <v>61.906560853384555</v>
      </c>
      <c r="CK35" s="58">
        <v>14.224541263090828</v>
      </c>
      <c r="CL35" s="50">
        <v>30.062614259455334</v>
      </c>
      <c r="CM35" s="47">
        <v>4.4604899808816318</v>
      </c>
      <c r="CN35" s="47">
        <v>0.88946051641678658</v>
      </c>
      <c r="CO35" s="47">
        <v>7.3692255422653545</v>
      </c>
      <c r="CP35" s="47">
        <v>0.25945563263877663</v>
      </c>
    </row>
    <row r="36" spans="1:111" ht="25.5" customHeight="1" x14ac:dyDescent="0.2">
      <c r="A36" s="26"/>
      <c r="B36" s="5" t="s">
        <v>82</v>
      </c>
      <c r="C36" s="10" t="s">
        <v>99</v>
      </c>
      <c r="D36" s="10" t="s">
        <v>99</v>
      </c>
      <c r="E36" s="12" t="s">
        <v>94</v>
      </c>
      <c r="F36" s="65">
        <v>171.51000000000002</v>
      </c>
      <c r="G36" s="13">
        <v>123.59640400000002</v>
      </c>
      <c r="H36" s="13">
        <v>40.383360000000003</v>
      </c>
      <c r="I36" s="13">
        <v>1.8461147783289644</v>
      </c>
      <c r="J36" s="13">
        <v>0.4</v>
      </c>
      <c r="K36" s="13">
        <v>1.4159700349783158</v>
      </c>
      <c r="L36" s="13">
        <v>0.10892077192140889</v>
      </c>
      <c r="M36" s="13">
        <v>0.32122397142923981</v>
      </c>
      <c r="N36" s="13">
        <v>1.3099876354439177</v>
      </c>
      <c r="O36" s="13">
        <v>0.25660995418772609</v>
      </c>
      <c r="P36" s="58">
        <v>0.27951718869732062</v>
      </c>
      <c r="Q36" s="190">
        <v>0.51</v>
      </c>
      <c r="R36" s="190">
        <v>3.66</v>
      </c>
      <c r="S36" s="190">
        <v>0.51</v>
      </c>
      <c r="T36" s="190">
        <v>0.86</v>
      </c>
      <c r="U36" s="273">
        <v>0.5</v>
      </c>
      <c r="V36" s="274">
        <v>0.5</v>
      </c>
      <c r="W36" s="274"/>
      <c r="X36" s="274"/>
      <c r="Y36" s="273">
        <v>1</v>
      </c>
      <c r="Z36" s="273"/>
      <c r="AA36" s="274"/>
      <c r="AB36" s="274"/>
      <c r="AC36" s="273"/>
      <c r="AD36" s="273"/>
      <c r="AE36" s="274"/>
      <c r="AF36" s="273"/>
      <c r="AG36" s="273"/>
      <c r="AH36" s="273">
        <v>1</v>
      </c>
      <c r="AI36" s="273">
        <v>1</v>
      </c>
      <c r="AJ36" s="273"/>
      <c r="AK36" s="273"/>
      <c r="AL36" s="274"/>
      <c r="AM36" s="274"/>
      <c r="AN36" s="273"/>
      <c r="AO36" s="273"/>
      <c r="AP36" s="273">
        <v>1</v>
      </c>
      <c r="AQ36" s="273"/>
      <c r="AR36" s="273"/>
      <c r="AS36" s="273">
        <v>1</v>
      </c>
      <c r="AT36" s="273"/>
      <c r="AU36" s="274"/>
      <c r="AV36" s="273"/>
      <c r="AW36" s="274">
        <v>1</v>
      </c>
      <c r="AX36" s="274"/>
      <c r="AY36" s="273">
        <v>1</v>
      </c>
      <c r="AZ36" s="273"/>
      <c r="BA36" s="274"/>
      <c r="BB36" s="274"/>
      <c r="BC36" s="274"/>
      <c r="BD36" s="273"/>
      <c r="BE36" s="273" t="s">
        <v>85</v>
      </c>
      <c r="BF36" s="273"/>
      <c r="BG36" s="273" t="s">
        <v>85</v>
      </c>
      <c r="BH36" s="273"/>
      <c r="BI36" s="273"/>
      <c r="BJ36" s="273"/>
      <c r="BK36" s="273"/>
      <c r="BL36" s="273"/>
      <c r="BM36" s="273"/>
      <c r="BN36" s="273"/>
      <c r="BO36" s="273" t="s">
        <v>87</v>
      </c>
      <c r="BP36" s="273"/>
      <c r="BQ36" s="273"/>
      <c r="BR36" s="273" t="s">
        <v>85</v>
      </c>
      <c r="BS36" s="273"/>
      <c r="BT36" s="273"/>
      <c r="BU36" s="273" t="s">
        <v>85</v>
      </c>
      <c r="BV36" s="273"/>
      <c r="BW36" s="273" t="s">
        <v>85</v>
      </c>
      <c r="BX36" s="273"/>
      <c r="BY36" s="273"/>
      <c r="BZ36" s="273"/>
      <c r="CA36" s="273"/>
      <c r="CB36" s="273"/>
      <c r="CC36" s="273"/>
      <c r="CD36" s="273" t="s">
        <v>87</v>
      </c>
      <c r="CE36" s="273"/>
      <c r="CF36" s="273"/>
      <c r="CG36" s="71">
        <v>29.17636618027257</v>
      </c>
      <c r="CH36" s="71">
        <v>42.228863367590257</v>
      </c>
      <c r="CI36" s="73">
        <v>18.968145788034157</v>
      </c>
      <c r="CJ36" s="58">
        <v>49.620245962789561</v>
      </c>
      <c r="CK36" s="58">
        <v>12.31815944432608</v>
      </c>
      <c r="CL36" s="50">
        <v>30.062614259455334</v>
      </c>
      <c r="CM36" s="47">
        <v>6.859320625774644</v>
      </c>
      <c r="CN36" s="47">
        <v>1.7053433917642098</v>
      </c>
      <c r="CO36" s="47">
        <v>11.288922938235494</v>
      </c>
      <c r="CP36" s="47">
        <v>0.49744866737762006</v>
      </c>
    </row>
    <row r="37" spans="1:111" ht="25.5" customHeight="1" x14ac:dyDescent="0.2">
      <c r="A37" s="26"/>
      <c r="B37" s="5" t="s">
        <v>82</v>
      </c>
      <c r="C37" s="10" t="s">
        <v>99</v>
      </c>
      <c r="D37" s="10" t="s">
        <v>99</v>
      </c>
      <c r="E37" s="10" t="s">
        <v>95</v>
      </c>
      <c r="F37" s="65">
        <v>64.099999999999994</v>
      </c>
      <c r="G37" s="13">
        <v>46.218239999999994</v>
      </c>
      <c r="H37" s="13">
        <v>7.7307199999999998</v>
      </c>
      <c r="I37" s="13">
        <v>0.6899653506552772</v>
      </c>
      <c r="J37" s="13">
        <v>0.1</v>
      </c>
      <c r="K37" s="13">
        <v>0.52920342395259767</v>
      </c>
      <c r="L37" s="13">
        <v>4.0707955688661354E-2</v>
      </c>
      <c r="M37" s="13">
        <v>0.12005397101401823</v>
      </c>
      <c r="N37" s="13">
        <v>0.48959365303454666</v>
      </c>
      <c r="O37" s="13">
        <v>9.5905183741083533E-2</v>
      </c>
      <c r="P37" s="58">
        <v>0.104466513879647</v>
      </c>
      <c r="Q37" s="7">
        <v>0.48</v>
      </c>
      <c r="R37" s="7">
        <v>3.37</v>
      </c>
      <c r="S37" s="7">
        <v>0.48</v>
      </c>
      <c r="T37" s="36">
        <v>0.71</v>
      </c>
      <c r="U37" s="273">
        <v>0.5</v>
      </c>
      <c r="V37" s="274">
        <v>0.5</v>
      </c>
      <c r="W37" s="274"/>
      <c r="X37" s="274"/>
      <c r="Y37" s="273">
        <v>1</v>
      </c>
      <c r="Z37" s="273"/>
      <c r="AA37" s="274"/>
      <c r="AB37" s="274"/>
      <c r="AC37" s="273"/>
      <c r="AD37" s="273"/>
      <c r="AE37" s="274"/>
      <c r="AF37" s="273"/>
      <c r="AG37" s="273">
        <v>1</v>
      </c>
      <c r="AH37" s="273"/>
      <c r="AI37" s="273"/>
      <c r="AJ37" s="273">
        <v>1</v>
      </c>
      <c r="AK37" s="273"/>
      <c r="AL37" s="274"/>
      <c r="AM37" s="274"/>
      <c r="AN37" s="273"/>
      <c r="AO37" s="273"/>
      <c r="AP37" s="273">
        <v>1</v>
      </c>
      <c r="AQ37" s="273"/>
      <c r="AR37" s="273"/>
      <c r="AS37" s="273">
        <v>1</v>
      </c>
      <c r="AT37" s="273"/>
      <c r="AU37" s="274"/>
      <c r="AV37" s="273"/>
      <c r="AW37" s="274">
        <v>1</v>
      </c>
      <c r="AX37" s="274"/>
      <c r="AY37" s="273">
        <v>1</v>
      </c>
      <c r="AZ37" s="273">
        <v>1</v>
      </c>
      <c r="BA37" s="274"/>
      <c r="BB37" s="274"/>
      <c r="BC37" s="274"/>
      <c r="BD37" s="273"/>
      <c r="BE37" s="273" t="s">
        <v>85</v>
      </c>
      <c r="BF37" s="273"/>
      <c r="BG37" s="273" t="s">
        <v>85</v>
      </c>
      <c r="BH37" s="273"/>
      <c r="BI37" s="273"/>
      <c r="BJ37" s="273"/>
      <c r="BK37" s="273"/>
      <c r="BL37" s="273"/>
      <c r="BM37" s="273"/>
      <c r="BN37" s="273"/>
      <c r="BO37" s="273" t="s">
        <v>87</v>
      </c>
      <c r="BP37" s="273"/>
      <c r="BQ37" s="273"/>
      <c r="BR37" s="273" t="s">
        <v>85</v>
      </c>
      <c r="BS37" s="273"/>
      <c r="BT37" s="273"/>
      <c r="BU37" s="273" t="s">
        <v>85</v>
      </c>
      <c r="BV37" s="273"/>
      <c r="BW37" s="273" t="s">
        <v>96</v>
      </c>
      <c r="BX37" s="273"/>
      <c r="BY37" s="273"/>
      <c r="BZ37" s="273" t="s">
        <v>96</v>
      </c>
      <c r="CA37" s="273"/>
      <c r="CB37" s="273"/>
      <c r="CC37" s="273"/>
      <c r="CD37" s="273" t="s">
        <v>87</v>
      </c>
      <c r="CE37" s="273"/>
      <c r="CF37" s="273"/>
      <c r="CG37" s="71">
        <v>24.121239557462104</v>
      </c>
      <c r="CH37" s="190">
        <v>34.687994909091991</v>
      </c>
      <c r="CI37" s="73">
        <v>18.968145788034157</v>
      </c>
      <c r="CJ37" s="58">
        <v>41.0229921153758</v>
      </c>
      <c r="CK37" s="58">
        <v>10.118488114982135</v>
      </c>
      <c r="CL37" s="50">
        <v>30.062614259455334</v>
      </c>
      <c r="CM37" s="47">
        <v>2.3306993839772669</v>
      </c>
      <c r="CN37" s="47">
        <v>0.26816317600361561</v>
      </c>
      <c r="CO37" s="47">
        <v>3.8230240691376332</v>
      </c>
      <c r="CP37" s="47">
        <v>7.8223198440254688E-2</v>
      </c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</row>
    <row r="38" spans="1:111" ht="25.5" customHeight="1" x14ac:dyDescent="0.2"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0">
        <v>2.9754368246867231</v>
      </c>
      <c r="J38" s="500">
        <v>1.9669999999999999</v>
      </c>
      <c r="K38" s="500">
        <v>1.6557269873651437</v>
      </c>
      <c r="L38" s="500">
        <v>1.3167018373215795</v>
      </c>
      <c r="M38" s="500">
        <v>0</v>
      </c>
      <c r="N38" s="14"/>
      <c r="O38" s="14"/>
      <c r="P38" s="14"/>
      <c r="Q38" s="7"/>
      <c r="R38" s="7"/>
      <c r="S38" s="7"/>
      <c r="T38" s="36"/>
      <c r="U38" s="254"/>
      <c r="V38" s="255"/>
      <c r="W38" s="255"/>
      <c r="X38" s="255"/>
      <c r="Y38" s="255"/>
      <c r="Z38" s="255"/>
      <c r="AA38" s="255"/>
      <c r="AB38" s="255"/>
      <c r="AC38" s="255"/>
      <c r="AD38" s="255"/>
      <c r="AE38" s="255"/>
      <c r="AF38" s="255"/>
      <c r="AG38" s="255"/>
      <c r="AH38" s="255"/>
      <c r="AI38" s="255"/>
      <c r="AJ38" s="255"/>
      <c r="AK38" s="255"/>
      <c r="AL38" s="255"/>
      <c r="AM38" s="255"/>
      <c r="AN38" s="255"/>
      <c r="AO38" s="255"/>
      <c r="AP38" s="255"/>
      <c r="AQ38" s="255"/>
      <c r="AR38" s="255"/>
      <c r="AS38" s="255"/>
      <c r="AT38" s="255"/>
      <c r="AU38" s="255"/>
      <c r="AV38" s="255"/>
      <c r="AW38" s="255"/>
      <c r="AX38" s="255"/>
      <c r="AY38" s="255"/>
      <c r="AZ38" s="255"/>
      <c r="BA38" s="255"/>
      <c r="BB38" s="255"/>
      <c r="BC38" s="255"/>
      <c r="BD38" s="268"/>
      <c r="BE38" s="256"/>
      <c r="BF38" s="250"/>
      <c r="BG38" s="250"/>
      <c r="BH38" s="256"/>
      <c r="BI38" s="256"/>
      <c r="BJ38" s="256"/>
      <c r="BK38" s="256"/>
      <c r="BL38" s="256"/>
      <c r="BM38" s="256"/>
      <c r="BN38" s="256"/>
      <c r="BO38" s="256"/>
      <c r="BP38" s="256"/>
      <c r="BQ38" s="256"/>
      <c r="BR38" s="256"/>
      <c r="BS38" s="256"/>
      <c r="BT38" s="256"/>
      <c r="BU38" s="256"/>
      <c r="BV38" s="256"/>
      <c r="BW38" s="256"/>
      <c r="BX38" s="256"/>
      <c r="BY38" s="256"/>
      <c r="BZ38" s="256"/>
      <c r="CA38" s="256"/>
      <c r="CB38" s="256"/>
      <c r="CC38" s="256"/>
      <c r="CD38" s="256"/>
      <c r="CE38" s="256"/>
      <c r="CF38" s="257"/>
      <c r="CG38" s="34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237"/>
      <c r="CV38" s="237"/>
      <c r="CW38" s="237"/>
      <c r="CX38" s="237"/>
      <c r="CY38" s="237"/>
      <c r="CZ38" s="237"/>
      <c r="DA38" s="237"/>
      <c r="DB38" s="237"/>
      <c r="DC38" s="237"/>
      <c r="DD38" s="237"/>
      <c r="DE38" s="237"/>
      <c r="DF38" s="237"/>
      <c r="DG38" s="237"/>
    </row>
    <row r="39" spans="1:111" ht="29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53">
        <v>83.226989479893831</v>
      </c>
      <c r="G39" s="7">
        <v>83.226989479893831</v>
      </c>
      <c r="H39" s="191">
        <v>81.078909999999993</v>
      </c>
      <c r="I39" s="60">
        <v>0.53361499426692571</v>
      </c>
      <c r="J39" s="60">
        <v>0.40531001453767396</v>
      </c>
      <c r="K39" s="60">
        <v>0.2864822971635832</v>
      </c>
      <c r="L39" s="60">
        <v>0.24582216724116795</v>
      </c>
      <c r="M39" s="60">
        <v>0</v>
      </c>
      <c r="N39" s="13">
        <v>0.45610957405453995</v>
      </c>
      <c r="O39" s="13">
        <v>7.7505420212385767E-2</v>
      </c>
      <c r="P39" s="225">
        <v>0</v>
      </c>
      <c r="Q39" s="60">
        <v>2.5</v>
      </c>
      <c r="R39" s="60">
        <v>5.7999999999999989</v>
      </c>
      <c r="S39" s="60">
        <v>1.3999999999999997</v>
      </c>
      <c r="T39" s="165">
        <v>2.5</v>
      </c>
      <c r="U39" s="253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8"/>
      <c r="CG39" s="159">
        <v>102.31122986505542</v>
      </c>
      <c r="CH39" s="32">
        <v>110.4977208839277</v>
      </c>
      <c r="CI39" s="32">
        <v>3.9334486397867039</v>
      </c>
      <c r="CJ39" s="32">
        <v>232.2464917936758</v>
      </c>
      <c r="CK39" s="32">
        <v>57.458814859642402</v>
      </c>
      <c r="CL39" s="94">
        <v>11.800345919360112</v>
      </c>
      <c r="CM39" s="47">
        <v>8.8424247402171989</v>
      </c>
      <c r="CN39" s="47">
        <v>8.9590347667530938</v>
      </c>
      <c r="CO39" s="94">
        <v>19.411283594944194</v>
      </c>
      <c r="CP39" s="94">
        <v>4.658698078711609</v>
      </c>
      <c r="CQ39" s="236">
        <f t="shared" ref="CQ39:CQ45" si="5">F47+F55+F63+F71+F79+F87</f>
        <v>83.226989479893831</v>
      </c>
      <c r="CR39" s="238">
        <f t="shared" ref="CR39:CR45" si="6">F47/CQ39</f>
        <v>0.12179740310270606</v>
      </c>
      <c r="CS39" s="238">
        <f t="shared" ref="CS39:CS45" si="7">F55/CQ39</f>
        <v>0.19468359963502022</v>
      </c>
      <c r="CT39" s="238">
        <f t="shared" ref="CT39:CT45" si="8">F63/CQ39</f>
        <v>0.20165346151515745</v>
      </c>
      <c r="CU39" s="238">
        <f t="shared" ref="CU39:CU45" si="9">F71/CQ39</f>
        <v>5.6703961058743757E-2</v>
      </c>
      <c r="CV39" s="238">
        <f t="shared" ref="CV39:CV45" si="10">F79/CQ39</f>
        <v>0.12982844417408204</v>
      </c>
      <c r="CW39" s="238">
        <f t="shared" ref="CW39:CW45" si="11">F87/CQ39</f>
        <v>0.29533313051429039</v>
      </c>
      <c r="CX39" s="238">
        <f t="shared" ref="CX39:CX45" si="12">SUM(CR39:CW39)</f>
        <v>1</v>
      </c>
      <c r="CY39" s="237"/>
      <c r="CZ39" s="240">
        <f>F47/[1]EU28!F47</f>
        <v>2.4096132038608335E-2</v>
      </c>
      <c r="DA39" s="240">
        <f>F55/[1]EU28!F55</f>
        <v>4.015341057832137E-2</v>
      </c>
      <c r="DB39" s="240">
        <f>H63/[1]EU28!F63</f>
        <v>5.1474404135743466E-2</v>
      </c>
      <c r="DC39" s="240">
        <f>F71/[1]EU28!F71</f>
        <v>4.2211670304069145E-2</v>
      </c>
      <c r="DD39" s="240">
        <f>F79/[1]EU28!F79</f>
        <v>7.0450164385429559E-2</v>
      </c>
      <c r="DE39" s="240">
        <f>F87/[1]EU28!F87</f>
        <v>9.598440856910713E-2</v>
      </c>
      <c r="DF39" s="237"/>
      <c r="DG39" s="27"/>
    </row>
    <row r="40" spans="1:111" ht="22.5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50.211385311178844</v>
      </c>
      <c r="G40" s="7">
        <v>50.211385311178844</v>
      </c>
      <c r="H40" s="17">
        <v>52.896895000000008</v>
      </c>
      <c r="I40" s="60">
        <v>0.40969780451145993</v>
      </c>
      <c r="J40" s="60">
        <v>0.23321661585323519</v>
      </c>
      <c r="K40" s="60">
        <v>0.23943084194490372</v>
      </c>
      <c r="L40" s="60">
        <v>0.16986620299534635</v>
      </c>
      <c r="M40" s="60">
        <v>0</v>
      </c>
      <c r="N40" s="13">
        <v>0.35564175717842827</v>
      </c>
      <c r="O40" s="13">
        <v>5.4056047333031591E-2</v>
      </c>
      <c r="P40" s="225">
        <v>6.2450045135165055E-17</v>
      </c>
      <c r="Q40" s="60">
        <v>2.2000000000000002</v>
      </c>
      <c r="R40" s="60">
        <v>5.9499999999999993</v>
      </c>
      <c r="S40" s="60">
        <v>1.2</v>
      </c>
      <c r="T40" s="165">
        <v>1.6499999999999997</v>
      </c>
      <c r="U40" s="253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8"/>
      <c r="CG40" s="159">
        <v>97.792815805764945</v>
      </c>
      <c r="CH40" s="32">
        <v>114.06471799865736</v>
      </c>
      <c r="CI40" s="32">
        <v>3.4559942794143015</v>
      </c>
      <c r="CJ40" s="32">
        <v>221.98969187908642</v>
      </c>
      <c r="CK40" s="32">
        <v>59.313653359301831</v>
      </c>
      <c r="CL40" s="94">
        <v>10.367982838242904</v>
      </c>
      <c r="CM40" s="47">
        <v>5.0838430154853063</v>
      </c>
      <c r="CN40" s="47">
        <v>6.0336694111795897</v>
      </c>
      <c r="CO40" s="94">
        <v>11.66700073524138</v>
      </c>
      <c r="CP40" s="94">
        <v>3.1375080938133864</v>
      </c>
      <c r="CQ40" s="236">
        <f t="shared" si="5"/>
        <v>50.211385311178844</v>
      </c>
      <c r="CR40" s="238">
        <f t="shared" si="6"/>
        <v>0.27785392598394359</v>
      </c>
      <c r="CS40" s="238">
        <f t="shared" si="7"/>
        <v>0.16193459956921871</v>
      </c>
      <c r="CT40" s="238">
        <f t="shared" si="8"/>
        <v>0.10221264930487566</v>
      </c>
      <c r="CU40" s="238">
        <f t="shared" si="9"/>
        <v>3.4854121793616605E-2</v>
      </c>
      <c r="CV40" s="238">
        <f t="shared" si="10"/>
        <v>0.16859212845114549</v>
      </c>
      <c r="CW40" s="238">
        <f t="shared" si="11"/>
        <v>0.2545525748971999</v>
      </c>
      <c r="CX40" s="238">
        <f t="shared" si="12"/>
        <v>0.99999999999999978</v>
      </c>
      <c r="CY40" s="237"/>
      <c r="CZ40" s="240">
        <f>F48/[1]EU28!F48</f>
        <v>3.3181350277799455E-2</v>
      </c>
      <c r="DA40" s="240">
        <f>F56/[1]EU28!F56</f>
        <v>3.7611992664360716E-2</v>
      </c>
      <c r="DB40" s="240">
        <f>H64/[1]EU28!F64</f>
        <v>2.4952776518118478E-2</v>
      </c>
      <c r="DC40" s="240">
        <f>F72/[1]EU28!F72</f>
        <v>2.5253589308254533E-2</v>
      </c>
      <c r="DD40" s="240">
        <f>F80/[1]EU28!F80</f>
        <v>7.0508448459871934E-2</v>
      </c>
      <c r="DE40" s="240">
        <f>F88/[1]EU28!F88</f>
        <v>7.4793360759061484E-2</v>
      </c>
      <c r="DF40" s="237"/>
      <c r="DG40" s="27"/>
    </row>
    <row r="41" spans="1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14.983777406351393</v>
      </c>
      <c r="G41" s="7">
        <v>14.983777406351393</v>
      </c>
      <c r="H41" s="17">
        <v>21.147005</v>
      </c>
      <c r="I41" s="60">
        <v>0.12134549913569073</v>
      </c>
      <c r="J41" s="60">
        <v>6.5631385710462634E-2</v>
      </c>
      <c r="K41" s="60">
        <v>7.172854416963205E-2</v>
      </c>
      <c r="L41" s="60">
        <v>4.9548626226906048E-2</v>
      </c>
      <c r="M41" s="60">
        <v>0</v>
      </c>
      <c r="N41" s="13">
        <v>0.10556278425294782</v>
      </c>
      <c r="O41" s="13">
        <v>1.5782714882742917E-2</v>
      </c>
      <c r="P41" s="225">
        <v>0</v>
      </c>
      <c r="Q41" s="60">
        <v>1.9999999999999996</v>
      </c>
      <c r="R41" s="60">
        <v>6.1</v>
      </c>
      <c r="S41" s="60">
        <v>1.1000000000000001</v>
      </c>
      <c r="T41" s="165">
        <v>1.2249999999999999</v>
      </c>
      <c r="U41" s="253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8"/>
      <c r="CG41" s="159">
        <v>94.156520589423479</v>
      </c>
      <c r="CH41" s="32">
        <v>114.37244962553781</v>
      </c>
      <c r="CI41" s="32">
        <v>4.393130267544187</v>
      </c>
      <c r="CJ41" s="32">
        <v>213.73530173799131</v>
      </c>
      <c r="CK41" s="32">
        <v>59.473673805279667</v>
      </c>
      <c r="CL41" s="94">
        <v>13.179390802632561</v>
      </c>
      <c r="CM41" s="47">
        <v>1.4766460319144505</v>
      </c>
      <c r="CN41" s="47">
        <v>2.4186347640934964</v>
      </c>
      <c r="CO41" s="94">
        <v>3.4000392432593731</v>
      </c>
      <c r="CP41" s="94">
        <v>1.2576900773286182</v>
      </c>
      <c r="CQ41" s="236">
        <f t="shared" si="5"/>
        <v>14.983777406351393</v>
      </c>
      <c r="CR41" s="238">
        <f t="shared" si="6"/>
        <v>0.29396325459317585</v>
      </c>
      <c r="CS41" s="238">
        <f t="shared" si="7"/>
        <v>0.13845144356955377</v>
      </c>
      <c r="CT41" s="238">
        <f t="shared" si="8"/>
        <v>5.8398950131233592E-2</v>
      </c>
      <c r="CU41" s="238">
        <f t="shared" si="9"/>
        <v>9.9081364829396321E-2</v>
      </c>
      <c r="CV41" s="238">
        <f t="shared" si="10"/>
        <v>0.14763779527559054</v>
      </c>
      <c r="CW41" s="238">
        <f t="shared" si="11"/>
        <v>0.26246719160104987</v>
      </c>
      <c r="CX41" s="238">
        <f t="shared" si="12"/>
        <v>0.99999999999999978</v>
      </c>
      <c r="CY41" s="237"/>
      <c r="CZ41" s="240">
        <f>F49/[1]EU28!F49</f>
        <v>2.2197651426048223E-2</v>
      </c>
      <c r="DA41" s="240">
        <f>F57/[1]EU28!F57</f>
        <v>1.6534036917464051E-2</v>
      </c>
      <c r="DB41" s="240">
        <f>H65/[1]EU28!F65</f>
        <v>2.0393572603433007E-2</v>
      </c>
      <c r="DC41" s="240">
        <f>F73/[1]EU28!F73</f>
        <v>4.0971798419240195E-2</v>
      </c>
      <c r="DD41" s="240">
        <f>F81/[1]EU28!F81</f>
        <v>3.5166868471090157E-2</v>
      </c>
      <c r="DE41" s="240">
        <f>F89/[1]EU28!F89</f>
        <v>3.818648750747964E-2</v>
      </c>
      <c r="DF41" s="237"/>
      <c r="DG41" s="27"/>
    </row>
    <row r="42" spans="1:111" ht="24.75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55.107659030577139</v>
      </c>
      <c r="G42" s="7">
        <v>55.107659030577139</v>
      </c>
      <c r="H42" s="17">
        <v>57.010444999999997</v>
      </c>
      <c r="I42" s="60">
        <v>0.50843060903497006</v>
      </c>
      <c r="J42" s="60">
        <v>0.35525827557126122</v>
      </c>
      <c r="K42" s="60">
        <v>0.2756803381753532</v>
      </c>
      <c r="L42" s="60">
        <v>0.23242167872077052</v>
      </c>
      <c r="M42" s="60">
        <v>0</v>
      </c>
      <c r="N42" s="13">
        <v>0.43701730926927063</v>
      </c>
      <c r="O42" s="13">
        <v>7.1413299765699434E-2</v>
      </c>
      <c r="P42" s="225">
        <v>0</v>
      </c>
      <c r="Q42" s="60">
        <v>1.8</v>
      </c>
      <c r="R42" s="60">
        <v>3.3</v>
      </c>
      <c r="S42" s="60">
        <v>1</v>
      </c>
      <c r="T42" s="165">
        <v>0.8</v>
      </c>
      <c r="U42" s="253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8"/>
      <c r="CG42" s="159">
        <v>81.21437954861841</v>
      </c>
      <c r="CH42" s="32">
        <v>119.91661076186566</v>
      </c>
      <c r="CI42" s="32">
        <v>3.2493490468164521</v>
      </c>
      <c r="CJ42" s="32">
        <v>184.3566415753638</v>
      </c>
      <c r="CK42" s="32">
        <v>62.356637596170145</v>
      </c>
      <c r="CL42" s="94">
        <v>9.7480471404493567</v>
      </c>
      <c r="CM42" s="47">
        <v>4.6545983558884325</v>
      </c>
      <c r="CN42" s="47">
        <v>6.8364993424257499</v>
      </c>
      <c r="CO42" s="47">
        <v>10.696655001987345</v>
      </c>
      <c r="CP42" s="47">
        <v>3.5549796580613902</v>
      </c>
      <c r="CQ42" s="236">
        <f t="shared" si="5"/>
        <v>55.107659030577139</v>
      </c>
      <c r="CR42" s="238">
        <f t="shared" si="6"/>
        <v>0.21962533452274755</v>
      </c>
      <c r="CS42" s="238">
        <f t="shared" si="7"/>
        <v>0.30383586083853703</v>
      </c>
      <c r="CT42" s="238">
        <f t="shared" si="8"/>
        <v>7.6360392506690453E-2</v>
      </c>
      <c r="CU42" s="238">
        <f t="shared" si="9"/>
        <v>2.9794826048171276E-2</v>
      </c>
      <c r="CV42" s="238">
        <f t="shared" si="10"/>
        <v>0.14933095450490633</v>
      </c>
      <c r="CW42" s="238">
        <f t="shared" si="11"/>
        <v>0.22105263157894739</v>
      </c>
      <c r="CX42" s="238">
        <f t="shared" si="12"/>
        <v>1</v>
      </c>
      <c r="CY42" s="237"/>
      <c r="CZ42" s="240">
        <f>F50/[1]EU28!F50</f>
        <v>4.7080709726362538E-2</v>
      </c>
      <c r="DA42" s="240">
        <f>F58/[1]EU28!F58</f>
        <v>6.9444166647389088E-2</v>
      </c>
      <c r="DB42" s="240">
        <f>H66/[1]EU28!F66</f>
        <v>3.3205052990158967E-2</v>
      </c>
      <c r="DC42" s="240">
        <f>F74/[1]EU28!F74</f>
        <v>2.7681414730472573E-2</v>
      </c>
      <c r="DD42" s="240">
        <f>F82/[1]EU28!F82</f>
        <v>8.4036551683094249E-2</v>
      </c>
      <c r="DE42" s="240">
        <f>F90/[1]EU28!F90</f>
        <v>8.3066663999522825E-2</v>
      </c>
      <c r="DF42" s="237"/>
      <c r="DG42" s="27"/>
    </row>
    <row r="43" spans="1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59.699144626880354</v>
      </c>
      <c r="G43" s="7">
        <v>59.699144626880354</v>
      </c>
      <c r="H43" s="17">
        <v>60.998069999999998</v>
      </c>
      <c r="I43" s="60">
        <v>0.55070636963399711</v>
      </c>
      <c r="J43" s="60">
        <v>0.38782427261240315</v>
      </c>
      <c r="K43" s="60">
        <v>0.2977209656642093</v>
      </c>
      <c r="L43" s="60">
        <v>0.25262763776253916</v>
      </c>
      <c r="M43" s="60">
        <v>0</v>
      </c>
      <c r="N43" s="13">
        <v>0.47315007340603243</v>
      </c>
      <c r="O43" s="13">
        <v>7.7556296227964644E-2</v>
      </c>
      <c r="P43" s="225">
        <v>0</v>
      </c>
      <c r="Q43" s="60">
        <v>1.7</v>
      </c>
      <c r="R43" s="60">
        <v>3.0500000000000003</v>
      </c>
      <c r="S43" s="60">
        <v>0.89999999999999991</v>
      </c>
      <c r="T43" s="165">
        <v>0.73</v>
      </c>
      <c r="U43" s="253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8"/>
      <c r="CG43" s="159">
        <v>74.205074318560605</v>
      </c>
      <c r="CH43" s="32">
        <v>119.34900625997436</v>
      </c>
      <c r="CI43" s="32">
        <v>3.2751918082104678</v>
      </c>
      <c r="CJ43" s="32">
        <v>168.44551870313256</v>
      </c>
      <c r="CK43" s="32">
        <v>62.061483255186666</v>
      </c>
      <c r="CL43" s="94">
        <v>9.8255754246314027</v>
      </c>
      <c r="CM43" s="47">
        <v>4.6255056132312857</v>
      </c>
      <c r="CN43" s="47">
        <v>7.2800590382763541</v>
      </c>
      <c r="CO43" s="47">
        <v>10.642631831125582</v>
      </c>
      <c r="CP43" s="47">
        <v>3.7856306999037037</v>
      </c>
      <c r="CQ43" s="236">
        <f t="shared" si="5"/>
        <v>59.699144626880354</v>
      </c>
      <c r="CR43" s="238">
        <f t="shared" si="6"/>
        <v>0.21557971014492752</v>
      </c>
      <c r="CS43" s="238">
        <f t="shared" si="7"/>
        <v>0.30780632411067194</v>
      </c>
      <c r="CT43" s="238">
        <f t="shared" si="8"/>
        <v>7.6745718050065886E-2</v>
      </c>
      <c r="CU43" s="238">
        <f t="shared" si="9"/>
        <v>3.1455862977602105E-2</v>
      </c>
      <c r="CV43" s="238">
        <f t="shared" si="10"/>
        <v>0.14904479578392621</v>
      </c>
      <c r="CW43" s="238">
        <f t="shared" si="11"/>
        <v>0.21936758893280633</v>
      </c>
      <c r="CX43" s="238">
        <f t="shared" si="12"/>
        <v>1</v>
      </c>
      <c r="CY43" s="237"/>
      <c r="CZ43" s="240">
        <f>F51/[1]EU28!F51</f>
        <v>5.0397166051466401E-2</v>
      </c>
      <c r="DA43" s="240">
        <f>F59/[1]EU28!F59</f>
        <v>7.7417316566192343E-2</v>
      </c>
      <c r="DB43" s="240">
        <f>H67/[1]EU28!F67</f>
        <v>3.7787415645158015E-2</v>
      </c>
      <c r="DC43" s="240">
        <f>F75/[1]EU28!F75</f>
        <v>2.9526542661371058E-2</v>
      </c>
      <c r="DD43" s="240">
        <f>F83/[1]EU28!F83</f>
        <v>8.7568613516272584E-2</v>
      </c>
      <c r="DE43" s="240">
        <f>F91/[1]EU28!F91</f>
        <v>8.7939038007478029E-2</v>
      </c>
      <c r="DF43" s="237"/>
      <c r="DG43" s="27"/>
    </row>
    <row r="44" spans="1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71.369580178940126</v>
      </c>
      <c r="G44" s="7">
        <v>71.369580178940126</v>
      </c>
      <c r="H44" s="17">
        <v>70.962935000000002</v>
      </c>
      <c r="I44" s="60">
        <v>0.68903577618647083</v>
      </c>
      <c r="J44" s="60">
        <v>0.45762376446166925</v>
      </c>
      <c r="K44" s="60">
        <v>0.38155673071639956</v>
      </c>
      <c r="L44" s="60">
        <v>0.30694469937512503</v>
      </c>
      <c r="M44" s="60">
        <v>0</v>
      </c>
      <c r="N44" s="13">
        <v>0.5939591029302832</v>
      </c>
      <c r="O44" s="13">
        <v>9.5076673256187683E-2</v>
      </c>
      <c r="P44" s="225">
        <v>0</v>
      </c>
      <c r="Q44" s="60">
        <v>0.90000000000000013</v>
      </c>
      <c r="R44" s="60">
        <v>2.8</v>
      </c>
      <c r="S44" s="60">
        <v>0.60000000000000009</v>
      </c>
      <c r="T44" s="165">
        <v>0.69500000000000006</v>
      </c>
      <c r="U44" s="253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8"/>
      <c r="CG44" s="159">
        <v>68.043307083259236</v>
      </c>
      <c r="CH44" s="32">
        <v>117.22781902620201</v>
      </c>
      <c r="CI44" s="32">
        <v>3.1394699034135902</v>
      </c>
      <c r="CJ44" s="32">
        <v>154.45830707899847</v>
      </c>
      <c r="CK44" s="32">
        <v>60.958465893625046</v>
      </c>
      <c r="CL44" s="94">
        <v>9.4184097102407698</v>
      </c>
      <c r="CM44" s="47">
        <v>5.0802849095099596</v>
      </c>
      <c r="CN44" s="47">
        <v>8.3188301017481372</v>
      </c>
      <c r="CO44" s="47">
        <v>11.695812478351074</v>
      </c>
      <c r="CP44" s="47">
        <v>4.3257916529090306</v>
      </c>
      <c r="CQ44" s="236">
        <f t="shared" si="5"/>
        <v>71.369580178940126</v>
      </c>
      <c r="CR44" s="238">
        <f t="shared" si="6"/>
        <v>0.25623364099738261</v>
      </c>
      <c r="CS44" s="238">
        <f t="shared" si="7"/>
        <v>0.30541396886623506</v>
      </c>
      <c r="CT44" s="238">
        <f t="shared" si="8"/>
        <v>9.5880975340956062E-2</v>
      </c>
      <c r="CU44" s="238">
        <f t="shared" si="9"/>
        <v>2.6863204298112689E-2</v>
      </c>
      <c r="CV44" s="238">
        <f t="shared" si="10"/>
        <v>0.12687698030031686</v>
      </c>
      <c r="CW44" s="238">
        <f t="shared" si="11"/>
        <v>0.18873123019699684</v>
      </c>
      <c r="CX44" s="238">
        <f t="shared" si="12"/>
        <v>1</v>
      </c>
      <c r="CY44" s="237"/>
      <c r="CZ44" s="240">
        <f>F52/[1]EU28!F52</f>
        <v>7.7018562102865798E-2</v>
      </c>
      <c r="DA44" s="240">
        <f>F60/[1]EU28!F60</f>
        <v>8.0805437400434055E-2</v>
      </c>
      <c r="DB44" s="240">
        <f>H68/[1]EU28!F68</f>
        <v>5.6211611117345593E-2</v>
      </c>
      <c r="DC44" s="240">
        <f>F76/[1]EU28!F76</f>
        <v>3.0880496303735235E-2</v>
      </c>
      <c r="DD44" s="240">
        <f>F84/[1]EU28!F84</f>
        <v>8.8025243690145527E-2</v>
      </c>
      <c r="DE44" s="240">
        <f>F92/[1]EU28!F92</f>
        <v>8.859234460319633E-2</v>
      </c>
      <c r="DF44" s="237"/>
      <c r="DG44" s="27"/>
    </row>
    <row r="45" spans="1:111" ht="22.5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14.855963032150232</v>
      </c>
      <c r="G45" s="7">
        <v>14.855963032150232</v>
      </c>
      <c r="H45" s="17">
        <v>19.367265</v>
      </c>
      <c r="I45" s="60">
        <v>0.16260577191720879</v>
      </c>
      <c r="J45" s="60">
        <v>6.2135671253294431E-2</v>
      </c>
      <c r="K45" s="60">
        <v>0.10312726953106265</v>
      </c>
      <c r="L45" s="60">
        <v>5.947082499972451E-2</v>
      </c>
      <c r="M45" s="60">
        <v>0</v>
      </c>
      <c r="N45" s="13">
        <v>0.14330489878826536</v>
      </c>
      <c r="O45" s="13">
        <v>1.9300873128943422E-2</v>
      </c>
      <c r="P45" s="225">
        <v>0</v>
      </c>
      <c r="Q45" s="60">
        <v>0.97000000000000008</v>
      </c>
      <c r="R45" s="60">
        <v>4.4800000000000013</v>
      </c>
      <c r="S45" s="60">
        <v>0.54</v>
      </c>
      <c r="T45" s="165">
        <v>0.66000000000000014</v>
      </c>
      <c r="U45" s="253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8"/>
      <c r="CG45" s="159">
        <v>65.019400319170131</v>
      </c>
      <c r="CH45" s="32">
        <v>89.837219307108356</v>
      </c>
      <c r="CI45" s="32">
        <v>3.1791448913224465</v>
      </c>
      <c r="CJ45" s="32">
        <v>147.5940387245162</v>
      </c>
      <c r="CK45" s="32">
        <v>46.715354039696344</v>
      </c>
      <c r="CL45" s="94">
        <v>9.5374346739673399</v>
      </c>
      <c r="CM45" s="47">
        <v>1.0131550664935041</v>
      </c>
      <c r="CN45" s="47">
        <v>1.7399012331838839</v>
      </c>
      <c r="CO45" s="47">
        <v>2.3343393599951692</v>
      </c>
      <c r="CP45" s="47">
        <v>1.0247486412556195</v>
      </c>
      <c r="CQ45" s="236">
        <f t="shared" si="5"/>
        <v>14.855963032150232</v>
      </c>
      <c r="CR45" s="238">
        <f t="shared" si="6"/>
        <v>0.5347452018530775</v>
      </c>
      <c r="CS45" s="238">
        <f t="shared" si="7"/>
        <v>0.12375909993381867</v>
      </c>
      <c r="CT45" s="238">
        <f t="shared" si="8"/>
        <v>6.6181336863004566E-3</v>
      </c>
      <c r="CU45" s="238">
        <f t="shared" si="9"/>
        <v>4.4341495698213107E-2</v>
      </c>
      <c r="CV45" s="238">
        <f t="shared" si="10"/>
        <v>9.3315684976836538E-2</v>
      </c>
      <c r="CW45" s="238">
        <f t="shared" si="11"/>
        <v>0.19722038385175383</v>
      </c>
      <c r="CX45" s="238">
        <f t="shared" si="12"/>
        <v>1</v>
      </c>
      <c r="CY45" s="237"/>
      <c r="CZ45" s="240">
        <f>F53/[1]EU28!F53</f>
        <v>5.7325407348456009E-2</v>
      </c>
      <c r="DA45" s="240">
        <f>F61/[1]EU28!F61</f>
        <v>1.3326765827116529E-2</v>
      </c>
      <c r="DB45" s="240">
        <f>H69/[1]EU28!F69</f>
        <v>2.7534957078514142E-2</v>
      </c>
      <c r="DC45" s="240">
        <f>F77/[1]EU28!F77</f>
        <v>2.990446798996289E-2</v>
      </c>
      <c r="DD45" s="240">
        <f>F85/[1]EU28!F85</f>
        <v>3.4106538560637216E-2</v>
      </c>
      <c r="DE45" s="240">
        <f>F93/[1]EU28!F93</f>
        <v>3.9212756386521767E-2</v>
      </c>
      <c r="DF45" s="237"/>
      <c r="DG45" s="27"/>
    </row>
    <row r="46" spans="1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7"/>
      <c r="H46" s="124"/>
      <c r="I46" s="236">
        <v>1.2077976485472623</v>
      </c>
      <c r="J46" s="236">
        <v>0.19999999999999998</v>
      </c>
      <c r="K46" s="236">
        <v>0.84545835398308344</v>
      </c>
      <c r="L46" s="236">
        <v>0.36233929456417863</v>
      </c>
      <c r="M46" s="236">
        <v>0</v>
      </c>
      <c r="N46" s="14"/>
      <c r="O46" s="14"/>
      <c r="P46" s="317"/>
      <c r="Q46" s="7"/>
      <c r="R46" s="7"/>
      <c r="S46" s="7"/>
      <c r="T46" s="7"/>
      <c r="U46" s="253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8"/>
      <c r="CG46" s="34"/>
      <c r="CH46" s="7"/>
      <c r="CI46" s="7"/>
      <c r="CJ46" s="7"/>
      <c r="CK46" s="7"/>
      <c r="CL46" s="7"/>
      <c r="CM46" s="7"/>
      <c r="CN46" s="47"/>
      <c r="CO46" s="7"/>
      <c r="CP46" s="7"/>
      <c r="CQ46" s="121"/>
      <c r="CR46" s="121"/>
      <c r="CS46" s="121"/>
      <c r="CT46" s="121"/>
      <c r="CU46" s="237"/>
      <c r="CV46" s="237"/>
      <c r="CW46" s="237"/>
      <c r="CX46" s="237"/>
      <c r="CY46" s="237"/>
      <c r="CZ46" s="237"/>
      <c r="DA46" s="237"/>
      <c r="DB46" s="237"/>
      <c r="DC46" s="237"/>
      <c r="DD46" s="237"/>
      <c r="DE46" s="237"/>
      <c r="DF46" s="237"/>
      <c r="DG46" s="237"/>
    </row>
    <row r="47" spans="1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71">
        <v>10.136831186707306</v>
      </c>
      <c r="G47" s="7">
        <v>10.136831186707306</v>
      </c>
      <c r="H47" s="36">
        <v>10.317454999999999</v>
      </c>
      <c r="I47" s="53">
        <v>0.15362168789306124</v>
      </c>
      <c r="J47" s="13">
        <v>2.5438315445942002E-2</v>
      </c>
      <c r="K47" s="32">
        <v>0.10753518152514288</v>
      </c>
      <c r="L47" s="185">
        <v>4.6086506367918369E-2</v>
      </c>
      <c r="M47" s="318">
        <v>0</v>
      </c>
      <c r="N47" s="17">
        <v>0.1377218431961294</v>
      </c>
      <c r="O47" s="103">
        <v>1.5899844696931838E-2</v>
      </c>
      <c r="P47" s="225">
        <v>0</v>
      </c>
      <c r="Q47" s="53">
        <v>2.5</v>
      </c>
      <c r="R47" s="53">
        <v>5.8</v>
      </c>
      <c r="S47" s="53">
        <v>1.4</v>
      </c>
      <c r="T47" s="74">
        <v>2.5</v>
      </c>
      <c r="U47" s="253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8"/>
      <c r="CG47" s="61">
        <v>93.076532020327036</v>
      </c>
      <c r="CH47" s="7">
        <v>110.49772088392771</v>
      </c>
      <c r="CI47" s="7">
        <v>1.959592882760691</v>
      </c>
      <c r="CJ47" s="32">
        <v>211.28372768614238</v>
      </c>
      <c r="CK47" s="13">
        <v>57.458814859642409</v>
      </c>
      <c r="CL47" s="47">
        <v>5.878778648282073</v>
      </c>
      <c r="CM47" s="47">
        <v>0.96336515478143059</v>
      </c>
      <c r="CN47" s="47">
        <v>1.1100552628224842</v>
      </c>
      <c r="CO47" s="94">
        <v>2.2013396667943166</v>
      </c>
      <c r="CP47" s="94">
        <v>0.59282873666769187</v>
      </c>
    </row>
    <row r="48" spans="1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7">
        <v>13.95143053780356</v>
      </c>
      <c r="G48" s="7">
        <v>13.95143053780356</v>
      </c>
      <c r="H48" s="7">
        <v>13.58311</v>
      </c>
      <c r="I48" s="75">
        <v>0.21143119267396621</v>
      </c>
      <c r="J48" s="13">
        <v>3.5011029029287391E-2</v>
      </c>
      <c r="K48" s="32">
        <v>0.14800183487177634</v>
      </c>
      <c r="L48" s="185">
        <v>6.3429357802189862E-2</v>
      </c>
      <c r="M48" s="318">
        <v>0</v>
      </c>
      <c r="N48" s="17">
        <v>0.18954806423221071</v>
      </c>
      <c r="O48" s="103">
        <v>2.1883128441755502E-2</v>
      </c>
      <c r="P48" s="225">
        <v>0</v>
      </c>
      <c r="Q48" s="53">
        <v>2.2000000000000002</v>
      </c>
      <c r="R48" s="190">
        <v>5.95</v>
      </c>
      <c r="S48" s="190">
        <v>1.2</v>
      </c>
      <c r="T48" s="190">
        <v>1.65</v>
      </c>
      <c r="U48" s="253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8"/>
      <c r="CG48" s="34">
        <v>106.68828909746475</v>
      </c>
      <c r="CH48" s="7">
        <v>102.76288042205277</v>
      </c>
      <c r="CI48" s="7">
        <v>1.959592882760691</v>
      </c>
      <c r="CJ48" s="13">
        <v>242.18241625124497</v>
      </c>
      <c r="CK48" s="13">
        <v>53.436697819467447</v>
      </c>
      <c r="CL48" s="47">
        <v>5.878778648282073</v>
      </c>
      <c r="CM48" s="47">
        <v>1.5157933785265942</v>
      </c>
      <c r="CN48" s="47">
        <v>1.3958395086895892</v>
      </c>
      <c r="CO48" s="94">
        <v>3.4608085297653024</v>
      </c>
      <c r="CP48" s="94">
        <v>0.72583654451858648</v>
      </c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203">
        <v>4.4046799724707508</v>
      </c>
      <c r="G49" s="7">
        <v>4.4046799724707508</v>
      </c>
      <c r="H49" s="7">
        <v>5.431565</v>
      </c>
      <c r="I49" s="75">
        <v>6.6752060830117602E-2</v>
      </c>
      <c r="J49" s="13">
        <v>1.105351726928876E-2</v>
      </c>
      <c r="K49" s="32">
        <v>4.6726442581082321E-2</v>
      </c>
      <c r="L49" s="185">
        <v>2.002561824903528E-2</v>
      </c>
      <c r="M49" s="225">
        <v>0</v>
      </c>
      <c r="N49" s="17">
        <v>5.9843222534200428E-2</v>
      </c>
      <c r="O49" s="103">
        <v>6.9088382959171715E-3</v>
      </c>
      <c r="P49" s="225">
        <v>0</v>
      </c>
      <c r="Q49" s="190">
        <v>2</v>
      </c>
      <c r="R49" s="53">
        <v>6.1</v>
      </c>
      <c r="S49" s="190">
        <v>1.1000000000000001</v>
      </c>
      <c r="T49" s="190">
        <v>1.2250000000000001</v>
      </c>
      <c r="U49" s="253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8"/>
      <c r="CG49" s="226">
        <v>115.77993708643457</v>
      </c>
      <c r="CH49" s="7">
        <v>103.7905092262733</v>
      </c>
      <c r="CI49" s="7">
        <v>1.959592882760691</v>
      </c>
      <c r="CJ49" s="13">
        <v>262.82045718620645</v>
      </c>
      <c r="CK49" s="32">
        <v>53.971064797662116</v>
      </c>
      <c r="CL49" s="94">
        <v>5.878778648282073</v>
      </c>
      <c r="CM49" s="47">
        <v>0.51860494962343406</v>
      </c>
      <c r="CN49" s="47">
        <v>0.56374489724560317</v>
      </c>
      <c r="CO49" s="94">
        <v>1.1835341426983665</v>
      </c>
      <c r="CP49" s="94">
        <v>0.29314734656771363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191">
        <v>12.103038049356014</v>
      </c>
      <c r="G50" s="7">
        <v>12.103038049356014</v>
      </c>
      <c r="H50" s="7">
        <v>11.937690000000002</v>
      </c>
      <c r="I50" s="75">
        <v>0.18341916714704187</v>
      </c>
      <c r="J50" s="13">
        <v>3.0372499460925146E-2</v>
      </c>
      <c r="K50" s="32">
        <v>0.12839341700292931</v>
      </c>
      <c r="L50" s="185">
        <v>5.502575014411256E-2</v>
      </c>
      <c r="M50" s="225">
        <v>0</v>
      </c>
      <c r="N50" s="17">
        <v>0.16443528334732305</v>
      </c>
      <c r="O50" s="103">
        <v>1.8983883799718833E-2</v>
      </c>
      <c r="P50" s="225">
        <v>0</v>
      </c>
      <c r="Q50" s="53">
        <v>1.8</v>
      </c>
      <c r="R50" s="53">
        <v>3.3</v>
      </c>
      <c r="S50" s="53">
        <v>1</v>
      </c>
      <c r="T50" s="74">
        <v>0.8</v>
      </c>
      <c r="U50" s="253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8"/>
      <c r="CG50" s="34">
        <v>124.8715850754044</v>
      </c>
      <c r="CH50" s="226">
        <v>95.487268488171438</v>
      </c>
      <c r="CI50" s="7">
        <v>1.959592882760691</v>
      </c>
      <c r="CJ50" s="13">
        <v>283.45849812116796</v>
      </c>
      <c r="CK50" s="32">
        <v>49.653379613849147</v>
      </c>
      <c r="CL50" s="94">
        <v>5.878778648282073</v>
      </c>
      <c r="CM50" s="47">
        <v>1.535042572672316</v>
      </c>
      <c r="CN50" s="47">
        <v>1.1398974101585595</v>
      </c>
      <c r="CO50" s="47">
        <v>3.501860069837706</v>
      </c>
      <c r="CP50" s="47">
        <v>0.59274665328245091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191">
        <v>12.869924294562974</v>
      </c>
      <c r="G51" s="7">
        <v>12.869924294562974</v>
      </c>
      <c r="H51" s="7">
        <v>12.659660000000001</v>
      </c>
      <c r="I51" s="75">
        <v>0.19504117773799984</v>
      </c>
      <c r="J51" s="13">
        <v>3.2296995771203096E-2</v>
      </c>
      <c r="K51" s="32">
        <v>0.13652882441659989</v>
      </c>
      <c r="L51" s="185">
        <v>5.8512353321399951E-2</v>
      </c>
      <c r="M51" s="225">
        <v>0</v>
      </c>
      <c r="N51" s="17">
        <v>0.17485441584211686</v>
      </c>
      <c r="O51" s="103">
        <v>2.0186761895882983E-2</v>
      </c>
      <c r="P51" s="225">
        <v>0</v>
      </c>
      <c r="Q51" s="53">
        <v>1.7</v>
      </c>
      <c r="R51" s="190">
        <v>3.05</v>
      </c>
      <c r="S51" s="53">
        <v>0.9</v>
      </c>
      <c r="T51" s="190">
        <v>0.73</v>
      </c>
      <c r="U51" s="253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8"/>
      <c r="CG51" s="226">
        <v>102.44247234334499</v>
      </c>
      <c r="CH51" s="7">
        <v>87.184027750069575</v>
      </c>
      <c r="CI51" s="7">
        <v>1.959592882760691</v>
      </c>
      <c r="CJ51" s="13">
        <v>232.54441221939314</v>
      </c>
      <c r="CK51" s="32">
        <v>45.335694430036177</v>
      </c>
      <c r="CL51" s="94">
        <v>5.878778648282073</v>
      </c>
      <c r="CM51" s="47">
        <v>1.3436466756560057</v>
      </c>
      <c r="CN51" s="47">
        <v>1.1037201487464459</v>
      </c>
      <c r="CO51" s="47">
        <v>3.0684884165351187</v>
      </c>
      <c r="CP51" s="47">
        <v>0.57393447734815184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203">
        <v>18.287287385704456</v>
      </c>
      <c r="G52" s="60">
        <v>18.287287385704456</v>
      </c>
      <c r="H52" s="60">
        <v>17.285305000000001</v>
      </c>
      <c r="I52" s="75">
        <v>0.27714025255361324</v>
      </c>
      <c r="J52" s="13">
        <v>4.5891835091243512E-2</v>
      </c>
      <c r="K52" s="32">
        <v>0.19399817678752929</v>
      </c>
      <c r="L52" s="185">
        <v>8.314207576608397E-2</v>
      </c>
      <c r="M52" s="225">
        <v>0</v>
      </c>
      <c r="N52" s="17">
        <v>0.24845623641431427</v>
      </c>
      <c r="O52" s="103">
        <v>2.8684016139298968E-2</v>
      </c>
      <c r="P52" s="225">
        <v>0</v>
      </c>
      <c r="Q52" s="53">
        <v>0.9</v>
      </c>
      <c r="R52" s="53">
        <v>2.8</v>
      </c>
      <c r="S52" s="53">
        <v>0.6</v>
      </c>
      <c r="T52" s="190">
        <v>0.69499999999999995</v>
      </c>
      <c r="U52" s="253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8"/>
      <c r="CG52" s="34">
        <v>80.013359611285566</v>
      </c>
      <c r="CH52" s="7">
        <v>79.337465252563305</v>
      </c>
      <c r="CI52" s="7">
        <v>1.959592882760691</v>
      </c>
      <c r="CJ52" s="13">
        <v>181.63032631761823</v>
      </c>
      <c r="CK52" s="32">
        <v>41.255481931332923</v>
      </c>
      <c r="CL52" s="94">
        <v>5.878778648282073</v>
      </c>
      <c r="CM52" s="47">
        <v>1.4990629401133226</v>
      </c>
      <c r="CN52" s="47">
        <v>1.371372284817459</v>
      </c>
      <c r="CO52" s="47">
        <v>3.4290328899476417</v>
      </c>
      <c r="CP52" s="47">
        <v>0.71311358810507863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52">
        <v>7.9441549503490325</v>
      </c>
      <c r="G53" s="32">
        <v>7.9441549503490325</v>
      </c>
      <c r="H53" s="32">
        <v>8.4537650000000006</v>
      </c>
      <c r="I53" s="75">
        <v>0.12039210971146208</v>
      </c>
      <c r="J53" s="13">
        <v>1.9935807932110087E-2</v>
      </c>
      <c r="K53" s="32">
        <v>8.4274476798023468E-2</v>
      </c>
      <c r="L53" s="185">
        <v>3.611763291343862E-2</v>
      </c>
      <c r="M53" s="225">
        <v>0</v>
      </c>
      <c r="N53" s="17">
        <v>0.10793152635632576</v>
      </c>
      <c r="O53" s="103">
        <v>1.2460583355136324E-2</v>
      </c>
      <c r="P53" s="225">
        <v>0</v>
      </c>
      <c r="Q53" s="52">
        <v>0.97</v>
      </c>
      <c r="R53" s="52">
        <v>4.4800000000000004</v>
      </c>
      <c r="S53" s="52">
        <v>0.54</v>
      </c>
      <c r="T53" s="252">
        <v>0.66</v>
      </c>
      <c r="U53" s="253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8"/>
      <c r="CG53" s="247">
        <v>74.29893598528318</v>
      </c>
      <c r="CH53" s="53">
        <v>78.472598822525029</v>
      </c>
      <c r="CI53" s="53">
        <v>1.959592882760691</v>
      </c>
      <c r="CJ53" s="13">
        <v>168.65858468659283</v>
      </c>
      <c r="CK53" s="32">
        <v>40.805751387713016</v>
      </c>
      <c r="CL53" s="94">
        <v>5.878778648282073</v>
      </c>
      <c r="CM53" s="47">
        <v>0.60580956961340537</v>
      </c>
      <c r="CN53" s="47">
        <v>0.66338890938490336</v>
      </c>
      <c r="CO53" s="47">
        <v>1.386551858957614</v>
      </c>
      <c r="CP53" s="47">
        <v>0.46496223288014976</v>
      </c>
    </row>
    <row r="54" spans="2:94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118"/>
      <c r="I54" s="327">
        <v>1.2906391761394611</v>
      </c>
      <c r="J54" s="327">
        <v>1.2899999999999998</v>
      </c>
      <c r="K54" s="327">
        <v>0.57433443338206014</v>
      </c>
      <c r="L54" s="327">
        <v>0.71630474275740086</v>
      </c>
      <c r="M54" s="327">
        <v>0</v>
      </c>
      <c r="N54" s="14"/>
      <c r="O54" s="14"/>
      <c r="P54" s="317"/>
      <c r="Q54" s="7"/>
      <c r="R54" s="7"/>
      <c r="S54" s="7"/>
      <c r="T54" s="36"/>
      <c r="U54" s="253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8"/>
      <c r="CG54" s="34"/>
      <c r="CH54" s="7"/>
      <c r="CI54" s="7"/>
      <c r="CJ54" s="7"/>
      <c r="CK54" s="7"/>
      <c r="CL54" s="7"/>
      <c r="CM54" s="7"/>
      <c r="CN54" s="47"/>
      <c r="CO54" s="7"/>
      <c r="CP54" s="7"/>
    </row>
    <row r="55" spans="2:94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71">
        <v>16.202929898731689</v>
      </c>
      <c r="G55" s="60">
        <v>16.202929898731689</v>
      </c>
      <c r="H55" s="60">
        <v>15.505564999999999</v>
      </c>
      <c r="I55" s="75">
        <v>0.24555222376793256</v>
      </c>
      <c r="J55" s="13">
        <v>0.2454306164858</v>
      </c>
      <c r="K55" s="73">
        <v>0.10927073957672999</v>
      </c>
      <c r="L55" s="58">
        <v>0.13628148419120256</v>
      </c>
      <c r="M55" s="318">
        <v>0</v>
      </c>
      <c r="N55" s="44">
        <v>0.20626386796506335</v>
      </c>
      <c r="O55" s="44">
        <v>3.9288355802869213E-2</v>
      </c>
      <c r="P55" s="225">
        <v>0</v>
      </c>
      <c r="Q55" s="53">
        <v>2.5</v>
      </c>
      <c r="R55" s="53">
        <v>5.8</v>
      </c>
      <c r="S55" s="53">
        <v>1.4</v>
      </c>
      <c r="T55" s="74">
        <v>2.5</v>
      </c>
      <c r="U55" s="253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8"/>
      <c r="CG55" s="61">
        <v>111.20268376200664</v>
      </c>
      <c r="CH55" s="7">
        <v>110.49772088392771</v>
      </c>
      <c r="CI55" s="7">
        <v>2.0321703969370128</v>
      </c>
      <c r="CJ55" s="32">
        <v>252.43009213975509</v>
      </c>
      <c r="CK55" s="13">
        <v>57.458814859642409</v>
      </c>
      <c r="CL55" s="47">
        <v>6.0965111908110385</v>
      </c>
      <c r="CM55" s="47">
        <v>1.8347364040304703</v>
      </c>
      <c r="CN55" s="47">
        <v>1.7133295935175985</v>
      </c>
      <c r="CO55" s="94">
        <v>3.2888884307223774</v>
      </c>
      <c r="CP55" s="94">
        <v>0.89093138862915122</v>
      </c>
    </row>
    <row r="56" spans="2:94" ht="21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8.130960574181497</v>
      </c>
      <c r="G56" s="60">
        <v>8.130960574181497</v>
      </c>
      <c r="H56" s="60">
        <v>8.61327</v>
      </c>
      <c r="I56" s="75">
        <v>0.12322311229131082</v>
      </c>
      <c r="J56" s="13">
        <v>0.12316208727776493</v>
      </c>
      <c r="K56" s="73">
        <v>5.4834284969633315E-2</v>
      </c>
      <c r="L56" s="58">
        <v>6.8388827321677503E-2</v>
      </c>
      <c r="M56" s="318">
        <v>0</v>
      </c>
      <c r="N56" s="44">
        <v>0.10350741432470108</v>
      </c>
      <c r="O56" s="44">
        <v>1.9715697966609741E-2</v>
      </c>
      <c r="P56" s="225">
        <v>0</v>
      </c>
      <c r="Q56" s="53">
        <v>2.2000000000000002</v>
      </c>
      <c r="R56" s="190">
        <v>5.95</v>
      </c>
      <c r="S56" s="190">
        <v>1.2</v>
      </c>
      <c r="T56" s="190">
        <v>1.65</v>
      </c>
      <c r="U56" s="253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8"/>
      <c r="CG56" s="226">
        <v>102.48818773235298</v>
      </c>
      <c r="CH56" s="7">
        <v>138.12215110490965</v>
      </c>
      <c r="CI56" s="7">
        <v>2.0321703969370128</v>
      </c>
      <c r="CJ56" s="13">
        <v>232.64818615244127</v>
      </c>
      <c r="CK56" s="13">
        <v>71.82351857455302</v>
      </c>
      <c r="CL56" s="47">
        <v>6.0965111908110385</v>
      </c>
      <c r="CM56" s="47">
        <v>0.84985091114858757</v>
      </c>
      <c r="CN56" s="47">
        <v>1.1896833804473852</v>
      </c>
      <c r="CO56" s="94">
        <v>1.9412237213928787</v>
      </c>
      <c r="CP56" s="94">
        <v>0.61863535783264023</v>
      </c>
    </row>
    <row r="57" spans="2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2.0745256120342148</v>
      </c>
      <c r="G57" s="60">
        <v>2.0745256120342148</v>
      </c>
      <c r="H57" s="60">
        <v>3.4419499999999998</v>
      </c>
      <c r="I57" s="75">
        <v>3.1439028649899128E-2</v>
      </c>
      <c r="J57" s="13">
        <v>3.1423458785499875E-2</v>
      </c>
      <c r="K57" s="73">
        <v>1.3990367749205113E-2</v>
      </c>
      <c r="L57" s="58">
        <v>1.7448660900694017E-2</v>
      </c>
      <c r="M57" s="225">
        <v>0</v>
      </c>
      <c r="N57" s="44">
        <v>2.6408784065915267E-2</v>
      </c>
      <c r="O57" s="44">
        <v>5.030244583983861E-3</v>
      </c>
      <c r="P57" s="225">
        <v>0</v>
      </c>
      <c r="Q57" s="190">
        <v>2</v>
      </c>
      <c r="R57" s="53">
        <v>6.1</v>
      </c>
      <c r="S57" s="190">
        <v>1.1000000000000001</v>
      </c>
      <c r="T57" s="190">
        <v>1.2250000000000001</v>
      </c>
      <c r="U57" s="253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8"/>
      <c r="CG57" s="226">
        <v>93.773691702699338</v>
      </c>
      <c r="CH57" s="7">
        <v>139.50337261595877</v>
      </c>
      <c r="CI57" s="7">
        <v>2.0321703969370128</v>
      </c>
      <c r="CJ57" s="13">
        <v>212.86628016512751</v>
      </c>
      <c r="CK57" s="13">
        <v>72.541753760298562</v>
      </c>
      <c r="CL57" s="47">
        <v>6.0965111908110385</v>
      </c>
      <c r="CM57" s="47">
        <v>0.19875171470871367</v>
      </c>
      <c r="CN57" s="47">
        <v>0.48016363337549928</v>
      </c>
      <c r="CO57" s="94">
        <v>0.45424391875039843</v>
      </c>
      <c r="CP57" s="94">
        <v>0.24968508935525963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16.743683020351984</v>
      </c>
      <c r="G58" s="60">
        <v>16.743683020351984</v>
      </c>
      <c r="H58" s="60">
        <v>15.96729</v>
      </c>
      <c r="I58" s="75">
        <v>0.25374723123591575</v>
      </c>
      <c r="J58" s="13">
        <v>0.25362156545832371</v>
      </c>
      <c r="K58" s="73">
        <v>0.11291751789998251</v>
      </c>
      <c r="L58" s="58">
        <v>0.14082971333593325</v>
      </c>
      <c r="M58" s="225">
        <v>0</v>
      </c>
      <c r="N58" s="44">
        <v>0.21314767423816922</v>
      </c>
      <c r="O58" s="44">
        <v>4.0599556997746533E-2</v>
      </c>
      <c r="P58" s="225">
        <v>0</v>
      </c>
      <c r="Q58" s="53">
        <v>1.8</v>
      </c>
      <c r="R58" s="53">
        <v>3.3</v>
      </c>
      <c r="S58" s="53">
        <v>1</v>
      </c>
      <c r="T58" s="74">
        <v>0.8</v>
      </c>
      <c r="U58" s="253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8"/>
      <c r="CG58" s="34">
        <v>76.344699643392033</v>
      </c>
      <c r="CH58" s="226">
        <v>150.66364242523545</v>
      </c>
      <c r="CI58" s="7">
        <v>2.0321703969370128</v>
      </c>
      <c r="CJ58" s="13">
        <v>173.30246819049992</v>
      </c>
      <c r="CK58" s="32">
        <v>78.345094061122438</v>
      </c>
      <c r="CL58" s="94">
        <v>6.0965111908110385</v>
      </c>
      <c r="CM58" s="47">
        <v>1.3123174680825915</v>
      </c>
      <c r="CN58" s="47">
        <v>2.4056900710600382</v>
      </c>
      <c r="CO58" s="47">
        <v>3.0037996449353317</v>
      </c>
      <c r="CP58" s="47">
        <v>1.2509588369512197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18.375774260151413</v>
      </c>
      <c r="G59" s="60">
        <v>18.375774260151413</v>
      </c>
      <c r="H59" s="60">
        <v>17.360859999999999</v>
      </c>
      <c r="I59" s="75">
        <v>0.27848125377564681</v>
      </c>
      <c r="J59" s="13">
        <v>0.27834333872084965</v>
      </c>
      <c r="K59" s="73">
        <v>0.12392415793016283</v>
      </c>
      <c r="L59" s="58">
        <v>0.15455709584548399</v>
      </c>
      <c r="M59" s="225">
        <v>0</v>
      </c>
      <c r="N59" s="44">
        <v>0.23392425317154331</v>
      </c>
      <c r="O59" s="44">
        <v>4.4557000604103503E-2</v>
      </c>
      <c r="P59" s="225">
        <v>0</v>
      </c>
      <c r="Q59" s="53">
        <v>1.7</v>
      </c>
      <c r="R59" s="190">
        <v>3.05</v>
      </c>
      <c r="S59" s="53">
        <v>0.9</v>
      </c>
      <c r="T59" s="190">
        <v>0.73</v>
      </c>
      <c r="U59" s="253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8"/>
      <c r="CG59" s="226">
        <v>70.510273121243571</v>
      </c>
      <c r="CH59" s="7">
        <v>161.82391223451214</v>
      </c>
      <c r="CI59" s="7">
        <v>2.0321703969370128</v>
      </c>
      <c r="CJ59" s="13">
        <v>160.05831998522291</v>
      </c>
      <c r="CK59" s="32">
        <v>84.148434361946315</v>
      </c>
      <c r="CL59" s="94">
        <v>6.0965111908110385</v>
      </c>
      <c r="CM59" s="47">
        <v>1.3330235663698704</v>
      </c>
      <c r="CN59" s="47">
        <v>2.8094022849556524</v>
      </c>
      <c r="CO59" s="47">
        <v>3.053223669924368</v>
      </c>
      <c r="CP59" s="47">
        <v>1.460889188176939</v>
      </c>
    </row>
    <row r="60" spans="2:94" ht="1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21.797266738767085</v>
      </c>
      <c r="G60" s="60">
        <v>21.797266738767085</v>
      </c>
      <c r="H60" s="60">
        <v>20.282320000000002</v>
      </c>
      <c r="I60" s="75">
        <v>0.33033330102761316</v>
      </c>
      <c r="J60" s="13">
        <v>0.3301697067651812</v>
      </c>
      <c r="K60" s="73">
        <v>0.14699831895728785</v>
      </c>
      <c r="L60" s="58">
        <v>0.18333498207032531</v>
      </c>
      <c r="M60" s="225">
        <v>0</v>
      </c>
      <c r="N60" s="44">
        <v>0.27747997286319503</v>
      </c>
      <c r="O60" s="44">
        <v>5.2853328164418123E-2</v>
      </c>
      <c r="P60" s="225">
        <v>0</v>
      </c>
      <c r="Q60" s="53">
        <v>0.9</v>
      </c>
      <c r="R60" s="53">
        <v>2.8</v>
      </c>
      <c r="S60" s="53">
        <v>0.6</v>
      </c>
      <c r="T60" s="190">
        <v>0.69499999999999995</v>
      </c>
      <c r="U60" s="253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8"/>
      <c r="CG60" s="61">
        <v>64.675846599095138</v>
      </c>
      <c r="CH60" s="7">
        <v>163.44215135685727</v>
      </c>
      <c r="CI60" s="7">
        <v>2.0321703969370128</v>
      </c>
      <c r="CJ60" s="13">
        <v>146.81417177994595</v>
      </c>
      <c r="CK60" s="32">
        <v>84.989918705565785</v>
      </c>
      <c r="CL60" s="94">
        <v>6.0965111908110385</v>
      </c>
      <c r="CM60" s="47">
        <v>1.454052440076721</v>
      </c>
      <c r="CN60" s="47">
        <v>3.3149860153082136</v>
      </c>
      <c r="CO60" s="47">
        <v>3.3330349439206399</v>
      </c>
      <c r="CP60" s="47">
        <v>1.7237927279602712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2">
        <v>1.8385606135089965</v>
      </c>
      <c r="G61" s="32">
        <v>1.8385606135089965</v>
      </c>
      <c r="H61" s="32">
        <v>3.2404700000000002</v>
      </c>
      <c r="I61" s="75">
        <v>2.7863025391142836E-2</v>
      </c>
      <c r="J61" s="13">
        <v>2.7849226506580463E-2</v>
      </c>
      <c r="K61" s="73">
        <v>1.2399046299058563E-2</v>
      </c>
      <c r="L61" s="58">
        <v>1.5463979092084273E-2</v>
      </c>
      <c r="M61" s="225">
        <v>0</v>
      </c>
      <c r="N61" s="44">
        <v>2.3404941328559983E-2</v>
      </c>
      <c r="O61" s="44">
        <v>4.4580840625828531E-3</v>
      </c>
      <c r="P61" s="225">
        <v>0</v>
      </c>
      <c r="Q61" s="52">
        <v>0.97</v>
      </c>
      <c r="R61" s="52">
        <v>4.4800000000000004</v>
      </c>
      <c r="S61" s="52">
        <v>0.54</v>
      </c>
      <c r="T61" s="252">
        <v>0.66</v>
      </c>
      <c r="U61" s="253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8"/>
      <c r="CG61" s="245">
        <v>64.88156584963123</v>
      </c>
      <c r="CH61" s="53">
        <v>110.49772088392771</v>
      </c>
      <c r="CI61" s="53">
        <v>2.0321703969370128</v>
      </c>
      <c r="CJ61" s="13">
        <v>147.2811544786629</v>
      </c>
      <c r="CK61" s="32">
        <v>57.458814859642409</v>
      </c>
      <c r="CL61" s="94">
        <v>6.0965111908110385</v>
      </c>
      <c r="CM61" s="47">
        <v>0.12302495996566969</v>
      </c>
      <c r="CN61" s="47">
        <v>0.35806454959274125</v>
      </c>
      <c r="CO61" s="47">
        <v>0.28199413509184573</v>
      </c>
      <c r="CP61" s="47">
        <v>0.18619356578822543</v>
      </c>
    </row>
    <row r="62" spans="2:94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60"/>
      <c r="H62" s="118"/>
      <c r="I62" s="327">
        <v>4.7E-2</v>
      </c>
      <c r="J62" s="327">
        <v>4.7E-2</v>
      </c>
      <c r="K62" s="327">
        <v>4.3992000000000003E-2</v>
      </c>
      <c r="L62" s="327">
        <v>0</v>
      </c>
      <c r="M62" s="327">
        <v>0</v>
      </c>
      <c r="N62" s="14"/>
      <c r="O62" s="14"/>
      <c r="P62" s="317"/>
      <c r="Q62" s="7"/>
      <c r="R62" s="7"/>
      <c r="S62" s="7"/>
      <c r="T62" s="36"/>
      <c r="U62" s="253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8"/>
      <c r="CG62" s="34"/>
      <c r="CH62" s="7"/>
      <c r="CI62" s="7"/>
      <c r="CJ62" s="7"/>
      <c r="CK62" s="60"/>
      <c r="CL62" s="60"/>
      <c r="CM62" s="7"/>
      <c r="CN62" s="7"/>
      <c r="CO62" s="7"/>
      <c r="CP62" s="7"/>
    </row>
    <row r="63" spans="2:94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71">
        <v>16.783010520106185</v>
      </c>
      <c r="G63" s="60">
        <v>16.783010520106185</v>
      </c>
      <c r="H63" s="60">
        <v>16.000869999999999</v>
      </c>
      <c r="I63" s="53">
        <v>2.0477029096477795E-2</v>
      </c>
      <c r="J63" s="13">
        <v>2.0477029096477795E-2</v>
      </c>
      <c r="K63" s="53">
        <v>1.9166499234303216E-2</v>
      </c>
      <c r="L63" s="53">
        <v>0</v>
      </c>
      <c r="M63" s="318">
        <v>0</v>
      </c>
      <c r="N63" s="53">
        <v>1.707784226646248E-2</v>
      </c>
      <c r="O63" s="149">
        <v>3.3991868300153141E-3</v>
      </c>
      <c r="P63" s="225">
        <v>0</v>
      </c>
      <c r="Q63" s="53">
        <v>2.5</v>
      </c>
      <c r="R63" s="53">
        <v>5.8</v>
      </c>
      <c r="S63" s="53">
        <v>1.4</v>
      </c>
      <c r="T63" s="74">
        <v>2.5</v>
      </c>
      <c r="U63" s="253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8"/>
      <c r="CG63" s="61">
        <v>98.745240257321427</v>
      </c>
      <c r="CH63" s="7">
        <v>110.49772088392771</v>
      </c>
      <c r="CI63" s="7">
        <v>3.701453222992416</v>
      </c>
      <c r="CJ63" s="32">
        <v>224.15169538411965</v>
      </c>
      <c r="CK63" s="13">
        <v>57.458814859642409</v>
      </c>
      <c r="CL63" s="47">
        <v>11.104359668977247</v>
      </c>
      <c r="CM63" s="47">
        <v>1.719363934430201</v>
      </c>
      <c r="CN63" s="47">
        <v>1.7680596671600124</v>
      </c>
      <c r="CO63" s="94">
        <v>3.9483048468748052</v>
      </c>
      <c r="CP63" s="94">
        <v>0.9193910269232064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10">
        <v>5.1322387179235083</v>
      </c>
      <c r="G64" s="60">
        <v>5.1322387179235083</v>
      </c>
      <c r="H64" s="60">
        <v>6.0527949999999997</v>
      </c>
      <c r="I64" s="53">
        <v>6.2618683001531396E-3</v>
      </c>
      <c r="J64" s="13">
        <v>6.2618683001531396E-3</v>
      </c>
      <c r="K64" s="53">
        <v>5.8611087289433391E-3</v>
      </c>
      <c r="L64" s="53">
        <v>0</v>
      </c>
      <c r="M64" s="318">
        <v>0</v>
      </c>
      <c r="N64" s="53">
        <v>5.2223981623277186E-3</v>
      </c>
      <c r="O64" s="149">
        <v>1.0394701378254212E-3</v>
      </c>
      <c r="P64" s="225">
        <v>0</v>
      </c>
      <c r="Q64" s="53">
        <v>2.2000000000000002</v>
      </c>
      <c r="R64" s="190">
        <v>5.95</v>
      </c>
      <c r="S64" s="190">
        <v>1.2</v>
      </c>
      <c r="T64" s="190">
        <v>1.65</v>
      </c>
      <c r="U64" s="253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8"/>
      <c r="CG64" s="226">
        <v>92.087936733028641</v>
      </c>
      <c r="CH64" s="7">
        <v>120.44251576348123</v>
      </c>
      <c r="CI64" s="7">
        <v>3.701453222992416</v>
      </c>
      <c r="CJ64" s="13">
        <v>209.03961638397502</v>
      </c>
      <c r="CK64" s="13">
        <v>62.630108197010237</v>
      </c>
      <c r="CL64" s="47">
        <v>11.104359668977247</v>
      </c>
      <c r="CM64" s="47">
        <v>0.49161401589856446</v>
      </c>
      <c r="CN64" s="47">
        <v>0.7290138572006204</v>
      </c>
      <c r="CO64" s="94">
        <v>1.1298314374165872</v>
      </c>
      <c r="CP64" s="94">
        <v>0.37908720574432253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10">
        <v>0.87503686953101967</v>
      </c>
      <c r="G65" s="60">
        <v>0.87503686953101967</v>
      </c>
      <c r="H65" s="60">
        <v>2.4177599999999999</v>
      </c>
      <c r="I65" s="133">
        <v>1.0676365492598267E-3</v>
      </c>
      <c r="J65" s="28">
        <v>1.0676365492598267E-3</v>
      </c>
      <c r="K65" s="133">
        <v>9.9930781010719775E-4</v>
      </c>
      <c r="L65" s="53">
        <v>0</v>
      </c>
      <c r="M65" s="225">
        <v>0</v>
      </c>
      <c r="N65" s="133">
        <v>8.9040888208269549E-4</v>
      </c>
      <c r="O65" s="149">
        <v>1.7722766717713124E-4</v>
      </c>
      <c r="P65" s="225">
        <v>0</v>
      </c>
      <c r="Q65" s="190">
        <v>2</v>
      </c>
      <c r="R65" s="53">
        <v>6.1</v>
      </c>
      <c r="S65" s="190">
        <v>1.1000000000000001</v>
      </c>
      <c r="T65" s="190">
        <v>1.2250000000000001</v>
      </c>
      <c r="U65" s="253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8"/>
      <c r="CG65" s="226">
        <v>85.430633208735841</v>
      </c>
      <c r="CH65" s="7">
        <v>121.64694092111604</v>
      </c>
      <c r="CI65" s="7">
        <v>3.701453222992416</v>
      </c>
      <c r="CJ65" s="13">
        <v>193.92753738383036</v>
      </c>
      <c r="CK65" s="32">
        <v>63.256409278980342</v>
      </c>
      <c r="CL65" s="94">
        <v>11.104359668977247</v>
      </c>
      <c r="CM65" s="47">
        <v>7.7993861885987767E-2</v>
      </c>
      <c r="CN65" s="47">
        <v>0.29411310788143746</v>
      </c>
      <c r="CO65" s="94">
        <v>0.17941046935109506</v>
      </c>
      <c r="CP65" s="94">
        <v>0.1529388160983475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10">
        <v>4.2080424736997353</v>
      </c>
      <c r="G66" s="60">
        <v>4.2080424736997353</v>
      </c>
      <c r="H66" s="60">
        <v>5.2636649999999996</v>
      </c>
      <c r="I66" s="53">
        <v>5.1342521694742226E-3</v>
      </c>
      <c r="J66" s="13">
        <v>5.1342521694742226E-3</v>
      </c>
      <c r="K66" s="53">
        <v>4.8056600306278724E-3</v>
      </c>
      <c r="L66" s="53">
        <v>0</v>
      </c>
      <c r="M66" s="225">
        <v>0</v>
      </c>
      <c r="N66" s="133">
        <v>4.281966309341502E-3</v>
      </c>
      <c r="O66" s="133">
        <v>8.5228586013272095E-4</v>
      </c>
      <c r="P66" s="225">
        <v>0</v>
      </c>
      <c r="Q66" s="53">
        <v>1.8</v>
      </c>
      <c r="R66" s="53">
        <v>3.3</v>
      </c>
      <c r="S66" s="53">
        <v>1</v>
      </c>
      <c r="T66" s="74">
        <v>0.8</v>
      </c>
      <c r="U66" s="253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8"/>
      <c r="CG66" s="34">
        <v>72.116026160150255</v>
      </c>
      <c r="CH66" s="226">
        <v>105.22460389676537</v>
      </c>
      <c r="CI66" s="7">
        <v>3.701453222992416</v>
      </c>
      <c r="CJ66" s="13">
        <v>163.70337938354109</v>
      </c>
      <c r="CK66" s="32">
        <v>54.716794026317999</v>
      </c>
      <c r="CL66" s="94">
        <v>11.104359668977247</v>
      </c>
      <c r="CM66" s="47">
        <v>0.31904317349311839</v>
      </c>
      <c r="CN66" s="47">
        <v>0.55386706467026747</v>
      </c>
      <c r="CO66" s="47">
        <v>0.73559839066441701</v>
      </c>
      <c r="CP66" s="47">
        <v>0.28801087362853911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10">
        <v>4.5816537213646651</v>
      </c>
      <c r="G67" s="60">
        <v>4.5816537213646651</v>
      </c>
      <c r="H67" s="60">
        <v>5.5826750000000001</v>
      </c>
      <c r="I67" s="53">
        <v>5.5900969882593174E-3</v>
      </c>
      <c r="J67" s="13">
        <v>5.5900969882593174E-3</v>
      </c>
      <c r="K67" s="53">
        <v>5.2323307810107217E-3</v>
      </c>
      <c r="L67" s="53">
        <v>0</v>
      </c>
      <c r="M67" s="225">
        <v>0</v>
      </c>
      <c r="N67" s="133">
        <v>4.6621408882082703E-3</v>
      </c>
      <c r="O67" s="133">
        <v>9.2795610005104673E-4</v>
      </c>
      <c r="P67" s="225">
        <v>0</v>
      </c>
      <c r="Q67" s="53">
        <v>1.7</v>
      </c>
      <c r="R67" s="190">
        <v>3.05</v>
      </c>
      <c r="S67" s="53">
        <v>0.9</v>
      </c>
      <c r="T67" s="190">
        <v>0.73</v>
      </c>
      <c r="U67" s="253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8"/>
      <c r="CG67" s="226">
        <v>67.658775731868388</v>
      </c>
      <c r="CH67" s="7">
        <v>88.802266872414705</v>
      </c>
      <c r="CI67" s="7">
        <v>3.701453222992416</v>
      </c>
      <c r="CJ67" s="13">
        <v>153.58542091134123</v>
      </c>
      <c r="CK67" s="32">
        <v>46.177178773655648</v>
      </c>
      <c r="CL67" s="94">
        <v>11.104359668977247</v>
      </c>
      <c r="CM67" s="47">
        <v>0.32694785854847253</v>
      </c>
      <c r="CN67" s="47">
        <v>0.49575419521195779</v>
      </c>
      <c r="CO67" s="47">
        <v>0.7545515460665464</v>
      </c>
      <c r="CP67" s="47">
        <v>0.25779218151021804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10">
        <v>6.8429849572313444</v>
      </c>
      <c r="G68" s="60">
        <v>6.8429849572313444</v>
      </c>
      <c r="H68" s="60">
        <v>7.5135249999999996</v>
      </c>
      <c r="I68" s="53">
        <v>8.3491577335375183E-3</v>
      </c>
      <c r="J68" s="13">
        <v>8.3491577335375183E-3</v>
      </c>
      <c r="K68" s="53">
        <v>7.8148116385911171E-3</v>
      </c>
      <c r="L68" s="53">
        <v>0</v>
      </c>
      <c r="M68" s="225">
        <v>0</v>
      </c>
      <c r="N68" s="53">
        <v>6.96319754977029E-3</v>
      </c>
      <c r="O68" s="133">
        <v>1.3859601837672281E-3</v>
      </c>
      <c r="P68" s="225">
        <v>0</v>
      </c>
      <c r="Q68" s="53">
        <v>0.9</v>
      </c>
      <c r="R68" s="53">
        <v>2.8</v>
      </c>
      <c r="S68" s="53">
        <v>0.6</v>
      </c>
      <c r="T68" s="190">
        <v>0.69499999999999995</v>
      </c>
      <c r="U68" s="253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8"/>
      <c r="CG68" s="61">
        <v>63.201525303586507</v>
      </c>
      <c r="CH68" s="7">
        <v>101.23458423455278</v>
      </c>
      <c r="CI68" s="7">
        <v>3.701453222992416</v>
      </c>
      <c r="CJ68" s="7">
        <v>125.53</v>
      </c>
      <c r="CK68" s="32">
        <v>52.641983801967449</v>
      </c>
      <c r="CL68" s="94">
        <v>11.104359668977247</v>
      </c>
      <c r="CM68" s="47">
        <v>0.45781607565135124</v>
      </c>
      <c r="CN68" s="47">
        <v>0.76062857951091811</v>
      </c>
      <c r="CO68" s="47">
        <v>0.93498686785574836</v>
      </c>
      <c r="CP68" s="47">
        <v>0.39552686134567744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2">
        <v>9.831874938550772E-2</v>
      </c>
      <c r="G69" s="32">
        <v>9.831874938550772E-2</v>
      </c>
      <c r="H69" s="32">
        <v>1.7545549999999999</v>
      </c>
      <c r="I69" s="133">
        <v>1.1995916283818264E-4</v>
      </c>
      <c r="J69" s="28">
        <v>1.1995916283818264E-4</v>
      </c>
      <c r="K69" s="133">
        <v>1.1228177641653896E-4</v>
      </c>
      <c r="L69" s="53">
        <v>0</v>
      </c>
      <c r="M69" s="225">
        <v>0</v>
      </c>
      <c r="N69" s="133">
        <v>1.0004594180704432E-4</v>
      </c>
      <c r="O69" s="150">
        <v>1.9913221031138319E-5</v>
      </c>
      <c r="P69" s="225">
        <v>0</v>
      </c>
      <c r="Q69" s="52">
        <v>0.97</v>
      </c>
      <c r="R69" s="52">
        <v>4.4800000000000004</v>
      </c>
      <c r="S69" s="52">
        <v>0.54</v>
      </c>
      <c r="T69" s="252">
        <v>0.66</v>
      </c>
      <c r="U69" s="253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8"/>
      <c r="CG69" s="245">
        <v>55.075614907411108</v>
      </c>
      <c r="CH69" s="58">
        <v>91.799584810873526</v>
      </c>
      <c r="CI69" s="53">
        <v>3.701453222992416</v>
      </c>
      <c r="CJ69" s="13">
        <v>125.02164583982322</v>
      </c>
      <c r="CK69" s="32">
        <v>47.735784101654232</v>
      </c>
      <c r="CL69" s="94">
        <v>11.104359668977247</v>
      </c>
      <c r="CM69" s="47">
        <v>5.7788878311280569E-3</v>
      </c>
      <c r="CN69" s="47">
        <v>0.16106742052784218</v>
      </c>
      <c r="CO69" s="47">
        <v>1.3383738620469997E-2</v>
      </c>
      <c r="CP69" s="47">
        <v>8.3755058674477939E-2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64"/>
      <c r="H70" s="111"/>
      <c r="I70" s="514">
        <v>3.6999999999999998E-2</v>
      </c>
      <c r="J70" s="514">
        <v>3.6999999999999998E-2</v>
      </c>
      <c r="K70" s="514">
        <v>1.9395399999999997E-2</v>
      </c>
      <c r="L70" s="514">
        <v>1.7604600000000001E-2</v>
      </c>
      <c r="M70" s="514">
        <v>0</v>
      </c>
      <c r="N70" s="15"/>
      <c r="O70" s="15"/>
      <c r="P70" s="241"/>
      <c r="Q70" s="15"/>
      <c r="R70" s="15"/>
      <c r="S70" s="15"/>
      <c r="T70" s="171"/>
      <c r="U70" s="253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8"/>
      <c r="CG70" s="251"/>
      <c r="CH70" s="15"/>
      <c r="CI70" s="7"/>
      <c r="CJ70" s="15"/>
      <c r="CK70" s="15"/>
      <c r="CL70" s="15"/>
      <c r="CM70" s="15"/>
      <c r="CN70" s="47"/>
      <c r="CO70" s="15"/>
      <c r="CP70" s="15"/>
    </row>
    <row r="71" spans="2:94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71">
        <v>4.7192999705043759</v>
      </c>
      <c r="G71" s="7">
        <v>4.7192999705043759</v>
      </c>
      <c r="H71" s="7">
        <v>5.7002050000000004</v>
      </c>
      <c r="I71" s="53">
        <v>1.2428271518544436E-2</v>
      </c>
      <c r="J71" s="13">
        <v>1.2428271518544436E-2</v>
      </c>
      <c r="K71" s="133">
        <v>6.5148999300209936E-3</v>
      </c>
      <c r="L71" s="133">
        <v>5.9133715885234424E-3</v>
      </c>
      <c r="M71" s="318">
        <v>0</v>
      </c>
      <c r="N71" s="133">
        <v>1.036517844646606E-2</v>
      </c>
      <c r="O71" s="149">
        <v>2.0630930720783765E-3</v>
      </c>
      <c r="P71" s="225">
        <v>0</v>
      </c>
      <c r="Q71" s="53">
        <v>2.5</v>
      </c>
      <c r="R71" s="53">
        <v>5.8</v>
      </c>
      <c r="S71" s="53">
        <v>1.4</v>
      </c>
      <c r="T71" s="74">
        <v>2.5</v>
      </c>
      <c r="U71" s="253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8"/>
      <c r="CG71" s="61">
        <v>98.745240257321427</v>
      </c>
      <c r="CH71" s="7">
        <v>110.49772088392771</v>
      </c>
      <c r="CI71" s="7">
        <v>18.507266114962079</v>
      </c>
      <c r="CJ71" s="32">
        <v>224.15169538411965</v>
      </c>
      <c r="CK71" s="13">
        <v>57.458814859642409</v>
      </c>
      <c r="CL71" s="47">
        <v>55.521798344886236</v>
      </c>
      <c r="CM71" s="47">
        <v>0.55334974986428165</v>
      </c>
      <c r="CN71" s="47">
        <v>0.6298596610711692</v>
      </c>
      <c r="CO71" s="94">
        <v>1.3198631107061534</v>
      </c>
      <c r="CP71" s="94">
        <v>0.32752702375700798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7">
        <v>1.7500737390620393</v>
      </c>
      <c r="G72" s="7">
        <v>1.7500737390620393</v>
      </c>
      <c r="H72" s="7">
        <v>3.1649150000000001</v>
      </c>
      <c r="I72" s="53">
        <v>4.608817354793562E-3</v>
      </c>
      <c r="J72" s="13">
        <v>4.608817354793562E-3</v>
      </c>
      <c r="K72" s="133">
        <v>2.4159420573827851E-3</v>
      </c>
      <c r="L72" s="133">
        <v>2.1928752974107769E-3</v>
      </c>
      <c r="M72" s="318">
        <v>0</v>
      </c>
      <c r="N72" s="133">
        <v>3.8437536738978309E-3</v>
      </c>
      <c r="O72" s="149">
        <v>7.6506368089573136E-4</v>
      </c>
      <c r="P72" s="225">
        <v>0</v>
      </c>
      <c r="Q72" s="53">
        <v>2.2000000000000002</v>
      </c>
      <c r="R72" s="190">
        <v>5.95</v>
      </c>
      <c r="S72" s="190">
        <v>1.2</v>
      </c>
      <c r="T72" s="190">
        <v>1.65</v>
      </c>
      <c r="U72" s="253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8"/>
      <c r="CG72" s="226">
        <v>92.087936733028641</v>
      </c>
      <c r="CH72" s="7">
        <v>102.76288042205277</v>
      </c>
      <c r="CI72" s="7">
        <v>18.507266114962079</v>
      </c>
      <c r="CJ72" s="13">
        <v>209.03961638397502</v>
      </c>
      <c r="CK72" s="13">
        <v>53.436697819467447</v>
      </c>
      <c r="CL72" s="47">
        <v>55.521798344886236</v>
      </c>
      <c r="CM72" s="47">
        <v>0.19354976017050782</v>
      </c>
      <c r="CN72" s="47">
        <v>0.32523578169096118</v>
      </c>
      <c r="CO72" s="94">
        <v>0.46300198428608108</v>
      </c>
      <c r="CP72" s="94">
        <v>0.16912260647929983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7">
        <v>1.4846131157211682</v>
      </c>
      <c r="G73" s="7">
        <v>1.4846131157211682</v>
      </c>
      <c r="H73" s="7">
        <v>1.2676450000000001</v>
      </c>
      <c r="I73" s="133">
        <v>3.909727081875437E-3</v>
      </c>
      <c r="J73" s="28">
        <v>3.909727081875437E-3</v>
      </c>
      <c r="K73" s="133">
        <v>2.0494789363191043E-3</v>
      </c>
      <c r="L73" s="133">
        <v>1.8602481455563327E-3</v>
      </c>
      <c r="M73" s="225">
        <v>0</v>
      </c>
      <c r="N73" s="133">
        <v>3.2607123862841143E-3</v>
      </c>
      <c r="O73" s="150">
        <v>6.4901469559132256E-4</v>
      </c>
      <c r="P73" s="225">
        <v>0</v>
      </c>
      <c r="Q73" s="190">
        <v>2</v>
      </c>
      <c r="R73" s="53">
        <v>6.1</v>
      </c>
      <c r="S73" s="190">
        <v>1.1000000000000001</v>
      </c>
      <c r="T73" s="190">
        <v>1.2250000000000001</v>
      </c>
      <c r="U73" s="253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8"/>
      <c r="CG73" s="226">
        <v>85.430633208735841</v>
      </c>
      <c r="CH73" s="7">
        <v>103.7905092262733</v>
      </c>
      <c r="CI73" s="7">
        <v>18.507266114962079</v>
      </c>
      <c r="CJ73" s="13">
        <v>193.92753738383036</v>
      </c>
      <c r="CK73" s="32">
        <v>53.971064797662116</v>
      </c>
      <c r="CL73" s="94">
        <v>55.521798344886236</v>
      </c>
      <c r="CM73" s="47">
        <v>0.15430756855646827</v>
      </c>
      <c r="CN73" s="47">
        <v>0.13156952006813924</v>
      </c>
      <c r="CO73" s="94">
        <v>0.37033575553078568</v>
      </c>
      <c r="CP73" s="94">
        <v>6.8416150435432393E-2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7">
        <v>1.6419231147379807</v>
      </c>
      <c r="G74" s="60">
        <v>1.6419231147379807</v>
      </c>
      <c r="H74" s="60">
        <v>3.0725700000000002</v>
      </c>
      <c r="I74" s="53">
        <v>4.3240027991602514E-3</v>
      </c>
      <c r="J74" s="13">
        <v>4.3240027991602514E-3</v>
      </c>
      <c r="K74" s="133">
        <v>2.2666422673198036E-3</v>
      </c>
      <c r="L74" s="133">
        <v>2.0573605318404478E-3</v>
      </c>
      <c r="M74" s="225">
        <v>0</v>
      </c>
      <c r="N74" s="133">
        <v>3.6062183344996498E-3</v>
      </c>
      <c r="O74" s="149">
        <v>7.1778446466060173E-4</v>
      </c>
      <c r="P74" s="225">
        <v>0</v>
      </c>
      <c r="Q74" s="53">
        <v>1.8</v>
      </c>
      <c r="R74" s="53">
        <v>3.3</v>
      </c>
      <c r="S74" s="53">
        <v>1</v>
      </c>
      <c r="T74" s="74">
        <v>0.8</v>
      </c>
      <c r="U74" s="253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8"/>
      <c r="CG74" s="34">
        <v>72.116026160150255</v>
      </c>
      <c r="CH74" s="226">
        <v>91.85460066525188</v>
      </c>
      <c r="CI74" s="7">
        <v>18.507266114962079</v>
      </c>
      <c r="CJ74" s="13">
        <v>163.70337938354109</v>
      </c>
      <c r="CK74" s="32">
        <v>47.764392345930979</v>
      </c>
      <c r="CL74" s="94">
        <v>55.521798344886236</v>
      </c>
      <c r="CM74" s="47">
        <v>0.14879647832016282</v>
      </c>
      <c r="CN74" s="47">
        <v>0.28222969036603296</v>
      </c>
      <c r="CO74" s="47">
        <v>0.35995088664484676</v>
      </c>
      <c r="CP74" s="47">
        <v>0.14675943899033717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7">
        <v>1.8778881132631995</v>
      </c>
      <c r="G75" s="60">
        <v>1.8778881132631995</v>
      </c>
      <c r="H75" s="60">
        <v>3.2740499999999999</v>
      </c>
      <c r="I75" s="53">
        <v>4.9454163750874735E-3</v>
      </c>
      <c r="J75" s="13">
        <v>4.9454163750874735E-3</v>
      </c>
      <c r="K75" s="133">
        <v>2.5923872638208534E-3</v>
      </c>
      <c r="L75" s="133">
        <v>2.35302911126662E-3</v>
      </c>
      <c r="M75" s="225">
        <v>0</v>
      </c>
      <c r="N75" s="133">
        <v>4.1244772568229532E-3</v>
      </c>
      <c r="O75" s="149">
        <v>8.2093911826452059E-4</v>
      </c>
      <c r="P75" s="225">
        <v>0</v>
      </c>
      <c r="Q75" s="53">
        <v>1.7</v>
      </c>
      <c r="R75" s="190">
        <v>3.05</v>
      </c>
      <c r="S75" s="53">
        <v>0.9</v>
      </c>
      <c r="T75" s="190">
        <v>0.73</v>
      </c>
      <c r="U75" s="253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8"/>
      <c r="CG75" s="226">
        <v>67.658775731868388</v>
      </c>
      <c r="CH75" s="7">
        <v>79.918692104230459</v>
      </c>
      <c r="CI75" s="7">
        <v>18.507266114962079</v>
      </c>
      <c r="CJ75" s="13">
        <v>153.58542091134123</v>
      </c>
      <c r="CK75" s="32">
        <v>41.557719894199842</v>
      </c>
      <c r="CL75" s="94">
        <v>55.521798344886236</v>
      </c>
      <c r="CM75" s="47">
        <v>0.16181018575110234</v>
      </c>
      <c r="CN75" s="47">
        <v>0.26165779388385574</v>
      </c>
      <c r="CO75" s="47">
        <v>0.39267996143879119</v>
      </c>
      <c r="CP75" s="47">
        <v>0.13606205281960498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7">
        <v>1.9172156130174025</v>
      </c>
      <c r="G76" s="60">
        <v>1.9172156130174025</v>
      </c>
      <c r="H76" s="60">
        <v>3.3076300000000001</v>
      </c>
      <c r="I76" s="53">
        <v>5.0489853044086768E-3</v>
      </c>
      <c r="J76" s="13">
        <v>5.0489853044086768E-3</v>
      </c>
      <c r="K76" s="133">
        <v>2.6466780965710285E-3</v>
      </c>
      <c r="L76" s="133">
        <v>2.4023072078376484E-3</v>
      </c>
      <c r="M76" s="225">
        <v>0</v>
      </c>
      <c r="N76" s="133">
        <v>4.2108537438768365E-3</v>
      </c>
      <c r="O76" s="149">
        <v>8.3813156053184044E-4</v>
      </c>
      <c r="P76" s="225">
        <v>0</v>
      </c>
      <c r="Q76" s="53">
        <v>0.9</v>
      </c>
      <c r="R76" s="53">
        <v>2.8</v>
      </c>
      <c r="S76" s="53">
        <v>0.6</v>
      </c>
      <c r="T76" s="190">
        <v>0.69499999999999995</v>
      </c>
      <c r="U76" s="253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8"/>
      <c r="CG76" s="61">
        <v>63.201525303586507</v>
      </c>
      <c r="CH76" s="7">
        <v>90.308122077780396</v>
      </c>
      <c r="CI76" s="7">
        <v>18.507266114962079</v>
      </c>
      <c r="CJ76" s="13">
        <v>143.46746243914137</v>
      </c>
      <c r="CK76" s="32">
        <v>46.960223480445805</v>
      </c>
      <c r="CL76" s="94">
        <v>55.521798344886236</v>
      </c>
      <c r="CM76" s="47">
        <v>0.15665337062842372</v>
      </c>
      <c r="CN76" s="47">
        <v>0.29870585382812881</v>
      </c>
      <c r="CO76" s="47">
        <v>0.38150531759792933</v>
      </c>
      <c r="CP76" s="47">
        <v>0.15532704399062694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2">
        <v>0.6587356208829025</v>
      </c>
      <c r="G77" s="32">
        <v>0.6587356208829025</v>
      </c>
      <c r="H77" s="32">
        <v>0.5624650000000001</v>
      </c>
      <c r="I77" s="133">
        <v>1.7347795661301609E-3</v>
      </c>
      <c r="J77" s="28">
        <v>1.7347795661301609E-3</v>
      </c>
      <c r="K77" s="133">
        <v>9.0937144856543032E-4</v>
      </c>
      <c r="L77" s="134">
        <v>8.2540811756473054E-4</v>
      </c>
      <c r="M77" s="225">
        <v>0</v>
      </c>
      <c r="N77" s="133">
        <v>1.4468061581525541E-3</v>
      </c>
      <c r="O77" s="150">
        <v>2.8797340797760674E-4</v>
      </c>
      <c r="P77" s="225">
        <v>0</v>
      </c>
      <c r="Q77" s="52">
        <v>0.97</v>
      </c>
      <c r="R77" s="52">
        <v>4.4800000000000004</v>
      </c>
      <c r="S77" s="52">
        <v>0.54</v>
      </c>
      <c r="T77" s="252">
        <v>0.66</v>
      </c>
      <c r="U77" s="253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8"/>
      <c r="CG77" s="245">
        <v>55.075614907411108</v>
      </c>
      <c r="CH77" s="58">
        <v>83.324890043949665</v>
      </c>
      <c r="CI77" s="53">
        <v>18.507266114962079</v>
      </c>
      <c r="CJ77" s="13">
        <v>125.02164583982322</v>
      </c>
      <c r="CK77" s="32">
        <v>43.328942822853826</v>
      </c>
      <c r="CL77" s="94">
        <v>55.521798344886236</v>
      </c>
      <c r="CM77" s="47">
        <v>4.8471664816625744E-2</v>
      </c>
      <c r="CN77" s="47">
        <v>4.6867334278570157E-2</v>
      </c>
      <c r="CO77" s="47">
        <v>0.11893039780135224</v>
      </c>
      <c r="CP77" s="47">
        <v>2.4371013824856482E-2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64"/>
      <c r="H78" s="112"/>
      <c r="I78" s="514">
        <v>0.19600000000000004</v>
      </c>
      <c r="J78" s="514">
        <v>0.19600000000000004</v>
      </c>
      <c r="K78" s="514">
        <v>9.3746799999999991E-2</v>
      </c>
      <c r="L78" s="514">
        <v>0.10225320000000002</v>
      </c>
      <c r="M78" s="514">
        <v>0</v>
      </c>
      <c r="N78" s="15"/>
      <c r="O78" s="15"/>
      <c r="P78" s="241"/>
      <c r="Q78" s="15"/>
      <c r="R78" s="15"/>
      <c r="S78" s="15"/>
      <c r="T78" s="171"/>
      <c r="U78" s="253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8"/>
      <c r="CG78" s="251"/>
      <c r="CH78" s="15"/>
      <c r="CI78" s="7"/>
      <c r="CJ78" s="15"/>
      <c r="CK78" s="15"/>
      <c r="CL78" s="15"/>
      <c r="CM78" s="15"/>
      <c r="CN78" s="47"/>
      <c r="CO78" s="15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71">
        <v>10.80523055746731</v>
      </c>
      <c r="G79" s="60">
        <v>10.80523055746731</v>
      </c>
      <c r="H79" s="60">
        <v>10.896710000000001</v>
      </c>
      <c r="I79" s="53">
        <v>4.3175786730807776E-2</v>
      </c>
      <c r="J79" s="13">
        <v>4.3175786730807776E-2</v>
      </c>
      <c r="K79" s="73">
        <v>2.0650978793345359E-2</v>
      </c>
      <c r="L79" s="58">
        <v>2.2524807937462418E-2</v>
      </c>
      <c r="M79" s="318">
        <v>0</v>
      </c>
      <c r="N79" s="53">
        <v>3.6008606133493687E-2</v>
      </c>
      <c r="O79" s="53">
        <v>7.167180597314091E-3</v>
      </c>
      <c r="P79" s="225">
        <v>0</v>
      </c>
      <c r="Q79" s="53">
        <v>2.5</v>
      </c>
      <c r="R79" s="53">
        <v>5.8</v>
      </c>
      <c r="S79" s="53">
        <v>1.4</v>
      </c>
      <c r="T79" s="74">
        <v>2.5</v>
      </c>
      <c r="U79" s="253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8"/>
      <c r="CG79" s="61">
        <v>95.430874554240035</v>
      </c>
      <c r="CH79" s="7">
        <v>110.49772088392771</v>
      </c>
      <c r="CI79" s="7">
        <v>4.6449609072846005</v>
      </c>
      <c r="CJ79" s="32">
        <v>216.62808523812487</v>
      </c>
      <c r="CK79" s="32">
        <v>57.458814859642409</v>
      </c>
      <c r="CL79" s="94">
        <v>13.934882721853802</v>
      </c>
      <c r="CM79" s="47">
        <v>1.0813424753929366</v>
      </c>
      <c r="CN79" s="47">
        <v>1.204061620133104</v>
      </c>
      <c r="CO79" s="94">
        <v>2.4912860268215176</v>
      </c>
      <c r="CP79" s="94">
        <v>0.62611204246921404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7">
        <v>8.4652443220922233</v>
      </c>
      <c r="G80" s="60">
        <v>8.4652443220922233</v>
      </c>
      <c r="H80" s="60">
        <v>8.8986999999999998</v>
      </c>
      <c r="I80" s="53">
        <v>3.3825616355983162E-2</v>
      </c>
      <c r="J80" s="13">
        <v>3.3825616355983162E-2</v>
      </c>
      <c r="K80" s="73">
        <v>1.6178792303066746E-2</v>
      </c>
      <c r="L80" s="58">
        <v>1.7646824052916416E-2</v>
      </c>
      <c r="M80" s="318">
        <v>0</v>
      </c>
      <c r="N80" s="53">
        <v>2.8210564040889959E-2</v>
      </c>
      <c r="O80" s="53">
        <v>5.6150523150932056E-3</v>
      </c>
      <c r="P80" s="225">
        <v>0</v>
      </c>
      <c r="Q80" s="53">
        <v>2.2000000000000002</v>
      </c>
      <c r="R80" s="190">
        <v>5.95</v>
      </c>
      <c r="S80" s="190">
        <v>1.2</v>
      </c>
      <c r="T80" s="190">
        <v>1.65</v>
      </c>
      <c r="U80" s="253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8"/>
      <c r="CG80" s="226">
        <v>87.430681477836671</v>
      </c>
      <c r="CH80" s="7">
        <v>107.18278925740988</v>
      </c>
      <c r="CI80" s="7">
        <v>4.6449609072846005</v>
      </c>
      <c r="CJ80" s="13">
        <v>198.46764695468926</v>
      </c>
      <c r="CK80" s="32">
        <v>55.735050413853138</v>
      </c>
      <c r="CL80" s="94">
        <v>13.934882721853802</v>
      </c>
      <c r="CM80" s="47">
        <v>0.77944280890364193</v>
      </c>
      <c r="CN80" s="47">
        <v>0.95378748676491332</v>
      </c>
      <c r="CO80" s="94">
        <v>1.7980393083423809</v>
      </c>
      <c r="CP80" s="94">
        <v>0.4959694931177549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7">
        <v>2.2121718611739261</v>
      </c>
      <c r="G81" s="60">
        <v>2.2121718611739261</v>
      </c>
      <c r="H81" s="60">
        <v>3.5594800000000002</v>
      </c>
      <c r="I81" s="53">
        <v>8.8394467829224308E-3</v>
      </c>
      <c r="J81" s="13">
        <v>8.8394467829224308E-3</v>
      </c>
      <c r="K81" s="73">
        <v>4.2279073962717987E-3</v>
      </c>
      <c r="L81" s="58">
        <v>4.6115393866506321E-3</v>
      </c>
      <c r="M81" s="225">
        <v>0</v>
      </c>
      <c r="N81" s="53">
        <v>7.372098616957307E-3</v>
      </c>
      <c r="O81" s="133">
        <v>1.4673481659651236E-3</v>
      </c>
      <c r="P81" s="225">
        <v>0</v>
      </c>
      <c r="Q81" s="190">
        <v>2</v>
      </c>
      <c r="R81" s="53">
        <v>6.1</v>
      </c>
      <c r="S81" s="190">
        <v>1.1000000000000001</v>
      </c>
      <c r="T81" s="190">
        <v>1.2250000000000001</v>
      </c>
      <c r="U81" s="253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8"/>
      <c r="CG81" s="226">
        <v>79.430488401433323</v>
      </c>
      <c r="CH81" s="7">
        <v>108.25461714998399</v>
      </c>
      <c r="CI81" s="7">
        <v>4.6449609072846005</v>
      </c>
      <c r="CJ81" s="13">
        <v>180.30720867125365</v>
      </c>
      <c r="CK81" s="32">
        <v>56.292400917991678</v>
      </c>
      <c r="CL81" s="94">
        <v>13.934882721853802</v>
      </c>
      <c r="CM81" s="47">
        <v>0.18598934317630059</v>
      </c>
      <c r="CN81" s="47">
        <v>0.38533014465302501</v>
      </c>
      <c r="CO81" s="94">
        <v>0.42969688883540635</v>
      </c>
      <c r="CP81" s="94">
        <v>0.20037167521957303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7">
        <v>8.2292793235670043</v>
      </c>
      <c r="G82" s="60">
        <v>8.2292793235670043</v>
      </c>
      <c r="H82" s="60">
        <v>8.6972199999999997</v>
      </c>
      <c r="I82" s="53">
        <v>3.2882742032471435E-2</v>
      </c>
      <c r="J82" s="13">
        <v>3.2882742032471435E-2</v>
      </c>
      <c r="K82" s="73">
        <v>1.5727815514131088E-2</v>
      </c>
      <c r="L82" s="58">
        <v>1.7154926518340347E-2</v>
      </c>
      <c r="M82" s="225">
        <v>0</v>
      </c>
      <c r="N82" s="53">
        <v>2.7424206855081176E-2</v>
      </c>
      <c r="O82" s="53">
        <v>5.4585351773902583E-3</v>
      </c>
      <c r="P82" s="225">
        <v>0</v>
      </c>
      <c r="Q82" s="53">
        <v>1.8</v>
      </c>
      <c r="R82" s="53">
        <v>3.3</v>
      </c>
      <c r="S82" s="53">
        <v>1</v>
      </c>
      <c r="T82" s="74">
        <v>0.8</v>
      </c>
      <c r="U82" s="253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8"/>
      <c r="CG82" s="34">
        <v>63.430102248626611</v>
      </c>
      <c r="CH82" s="226">
        <v>95.805336177735825</v>
      </c>
      <c r="CI82" s="7">
        <v>4.6449609072846005</v>
      </c>
      <c r="CJ82" s="13">
        <v>143.9863321043824</v>
      </c>
      <c r="CK82" s="32">
        <v>49.818774812422632</v>
      </c>
      <c r="CL82" s="94">
        <v>13.934882721853802</v>
      </c>
      <c r="CM82" s="47">
        <v>0.56020870967945802</v>
      </c>
      <c r="CN82" s="47">
        <v>0.83324008591172749</v>
      </c>
      <c r="CO82" s="47">
        <v>1.2995777879221284</v>
      </c>
      <c r="CP82" s="47">
        <v>0.43328484467409834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7">
        <v>8.8978468193884588</v>
      </c>
      <c r="G83" s="60">
        <v>8.8978468193884588</v>
      </c>
      <c r="H83" s="60">
        <v>9.2680799999999994</v>
      </c>
      <c r="I83" s="53">
        <v>3.5554219282421334E-2</v>
      </c>
      <c r="J83" s="13">
        <v>3.5554219282421334E-2</v>
      </c>
      <c r="K83" s="73">
        <v>1.7005583082782123E-2</v>
      </c>
      <c r="L83" s="58">
        <v>1.8548636199639212E-2</v>
      </c>
      <c r="M83" s="225">
        <v>0</v>
      </c>
      <c r="N83" s="53">
        <v>2.9652218881539391E-2</v>
      </c>
      <c r="O83" s="53">
        <v>5.9020004008819415E-3</v>
      </c>
      <c r="P83" s="225">
        <v>0</v>
      </c>
      <c r="Q83" s="53">
        <v>1.7</v>
      </c>
      <c r="R83" s="190">
        <v>3.05</v>
      </c>
      <c r="S83" s="53">
        <v>0.9</v>
      </c>
      <c r="T83" s="190">
        <v>0.73</v>
      </c>
      <c r="U83" s="253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8"/>
      <c r="CG83" s="226">
        <v>61.435768403151762</v>
      </c>
      <c r="CH83" s="7">
        <v>83.35605520548765</v>
      </c>
      <c r="CI83" s="7">
        <v>4.6449609072846005</v>
      </c>
      <c r="CJ83" s="13">
        <v>139.45919427515449</v>
      </c>
      <c r="CK83" s="32">
        <v>43.345148706853578</v>
      </c>
      <c r="CL83" s="94">
        <v>13.934882721853802</v>
      </c>
      <c r="CM83" s="47">
        <v>0.58797620711773591</v>
      </c>
      <c r="CN83" s="47">
        <v>0.77255058812887589</v>
      </c>
      <c r="CO83" s="47">
        <v>1.3648770001208586</v>
      </c>
      <c r="CP83" s="47">
        <v>0.40172630582701552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7">
        <v>9.0551568184052709</v>
      </c>
      <c r="G84" s="60">
        <v>9.0551568184052709</v>
      </c>
      <c r="H84" s="60">
        <v>9.4024000000000001</v>
      </c>
      <c r="I84" s="53">
        <v>3.6182802164762481E-2</v>
      </c>
      <c r="J84" s="13">
        <v>3.6182802164762481E-2</v>
      </c>
      <c r="K84" s="73">
        <v>1.7306234275405896E-2</v>
      </c>
      <c r="L84" s="58">
        <v>1.8876567889356585E-2</v>
      </c>
      <c r="M84" s="225">
        <v>0</v>
      </c>
      <c r="N84" s="53">
        <v>3.0176457005411911E-2</v>
      </c>
      <c r="O84" s="53">
        <v>6.0063451593505724E-3</v>
      </c>
      <c r="P84" s="225">
        <v>0</v>
      </c>
      <c r="Q84" s="53">
        <v>0.9</v>
      </c>
      <c r="R84" s="53">
        <v>2.8</v>
      </c>
      <c r="S84" s="53">
        <v>0.6</v>
      </c>
      <c r="T84" s="190">
        <v>0.69499999999999995</v>
      </c>
      <c r="U84" s="253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8"/>
      <c r="CG84" s="245">
        <v>59.441434557676935</v>
      </c>
      <c r="CH84" s="7">
        <v>94.192342382201034</v>
      </c>
      <c r="CI84" s="7">
        <v>4.6449609072846005</v>
      </c>
      <c r="CJ84" s="58">
        <v>117.715</v>
      </c>
      <c r="CK84" s="32">
        <v>48.980018038744539</v>
      </c>
      <c r="CL84" s="94">
        <v>13.934882721853802</v>
      </c>
      <c r="CM84" s="47">
        <v>0.58031236086156313</v>
      </c>
      <c r="CN84" s="47">
        <v>0.88563408001440702</v>
      </c>
      <c r="CO84" s="47">
        <v>1.1921103331710488</v>
      </c>
      <c r="CP84" s="47">
        <v>0.46052972160749162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2">
        <v>1.3862943663356604</v>
      </c>
      <c r="G85" s="32">
        <v>1.3862943663356604</v>
      </c>
      <c r="H85" s="32">
        <v>1.1836949999999999</v>
      </c>
      <c r="I85" s="133">
        <v>5.5393866506313894E-3</v>
      </c>
      <c r="J85" s="28">
        <v>5.5393866506313894E-3</v>
      </c>
      <c r="K85" s="193">
        <v>2.6494886349969935E-3</v>
      </c>
      <c r="L85" s="133">
        <v>2.8898980156343958E-3</v>
      </c>
      <c r="M85" s="225">
        <v>0</v>
      </c>
      <c r="N85" s="133">
        <v>4.6198484666265787E-3</v>
      </c>
      <c r="O85" s="133">
        <v>9.1953818400481065E-4</v>
      </c>
      <c r="P85" s="225">
        <v>0</v>
      </c>
      <c r="Q85" s="52">
        <v>0.97</v>
      </c>
      <c r="R85" s="52">
        <v>4.4800000000000004</v>
      </c>
      <c r="S85" s="52">
        <v>0.54</v>
      </c>
      <c r="T85" s="252">
        <v>0.66</v>
      </c>
      <c r="U85" s="253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8"/>
      <c r="CG85" s="245">
        <v>55.452766866727266</v>
      </c>
      <c r="CH85" s="58">
        <v>86.851208614767188</v>
      </c>
      <c r="CI85" s="53">
        <v>4.6449609072846005</v>
      </c>
      <c r="CJ85" s="13">
        <v>125.8777807874709</v>
      </c>
      <c r="CK85" s="32">
        <v>45.162628479678936</v>
      </c>
      <c r="CL85" s="94">
        <v>13.934882721853802</v>
      </c>
      <c r="CM85" s="47">
        <v>8.3313141442686797E-2</v>
      </c>
      <c r="CN85" s="47">
        <v>0.10280534138125684</v>
      </c>
      <c r="CO85" s="47">
        <v>0.1938215077653602</v>
      </c>
      <c r="CP85" s="47">
        <v>5.3458777518253557E-2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64"/>
      <c r="H86" s="63"/>
      <c r="I86" s="330">
        <v>0.19700000000000004</v>
      </c>
      <c r="J86" s="330">
        <v>0.19700000000000004</v>
      </c>
      <c r="K86" s="330">
        <v>7.8800000000000009E-2</v>
      </c>
      <c r="L86" s="330">
        <v>0.11820000000000001</v>
      </c>
      <c r="M86" s="330">
        <v>0</v>
      </c>
      <c r="N86" s="15"/>
      <c r="O86" s="15"/>
      <c r="P86" s="241"/>
      <c r="Q86" s="15"/>
      <c r="R86" s="15"/>
      <c r="S86" s="15"/>
      <c r="T86" s="171"/>
      <c r="U86" s="253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8"/>
      <c r="CG86" s="251"/>
      <c r="CH86" s="15"/>
      <c r="CI86" s="7"/>
      <c r="CJ86" s="15"/>
      <c r="CK86" s="15"/>
      <c r="CL86" s="15"/>
      <c r="CM86" s="15"/>
      <c r="CN86" s="47"/>
      <c r="CO86" s="15"/>
      <c r="CP86" s="15"/>
    </row>
    <row r="87" spans="2:94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71">
        <v>24.579687346376957</v>
      </c>
      <c r="G87" s="7">
        <v>24.579687346376957</v>
      </c>
      <c r="H87" s="7">
        <v>22.658104999999999</v>
      </c>
      <c r="I87" s="53">
        <v>5.8359995260101917E-2</v>
      </c>
      <c r="J87" s="13">
        <v>5.8359995260101917E-2</v>
      </c>
      <c r="K87" s="73">
        <v>2.3343998104040767E-2</v>
      </c>
      <c r="L87" s="58">
        <v>3.501599715606115E-2</v>
      </c>
      <c r="M87" s="318">
        <v>0</v>
      </c>
      <c r="N87" s="53">
        <v>4.8672236046924999E-2</v>
      </c>
      <c r="O87" s="53">
        <v>9.6877592131769195E-3</v>
      </c>
      <c r="P87" s="225">
        <v>0</v>
      </c>
      <c r="Q87" s="53">
        <v>2.5</v>
      </c>
      <c r="R87" s="53">
        <v>5.8</v>
      </c>
      <c r="S87" s="53">
        <v>1.4</v>
      </c>
      <c r="T87" s="74">
        <v>2.5</v>
      </c>
      <c r="U87" s="253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8"/>
      <c r="CG87" s="61">
        <v>106.40256791616463</v>
      </c>
      <c r="CH87" s="7">
        <v>110.49772088392771</v>
      </c>
      <c r="CI87" s="7">
        <v>3.0482555954055193</v>
      </c>
      <c r="CJ87" s="32">
        <v>241.53382916969372</v>
      </c>
      <c r="CK87" s="32">
        <v>57.458814859642409</v>
      </c>
      <c r="CL87" s="94">
        <v>9.1447667862165574</v>
      </c>
      <c r="CM87" s="47">
        <v>2.6902670217178786</v>
      </c>
      <c r="CN87" s="47">
        <v>2.5036689620487267</v>
      </c>
      <c r="CO87" s="94">
        <v>6.1616015130250297</v>
      </c>
      <c r="CP87" s="94">
        <v>1.3019078602653378</v>
      </c>
    </row>
    <row r="88" spans="2:94" ht="16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10">
        <v>12.781437420116017</v>
      </c>
      <c r="G88" s="7">
        <v>12.781437420116017</v>
      </c>
      <c r="H88" s="7">
        <v>12.584105000000001</v>
      </c>
      <c r="I88" s="53">
        <v>3.0347197535252991E-2</v>
      </c>
      <c r="J88" s="13">
        <v>3.0347197535252991E-2</v>
      </c>
      <c r="K88" s="73">
        <v>1.2138879014101198E-2</v>
      </c>
      <c r="L88" s="58">
        <v>1.8208318521151793E-2</v>
      </c>
      <c r="M88" s="318">
        <v>0</v>
      </c>
      <c r="N88" s="53">
        <v>2.5309562744400993E-2</v>
      </c>
      <c r="O88" s="133">
        <v>5.0376347908519968E-3</v>
      </c>
      <c r="P88" s="225">
        <v>0</v>
      </c>
      <c r="Q88" s="53">
        <v>2.2000000000000002</v>
      </c>
      <c r="R88" s="190">
        <v>5.95</v>
      </c>
      <c r="S88" s="190">
        <v>1.2</v>
      </c>
      <c r="T88" s="190">
        <v>1.65</v>
      </c>
      <c r="U88" s="253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8"/>
      <c r="CG88" s="226">
        <v>95.030864900419857</v>
      </c>
      <c r="CH88" s="226">
        <v>114.64138541707501</v>
      </c>
      <c r="CI88" s="7">
        <v>3.0482555954055193</v>
      </c>
      <c r="CJ88" s="32">
        <v>215.72006332395307</v>
      </c>
      <c r="CK88" s="32">
        <v>59.613520416879012</v>
      </c>
      <c r="CL88" s="94">
        <v>9.1447667862165574</v>
      </c>
      <c r="CM88" s="47">
        <v>1.2535921408374104</v>
      </c>
      <c r="CN88" s="47">
        <v>1.442659231433941</v>
      </c>
      <c r="CO88" s="94">
        <v>2.8740957540381529</v>
      </c>
      <c r="CP88" s="94">
        <v>0.75018280034564933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10">
        <v>3.9327499754203132</v>
      </c>
      <c r="G89" s="7">
        <v>3.9327499754203132</v>
      </c>
      <c r="H89" s="7">
        <v>5.0286050000000007</v>
      </c>
      <c r="I89" s="53">
        <v>9.3375992416163053E-3</v>
      </c>
      <c r="J89" s="13">
        <v>9.3375992416163053E-3</v>
      </c>
      <c r="K89" s="151">
        <v>3.7350396966465225E-3</v>
      </c>
      <c r="L89" s="58">
        <v>5.6025595449697829E-3</v>
      </c>
      <c r="M89" s="225">
        <v>0</v>
      </c>
      <c r="N89" s="53">
        <v>7.7875577675079986E-3</v>
      </c>
      <c r="O89" s="133">
        <v>1.5500414741083067E-3</v>
      </c>
      <c r="P89" s="225">
        <v>0</v>
      </c>
      <c r="Q89" s="190">
        <v>2</v>
      </c>
      <c r="R89" s="53">
        <v>6.1</v>
      </c>
      <c r="S89" s="190">
        <v>1.1000000000000001</v>
      </c>
      <c r="T89" s="190">
        <v>1.2250000000000001</v>
      </c>
      <c r="U89" s="253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8"/>
      <c r="CG89" s="226">
        <v>83.659161884675086</v>
      </c>
      <c r="CH89" s="226">
        <v>118.7850499502223</v>
      </c>
      <c r="CI89" s="7">
        <v>3.0482555954055193</v>
      </c>
      <c r="CJ89" s="32">
        <v>189.90629747821245</v>
      </c>
      <c r="CK89" s="32">
        <v>61.768225974115602</v>
      </c>
      <c r="CL89" s="94">
        <v>9.1447667862165574</v>
      </c>
      <c r="CM89" s="47">
        <v>0.34099859396354587</v>
      </c>
      <c r="CN89" s="47">
        <v>0.59732309610493772</v>
      </c>
      <c r="CO89" s="94">
        <v>0.78281806809332044</v>
      </c>
      <c r="CP89" s="94">
        <v>0.31060800997456761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10">
        <v>12.181693048864421</v>
      </c>
      <c r="G90" s="7">
        <v>12.181693048864421</v>
      </c>
      <c r="H90" s="7">
        <v>12.072010000000001</v>
      </c>
      <c r="I90" s="53">
        <v>2.8923213650906512E-2</v>
      </c>
      <c r="J90" s="13">
        <v>2.8923213650906512E-2</v>
      </c>
      <c r="K90" s="73">
        <v>1.1569285460362606E-2</v>
      </c>
      <c r="L90" s="58">
        <v>1.7353928190543905E-2</v>
      </c>
      <c r="M90" s="225">
        <v>0</v>
      </c>
      <c r="N90" s="53">
        <v>2.4121960184856031E-2</v>
      </c>
      <c r="O90" s="133">
        <v>4.8012534660504813E-3</v>
      </c>
      <c r="P90" s="225">
        <v>0</v>
      </c>
      <c r="Q90" s="53">
        <v>1.8</v>
      </c>
      <c r="R90" s="53">
        <v>3.3</v>
      </c>
      <c r="S90" s="53">
        <v>1</v>
      </c>
      <c r="T90" s="74">
        <v>0.8</v>
      </c>
      <c r="U90" s="253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8"/>
      <c r="CG90" s="34">
        <v>60.915755853185551</v>
      </c>
      <c r="CH90" s="7">
        <v>127.07237901651688</v>
      </c>
      <c r="CI90" s="7">
        <v>3.0482555954055193</v>
      </c>
      <c r="CJ90" s="32">
        <v>138.27876578673121</v>
      </c>
      <c r="CK90" s="32">
        <v>66.077637088588773</v>
      </c>
      <c r="CL90" s="94">
        <v>9.1447667862165574</v>
      </c>
      <c r="CM90" s="47">
        <v>0.77918995364078603</v>
      </c>
      <c r="CN90" s="47">
        <v>1.5340190302111818</v>
      </c>
      <c r="CO90" s="47">
        <v>1.7958682219829154</v>
      </c>
      <c r="CP90" s="47">
        <v>0.79768989570981452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10">
        <v>13.096057418149643</v>
      </c>
      <c r="G91" s="7">
        <v>13.096057418149643</v>
      </c>
      <c r="H91" s="7">
        <v>12.852745000000001</v>
      </c>
      <c r="I91" s="53">
        <v>3.1094205474582297E-2</v>
      </c>
      <c r="J91" s="13">
        <v>3.1094205474582297E-2</v>
      </c>
      <c r="K91" s="73">
        <v>1.2437682189832919E-2</v>
      </c>
      <c r="L91" s="58">
        <v>1.8656523284749378E-2</v>
      </c>
      <c r="M91" s="225">
        <v>0</v>
      </c>
      <c r="N91" s="53">
        <v>2.5932567365801636E-2</v>
      </c>
      <c r="O91" s="53">
        <v>5.1616381087806612E-3</v>
      </c>
      <c r="P91" s="225">
        <v>0</v>
      </c>
      <c r="Q91" s="53">
        <v>1.7</v>
      </c>
      <c r="R91" s="190">
        <v>3.05</v>
      </c>
      <c r="S91" s="53">
        <v>0.9</v>
      </c>
      <c r="T91" s="190">
        <v>0.73</v>
      </c>
      <c r="U91" s="253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8"/>
      <c r="CG91" s="226">
        <v>63.544390721146648</v>
      </c>
      <c r="CH91" s="7">
        <v>132.15527417717755</v>
      </c>
      <c r="CI91" s="7">
        <v>3.0482555954055193</v>
      </c>
      <c r="CJ91" s="32">
        <v>144.24576693700288</v>
      </c>
      <c r="CK91" s="32">
        <v>68.720742572132323</v>
      </c>
      <c r="CL91" s="94">
        <v>9.1447667862165574</v>
      </c>
      <c r="CM91" s="47">
        <v>0.87210111978809846</v>
      </c>
      <c r="CN91" s="47">
        <v>1.698558039404348</v>
      </c>
      <c r="CO91" s="47">
        <v>2.0088112370399012</v>
      </c>
      <c r="CP91" s="47">
        <v>0.88325018049026083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10">
        <v>13.469668665814572</v>
      </c>
      <c r="G92" s="60">
        <v>13.469668665814572</v>
      </c>
      <c r="H92" s="60">
        <v>13.171754999999999</v>
      </c>
      <c r="I92" s="53">
        <v>3.1981277402535847E-2</v>
      </c>
      <c r="J92" s="13">
        <v>3.1981277402535847E-2</v>
      </c>
      <c r="K92" s="73">
        <v>1.2792510961014339E-2</v>
      </c>
      <c r="L92" s="58">
        <v>1.918876644152151E-2</v>
      </c>
      <c r="M92" s="225">
        <v>0</v>
      </c>
      <c r="N92" s="53">
        <v>2.6672385353714897E-2</v>
      </c>
      <c r="O92" s="53">
        <v>5.3088920488209507E-3</v>
      </c>
      <c r="P92" s="225">
        <v>0</v>
      </c>
      <c r="Q92" s="53">
        <v>0.9</v>
      </c>
      <c r="R92" s="53">
        <v>2.8</v>
      </c>
      <c r="S92" s="53">
        <v>0.6</v>
      </c>
      <c r="T92" s="190">
        <v>0.69499999999999995</v>
      </c>
      <c r="U92" s="253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8"/>
      <c r="CG92" s="34">
        <v>66.173025589107752</v>
      </c>
      <c r="CH92" s="226">
        <v>121.32649753055264</v>
      </c>
      <c r="CI92" s="7">
        <v>3.0482555954055193</v>
      </c>
      <c r="CJ92" s="32">
        <v>150.21276808727461</v>
      </c>
      <c r="CK92" s="32">
        <v>63.089778715887377</v>
      </c>
      <c r="CL92" s="94">
        <v>9.1447667862165574</v>
      </c>
      <c r="CM92" s="47">
        <v>0.93238772217857824</v>
      </c>
      <c r="CN92" s="47">
        <v>1.5980829004805444</v>
      </c>
      <c r="CO92" s="47">
        <v>2.1464931941469167</v>
      </c>
      <c r="CP92" s="47">
        <v>0.8310031082498831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2">
        <v>2.9298987316881333</v>
      </c>
      <c r="G93" s="32">
        <v>2.9298987316881333</v>
      </c>
      <c r="H93" s="32">
        <v>4.1723150000000002</v>
      </c>
      <c r="I93" s="53">
        <v>6.9565114350041484E-3</v>
      </c>
      <c r="J93" s="13">
        <v>6.9565114350041484E-3</v>
      </c>
      <c r="K93" s="151">
        <v>2.7826045740016597E-3</v>
      </c>
      <c r="L93" s="58">
        <v>4.1739068610024887E-3</v>
      </c>
      <c r="M93" s="225">
        <v>0</v>
      </c>
      <c r="N93" s="53">
        <v>5.8017305367934601E-3</v>
      </c>
      <c r="O93" s="133">
        <v>1.1547808982106888E-3</v>
      </c>
      <c r="P93" s="225">
        <v>0</v>
      </c>
      <c r="Q93" s="52">
        <v>0.97</v>
      </c>
      <c r="R93" s="52">
        <v>4.4800000000000004</v>
      </c>
      <c r="S93" s="52">
        <v>0.54</v>
      </c>
      <c r="T93" s="252">
        <v>0.66</v>
      </c>
      <c r="U93" s="259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2"/>
      <c r="CG93" s="245">
        <v>47.041135289251727</v>
      </c>
      <c r="CH93" s="53">
        <v>110.49772088392771</v>
      </c>
      <c r="CI93" s="53">
        <v>3.0482555954055193</v>
      </c>
      <c r="CJ93" s="32">
        <v>106.78337710660142</v>
      </c>
      <c r="CK93" s="32">
        <v>57.458814859642409</v>
      </c>
      <c r="CL93" s="60">
        <v>9.1447667862165574</v>
      </c>
      <c r="CM93" s="7">
        <v>0.14675684282398843</v>
      </c>
      <c r="CN93" s="7">
        <v>0.46103129830982487</v>
      </c>
      <c r="CO93" s="7">
        <v>0.33965772175852688</v>
      </c>
      <c r="CP93" s="7">
        <v>0.23973627512110893</v>
      </c>
    </row>
    <row r="94" spans="2:94" x14ac:dyDescent="0.2">
      <c r="B94" s="21"/>
      <c r="C94" s="21"/>
      <c r="D94" s="21"/>
      <c r="E94" s="21"/>
      <c r="F94" s="22"/>
      <c r="G94" s="22"/>
      <c r="H94" s="23"/>
      <c r="I94" s="23"/>
      <c r="J94" s="132">
        <f>SUM(J87:J93)</f>
        <v>0.19700000000000004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2"/>
      <c r="CH94" s="23"/>
      <c r="CI94" s="24"/>
      <c r="CJ94" s="23"/>
      <c r="CK94" s="23"/>
      <c r="CL94" s="23"/>
      <c r="CM94" s="23"/>
      <c r="CN94" s="23"/>
      <c r="CO94" s="23"/>
      <c r="CP94" s="23"/>
    </row>
    <row r="95" spans="2:94" x14ac:dyDescent="0.2">
      <c r="F95" s="25"/>
      <c r="G95"/>
      <c r="I95" s="25"/>
      <c r="J95" s="147">
        <f>J94/J38</f>
        <v>0.10015251652262332</v>
      </c>
      <c r="CG95" s="25"/>
      <c r="CI95" s="26"/>
    </row>
    <row r="96" spans="2:94" x14ac:dyDescent="0.2">
      <c r="B96" s="208"/>
      <c r="C96" s="18" t="s">
        <v>107</v>
      </c>
      <c r="G96"/>
    </row>
    <row r="104" spans="7:7" x14ac:dyDescent="0.2">
      <c r="G104"/>
    </row>
    <row r="105" spans="7:7" x14ac:dyDescent="0.2">
      <c r="G105"/>
    </row>
    <row r="106" spans="7:7" x14ac:dyDescent="0.2">
      <c r="G106"/>
    </row>
    <row r="107" spans="7:7" x14ac:dyDescent="0.2">
      <c r="G107"/>
    </row>
    <row r="115" spans="7:7" x14ac:dyDescent="0.2">
      <c r="G115"/>
    </row>
    <row r="116" spans="7:7" x14ac:dyDescent="0.2">
      <c r="G116"/>
    </row>
    <row r="117" spans="7:7" x14ac:dyDescent="0.2">
      <c r="G117"/>
    </row>
    <row r="118" spans="7:7" x14ac:dyDescent="0.2">
      <c r="G118"/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R3:BR4"/>
    <mergeCell ref="BP3:BP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F3:J3"/>
    <mergeCell ref="K3:M3"/>
    <mergeCell ref="BT3:BT4"/>
    <mergeCell ref="BU3:BU4"/>
    <mergeCell ref="U4:U5"/>
    <mergeCell ref="V4:V5"/>
    <mergeCell ref="W4:W5"/>
    <mergeCell ref="X4:X5"/>
    <mergeCell ref="Y4:Z4"/>
    <mergeCell ref="AA4:AB4"/>
    <mergeCell ref="AC4:AD4"/>
    <mergeCell ref="AE4:AE5"/>
    <mergeCell ref="AF4:AF5"/>
    <mergeCell ref="AG4:AG5"/>
    <mergeCell ref="AH4:AH5"/>
    <mergeCell ref="Q3:T3"/>
    <mergeCell ref="CG3:CI3"/>
    <mergeCell ref="CJ3:CL3"/>
    <mergeCell ref="CM3:CN3"/>
    <mergeCell ref="CO3:CP3"/>
    <mergeCell ref="BV3:BV4"/>
    <mergeCell ref="BW3:BX3"/>
    <mergeCell ref="BY3:BY4"/>
    <mergeCell ref="BZ3:BZ4"/>
    <mergeCell ref="CA3:CA4"/>
    <mergeCell ref="AP4:AP5"/>
    <mergeCell ref="AI4:AI5"/>
    <mergeCell ref="AJ4:AK4"/>
    <mergeCell ref="AL4:AM4"/>
    <mergeCell ref="AN4:AN5"/>
    <mergeCell ref="AO4:AO5"/>
  </mergeCells>
  <pageMargins left="0.74791666666666701" right="0.74791666666666701" top="0.98402777777777795" bottom="0.98402777777777795" header="0.51180555555555496" footer="0.51180555555555496"/>
  <pageSetup firstPageNumber="0"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2:DG96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8.6640625" customWidth="1"/>
    <col min="2" max="2" width="21.33203125" customWidth="1"/>
    <col min="3" max="3" width="25.6640625" customWidth="1"/>
    <col min="4" max="4" width="30.33203125" customWidth="1"/>
    <col min="5" max="7" width="11.33203125"/>
    <col min="8" max="8" width="15.33203125"/>
    <col min="9" max="9" width="14.5" customWidth="1"/>
    <col min="10" max="10" width="11.6640625"/>
    <col min="11" max="12" width="14.6640625"/>
    <col min="13" max="13" width="15.6640625"/>
    <col min="14" max="14" width="10.33203125" customWidth="1"/>
    <col min="15" max="15" width="8.6640625" customWidth="1"/>
    <col min="16" max="16" width="10.6640625" customWidth="1"/>
    <col min="17" max="17" width="13.33203125" customWidth="1"/>
    <col min="18" max="18" width="17.33203125"/>
    <col min="19" max="19" width="15.5"/>
    <col min="20" max="20" width="14.5"/>
    <col min="21" max="55" width="34.6640625" style="136" customWidth="1"/>
    <col min="56" max="84" width="34.6640625" style="21" customWidth="1"/>
    <col min="85" max="85" width="14.6640625"/>
    <col min="86" max="87" width="13"/>
    <col min="88" max="88" width="13.6640625"/>
    <col min="89" max="89" width="13"/>
    <col min="90" max="90" width="15.33203125"/>
    <col min="91" max="91" width="16.6640625" customWidth="1"/>
    <col min="92" max="93" width="17"/>
    <col min="94" max="94" width="18.6640625"/>
    <col min="95" max="95" width="8" customWidth="1"/>
    <col min="96" max="96" width="12.6640625" customWidth="1"/>
    <col min="97" max="97" width="7.5"/>
    <col min="98" max="98" width="10.6640625" customWidth="1"/>
    <col min="99" max="99" width="9.33203125" customWidth="1"/>
    <col min="100" max="100" width="10" customWidth="1"/>
    <col min="101" max="101" width="8.5"/>
    <col min="102" max="104" width="12.6640625"/>
    <col min="105" max="1084" width="14.6640625"/>
  </cols>
  <sheetData>
    <row r="2" spans="1:108" ht="15.75" customHeight="1" x14ac:dyDescent="0.2"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368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48</v>
      </c>
      <c r="R4" s="4" t="s">
        <v>110</v>
      </c>
      <c r="S4" s="4" t="s">
        <v>112</v>
      </c>
      <c r="T4" s="4" t="s">
        <v>117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30" customHeight="1" x14ac:dyDescent="0.2">
      <c r="A5" s="2"/>
      <c r="B5" s="3"/>
      <c r="C5" s="3"/>
      <c r="D5" s="3"/>
      <c r="E5" s="3"/>
      <c r="F5" s="96">
        <f>F6/I6</f>
        <v>68.485134567983081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f>SUM(F7:F13)</f>
        <v>402.90630967494701</v>
      </c>
      <c r="G6" s="7"/>
      <c r="H6" s="95"/>
      <c r="I6" s="96">
        <v>5.8831206540887253</v>
      </c>
      <c r="J6" s="96">
        <v>2.4659999999999997</v>
      </c>
      <c r="K6" s="96">
        <v>4.0770026132834856</v>
      </c>
      <c r="L6" s="96">
        <v>1.7884686788429724</v>
      </c>
      <c r="M6" s="96">
        <v>1.7649361962266175E-2</v>
      </c>
      <c r="N6" s="98">
        <f>N14+N22</f>
        <v>1.7517730496453903</v>
      </c>
      <c r="O6" s="98">
        <f>I6-N6</f>
        <v>4.1313476044433353</v>
      </c>
      <c r="P6" s="98"/>
      <c r="Q6" s="99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  <c r="CQ6" s="224"/>
      <c r="CR6" s="237"/>
      <c r="CS6" s="237"/>
      <c r="CT6" s="237"/>
      <c r="CU6" s="237"/>
      <c r="CV6" s="237"/>
      <c r="CW6" s="237"/>
      <c r="CX6" s="237"/>
      <c r="CY6" s="237"/>
      <c r="CZ6" s="237"/>
      <c r="DA6" s="237"/>
    </row>
    <row r="7" spans="1:108" ht="27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73.850927038090063</v>
      </c>
      <c r="G7" s="13">
        <v>66.832184618398173</v>
      </c>
      <c r="H7" s="13">
        <v>4.2304319999999995</v>
      </c>
      <c r="I7" s="372">
        <v>1.3060777592366022</v>
      </c>
      <c r="J7" s="372">
        <v>0.65</v>
      </c>
      <c r="K7" s="372">
        <v>0.90511188715096536</v>
      </c>
      <c r="L7" s="372">
        <v>0.39704763880792704</v>
      </c>
      <c r="M7" s="372">
        <v>3.9182332777098075E-3</v>
      </c>
      <c r="N7" s="13">
        <v>1.1428318521648333</v>
      </c>
      <c r="O7" s="190">
        <v>0.15411717558991905</v>
      </c>
      <c r="P7" s="190">
        <v>9.1287314818499429E-3</v>
      </c>
      <c r="Q7" s="13">
        <v>0.59324125906278624</v>
      </c>
      <c r="R7" s="13">
        <v>2.5095420749262551</v>
      </c>
      <c r="S7" s="13">
        <v>0.34052814823425848</v>
      </c>
      <c r="T7" s="35">
        <v>0.29840340095697476</v>
      </c>
      <c r="U7" s="272"/>
      <c r="V7" s="272"/>
      <c r="W7" s="272">
        <v>1</v>
      </c>
      <c r="X7" s="272"/>
      <c r="Y7" s="272">
        <v>1</v>
      </c>
      <c r="Z7" s="272"/>
      <c r="AA7" s="272"/>
      <c r="AB7" s="272"/>
      <c r="AC7" s="272"/>
      <c r="AD7" s="272"/>
      <c r="AE7" s="272"/>
      <c r="AF7" s="272">
        <v>1</v>
      </c>
      <c r="AG7" s="272"/>
      <c r="AH7" s="272"/>
      <c r="AI7" s="272">
        <v>1</v>
      </c>
      <c r="AJ7" s="272"/>
      <c r="AK7" s="272"/>
      <c r="AL7" s="272"/>
      <c r="AM7" s="272"/>
      <c r="AN7" s="272">
        <v>1</v>
      </c>
      <c r="AO7" s="272"/>
      <c r="AP7" s="272"/>
      <c r="AQ7" s="272">
        <v>1</v>
      </c>
      <c r="AR7" s="272"/>
      <c r="AS7" s="272"/>
      <c r="AT7" s="272"/>
      <c r="AU7" s="272"/>
      <c r="AV7" s="272">
        <v>1</v>
      </c>
      <c r="AW7" s="272"/>
      <c r="AX7" s="272"/>
      <c r="AY7" s="272">
        <v>1</v>
      </c>
      <c r="AZ7" s="272"/>
      <c r="BA7" s="272"/>
      <c r="BB7" s="272"/>
      <c r="BC7" s="272"/>
      <c r="BD7" s="272"/>
      <c r="BE7" s="272" t="s">
        <v>85</v>
      </c>
      <c r="BF7" s="272"/>
      <c r="BG7" s="272" t="s">
        <v>96</v>
      </c>
      <c r="BH7" s="272"/>
      <c r="BI7" s="272"/>
      <c r="BJ7" s="272"/>
      <c r="BK7" s="272"/>
      <c r="BL7" s="272" t="s">
        <v>85</v>
      </c>
      <c r="BM7" s="272"/>
      <c r="BN7" s="272" t="s">
        <v>87</v>
      </c>
      <c r="BO7" s="272"/>
      <c r="BP7" s="272"/>
      <c r="BQ7" s="272"/>
      <c r="BR7" s="272" t="s">
        <v>85</v>
      </c>
      <c r="BS7" s="272"/>
      <c r="BT7" s="272"/>
      <c r="BU7" s="272" t="s">
        <v>85</v>
      </c>
      <c r="BV7" s="272"/>
      <c r="BW7" s="272" t="s">
        <v>96</v>
      </c>
      <c r="BX7" s="272"/>
      <c r="BY7" s="272"/>
      <c r="BZ7" s="272"/>
      <c r="CA7" s="272" t="s">
        <v>85</v>
      </c>
      <c r="CB7" s="272"/>
      <c r="CC7" s="272" t="s">
        <v>88</v>
      </c>
      <c r="CD7" s="272" t="s">
        <v>88</v>
      </c>
      <c r="CE7" s="272" t="s">
        <v>87</v>
      </c>
      <c r="CF7" s="272"/>
      <c r="CG7" s="159">
        <v>216.40803535132886</v>
      </c>
      <c r="CH7" s="32">
        <v>19.453851955756562</v>
      </c>
      <c r="CI7" s="32">
        <v>14.53670303560089</v>
      </c>
      <c r="CJ7" s="32">
        <v>273.12858141691214</v>
      </c>
      <c r="CK7" s="32">
        <v>6.2699764853403392</v>
      </c>
      <c r="CL7" s="94">
        <v>21.320982342315823</v>
      </c>
      <c r="CM7" s="47">
        <v>22.154322496537112</v>
      </c>
      <c r="CN7" s="47">
        <v>0.04</v>
      </c>
      <c r="CO7" s="94">
        <v>19.818354089159037</v>
      </c>
      <c r="CP7" s="101">
        <v>1.2E-2</v>
      </c>
      <c r="CQ7" s="236">
        <f t="shared" ref="CQ7:CQ13" si="0">F15+F23+F31</f>
        <v>73.850927038090063</v>
      </c>
      <c r="CR7" s="238">
        <f>F15/CQ7</f>
        <v>0.41776699901194642</v>
      </c>
      <c r="CS7" s="238">
        <f t="shared" ref="CS7:CS13" si="1">F23/CQ7</f>
        <v>0.33793704686068449</v>
      </c>
      <c r="CT7" s="238">
        <f t="shared" ref="CT7:CT13" si="2">F31/CQ7</f>
        <v>0.2442959541273691</v>
      </c>
      <c r="CU7" s="238">
        <f>CR7+CS7+CT7</f>
        <v>1</v>
      </c>
      <c r="CV7" s="237"/>
      <c r="CW7" s="240">
        <f>CQ7/[1]EU28!F7</f>
        <v>1.4721890964047349E-2</v>
      </c>
      <c r="CX7" s="240">
        <f>F15/[1]EU28!F15</f>
        <v>1.00226870077846E-2</v>
      </c>
      <c r="CY7" s="240">
        <f>F23/[1]EU28!F23</f>
        <v>1.9939190321986221E-2</v>
      </c>
      <c r="CZ7" s="240">
        <f>F31/[1]EU28!F31</f>
        <v>2.6280992978385889E-2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64.165994542301732</v>
      </c>
      <c r="G8" s="13">
        <v>58.060541256962672</v>
      </c>
      <c r="H8" s="13">
        <v>2.8632080000000002</v>
      </c>
      <c r="I8" s="372">
        <v>0.90707060085466407</v>
      </c>
      <c r="J8" s="372">
        <v>0.38</v>
      </c>
      <c r="K8" s="372">
        <v>0.62859992639228213</v>
      </c>
      <c r="L8" s="372">
        <v>0.27574946265981787</v>
      </c>
      <c r="M8" s="372">
        <v>2.7212118025639921E-3</v>
      </c>
      <c r="N8" s="13">
        <v>0.79460953230448195</v>
      </c>
      <c r="O8" s="190">
        <v>0.10703433090085035</v>
      </c>
      <c r="P8" s="190">
        <v>5.426737649331697E-3</v>
      </c>
      <c r="Q8" s="13">
        <v>0.48819441182843998</v>
      </c>
      <c r="R8" s="13">
        <v>2.1994443710576865</v>
      </c>
      <c r="S8" s="13">
        <v>0.27611740824894038</v>
      </c>
      <c r="T8" s="35">
        <v>0.29555413354150728</v>
      </c>
      <c r="U8" s="272"/>
      <c r="V8" s="272"/>
      <c r="W8" s="272">
        <v>1</v>
      </c>
      <c r="X8" s="272"/>
      <c r="Y8" s="272">
        <v>1</v>
      </c>
      <c r="Z8" s="272"/>
      <c r="AA8" s="272"/>
      <c r="AB8" s="272"/>
      <c r="AC8" s="272"/>
      <c r="AD8" s="272"/>
      <c r="AE8" s="272"/>
      <c r="AF8" s="272">
        <v>1</v>
      </c>
      <c r="AG8" s="272"/>
      <c r="AH8" s="272"/>
      <c r="AI8" s="272">
        <v>1</v>
      </c>
      <c r="AJ8" s="272"/>
      <c r="AK8" s="272"/>
      <c r="AL8" s="272"/>
      <c r="AM8" s="272"/>
      <c r="AN8" s="272">
        <v>1</v>
      </c>
      <c r="AO8" s="272"/>
      <c r="AP8" s="272"/>
      <c r="AQ8" s="272">
        <v>1</v>
      </c>
      <c r="AR8" s="272"/>
      <c r="AS8" s="272"/>
      <c r="AT8" s="272"/>
      <c r="AU8" s="272"/>
      <c r="AV8" s="272">
        <v>1</v>
      </c>
      <c r="AW8" s="272"/>
      <c r="AX8" s="272"/>
      <c r="AY8" s="272">
        <v>1</v>
      </c>
      <c r="AZ8" s="272"/>
      <c r="BA8" s="272"/>
      <c r="BB8" s="272"/>
      <c r="BC8" s="272"/>
      <c r="BD8" s="272"/>
      <c r="BE8" s="272" t="s">
        <v>85</v>
      </c>
      <c r="BF8" s="272"/>
      <c r="BG8" s="272" t="s">
        <v>96</v>
      </c>
      <c r="BH8" s="272"/>
      <c r="BI8" s="272"/>
      <c r="BJ8" s="272"/>
      <c r="BK8" s="272"/>
      <c r="BL8" s="272" t="s">
        <v>85</v>
      </c>
      <c r="BM8" s="272"/>
      <c r="BN8" s="272" t="s">
        <v>87</v>
      </c>
      <c r="BO8" s="272"/>
      <c r="BP8" s="272"/>
      <c r="BQ8" s="272"/>
      <c r="BR8" s="272" t="s">
        <v>85</v>
      </c>
      <c r="BS8" s="272"/>
      <c r="BT8" s="272"/>
      <c r="BU8" s="272" t="s">
        <v>85</v>
      </c>
      <c r="BV8" s="272"/>
      <c r="BW8" s="272" t="s">
        <v>96</v>
      </c>
      <c r="BX8" s="272"/>
      <c r="BY8" s="272"/>
      <c r="BZ8" s="272"/>
      <c r="CA8" s="272" t="s">
        <v>85</v>
      </c>
      <c r="CB8" s="272"/>
      <c r="CC8" s="272" t="s">
        <v>88</v>
      </c>
      <c r="CD8" s="272" t="s">
        <v>88</v>
      </c>
      <c r="CE8" s="272" t="s">
        <v>87</v>
      </c>
      <c r="CF8" s="272"/>
      <c r="CG8" s="159">
        <v>161.30936129544577</v>
      </c>
      <c r="CH8" s="32">
        <v>21.079823900611917</v>
      </c>
      <c r="CI8" s="32">
        <v>14.802598086544329</v>
      </c>
      <c r="CJ8" s="32">
        <v>203.58854489098209</v>
      </c>
      <c r="CK8" s="32">
        <v>6.7940272431672204</v>
      </c>
      <c r="CL8" s="94">
        <v>21.710970613534567</v>
      </c>
      <c r="CM8" s="47">
        <v>8.4050617246489168</v>
      </c>
      <c r="CN8" s="47">
        <v>6.0355920430823246E-2</v>
      </c>
      <c r="CO8" s="94">
        <v>13.213567131983995</v>
      </c>
      <c r="CP8" s="101">
        <v>1.9452713154854334E-2</v>
      </c>
      <c r="CQ8" s="236">
        <f t="shared" si="0"/>
        <v>64.165994542301732</v>
      </c>
      <c r="CR8" s="238">
        <f t="shared" ref="CR8:CR13" si="3">F16/CQ8</f>
        <v>0.32988731520727799</v>
      </c>
      <c r="CS8" s="238">
        <f t="shared" si="1"/>
        <v>0.59493733847823838</v>
      </c>
      <c r="CT8" s="238">
        <f t="shared" si="2"/>
        <v>7.517534631448361E-2</v>
      </c>
      <c r="CU8" s="238">
        <f t="shared" ref="CU8:CU13" si="4">CR8+CS8+CT8</f>
        <v>1</v>
      </c>
      <c r="CV8" s="237"/>
      <c r="CW8" s="240">
        <f>CQ8/[1]EU28!F8</f>
        <v>1.3661149252273486E-2</v>
      </c>
      <c r="CX8" s="240">
        <f>F16/[1]EU28!F16</f>
        <v>8.3116902004008175E-3</v>
      </c>
      <c r="CY8" s="240">
        <f>F23/[1]EU28!F23</f>
        <v>1.9939190321986221E-2</v>
      </c>
      <c r="CZ8" s="240">
        <f>F32/[1]EU28!F32</f>
        <v>5.9915685378923592E-3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63.671797644400208</v>
      </c>
      <c r="G9" s="13">
        <v>57.612947126533264</v>
      </c>
      <c r="H9" s="13">
        <v>2.8411560000000002</v>
      </c>
      <c r="I9" s="372">
        <v>0.90445691311695009</v>
      </c>
      <c r="J9" s="372">
        <v>0.39</v>
      </c>
      <c r="K9" s="372">
        <v>0.62678864079004626</v>
      </c>
      <c r="L9" s="372">
        <v>0.27495490158755281</v>
      </c>
      <c r="M9" s="372">
        <v>2.7133707393508502E-3</v>
      </c>
      <c r="N9" s="13">
        <v>0.79231269952384875</v>
      </c>
      <c r="O9" s="190">
        <v>0.1067259157478001</v>
      </c>
      <c r="P9" s="190">
        <v>5.4182978453012499E-3</v>
      </c>
      <c r="Q9" s="13">
        <v>0.37753138511225715</v>
      </c>
      <c r="R9" s="13">
        <v>2.1583376701589518</v>
      </c>
      <c r="S9" s="13">
        <v>0.2032468614887743</v>
      </c>
      <c r="T9" s="35">
        <v>0.27948116893264574</v>
      </c>
      <c r="U9" s="272"/>
      <c r="V9" s="272"/>
      <c r="W9" s="272">
        <v>1</v>
      </c>
      <c r="X9" s="272"/>
      <c r="Y9" s="272">
        <v>1</v>
      </c>
      <c r="Z9" s="272"/>
      <c r="AA9" s="272"/>
      <c r="AB9" s="272"/>
      <c r="AC9" s="272"/>
      <c r="AD9" s="272"/>
      <c r="AE9" s="272"/>
      <c r="AF9" s="272">
        <v>1</v>
      </c>
      <c r="AG9" s="272"/>
      <c r="AH9" s="272"/>
      <c r="AI9" s="272"/>
      <c r="AJ9" s="272">
        <v>1</v>
      </c>
      <c r="AK9" s="272"/>
      <c r="AL9" s="272"/>
      <c r="AM9" s="272"/>
      <c r="AN9" s="272">
        <v>1</v>
      </c>
      <c r="AO9" s="272"/>
      <c r="AP9" s="272"/>
      <c r="AQ9" s="272">
        <v>1</v>
      </c>
      <c r="AR9" s="272"/>
      <c r="AS9" s="272"/>
      <c r="AT9" s="272"/>
      <c r="AU9" s="272"/>
      <c r="AV9" s="272">
        <v>1</v>
      </c>
      <c r="AW9" s="272"/>
      <c r="AX9" s="272"/>
      <c r="AY9" s="272">
        <v>1</v>
      </c>
      <c r="AZ9" s="272"/>
      <c r="BA9" s="272"/>
      <c r="BB9" s="272"/>
      <c r="BC9" s="272"/>
      <c r="BD9" s="272"/>
      <c r="BE9" s="272" t="s">
        <v>85</v>
      </c>
      <c r="BF9" s="272"/>
      <c r="BG9" s="272" t="s">
        <v>96</v>
      </c>
      <c r="BH9" s="272"/>
      <c r="BI9" s="272"/>
      <c r="BJ9" s="272"/>
      <c r="BK9" s="272"/>
      <c r="BL9" s="272" t="s">
        <v>85</v>
      </c>
      <c r="BM9" s="272"/>
      <c r="BN9" s="272" t="s">
        <v>87</v>
      </c>
      <c r="BO9" s="272"/>
      <c r="BP9" s="272"/>
      <c r="BQ9" s="272"/>
      <c r="BR9" s="272" t="s">
        <v>85</v>
      </c>
      <c r="BS9" s="272"/>
      <c r="BT9" s="272"/>
      <c r="BU9" s="272" t="s">
        <v>85</v>
      </c>
      <c r="BV9" s="272"/>
      <c r="BW9" s="272" t="s">
        <v>96</v>
      </c>
      <c r="BX9" s="272"/>
      <c r="BY9" s="272"/>
      <c r="BZ9" s="272"/>
      <c r="CA9" s="272" t="s">
        <v>85</v>
      </c>
      <c r="CB9" s="272"/>
      <c r="CC9" s="272" t="s">
        <v>88</v>
      </c>
      <c r="CD9" s="272" t="s">
        <v>88</v>
      </c>
      <c r="CE9" s="272" t="s">
        <v>87</v>
      </c>
      <c r="CF9" s="272"/>
      <c r="CG9" s="159">
        <v>111.05350922281004</v>
      </c>
      <c r="CH9" s="32">
        <v>21.47578299218295</v>
      </c>
      <c r="CI9" s="32">
        <v>14.818335107051988</v>
      </c>
      <c r="CJ9" s="32">
        <v>140.16063399010855</v>
      </c>
      <c r="CK9" s="32">
        <v>6.9216448583805645</v>
      </c>
      <c r="CL9" s="94">
        <v>21.73405210151315</v>
      </c>
      <c r="CM9" s="47">
        <v>5.9819359483686574</v>
      </c>
      <c r="CN9" s="47">
        <v>6.1016049702938543E-2</v>
      </c>
      <c r="CO9" s="94">
        <v>9.4589133626939024</v>
      </c>
      <c r="CP9" s="101">
        <v>1.9665472819257093E-2</v>
      </c>
      <c r="CQ9" s="236">
        <f t="shared" si="0"/>
        <v>63.671797644400208</v>
      </c>
      <c r="CR9" s="238">
        <f t="shared" si="3"/>
        <v>0.32468614887742875</v>
      </c>
      <c r="CS9" s="238">
        <f t="shared" si="1"/>
        <v>0.59686611444913273</v>
      </c>
      <c r="CT9" s="238">
        <f t="shared" si="2"/>
        <v>7.8447736673438559E-2</v>
      </c>
      <c r="CU9" s="238">
        <f t="shared" si="4"/>
        <v>1</v>
      </c>
      <c r="CV9" s="237"/>
      <c r="CW9" s="240">
        <f>CQ9/[1]EU28!F9</f>
        <v>1.7947932351820337E-2</v>
      </c>
      <c r="CX9" s="240">
        <f>F17/[1]EU28!F17</f>
        <v>1.1863032455521264E-2</v>
      </c>
      <c r="CY9" s="240">
        <f>F24/[1]EU28!F24</f>
        <v>2.8379176142799955E-2</v>
      </c>
      <c r="CZ9" s="240">
        <f>F33/[1]EU28!F33</f>
        <v>7.2535107290340782E-3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58.889033035178699</v>
      </c>
      <c r="G10" s="13">
        <v>53.281197219961342</v>
      </c>
      <c r="H10" s="13">
        <v>2.6277399999999997</v>
      </c>
      <c r="I10" s="372">
        <v>0.84849990066971681</v>
      </c>
      <c r="J10" s="372">
        <v>0.34</v>
      </c>
      <c r="K10" s="372">
        <v>0.58801043116411367</v>
      </c>
      <c r="L10" s="372">
        <v>0.25794396980359391</v>
      </c>
      <c r="M10" s="372">
        <v>2.5454997020091506E-3</v>
      </c>
      <c r="N10" s="13">
        <v>0.74334665127089894</v>
      </c>
      <c r="O10" s="190">
        <v>0.10012298827902658</v>
      </c>
      <c r="P10" s="335">
        <v>5.0302611197913238E-3</v>
      </c>
      <c r="Q10" s="13">
        <v>0.29761926217966778</v>
      </c>
      <c r="R10" s="13">
        <v>2.0319048155449169</v>
      </c>
      <c r="S10" s="13">
        <v>0.16460321036327796</v>
      </c>
      <c r="T10" s="35">
        <v>0.27000000000000007</v>
      </c>
      <c r="U10" s="272">
        <v>0.33330000000000004</v>
      </c>
      <c r="V10" s="272"/>
      <c r="W10" s="272">
        <v>0.33330000000000004</v>
      </c>
      <c r="X10" s="272">
        <v>0.33330000000000004</v>
      </c>
      <c r="Y10" s="272">
        <v>1.0000000000000002</v>
      </c>
      <c r="Z10" s="272"/>
      <c r="AA10" s="272"/>
      <c r="AB10" s="272"/>
      <c r="AC10" s="272"/>
      <c r="AD10" s="272"/>
      <c r="AE10" s="272"/>
      <c r="AF10" s="272">
        <v>1.0000000000000002</v>
      </c>
      <c r="AG10" s="272"/>
      <c r="AH10" s="272"/>
      <c r="AI10" s="272"/>
      <c r="AJ10" s="272">
        <v>1.0000000000000002</v>
      </c>
      <c r="AK10" s="272"/>
      <c r="AL10" s="272"/>
      <c r="AM10" s="272"/>
      <c r="AN10" s="272">
        <v>1.0000000000000002</v>
      </c>
      <c r="AO10" s="272"/>
      <c r="AP10" s="272"/>
      <c r="AQ10" s="272">
        <v>1.0000000000000002</v>
      </c>
      <c r="AR10" s="272"/>
      <c r="AS10" s="272"/>
      <c r="AT10" s="272"/>
      <c r="AU10" s="272"/>
      <c r="AV10" s="272">
        <v>1.0000000000000002</v>
      </c>
      <c r="AW10" s="272"/>
      <c r="AX10" s="272"/>
      <c r="AY10" s="272">
        <v>1.0000000000000002</v>
      </c>
      <c r="AZ10" s="272"/>
      <c r="BA10" s="272"/>
      <c r="BB10" s="272"/>
      <c r="BC10" s="272"/>
      <c r="BD10" s="272"/>
      <c r="BE10" s="272" t="s">
        <v>85</v>
      </c>
      <c r="BF10" s="272"/>
      <c r="BG10" s="272" t="s">
        <v>96</v>
      </c>
      <c r="BH10" s="272"/>
      <c r="BI10" s="272"/>
      <c r="BJ10" s="272"/>
      <c r="BK10" s="272"/>
      <c r="BL10" s="272" t="s">
        <v>85</v>
      </c>
      <c r="BM10" s="272"/>
      <c r="BN10" s="272" t="s">
        <v>87</v>
      </c>
      <c r="BO10" s="272"/>
      <c r="BP10" s="272"/>
      <c r="BQ10" s="272"/>
      <c r="BR10" s="272" t="s">
        <v>85</v>
      </c>
      <c r="BS10" s="272"/>
      <c r="BT10" s="272"/>
      <c r="BU10" s="272" t="s">
        <v>85</v>
      </c>
      <c r="BV10" s="272"/>
      <c r="BW10" s="272" t="s">
        <v>96</v>
      </c>
      <c r="BX10" s="272"/>
      <c r="BY10" s="272"/>
      <c r="BZ10" s="272"/>
      <c r="CA10" s="272" t="s">
        <v>85</v>
      </c>
      <c r="CB10" s="272"/>
      <c r="CC10" s="272" t="s">
        <v>88</v>
      </c>
      <c r="CD10" s="272" t="s">
        <v>88</v>
      </c>
      <c r="CE10" s="272" t="s">
        <v>87</v>
      </c>
      <c r="CF10" s="272"/>
      <c r="CG10" s="159">
        <v>89.377812404869729</v>
      </c>
      <c r="CH10" s="32">
        <v>30.366748061236464</v>
      </c>
      <c r="CI10" s="32">
        <v>14.984283102033926</v>
      </c>
      <c r="CJ10" s="32">
        <v>112.80373703618609</v>
      </c>
      <c r="CK10" s="32">
        <v>9.7872029001365117</v>
      </c>
      <c r="CL10" s="94">
        <v>21.977448025753159</v>
      </c>
      <c r="CM10" s="47">
        <v>4.5991744418126919</v>
      </c>
      <c r="CN10" s="47">
        <v>7.9795918550433498E-2</v>
      </c>
      <c r="CO10" s="47">
        <v>7.3045488229911895</v>
      </c>
      <c r="CP10" s="69">
        <v>3.5718224548804717E-2</v>
      </c>
      <c r="CQ10" s="236">
        <f t="shared" si="0"/>
        <v>58.889033035178699</v>
      </c>
      <c r="CR10" s="238">
        <f t="shared" si="3"/>
        <v>0.26983948183610257</v>
      </c>
      <c r="CS10" s="238">
        <f t="shared" si="1"/>
        <v>0.64201690864432559</v>
      </c>
      <c r="CT10" s="238">
        <f t="shared" si="2"/>
        <v>8.8143609519571967E-2</v>
      </c>
      <c r="CU10" s="238">
        <f t="shared" si="4"/>
        <v>1.0000000000000002</v>
      </c>
      <c r="CV10" s="237"/>
      <c r="CW10" s="240">
        <f>CQ10/[1]EU28!F10</f>
        <v>1.8276889344382624E-2</v>
      </c>
      <c r="CX10" s="240">
        <f>F18/[1]EU28!F18</f>
        <v>1.030030281387005E-2</v>
      </c>
      <c r="CY10" s="240">
        <f>F25/[1]EU28!F25</f>
        <v>3.4044363773684604E-2</v>
      </c>
      <c r="CZ10" s="240">
        <f>F34/[1]EU28!F34</f>
        <v>9.593765426535698E-3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50.411400343659878</v>
      </c>
      <c r="G11" s="13">
        <v>45.603005291252749</v>
      </c>
      <c r="H11" s="13">
        <v>2.2494519999999998</v>
      </c>
      <c r="I11" s="372">
        <v>0.70848053181471549</v>
      </c>
      <c r="J11" s="372">
        <v>0.32800000000000001</v>
      </c>
      <c r="K11" s="372">
        <v>0.49097700854759779</v>
      </c>
      <c r="L11" s="372">
        <v>0.21537808167167349</v>
      </c>
      <c r="M11" s="372">
        <v>2.1254415954441467E-3</v>
      </c>
      <c r="N11" s="13">
        <v>0.62093877140947784</v>
      </c>
      <c r="O11" s="190">
        <v>8.3600702754136419E-2</v>
      </c>
      <c r="P11" s="335">
        <v>3.9410576511013026E-3</v>
      </c>
      <c r="Q11" s="13">
        <v>0.21264754260148694</v>
      </c>
      <c r="R11" s="13">
        <v>1.8205868807158367</v>
      </c>
      <c r="S11" s="13">
        <v>0.14558852556089216</v>
      </c>
      <c r="T11" s="35">
        <v>0.24</v>
      </c>
      <c r="U11" s="272">
        <v>0.33329999999999999</v>
      </c>
      <c r="V11" s="272"/>
      <c r="W11" s="272">
        <v>0.33329999999999999</v>
      </c>
      <c r="X11" s="272">
        <v>0.33329999999999999</v>
      </c>
      <c r="Y11" s="272">
        <v>1</v>
      </c>
      <c r="Z11" s="272"/>
      <c r="AA11" s="272"/>
      <c r="AB11" s="272"/>
      <c r="AC11" s="272"/>
      <c r="AD11" s="272"/>
      <c r="AE11" s="272"/>
      <c r="AF11" s="272">
        <v>1</v>
      </c>
      <c r="AG11" s="272"/>
      <c r="AH11" s="272"/>
      <c r="AI11" s="272"/>
      <c r="AJ11" s="272">
        <v>1</v>
      </c>
      <c r="AK11" s="272"/>
      <c r="AL11" s="272"/>
      <c r="AM11" s="272"/>
      <c r="AN11" s="272">
        <v>1</v>
      </c>
      <c r="AO11" s="272"/>
      <c r="AP11" s="272"/>
      <c r="AQ11" s="272">
        <v>1</v>
      </c>
      <c r="AR11" s="272"/>
      <c r="AS11" s="272"/>
      <c r="AT11" s="272"/>
      <c r="AU11" s="272"/>
      <c r="AV11" s="272">
        <v>1</v>
      </c>
      <c r="AW11" s="272"/>
      <c r="AX11" s="272"/>
      <c r="AY11" s="272">
        <v>1</v>
      </c>
      <c r="AZ11" s="272"/>
      <c r="BA11" s="272"/>
      <c r="BB11" s="272"/>
      <c r="BC11" s="272"/>
      <c r="BD11" s="272"/>
      <c r="BE11" s="272" t="s">
        <v>85</v>
      </c>
      <c r="BF11" s="272"/>
      <c r="BG11" s="272" t="s">
        <v>96</v>
      </c>
      <c r="BH11" s="272"/>
      <c r="BI11" s="272"/>
      <c r="BJ11" s="272"/>
      <c r="BK11" s="272"/>
      <c r="BL11" s="272" t="s">
        <v>85</v>
      </c>
      <c r="BM11" s="272"/>
      <c r="BN11" s="272" t="s">
        <v>87</v>
      </c>
      <c r="BO11" s="272"/>
      <c r="BP11" s="272"/>
      <c r="BQ11" s="272"/>
      <c r="BR11" s="272" t="s">
        <v>85</v>
      </c>
      <c r="BS11" s="272"/>
      <c r="BT11" s="272"/>
      <c r="BU11" s="272" t="s">
        <v>85</v>
      </c>
      <c r="BV11" s="272"/>
      <c r="BW11" s="272" t="s">
        <v>96</v>
      </c>
      <c r="BX11" s="272"/>
      <c r="BY11" s="272"/>
      <c r="BZ11" s="272"/>
      <c r="CA11" s="272" t="s">
        <v>85</v>
      </c>
      <c r="CB11" s="272"/>
      <c r="CC11" s="272" t="s">
        <v>88</v>
      </c>
      <c r="CD11" s="272" t="s">
        <v>88</v>
      </c>
      <c r="CE11" s="272" t="s">
        <v>87</v>
      </c>
      <c r="CF11" s="272"/>
      <c r="CG11" s="159">
        <v>90.505876837258825</v>
      </c>
      <c r="CH11" s="32">
        <v>32.770965454664669</v>
      </c>
      <c r="CI11" s="32">
        <v>15.355806310414943</v>
      </c>
      <c r="CJ11" s="32">
        <v>114.22746715630436</v>
      </c>
      <c r="CK11" s="32">
        <v>10.562082166038422</v>
      </c>
      <c r="CL11" s="94">
        <v>22.522361115485594</v>
      </c>
      <c r="CM11" s="47">
        <v>3.9936834350305626</v>
      </c>
      <c r="CN11" s="47">
        <v>7.3716713783926344E-2</v>
      </c>
      <c r="CO11" s="47">
        <v>6.3444995520125698</v>
      </c>
      <c r="CP11" s="69">
        <v>2.3758896852559459E-2</v>
      </c>
      <c r="CQ11" s="236">
        <f t="shared" si="0"/>
        <v>50.411400343659878</v>
      </c>
      <c r="CR11" s="238">
        <f t="shared" si="3"/>
        <v>0.14704914797026122</v>
      </c>
      <c r="CS11" s="238">
        <f t="shared" si="1"/>
        <v>0.78169918653595627</v>
      </c>
      <c r="CT11" s="238">
        <f t="shared" si="2"/>
        <v>7.1251665493782479E-2</v>
      </c>
      <c r="CU11" s="238">
        <f t="shared" si="4"/>
        <v>1</v>
      </c>
      <c r="CV11" s="237"/>
      <c r="CW11" s="240">
        <f>CQ11/[1]EU28!F11</f>
        <v>1.7410233363055229E-2</v>
      </c>
      <c r="CX11" s="240">
        <f>F19/[1]EU28!F19</f>
        <v>5.853702684462613E-3</v>
      </c>
      <c r="CY11" s="240">
        <f>F26/[1]EU28!F26</f>
        <v>3.3215086702005653E-2</v>
      </c>
      <c r="CZ11" s="240">
        <f>F35/[1]EU28!F35</f>
        <v>8.6579165006851616E-3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48.623667941183889</v>
      </c>
      <c r="G12" s="13">
        <v>43.983856054330246</v>
      </c>
      <c r="H12" s="13">
        <v>2.1696800000000001</v>
      </c>
      <c r="I12" s="372">
        <v>0.63996279682340296</v>
      </c>
      <c r="J12" s="372">
        <v>0.19500000000000001</v>
      </c>
      <c r="K12" s="372">
        <v>0.44349421819861817</v>
      </c>
      <c r="L12" s="372">
        <v>0.19454869023431451</v>
      </c>
      <c r="M12" s="372">
        <v>1.9198883904702087E-3</v>
      </c>
      <c r="N12" s="13">
        <v>0.5611092822572451</v>
      </c>
      <c r="O12" s="190">
        <v>7.5515610025161536E-2</v>
      </c>
      <c r="P12" s="335">
        <v>3.3379045409962079E-3</v>
      </c>
      <c r="Q12" s="13">
        <v>0.2</v>
      </c>
      <c r="R12" s="13">
        <v>1.9584311050477488</v>
      </c>
      <c r="S12" s="13">
        <v>0.13826466575716234</v>
      </c>
      <c r="T12" s="35">
        <v>0.20652933151432468</v>
      </c>
      <c r="U12" s="272">
        <v>0.33329999999999999</v>
      </c>
      <c r="V12" s="272"/>
      <c r="W12" s="272">
        <v>0.33329999999999999</v>
      </c>
      <c r="X12" s="272">
        <v>0.33329999999999999</v>
      </c>
      <c r="Y12" s="272">
        <v>0.99999999999999989</v>
      </c>
      <c r="Z12" s="272"/>
      <c r="AA12" s="272"/>
      <c r="AB12" s="272"/>
      <c r="AC12" s="272"/>
      <c r="AD12" s="272"/>
      <c r="AE12" s="272"/>
      <c r="AF12" s="272">
        <v>0.99999999999999989</v>
      </c>
      <c r="AG12" s="272"/>
      <c r="AH12" s="272"/>
      <c r="AI12" s="272"/>
      <c r="AJ12" s="272"/>
      <c r="AK12" s="272"/>
      <c r="AL12" s="272">
        <v>0.99999999999999989</v>
      </c>
      <c r="AM12" s="272"/>
      <c r="AN12" s="272">
        <v>0.99999999999999989</v>
      </c>
      <c r="AO12" s="272"/>
      <c r="AP12" s="272"/>
      <c r="AQ12" s="272">
        <v>0.99999999999999989</v>
      </c>
      <c r="AR12" s="272"/>
      <c r="AS12" s="272"/>
      <c r="AT12" s="272"/>
      <c r="AU12" s="272"/>
      <c r="AV12" s="272">
        <v>0.99999999999999989</v>
      </c>
      <c r="AW12" s="272"/>
      <c r="AX12" s="272"/>
      <c r="AY12" s="272">
        <v>0.99999999999999989</v>
      </c>
      <c r="AZ12" s="272"/>
      <c r="BA12" s="272"/>
      <c r="BB12" s="272"/>
      <c r="BC12" s="272"/>
      <c r="BD12" s="272"/>
      <c r="BE12" s="272" t="s">
        <v>85</v>
      </c>
      <c r="BF12" s="272"/>
      <c r="BG12" s="272" t="s">
        <v>96</v>
      </c>
      <c r="BH12" s="272"/>
      <c r="BI12" s="272"/>
      <c r="BJ12" s="272"/>
      <c r="BK12" s="272"/>
      <c r="BL12" s="272" t="s">
        <v>85</v>
      </c>
      <c r="BM12" s="272"/>
      <c r="BN12" s="272" t="s">
        <v>87</v>
      </c>
      <c r="BO12" s="272"/>
      <c r="BP12" s="272"/>
      <c r="BQ12" s="272"/>
      <c r="BR12" s="272" t="s">
        <v>85</v>
      </c>
      <c r="BS12" s="272"/>
      <c r="BT12" s="272"/>
      <c r="BU12" s="272" t="s">
        <v>85</v>
      </c>
      <c r="BV12" s="272"/>
      <c r="BW12" s="272" t="s">
        <v>96</v>
      </c>
      <c r="BX12" s="272"/>
      <c r="BY12" s="272"/>
      <c r="BZ12" s="272"/>
      <c r="CA12" s="272" t="s">
        <v>85</v>
      </c>
      <c r="CB12" s="272"/>
      <c r="CC12" s="272" t="s">
        <v>88</v>
      </c>
      <c r="CD12" s="272" t="s">
        <v>88</v>
      </c>
      <c r="CE12" s="272" t="s">
        <v>87</v>
      </c>
      <c r="CF12" s="272"/>
      <c r="CG12" s="159">
        <v>77.869576245113791</v>
      </c>
      <c r="CH12" s="32">
        <v>30.057480411043404</v>
      </c>
      <c r="CI12" s="32">
        <v>15.45069196774611</v>
      </c>
      <c r="CJ12" s="32">
        <v>98.279192178958112</v>
      </c>
      <c r="CK12" s="32">
        <v>9.6875259364792878</v>
      </c>
      <c r="CL12" s="94">
        <v>22.661529909093218</v>
      </c>
      <c r="CM12" s="47">
        <v>3.402813939768583</v>
      </c>
      <c r="CN12" s="47">
        <v>6.5215114098232649E-2</v>
      </c>
      <c r="CO12" s="47">
        <v>5.4245845472741081</v>
      </c>
      <c r="CP12" s="69">
        <v>2.1018831273860381E-2</v>
      </c>
      <c r="CQ12" s="236">
        <f t="shared" si="0"/>
        <v>48.623667941183889</v>
      </c>
      <c r="CR12" s="238">
        <f t="shared" si="3"/>
        <v>0.11568894952251024</v>
      </c>
      <c r="CS12" s="238">
        <f t="shared" si="1"/>
        <v>0.85558599500409271</v>
      </c>
      <c r="CT12" s="238">
        <f t="shared" si="2"/>
        <v>2.8725055473396998E-2</v>
      </c>
      <c r="CU12" s="238">
        <f t="shared" si="4"/>
        <v>0.99999999999999989</v>
      </c>
      <c r="CV12" s="237"/>
      <c r="CW12" s="240">
        <f>CQ12/[1]EU28!F12</f>
        <v>1.4682984526295722E-2</v>
      </c>
      <c r="CX12" s="240">
        <f>F20/[1]EU28!F20</f>
        <v>3.5022575854653753E-3</v>
      </c>
      <c r="CY12" s="240">
        <f>F27/[1]EU28!F27</f>
        <v>3.2452991871619895E-2</v>
      </c>
      <c r="CZ12" s="240">
        <f>F36/[1]EU28!F36</f>
        <v>2.9738689573648299E-3</v>
      </c>
      <c r="DA12" s="27"/>
      <c r="DB12" s="27"/>
      <c r="DC12" s="27"/>
      <c r="DD12" s="27"/>
    </row>
    <row r="13" spans="1:108" ht="22.5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43.293489130132599</v>
      </c>
      <c r="G13" s="13">
        <v>39.15631310516109</v>
      </c>
      <c r="H13" s="13">
        <v>2.1420039999999996</v>
      </c>
      <c r="I13" s="372">
        <v>0.56857215157267327</v>
      </c>
      <c r="J13" s="372">
        <v>0.18300000000000002</v>
      </c>
      <c r="K13" s="372">
        <v>0.39402050103986258</v>
      </c>
      <c r="L13" s="372">
        <v>0.17284593407809271</v>
      </c>
      <c r="M13" s="372">
        <v>1.7057164547180197E-3</v>
      </c>
      <c r="N13" s="13">
        <v>0.49852061919851925</v>
      </c>
      <c r="O13" s="190">
        <v>6.7091513885575452E-2</v>
      </c>
      <c r="P13" s="335">
        <v>2.9600184885786212E-3</v>
      </c>
      <c r="Q13" s="13">
        <v>0.18000000000000002</v>
      </c>
      <c r="R13" s="13">
        <v>1.2999999999999998</v>
      </c>
      <c r="S13" s="13">
        <v>0.13</v>
      </c>
      <c r="T13" s="35">
        <v>0.15</v>
      </c>
      <c r="U13" s="272">
        <v>0.33329999999999993</v>
      </c>
      <c r="V13" s="272"/>
      <c r="W13" s="272">
        <v>0.33329999999999993</v>
      </c>
      <c r="X13" s="272">
        <v>0.33329999999999993</v>
      </c>
      <c r="Y13" s="272">
        <v>1</v>
      </c>
      <c r="Z13" s="272"/>
      <c r="AA13" s="272"/>
      <c r="AB13" s="272"/>
      <c r="AC13" s="272"/>
      <c r="AD13" s="272"/>
      <c r="AE13" s="272"/>
      <c r="AF13" s="272">
        <v>1</v>
      </c>
      <c r="AG13" s="272"/>
      <c r="AH13" s="272"/>
      <c r="AI13" s="272"/>
      <c r="AJ13" s="272"/>
      <c r="AK13" s="272"/>
      <c r="AL13" s="272">
        <v>1</v>
      </c>
      <c r="AM13" s="272"/>
      <c r="AN13" s="272">
        <v>1</v>
      </c>
      <c r="AO13" s="272"/>
      <c r="AP13" s="272"/>
      <c r="AQ13" s="272">
        <v>1</v>
      </c>
      <c r="AR13" s="272"/>
      <c r="AS13" s="272"/>
      <c r="AT13" s="272"/>
      <c r="AU13" s="272"/>
      <c r="AV13" s="272">
        <v>1</v>
      </c>
      <c r="AW13" s="272"/>
      <c r="AX13" s="272"/>
      <c r="AY13" s="272">
        <v>1</v>
      </c>
      <c r="AZ13" s="272"/>
      <c r="BA13" s="272"/>
      <c r="BB13" s="272"/>
      <c r="BC13" s="272"/>
      <c r="BD13" s="272"/>
      <c r="BE13" s="272" t="s">
        <v>85</v>
      </c>
      <c r="BF13" s="272"/>
      <c r="BG13" s="272" t="s">
        <v>96</v>
      </c>
      <c r="BH13" s="272"/>
      <c r="BI13" s="272"/>
      <c r="BJ13" s="272"/>
      <c r="BK13" s="272"/>
      <c r="BL13" s="272" t="s">
        <v>85</v>
      </c>
      <c r="BM13" s="272"/>
      <c r="BN13" s="272" t="s">
        <v>87</v>
      </c>
      <c r="BO13" s="272"/>
      <c r="BP13" s="272"/>
      <c r="BQ13" s="272"/>
      <c r="BR13" s="272" t="s">
        <v>85</v>
      </c>
      <c r="BS13" s="272"/>
      <c r="BT13" s="272"/>
      <c r="BU13" s="272" t="s">
        <v>85</v>
      </c>
      <c r="BV13" s="272"/>
      <c r="BW13" s="272" t="s">
        <v>96</v>
      </c>
      <c r="BX13" s="272"/>
      <c r="BY13" s="272"/>
      <c r="BZ13" s="272"/>
      <c r="CA13" s="272" t="s">
        <v>85</v>
      </c>
      <c r="CB13" s="272"/>
      <c r="CC13" s="272" t="s">
        <v>88</v>
      </c>
      <c r="CD13" s="272" t="s">
        <v>88</v>
      </c>
      <c r="CE13" s="272" t="s">
        <v>87</v>
      </c>
      <c r="CF13" s="272"/>
      <c r="CG13" s="159">
        <v>68.016944583312593</v>
      </c>
      <c r="CH13" s="32">
        <v>26.503457232203065</v>
      </c>
      <c r="CI13" s="32">
        <v>15.450942926808278</v>
      </c>
      <c r="CJ13" s="32">
        <v>85.844185758598826</v>
      </c>
      <c r="CK13" s="32">
        <v>8.5420642659390467</v>
      </c>
      <c r="CL13" s="94">
        <v>22.661897990749701</v>
      </c>
      <c r="CM13" s="47">
        <v>2.7150802641674012</v>
      </c>
      <c r="CN13" s="47">
        <v>5.6770511405207884E-2</v>
      </c>
      <c r="CO13" s="47">
        <v>4.3424544501520019</v>
      </c>
      <c r="CP13" s="69">
        <v>1.8297135825898498E-2</v>
      </c>
      <c r="CQ13" s="236">
        <f t="shared" si="0"/>
        <v>43.293489130132599</v>
      </c>
      <c r="CR13" s="238">
        <f t="shared" si="3"/>
        <v>0.11560600625992222</v>
      </c>
      <c r="CS13" s="238">
        <f t="shared" si="1"/>
        <v>0.85703075421047104</v>
      </c>
      <c r="CT13" s="238">
        <f t="shared" si="2"/>
        <v>2.7363239529606734E-2</v>
      </c>
      <c r="CU13" s="238">
        <f t="shared" si="4"/>
        <v>1</v>
      </c>
      <c r="CV13" s="237"/>
      <c r="CW13" s="240">
        <f>CQ13/[1]EU28!F13</f>
        <v>1.8343613196720013E-2</v>
      </c>
      <c r="CX13" s="240">
        <f>F21/[1]EU28!F21</f>
        <v>5.399298116866764E-3</v>
      </c>
      <c r="CY13" s="240">
        <f>F28/[1]EU28!F28</f>
        <v>3.3665649936991532E-2</v>
      </c>
      <c r="CZ13" s="240">
        <f>F37/[1]EU28!F37</f>
        <v>5.6030682341384379E-3</v>
      </c>
      <c r="DA13" s="27"/>
      <c r="DB13" s="27"/>
      <c r="DC13" s="27"/>
      <c r="DD13" s="27"/>
    </row>
    <row r="14" spans="1:108" ht="30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10"/>
      <c r="H14" s="97"/>
      <c r="I14" s="97">
        <v>1.5383611988175203</v>
      </c>
      <c r="J14" s="97">
        <v>1.02</v>
      </c>
      <c r="K14" s="97">
        <v>1.0660843107805416</v>
      </c>
      <c r="L14" s="97">
        <v>0.46766180444052619</v>
      </c>
      <c r="M14" s="97">
        <v>4.6150835964525608E-3</v>
      </c>
      <c r="N14" s="99"/>
      <c r="O14" s="114"/>
      <c r="P14" s="114"/>
      <c r="Q14" s="99"/>
      <c r="R14" s="7"/>
      <c r="S14" s="10"/>
      <c r="T14" s="284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8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48"/>
      <c r="CH14" s="13"/>
      <c r="CI14" s="15"/>
      <c r="CJ14" s="15"/>
      <c r="CK14" s="15"/>
      <c r="CL14" s="15"/>
      <c r="CM14" s="15"/>
      <c r="CN14" s="15"/>
      <c r="CO14" s="15"/>
      <c r="CP14" s="15"/>
      <c r="CQ14" s="121"/>
      <c r="CR14" s="237"/>
      <c r="CS14" s="237"/>
      <c r="CT14" s="237"/>
      <c r="CU14" s="237"/>
      <c r="CV14" s="237"/>
      <c r="CW14" s="237"/>
      <c r="CX14" s="237"/>
      <c r="CY14" s="237"/>
      <c r="CZ14" s="237"/>
      <c r="DA14" s="237"/>
    </row>
    <row r="15" spans="1:108" ht="24.75" customHeight="1" x14ac:dyDescent="0.2">
      <c r="A15" s="26"/>
      <c r="B15" s="37" t="s">
        <v>82</v>
      </c>
      <c r="C15" s="37" t="s">
        <v>97</v>
      </c>
      <c r="D15" s="37" t="s">
        <v>97</v>
      </c>
      <c r="E15" s="38" t="s">
        <v>84</v>
      </c>
      <c r="F15" s="71">
        <v>30.8524801629531</v>
      </c>
      <c r="G15" s="13">
        <v>27.924891283586621</v>
      </c>
      <c r="H15" s="13">
        <v>2.31176</v>
      </c>
      <c r="I15" s="13">
        <v>0.51272534098390266</v>
      </c>
      <c r="J15" s="13">
        <v>0.44</v>
      </c>
      <c r="K15" s="13">
        <v>0.35531866130184453</v>
      </c>
      <c r="L15" s="13">
        <v>0.1558685036591064</v>
      </c>
      <c r="M15" s="28">
        <v>1.5381760229517081E-3</v>
      </c>
      <c r="N15" s="13">
        <v>0.44863467336091478</v>
      </c>
      <c r="O15" s="58">
        <v>6.0501590236100508E-2</v>
      </c>
      <c r="P15" s="149">
        <v>3.5890773868873654E-3</v>
      </c>
      <c r="Q15" s="44">
        <v>0.6</v>
      </c>
      <c r="R15" s="44">
        <v>2.34</v>
      </c>
      <c r="S15" s="44">
        <v>0.28999999999999998</v>
      </c>
      <c r="T15" s="289">
        <v>0.28000000000000003</v>
      </c>
      <c r="U15" s="273"/>
      <c r="V15" s="274"/>
      <c r="W15" s="274">
        <v>1</v>
      </c>
      <c r="X15" s="274"/>
      <c r="Y15" s="274">
        <v>1</v>
      </c>
      <c r="Z15" s="273"/>
      <c r="AA15" s="274"/>
      <c r="AB15" s="274"/>
      <c r="AC15" s="273"/>
      <c r="AD15" s="273"/>
      <c r="AE15" s="274"/>
      <c r="AF15" s="273">
        <v>1</v>
      </c>
      <c r="AG15" s="273"/>
      <c r="AH15" s="273"/>
      <c r="AI15" s="273">
        <v>1</v>
      </c>
      <c r="AJ15" s="273"/>
      <c r="AK15" s="273"/>
      <c r="AL15" s="274"/>
      <c r="AM15" s="274"/>
      <c r="AN15" s="273">
        <v>1</v>
      </c>
      <c r="AO15" s="273"/>
      <c r="AP15" s="273"/>
      <c r="AQ15" s="273">
        <v>1</v>
      </c>
      <c r="AR15" s="277"/>
      <c r="AS15" s="273"/>
      <c r="AT15" s="273"/>
      <c r="AU15" s="274"/>
      <c r="AV15" s="273">
        <v>1</v>
      </c>
      <c r="AW15" s="274"/>
      <c r="AX15" s="274"/>
      <c r="AY15" s="273">
        <v>1</v>
      </c>
      <c r="AZ15" s="273"/>
      <c r="BA15" s="274"/>
      <c r="BB15" s="274"/>
      <c r="BC15" s="274"/>
      <c r="BD15" s="273"/>
      <c r="BE15" s="273" t="s">
        <v>85</v>
      </c>
      <c r="BF15" s="273"/>
      <c r="BG15" s="273" t="s">
        <v>96</v>
      </c>
      <c r="BH15" s="273"/>
      <c r="BI15" s="273"/>
      <c r="BJ15" s="273"/>
      <c r="BK15" s="273"/>
      <c r="BL15" s="291" t="s">
        <v>85</v>
      </c>
      <c r="BM15" s="273"/>
      <c r="BN15" s="273" t="s">
        <v>87</v>
      </c>
      <c r="BO15" s="273"/>
      <c r="BP15" s="273"/>
      <c r="BQ15" s="273"/>
      <c r="BR15" s="273" t="s">
        <v>85</v>
      </c>
      <c r="BS15" s="273"/>
      <c r="BT15" s="273"/>
      <c r="BU15" s="273" t="s">
        <v>85</v>
      </c>
      <c r="BV15" s="273"/>
      <c r="BW15" s="273" t="s">
        <v>96</v>
      </c>
      <c r="BX15" s="273"/>
      <c r="BY15" s="273"/>
      <c r="BZ15" s="273"/>
      <c r="CA15" s="362" t="s">
        <v>85</v>
      </c>
      <c r="CB15" s="273"/>
      <c r="CC15" s="272" t="s">
        <v>88</v>
      </c>
      <c r="CD15" s="272" t="s">
        <v>88</v>
      </c>
      <c r="CE15" s="273" t="s">
        <v>87</v>
      </c>
      <c r="CF15" s="273"/>
      <c r="CG15" s="290">
        <v>263.4754659937131</v>
      </c>
      <c r="CH15" s="73">
        <v>27.703584721526902</v>
      </c>
      <c r="CI15" s="44">
        <v>12.775057263151648</v>
      </c>
      <c r="CJ15" s="32">
        <v>332.53238563066532</v>
      </c>
      <c r="CK15" s="32">
        <v>8.928865355748119</v>
      </c>
      <c r="CL15" s="47">
        <v>18.73717648786452</v>
      </c>
      <c r="CM15" s="47">
        <v>6.3160318948576046</v>
      </c>
      <c r="CN15" s="47">
        <v>6.4044039015837023E-2</v>
      </c>
      <c r="CO15" s="94">
        <v>9.8540190829096215</v>
      </c>
      <c r="CP15" s="101">
        <v>2.064139377480427E-2</v>
      </c>
      <c r="CQ15" s="121"/>
      <c r="CR15" s="237"/>
      <c r="CS15" s="237"/>
      <c r="CT15" s="237"/>
      <c r="CU15" s="237"/>
      <c r="CV15" s="237"/>
      <c r="CW15" s="237"/>
      <c r="CX15" s="237"/>
      <c r="CY15" s="237"/>
      <c r="CZ15" s="237"/>
      <c r="DA15" s="237"/>
    </row>
    <row r="16" spans="1:108" ht="21.75" customHeight="1" x14ac:dyDescent="0.2">
      <c r="A16" s="26"/>
      <c r="B16" s="5" t="s">
        <v>82</v>
      </c>
      <c r="C16" s="5" t="s">
        <v>97</v>
      </c>
      <c r="D16" s="5" t="s">
        <v>97</v>
      </c>
      <c r="E16" s="12" t="s">
        <v>89</v>
      </c>
      <c r="F16" s="10">
        <v>21.167547667164772</v>
      </c>
      <c r="G16" s="13">
        <v>19.153247922151134</v>
      </c>
      <c r="H16" s="13">
        <v>0.94453600000000004</v>
      </c>
      <c r="I16" s="13">
        <v>0.28744687800738056</v>
      </c>
      <c r="J16" s="13">
        <v>0.16</v>
      </c>
      <c r="K16" s="13">
        <v>0.19920068645911471</v>
      </c>
      <c r="L16" s="13">
        <v>8.7383850914243694E-2</v>
      </c>
      <c r="M16" s="28">
        <v>8.6234063402214171E-4</v>
      </c>
      <c r="N16" s="13">
        <v>0.25151601825645792</v>
      </c>
      <c r="O16" s="58">
        <v>3.3918731604870904E-2</v>
      </c>
      <c r="P16" s="149">
        <v>2.0121281460517351E-3</v>
      </c>
      <c r="Q16" s="190">
        <v>0.45500000000000002</v>
      </c>
      <c r="R16" s="190">
        <v>2.3199999999999998</v>
      </c>
      <c r="S16" s="190">
        <v>0.25</v>
      </c>
      <c r="T16" s="190">
        <v>0.3</v>
      </c>
      <c r="U16" s="273"/>
      <c r="V16" s="274"/>
      <c r="W16" s="274">
        <v>1</v>
      </c>
      <c r="X16" s="274"/>
      <c r="Y16" s="274">
        <v>1</v>
      </c>
      <c r="Z16" s="273"/>
      <c r="AA16" s="274"/>
      <c r="AB16" s="274"/>
      <c r="AC16" s="273"/>
      <c r="AD16" s="273"/>
      <c r="AE16" s="274"/>
      <c r="AF16" s="273">
        <v>1</v>
      </c>
      <c r="AG16" s="273"/>
      <c r="AH16" s="273"/>
      <c r="AI16" s="273">
        <v>1</v>
      </c>
      <c r="AJ16" s="273"/>
      <c r="AK16" s="273"/>
      <c r="AL16" s="274"/>
      <c r="AM16" s="274"/>
      <c r="AN16" s="273">
        <v>1</v>
      </c>
      <c r="AO16" s="273"/>
      <c r="AP16" s="273"/>
      <c r="AQ16" s="273">
        <v>1</v>
      </c>
      <c r="AR16" s="277"/>
      <c r="AS16" s="273"/>
      <c r="AT16" s="273"/>
      <c r="AU16" s="274"/>
      <c r="AV16" s="273">
        <v>1</v>
      </c>
      <c r="AW16" s="274"/>
      <c r="AX16" s="274"/>
      <c r="AY16" s="273">
        <v>1</v>
      </c>
      <c r="AZ16" s="273"/>
      <c r="BA16" s="274"/>
      <c r="BB16" s="274"/>
      <c r="BC16" s="274"/>
      <c r="BD16" s="273"/>
      <c r="BE16" s="273" t="s">
        <v>85</v>
      </c>
      <c r="BF16" s="273"/>
      <c r="BG16" s="273" t="s">
        <v>96</v>
      </c>
      <c r="BH16" s="273"/>
      <c r="BI16" s="273"/>
      <c r="BJ16" s="273"/>
      <c r="BK16" s="273"/>
      <c r="BL16" s="291" t="s">
        <v>85</v>
      </c>
      <c r="BM16" s="273"/>
      <c r="BN16" s="273" t="s">
        <v>87</v>
      </c>
      <c r="BO16" s="273"/>
      <c r="BP16" s="273"/>
      <c r="BQ16" s="273"/>
      <c r="BR16" s="273" t="s">
        <v>85</v>
      </c>
      <c r="BS16" s="273"/>
      <c r="BT16" s="273"/>
      <c r="BU16" s="273" t="s">
        <v>85</v>
      </c>
      <c r="BV16" s="273"/>
      <c r="BW16" s="273" t="s">
        <v>96</v>
      </c>
      <c r="BX16" s="273"/>
      <c r="BY16" s="273"/>
      <c r="BZ16" s="273"/>
      <c r="CA16" s="362" t="s">
        <v>85</v>
      </c>
      <c r="CB16" s="273"/>
      <c r="CC16" s="272" t="s">
        <v>88</v>
      </c>
      <c r="CD16" s="272" t="s">
        <v>88</v>
      </c>
      <c r="CE16" s="273" t="s">
        <v>87</v>
      </c>
      <c r="CF16" s="273"/>
      <c r="CG16" s="30">
        <v>216.62708250893334</v>
      </c>
      <c r="CH16" s="13">
        <v>37.126061322167331</v>
      </c>
      <c r="CI16" s="13">
        <v>12.775057263151648</v>
      </c>
      <c r="CJ16" s="32">
        <v>273.40504083452475</v>
      </c>
      <c r="CK16" s="32">
        <v>11.965729564134531</v>
      </c>
      <c r="CL16" s="47">
        <v>18.73717648786452</v>
      </c>
      <c r="CM16" s="47">
        <v>3.6010175601030001</v>
      </c>
      <c r="CN16" s="47">
        <v>3.5066901456994641E-2</v>
      </c>
      <c r="CO16" s="94">
        <v>5.6332146067244588</v>
      </c>
      <c r="CP16" s="101">
        <v>1.1302062339589372E-2</v>
      </c>
      <c r="CQ16" s="121"/>
      <c r="CR16" s="237"/>
      <c r="CS16" s="237"/>
      <c r="CT16" s="237"/>
      <c r="CU16" s="237"/>
      <c r="CV16" s="237"/>
      <c r="CW16" s="237"/>
      <c r="CX16" s="237"/>
      <c r="CY16" s="237"/>
      <c r="CZ16" s="237"/>
      <c r="DA16" s="237"/>
    </row>
    <row r="17" spans="1:105" ht="21.75" customHeight="1" x14ac:dyDescent="0.2">
      <c r="A17" s="26"/>
      <c r="B17" s="5" t="s">
        <v>82</v>
      </c>
      <c r="C17" s="5" t="s">
        <v>97</v>
      </c>
      <c r="D17" s="5" t="s">
        <v>97</v>
      </c>
      <c r="E17" s="12" t="s">
        <v>91</v>
      </c>
      <c r="F17" s="10">
        <v>20.673350769263244</v>
      </c>
      <c r="G17" s="13">
        <v>18.705653791721719</v>
      </c>
      <c r="H17" s="13">
        <v>0.92248399999999997</v>
      </c>
      <c r="I17" s="13">
        <v>0.28173276109941148</v>
      </c>
      <c r="J17" s="13">
        <v>0.16</v>
      </c>
      <c r="K17" s="13">
        <v>0.19524080344189215</v>
      </c>
      <c r="L17" s="13">
        <v>8.5646759374221088E-2</v>
      </c>
      <c r="M17" s="28">
        <v>8.451982832982345E-4</v>
      </c>
      <c r="N17" s="13">
        <v>0.246516165961985</v>
      </c>
      <c r="O17" s="58">
        <v>3.3244465809730554E-2</v>
      </c>
      <c r="P17" s="149">
        <v>1.972129327695922E-3</v>
      </c>
      <c r="Q17" s="32">
        <v>0.31</v>
      </c>
      <c r="R17" s="32">
        <v>2.2999999999999998</v>
      </c>
      <c r="S17" s="32">
        <v>0.21</v>
      </c>
      <c r="T17" s="172">
        <v>0.32</v>
      </c>
      <c r="U17" s="273"/>
      <c r="V17" s="274"/>
      <c r="W17" s="274">
        <v>1</v>
      </c>
      <c r="X17" s="274"/>
      <c r="Y17" s="274">
        <v>1</v>
      </c>
      <c r="Z17" s="273"/>
      <c r="AA17" s="274"/>
      <c r="AB17" s="274"/>
      <c r="AC17" s="273"/>
      <c r="AD17" s="273"/>
      <c r="AE17" s="274"/>
      <c r="AF17" s="273">
        <v>1</v>
      </c>
      <c r="AG17" s="273"/>
      <c r="AH17" s="273"/>
      <c r="AI17" s="273"/>
      <c r="AJ17" s="273">
        <v>1</v>
      </c>
      <c r="AK17" s="273"/>
      <c r="AL17" s="274"/>
      <c r="AM17" s="274"/>
      <c r="AN17" s="273">
        <v>1</v>
      </c>
      <c r="AO17" s="273"/>
      <c r="AP17" s="273"/>
      <c r="AQ17" s="273">
        <v>1</v>
      </c>
      <c r="AR17" s="277"/>
      <c r="AS17" s="273"/>
      <c r="AT17" s="273"/>
      <c r="AU17" s="274"/>
      <c r="AV17" s="273">
        <v>1</v>
      </c>
      <c r="AW17" s="274"/>
      <c r="AX17" s="274"/>
      <c r="AY17" s="273">
        <v>1</v>
      </c>
      <c r="AZ17" s="273"/>
      <c r="BA17" s="274"/>
      <c r="BB17" s="274"/>
      <c r="BC17" s="274"/>
      <c r="BD17" s="273"/>
      <c r="BE17" s="273" t="s">
        <v>85</v>
      </c>
      <c r="BF17" s="273"/>
      <c r="BG17" s="273" t="s">
        <v>96</v>
      </c>
      <c r="BH17" s="273"/>
      <c r="BI17" s="273"/>
      <c r="BJ17" s="273"/>
      <c r="BK17" s="273"/>
      <c r="BL17" s="291" t="s">
        <v>85</v>
      </c>
      <c r="BM17" s="273"/>
      <c r="BN17" s="273" t="s">
        <v>87</v>
      </c>
      <c r="BO17" s="273"/>
      <c r="BP17" s="273"/>
      <c r="BQ17" s="273"/>
      <c r="BR17" s="273" t="s">
        <v>85</v>
      </c>
      <c r="BS17" s="273"/>
      <c r="BT17" s="273"/>
      <c r="BU17" s="273" t="s">
        <v>85</v>
      </c>
      <c r="BV17" s="273"/>
      <c r="BW17" s="273" t="s">
        <v>96</v>
      </c>
      <c r="BX17" s="273"/>
      <c r="BY17" s="273"/>
      <c r="BZ17" s="273"/>
      <c r="CA17" s="362" t="s">
        <v>85</v>
      </c>
      <c r="CB17" s="273"/>
      <c r="CC17" s="272" t="s">
        <v>88</v>
      </c>
      <c r="CD17" s="272" t="s">
        <v>88</v>
      </c>
      <c r="CE17" s="273" t="s">
        <v>87</v>
      </c>
      <c r="CF17" s="273"/>
      <c r="CG17" s="30">
        <v>160.89264391080047</v>
      </c>
      <c r="CH17" s="13">
        <v>34.398347338317684</v>
      </c>
      <c r="CI17" s="13">
        <v>12.775057263151648</v>
      </c>
      <c r="CJ17" s="13">
        <v>203.06260587982129</v>
      </c>
      <c r="CK17" s="13">
        <v>11.086587347139789</v>
      </c>
      <c r="CL17" s="47">
        <v>18.73717648786452</v>
      </c>
      <c r="CM17" s="47">
        <v>2.6674043302605357</v>
      </c>
      <c r="CN17" s="47">
        <v>3.1731925046040652E-2</v>
      </c>
      <c r="CO17" s="94">
        <v>4.1857790255919873</v>
      </c>
      <c r="CP17" s="101">
        <v>1.0227199442338901E-2</v>
      </c>
      <c r="CR17" s="237"/>
      <c r="CS17" s="237"/>
      <c r="CT17" s="237"/>
      <c r="CU17" s="237"/>
      <c r="CV17" s="237"/>
      <c r="CW17" s="237"/>
      <c r="CX17" s="237"/>
      <c r="CY17" s="237"/>
      <c r="CZ17" s="237"/>
      <c r="DA17" s="237"/>
    </row>
    <row r="18" spans="1:105" ht="21.75" customHeight="1" x14ac:dyDescent="0.2">
      <c r="A18" s="26"/>
      <c r="B18" s="5" t="s">
        <v>82</v>
      </c>
      <c r="C18" s="5" t="s">
        <v>97</v>
      </c>
      <c r="D18" s="5" t="s">
        <v>97</v>
      </c>
      <c r="E18" s="12" t="s">
        <v>92</v>
      </c>
      <c r="F18" s="10">
        <v>15.890586160041746</v>
      </c>
      <c r="G18" s="13">
        <v>14.373903885149808</v>
      </c>
      <c r="H18" s="13">
        <v>0.70906800000000003</v>
      </c>
      <c r="I18" s="13">
        <v>0.21885673680736706</v>
      </c>
      <c r="J18" s="13">
        <v>0.12</v>
      </c>
      <c r="K18" s="13">
        <v>0.15166771860750536</v>
      </c>
      <c r="L18" s="13">
        <v>6.653244798943958E-2</v>
      </c>
      <c r="M18" s="28">
        <v>6.5657021042210117E-4</v>
      </c>
      <c r="N18" s="13">
        <v>0.19149964470644615</v>
      </c>
      <c r="O18" s="58">
        <v>2.5825094943269313E-2</v>
      </c>
      <c r="P18" s="149">
        <v>1.5319971576515969E-3</v>
      </c>
      <c r="Q18" s="32">
        <v>0.21</v>
      </c>
      <c r="R18" s="32">
        <v>2.0099999999999998</v>
      </c>
      <c r="S18" s="32">
        <v>0.15</v>
      </c>
      <c r="T18" s="172">
        <v>0.27</v>
      </c>
      <c r="U18" s="273">
        <v>0.33329999999999999</v>
      </c>
      <c r="V18" s="274"/>
      <c r="W18" s="274">
        <v>0.33329999999999999</v>
      </c>
      <c r="X18" s="274">
        <v>0.33329999999999999</v>
      </c>
      <c r="Y18" s="274">
        <v>1</v>
      </c>
      <c r="Z18" s="273"/>
      <c r="AA18" s="274"/>
      <c r="AB18" s="274"/>
      <c r="AC18" s="273"/>
      <c r="AD18" s="273"/>
      <c r="AE18" s="274"/>
      <c r="AF18" s="273">
        <v>1</v>
      </c>
      <c r="AG18" s="273"/>
      <c r="AH18" s="273"/>
      <c r="AI18" s="273"/>
      <c r="AJ18" s="273">
        <v>1</v>
      </c>
      <c r="AK18" s="273"/>
      <c r="AL18" s="274"/>
      <c r="AM18" s="274"/>
      <c r="AN18" s="273">
        <v>1</v>
      </c>
      <c r="AO18" s="273"/>
      <c r="AP18" s="273"/>
      <c r="AQ18" s="273">
        <v>1</v>
      </c>
      <c r="AR18" s="277"/>
      <c r="AS18" s="273"/>
      <c r="AT18" s="273"/>
      <c r="AU18" s="274"/>
      <c r="AV18" s="273">
        <v>1</v>
      </c>
      <c r="AW18" s="274"/>
      <c r="AX18" s="274"/>
      <c r="AY18" s="273">
        <v>1</v>
      </c>
      <c r="AZ18" s="273"/>
      <c r="BA18" s="274"/>
      <c r="BB18" s="274"/>
      <c r="BC18" s="274"/>
      <c r="BD18" s="273"/>
      <c r="BE18" s="273" t="s">
        <v>85</v>
      </c>
      <c r="BF18" s="273"/>
      <c r="BG18" s="273" t="s">
        <v>96</v>
      </c>
      <c r="BH18" s="273"/>
      <c r="BI18" s="273"/>
      <c r="BJ18" s="273"/>
      <c r="BK18" s="273"/>
      <c r="BL18" s="291" t="s">
        <v>85</v>
      </c>
      <c r="BM18" s="273"/>
      <c r="BN18" s="273" t="s">
        <v>87</v>
      </c>
      <c r="BO18" s="273"/>
      <c r="BP18" s="273"/>
      <c r="BQ18" s="273"/>
      <c r="BR18" s="273" t="s">
        <v>85</v>
      </c>
      <c r="BS18" s="273"/>
      <c r="BT18" s="273"/>
      <c r="BU18" s="273" t="s">
        <v>85</v>
      </c>
      <c r="BV18" s="273"/>
      <c r="BW18" s="273" t="s">
        <v>96</v>
      </c>
      <c r="BX18" s="273"/>
      <c r="BY18" s="273"/>
      <c r="BZ18" s="273"/>
      <c r="CA18" s="362" t="s">
        <v>85</v>
      </c>
      <c r="CB18" s="273"/>
      <c r="CC18" s="272" t="s">
        <v>88</v>
      </c>
      <c r="CD18" s="272" t="s">
        <v>88</v>
      </c>
      <c r="CE18" s="273" t="s">
        <v>87</v>
      </c>
      <c r="CF18" s="273"/>
      <c r="CG18" s="30">
        <v>140.25025924482532</v>
      </c>
      <c r="CH18" s="13">
        <v>36.980305613106665</v>
      </c>
      <c r="CI18" s="13">
        <v>12.775057263151648</v>
      </c>
      <c r="CJ18" s="13">
        <v>177.00985219289404</v>
      </c>
      <c r="CK18" s="13">
        <v>11.918752499104277</v>
      </c>
      <c r="CL18" s="47">
        <v>18.73717648786452</v>
      </c>
      <c r="CM18" s="47">
        <v>1.807990625268509</v>
      </c>
      <c r="CN18" s="47">
        <v>2.6221551340474318E-2</v>
      </c>
      <c r="CO18" s="47">
        <v>2.8420673195215524</v>
      </c>
      <c r="CP18" s="69">
        <v>1.8451205997034873E-2</v>
      </c>
    </row>
    <row r="19" spans="1:105" ht="21.75" customHeight="1" x14ac:dyDescent="0.2">
      <c r="A19" s="26"/>
      <c r="B19" s="5" t="s">
        <v>82</v>
      </c>
      <c r="C19" s="5" t="s">
        <v>97</v>
      </c>
      <c r="D19" s="5" t="s">
        <v>97</v>
      </c>
      <c r="E19" s="12" t="s">
        <v>93</v>
      </c>
      <c r="F19" s="10">
        <v>7.412953468522919</v>
      </c>
      <c r="G19" s="13">
        <v>6.6957119564412073</v>
      </c>
      <c r="H19" s="13">
        <v>0.33078000000000002</v>
      </c>
      <c r="I19" s="13">
        <v>0.10023968061898607</v>
      </c>
      <c r="J19" s="13">
        <v>0.06</v>
      </c>
      <c r="K19" s="13">
        <v>6.9466098668957338E-2</v>
      </c>
      <c r="L19" s="13">
        <v>3.0472862908171763E-2</v>
      </c>
      <c r="M19" s="82">
        <v>3.0071904185695819E-4</v>
      </c>
      <c r="N19" s="13">
        <v>8.7709720541612801E-2</v>
      </c>
      <c r="O19" s="58">
        <v>1.1828282313040355E-2</v>
      </c>
      <c r="P19" s="149">
        <v>7.0167776433291244E-4</v>
      </c>
      <c r="Q19" s="32">
        <v>0.17</v>
      </c>
      <c r="R19" s="32">
        <v>1.94</v>
      </c>
      <c r="S19" s="32">
        <v>0.12</v>
      </c>
      <c r="T19" s="172">
        <v>0.24</v>
      </c>
      <c r="U19" s="273">
        <v>0.33329999999999999</v>
      </c>
      <c r="V19" s="274"/>
      <c r="W19" s="274">
        <v>0.33329999999999999</v>
      </c>
      <c r="X19" s="274">
        <v>0.33329999999999999</v>
      </c>
      <c r="Y19" s="274">
        <v>1</v>
      </c>
      <c r="Z19" s="273"/>
      <c r="AA19" s="274"/>
      <c r="AB19" s="274"/>
      <c r="AC19" s="273"/>
      <c r="AD19" s="273"/>
      <c r="AE19" s="274"/>
      <c r="AF19" s="273">
        <v>1</v>
      </c>
      <c r="AG19" s="273"/>
      <c r="AH19" s="273"/>
      <c r="AI19" s="273"/>
      <c r="AJ19" s="273">
        <v>1</v>
      </c>
      <c r="AK19" s="273"/>
      <c r="AL19" s="274"/>
      <c r="AM19" s="274"/>
      <c r="AN19" s="273">
        <v>1</v>
      </c>
      <c r="AO19" s="273"/>
      <c r="AP19" s="273"/>
      <c r="AQ19" s="273">
        <v>1</v>
      </c>
      <c r="AR19" s="277"/>
      <c r="AS19" s="273"/>
      <c r="AT19" s="273"/>
      <c r="AU19" s="274"/>
      <c r="AV19" s="273">
        <v>1</v>
      </c>
      <c r="AW19" s="274"/>
      <c r="AX19" s="274"/>
      <c r="AY19" s="273">
        <v>1</v>
      </c>
      <c r="AZ19" s="273"/>
      <c r="BA19" s="274"/>
      <c r="BB19" s="274"/>
      <c r="BC19" s="274"/>
      <c r="BD19" s="273"/>
      <c r="BE19" s="273" t="s">
        <v>85</v>
      </c>
      <c r="BF19" s="273"/>
      <c r="BG19" s="273" t="s">
        <v>96</v>
      </c>
      <c r="BH19" s="273"/>
      <c r="BI19" s="273"/>
      <c r="BJ19" s="273"/>
      <c r="BK19" s="273"/>
      <c r="BL19" s="291" t="s">
        <v>85</v>
      </c>
      <c r="BM19" s="273"/>
      <c r="BN19" s="273" t="s">
        <v>87</v>
      </c>
      <c r="BO19" s="273"/>
      <c r="BP19" s="273"/>
      <c r="BQ19" s="273"/>
      <c r="BR19" s="273" t="s">
        <v>85</v>
      </c>
      <c r="BS19" s="273"/>
      <c r="BT19" s="273"/>
      <c r="BU19" s="273" t="s">
        <v>85</v>
      </c>
      <c r="BV19" s="273"/>
      <c r="BW19" s="273" t="s">
        <v>96</v>
      </c>
      <c r="BX19" s="273"/>
      <c r="BY19" s="273"/>
      <c r="BZ19" s="273"/>
      <c r="CA19" s="362" t="s">
        <v>85</v>
      </c>
      <c r="CB19" s="273"/>
      <c r="CC19" s="272" t="s">
        <v>88</v>
      </c>
      <c r="CD19" s="272" t="s">
        <v>88</v>
      </c>
      <c r="CE19" s="273" t="s">
        <v>87</v>
      </c>
      <c r="CF19" s="273"/>
      <c r="CG19" s="30">
        <v>166.41693923569477</v>
      </c>
      <c r="CH19" s="13">
        <v>49.057207220990598</v>
      </c>
      <c r="CI19" s="13">
        <v>12.775057263151648</v>
      </c>
      <c r="CJ19" s="13">
        <v>210.03481900937038</v>
      </c>
      <c r="CK19" s="13">
        <v>15.811137887325268</v>
      </c>
      <c r="CL19" s="47">
        <v>18.73717648786452</v>
      </c>
      <c r="CM19" s="47">
        <v>0.98507357194186451</v>
      </c>
      <c r="CN19" s="47">
        <v>1.6227143004559269E-2</v>
      </c>
      <c r="CO19" s="47">
        <v>1.5452304663460474</v>
      </c>
      <c r="CP19" s="69">
        <v>5.2300081903694524E-3</v>
      </c>
    </row>
    <row r="20" spans="1:105" ht="21.75" customHeight="1" x14ac:dyDescent="0.2">
      <c r="A20" s="26"/>
      <c r="B20" s="5" t="s">
        <v>82</v>
      </c>
      <c r="C20" s="5" t="s">
        <v>97</v>
      </c>
      <c r="D20" s="5" t="s">
        <v>97</v>
      </c>
      <c r="E20" s="12" t="s">
        <v>94</v>
      </c>
      <c r="F20" s="10">
        <v>5.6252210660469224</v>
      </c>
      <c r="G20" s="13">
        <v>5.0765627195186971</v>
      </c>
      <c r="H20" s="13">
        <v>0.25100800000000001</v>
      </c>
      <c r="I20" s="13">
        <v>7.2735069316658532E-2</v>
      </c>
      <c r="J20" s="13">
        <v>0.04</v>
      </c>
      <c r="K20" s="13">
        <v>5.0405403036444356E-2</v>
      </c>
      <c r="L20" s="13">
        <v>2.2111461072264194E-2</v>
      </c>
      <c r="M20" s="82">
        <v>2.1820520794997561E-4</v>
      </c>
      <c r="N20" s="13">
        <v>6.3643185652076217E-2</v>
      </c>
      <c r="O20" s="58">
        <v>8.5827381793657058E-3</v>
      </c>
      <c r="P20" s="150">
        <v>5.0914548521660899E-4</v>
      </c>
      <c r="Q20" s="32">
        <v>0.2</v>
      </c>
      <c r="R20" s="32">
        <v>1.87</v>
      </c>
      <c r="S20" s="190">
        <v>0.125</v>
      </c>
      <c r="T20" s="172">
        <v>0.18</v>
      </c>
      <c r="U20" s="273">
        <v>0.33329999999999999</v>
      </c>
      <c r="V20" s="274"/>
      <c r="W20" s="274">
        <v>0.33329999999999999</v>
      </c>
      <c r="X20" s="274">
        <v>0.33329999999999999</v>
      </c>
      <c r="Y20" s="274">
        <v>1</v>
      </c>
      <c r="Z20" s="273"/>
      <c r="AA20" s="274"/>
      <c r="AB20" s="274"/>
      <c r="AC20" s="273"/>
      <c r="AD20" s="273"/>
      <c r="AE20" s="274"/>
      <c r="AF20" s="273">
        <v>1</v>
      </c>
      <c r="AG20" s="273"/>
      <c r="AH20" s="273"/>
      <c r="AI20" s="273"/>
      <c r="AJ20" s="273"/>
      <c r="AK20" s="273"/>
      <c r="AL20" s="274">
        <v>1</v>
      </c>
      <c r="AM20" s="274"/>
      <c r="AN20" s="273">
        <v>1</v>
      </c>
      <c r="AO20" s="273"/>
      <c r="AP20" s="273"/>
      <c r="AQ20" s="273">
        <v>1</v>
      </c>
      <c r="AR20" s="277"/>
      <c r="AS20" s="273"/>
      <c r="AT20" s="273"/>
      <c r="AU20" s="274"/>
      <c r="AV20" s="273">
        <v>1</v>
      </c>
      <c r="AW20" s="274"/>
      <c r="AX20" s="274"/>
      <c r="AY20" s="273">
        <v>1</v>
      </c>
      <c r="AZ20" s="273"/>
      <c r="BA20" s="274"/>
      <c r="BB20" s="274"/>
      <c r="BC20" s="274"/>
      <c r="BD20" s="273"/>
      <c r="BE20" s="273" t="s">
        <v>85</v>
      </c>
      <c r="BF20" s="273"/>
      <c r="BG20" s="273" t="s">
        <v>96</v>
      </c>
      <c r="BH20" s="273"/>
      <c r="BI20" s="273"/>
      <c r="BJ20" s="273"/>
      <c r="BK20" s="273"/>
      <c r="BL20" s="291" t="s">
        <v>85</v>
      </c>
      <c r="BM20" s="273"/>
      <c r="BN20" s="273" t="s">
        <v>87</v>
      </c>
      <c r="BO20" s="273"/>
      <c r="BP20" s="273"/>
      <c r="BQ20" s="273"/>
      <c r="BR20" s="273" t="s">
        <v>85</v>
      </c>
      <c r="BS20" s="273"/>
      <c r="BT20" s="273"/>
      <c r="BU20" s="273" t="s">
        <v>85</v>
      </c>
      <c r="BV20" s="273"/>
      <c r="BW20" s="273" t="s">
        <v>96</v>
      </c>
      <c r="BX20" s="273"/>
      <c r="BY20" s="273"/>
      <c r="BZ20" s="273"/>
      <c r="CA20" s="362" t="s">
        <v>85</v>
      </c>
      <c r="CB20" s="273"/>
      <c r="CC20" s="272" t="s">
        <v>88</v>
      </c>
      <c r="CD20" s="272" t="s">
        <v>88</v>
      </c>
      <c r="CE20" s="273" t="s">
        <v>87</v>
      </c>
      <c r="CF20" s="273"/>
      <c r="CG20" s="226">
        <v>156.30217074936692</v>
      </c>
      <c r="CH20" s="13">
        <v>43.351912323473016</v>
      </c>
      <c r="CI20" s="13">
        <v>12.775057263151648</v>
      </c>
      <c r="CJ20" s="13">
        <v>197.26896970277599</v>
      </c>
      <c r="CK20" s="13">
        <v>13.972321341855352</v>
      </c>
      <c r="CL20" s="47">
        <v>18.73717648786452</v>
      </c>
      <c r="CM20" s="47">
        <v>0.70507642324021691</v>
      </c>
      <c r="CN20" s="47">
        <v>1.0881676808490314E-2</v>
      </c>
      <c r="CO20" s="47">
        <v>1.1068490572087506</v>
      </c>
      <c r="CP20" s="69">
        <v>3.5071644353764282E-3</v>
      </c>
    </row>
    <row r="21" spans="1:105" ht="27.75" customHeight="1" x14ac:dyDescent="0.2">
      <c r="A21" s="26"/>
      <c r="B21" s="5" t="s">
        <v>82</v>
      </c>
      <c r="C21" s="5" t="s">
        <v>97</v>
      </c>
      <c r="D21" s="5" t="s">
        <v>97</v>
      </c>
      <c r="E21" s="10" t="s">
        <v>95</v>
      </c>
      <c r="F21" s="52">
        <v>5.004987375391984</v>
      </c>
      <c r="G21" s="13">
        <v>4.5148170658925197</v>
      </c>
      <c r="H21" s="13">
        <v>0.223332</v>
      </c>
      <c r="I21" s="13">
        <v>6.4624731983814035E-2</v>
      </c>
      <c r="J21" s="13">
        <v>0.04</v>
      </c>
      <c r="K21" s="13">
        <v>4.4784939264783122E-2</v>
      </c>
      <c r="L21" s="13">
        <v>1.9645918523079467E-2</v>
      </c>
      <c r="M21" s="82">
        <v>1.9387419595144211E-4</v>
      </c>
      <c r="N21" s="13">
        <v>5.6546640485837275E-2</v>
      </c>
      <c r="O21" s="58">
        <v>7.6257183740900559E-3</v>
      </c>
      <c r="P21" s="150">
        <v>4.5237312388670368E-4</v>
      </c>
      <c r="Q21" s="52">
        <v>0.18</v>
      </c>
      <c r="R21" s="53">
        <v>1.3</v>
      </c>
      <c r="S21" s="52">
        <v>0.13</v>
      </c>
      <c r="T21" s="252">
        <v>0.15</v>
      </c>
      <c r="U21" s="273">
        <v>0.33329999999999999</v>
      </c>
      <c r="V21" s="274"/>
      <c r="W21" s="274">
        <v>0.33329999999999999</v>
      </c>
      <c r="X21" s="274">
        <v>0.33329999999999999</v>
      </c>
      <c r="Y21" s="274">
        <v>1</v>
      </c>
      <c r="Z21" s="273"/>
      <c r="AA21" s="274"/>
      <c r="AB21" s="274"/>
      <c r="AC21" s="273"/>
      <c r="AD21" s="273"/>
      <c r="AE21" s="274"/>
      <c r="AF21" s="273">
        <v>1</v>
      </c>
      <c r="AG21" s="273"/>
      <c r="AH21" s="273"/>
      <c r="AI21" s="273"/>
      <c r="AJ21" s="273"/>
      <c r="AK21" s="273"/>
      <c r="AL21" s="274">
        <v>1</v>
      </c>
      <c r="AM21" s="274"/>
      <c r="AN21" s="273">
        <v>1</v>
      </c>
      <c r="AO21" s="273"/>
      <c r="AP21" s="273"/>
      <c r="AQ21" s="273">
        <v>1</v>
      </c>
      <c r="AR21" s="277"/>
      <c r="AS21" s="273"/>
      <c r="AT21" s="273"/>
      <c r="AU21" s="274"/>
      <c r="AV21" s="273">
        <v>1</v>
      </c>
      <c r="AW21" s="274"/>
      <c r="AX21" s="274"/>
      <c r="AY21" s="273">
        <v>1</v>
      </c>
      <c r="AZ21" s="273"/>
      <c r="BA21" s="274"/>
      <c r="BB21" s="274"/>
      <c r="BC21" s="274"/>
      <c r="BD21" s="273"/>
      <c r="BE21" s="273" t="s">
        <v>85</v>
      </c>
      <c r="BF21" s="273"/>
      <c r="BG21" s="273" t="s">
        <v>96</v>
      </c>
      <c r="BH21" s="273"/>
      <c r="BI21" s="273"/>
      <c r="BJ21" s="273"/>
      <c r="BK21" s="273"/>
      <c r="BL21" s="291" t="s">
        <v>85</v>
      </c>
      <c r="BM21" s="273"/>
      <c r="BN21" s="273" t="s">
        <v>87</v>
      </c>
      <c r="BO21" s="273"/>
      <c r="BP21" s="273"/>
      <c r="BQ21" s="273"/>
      <c r="BR21" s="273" t="s">
        <v>85</v>
      </c>
      <c r="BS21" s="273"/>
      <c r="BT21" s="273"/>
      <c r="BU21" s="273" t="s">
        <v>85</v>
      </c>
      <c r="BV21" s="273"/>
      <c r="BW21" s="273" t="s">
        <v>96</v>
      </c>
      <c r="BX21" s="273"/>
      <c r="BY21" s="273"/>
      <c r="BZ21" s="273"/>
      <c r="CA21" s="362" t="s">
        <v>85</v>
      </c>
      <c r="CB21" s="273"/>
      <c r="CC21" s="272" t="s">
        <v>88</v>
      </c>
      <c r="CD21" s="272" t="s">
        <v>88</v>
      </c>
      <c r="CE21" s="273" t="s">
        <v>87</v>
      </c>
      <c r="CF21" s="273"/>
      <c r="CG21" s="245">
        <v>146.18740226303913</v>
      </c>
      <c r="CH21" s="225">
        <v>35.876726673075886</v>
      </c>
      <c r="CI21" s="58">
        <v>12.775057263151648</v>
      </c>
      <c r="CJ21" s="13">
        <v>184.50312039618169</v>
      </c>
      <c r="CK21" s="13">
        <v>11.563069006732357</v>
      </c>
      <c r="CL21" s="94">
        <v>18.73717648786452</v>
      </c>
      <c r="CM21" s="47">
        <v>0.58987075603165284</v>
      </c>
      <c r="CN21" s="47">
        <v>8.0124211213513843E-3</v>
      </c>
      <c r="CO21" s="47">
        <v>0.92677716844735669</v>
      </c>
      <c r="CP21" s="69">
        <v>2.582403327411551E-3</v>
      </c>
    </row>
    <row r="22" spans="1:105" ht="30" customHeight="1" x14ac:dyDescent="0.2">
      <c r="A22" s="26"/>
      <c r="B22" s="5" t="s">
        <v>82</v>
      </c>
      <c r="C22" s="10" t="s">
        <v>98</v>
      </c>
      <c r="D22" s="10" t="s">
        <v>98</v>
      </c>
      <c r="E22" s="15"/>
      <c r="F22" s="6"/>
      <c r="G22" s="7"/>
      <c r="H22" s="232"/>
      <c r="I22" s="229">
        <v>3.5216388011824797</v>
      </c>
      <c r="J22" s="229">
        <v>1.27</v>
      </c>
      <c r="K22" s="229">
        <v>2.4404956892194583</v>
      </c>
      <c r="L22" s="229">
        <v>1.070578195559474</v>
      </c>
      <c r="M22" s="229">
        <v>1.0564916403547443E-2</v>
      </c>
      <c r="N22" s="97">
        <v>1.7517730496453903</v>
      </c>
      <c r="O22" s="116">
        <v>0.2451062962658852</v>
      </c>
      <c r="P22" s="116"/>
      <c r="Q22" s="96"/>
      <c r="R22" s="7"/>
      <c r="S22" s="7"/>
      <c r="T22" s="36"/>
      <c r="U22" s="273"/>
      <c r="V22" s="274"/>
      <c r="W22" s="274"/>
      <c r="X22" s="274"/>
      <c r="Y22" s="274"/>
      <c r="Z22" s="274"/>
      <c r="AA22" s="274"/>
      <c r="AB22" s="274"/>
      <c r="AC22" s="274"/>
      <c r="AD22" s="274"/>
      <c r="AE22" s="274"/>
      <c r="AF22" s="273"/>
      <c r="AG22" s="273"/>
      <c r="AH22" s="273"/>
      <c r="AI22" s="273"/>
      <c r="AJ22" s="273"/>
      <c r="AK22" s="273"/>
      <c r="AL22" s="274"/>
      <c r="AM22" s="274"/>
      <c r="AN22" s="273"/>
      <c r="AO22" s="273"/>
      <c r="AP22" s="273"/>
      <c r="AQ22" s="273"/>
      <c r="AR22" s="277"/>
      <c r="AS22" s="273"/>
      <c r="AT22" s="273"/>
      <c r="AU22" s="274"/>
      <c r="AV22" s="274"/>
      <c r="AW22" s="274"/>
      <c r="AX22" s="274"/>
      <c r="AY22" s="274"/>
      <c r="AZ22" s="274"/>
      <c r="BA22" s="274"/>
      <c r="BB22" s="274"/>
      <c r="BC22" s="274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83"/>
      <c r="CB22" s="273"/>
      <c r="CC22" s="273"/>
      <c r="CD22" s="273"/>
      <c r="CE22" s="273"/>
      <c r="CF22" s="273"/>
      <c r="CG22" s="34"/>
      <c r="CH22" s="13"/>
      <c r="CI22" s="7"/>
      <c r="CJ22" s="7"/>
      <c r="CK22" s="7"/>
      <c r="CL22" s="7"/>
      <c r="CM22" s="7"/>
      <c r="CN22" s="7"/>
      <c r="CO22" s="7"/>
      <c r="CP22" s="7"/>
    </row>
    <row r="23" spans="1:105" ht="30" customHeight="1" x14ac:dyDescent="0.2">
      <c r="A23" s="26"/>
      <c r="B23" s="37" t="s">
        <v>82</v>
      </c>
      <c r="C23" s="38" t="s">
        <v>98</v>
      </c>
      <c r="D23" s="38" t="s">
        <v>98</v>
      </c>
      <c r="E23" s="38" t="s">
        <v>84</v>
      </c>
      <c r="F23" s="71">
        <v>24.956964191176031</v>
      </c>
      <c r="G23" s="13">
        <v>22.585322467948128</v>
      </c>
      <c r="H23" s="13">
        <v>1.1136269302391999</v>
      </c>
      <c r="I23" s="13">
        <v>0.41475005922567559</v>
      </c>
      <c r="J23" s="13">
        <v>0.12</v>
      </c>
      <c r="K23" s="13">
        <v>0.28742179104339316</v>
      </c>
      <c r="L23" s="13">
        <v>0.12608401800460536</v>
      </c>
      <c r="M23" s="28">
        <v>1.2442501776770269E-3</v>
      </c>
      <c r="N23" s="13">
        <v>0.36384170008970068</v>
      </c>
      <c r="O23" s="58">
        <v>4.8940506988629714E-2</v>
      </c>
      <c r="P23" s="149">
        <v>1.9678521473451976E-3</v>
      </c>
      <c r="Q23" s="44">
        <v>0.57999999999999996</v>
      </c>
      <c r="R23" s="44">
        <v>2.2200000000000002</v>
      </c>
      <c r="S23" s="44">
        <v>0.36</v>
      </c>
      <c r="T23" s="289">
        <v>0.32</v>
      </c>
      <c r="U23" s="273"/>
      <c r="V23" s="274"/>
      <c r="W23" s="274">
        <v>1</v>
      </c>
      <c r="X23" s="274"/>
      <c r="Y23" s="274">
        <v>1</v>
      </c>
      <c r="Z23" s="273"/>
      <c r="AA23" s="274"/>
      <c r="AB23" s="274"/>
      <c r="AC23" s="273"/>
      <c r="AD23" s="273"/>
      <c r="AE23" s="274"/>
      <c r="AF23" s="273">
        <v>1</v>
      </c>
      <c r="AG23" s="273"/>
      <c r="AH23" s="273"/>
      <c r="AI23" s="273">
        <v>1</v>
      </c>
      <c r="AJ23" s="273"/>
      <c r="AK23" s="273"/>
      <c r="AL23" s="274"/>
      <c r="AM23" s="274"/>
      <c r="AN23" s="273">
        <v>1</v>
      </c>
      <c r="AO23" s="273"/>
      <c r="AP23" s="273"/>
      <c r="AQ23" s="273">
        <v>1</v>
      </c>
      <c r="AR23" s="277"/>
      <c r="AS23" s="273"/>
      <c r="AT23" s="273"/>
      <c r="AU23" s="274"/>
      <c r="AV23" s="273">
        <v>1</v>
      </c>
      <c r="AW23" s="274"/>
      <c r="AX23" s="274"/>
      <c r="AY23" s="273">
        <v>1</v>
      </c>
      <c r="AZ23" s="273"/>
      <c r="BA23" s="274"/>
      <c r="BB23" s="274"/>
      <c r="BC23" s="274"/>
      <c r="BD23" s="273"/>
      <c r="BE23" s="273" t="s">
        <v>85</v>
      </c>
      <c r="BF23" s="273"/>
      <c r="BG23" s="273" t="s">
        <v>96</v>
      </c>
      <c r="BH23" s="273"/>
      <c r="BI23" s="273"/>
      <c r="BJ23" s="273"/>
      <c r="BK23" s="273"/>
      <c r="BL23" s="291" t="s">
        <v>85</v>
      </c>
      <c r="BM23" s="273"/>
      <c r="BN23" s="273" t="s">
        <v>87</v>
      </c>
      <c r="BO23" s="273"/>
      <c r="BP23" s="273"/>
      <c r="BQ23" s="273"/>
      <c r="BR23" s="273" t="s">
        <v>85</v>
      </c>
      <c r="BS23" s="273"/>
      <c r="BT23" s="273"/>
      <c r="BU23" s="273" t="s">
        <v>85</v>
      </c>
      <c r="BV23" s="273"/>
      <c r="BW23" s="273" t="s">
        <v>96</v>
      </c>
      <c r="BX23" s="273"/>
      <c r="BY23" s="273"/>
      <c r="BZ23" s="273"/>
      <c r="CA23" s="283" t="s">
        <v>85</v>
      </c>
      <c r="CB23" s="273"/>
      <c r="CC23" s="272" t="s">
        <v>88</v>
      </c>
      <c r="CD23" s="272" t="s">
        <v>88</v>
      </c>
      <c r="CE23" s="273" t="s">
        <v>87</v>
      </c>
      <c r="CF23" s="273"/>
      <c r="CG23" s="290">
        <v>182.63595575896093</v>
      </c>
      <c r="CH23" s="71">
        <v>13.534458698490615</v>
      </c>
      <c r="CI23" s="39">
        <v>15.800728720213883</v>
      </c>
      <c r="CJ23" s="32">
        <v>230.50483976338458</v>
      </c>
      <c r="CK23" s="32">
        <v>4.3621560385235254</v>
      </c>
      <c r="CL23" s="94">
        <v>23.174928813937701</v>
      </c>
      <c r="CM23" s="47">
        <v>3.6822538710363437</v>
      </c>
      <c r="CN23" s="47">
        <v>1.5072337692849342E-2</v>
      </c>
      <c r="CO23" s="94">
        <v>5.7844020050212492</v>
      </c>
      <c r="CP23" s="101">
        <v>4.8578144384053426E-3</v>
      </c>
    </row>
    <row r="24" spans="1:105" ht="23.25" customHeight="1" x14ac:dyDescent="0.2">
      <c r="A24" s="26"/>
      <c r="B24" s="5" t="s">
        <v>82</v>
      </c>
      <c r="C24" s="10" t="s">
        <v>98</v>
      </c>
      <c r="D24" s="10" t="s">
        <v>98</v>
      </c>
      <c r="E24" s="12" t="s">
        <v>89</v>
      </c>
      <c r="F24" s="189">
        <v>38.174746013806164</v>
      </c>
      <c r="G24" s="13">
        <v>34.55666746470424</v>
      </c>
      <c r="H24" s="13">
        <v>1.7034293470295998</v>
      </c>
      <c r="I24" s="13">
        <v>0.51839786700539658</v>
      </c>
      <c r="J24" s="13">
        <v>0.2</v>
      </c>
      <c r="K24" s="13">
        <v>0.3592497218347398</v>
      </c>
      <c r="L24" s="13">
        <v>0.15759295156964057</v>
      </c>
      <c r="M24" s="28">
        <v>1.5551936010161898E-3</v>
      </c>
      <c r="N24" s="13">
        <v>0.45476729191131515</v>
      </c>
      <c r="O24" s="58">
        <v>6.1170948306636795E-2</v>
      </c>
      <c r="P24" s="149">
        <v>2.4596267874446368E-3</v>
      </c>
      <c r="Q24" s="190">
        <v>0.495</v>
      </c>
      <c r="R24" s="190">
        <v>2.13</v>
      </c>
      <c r="S24" s="190">
        <v>0.28000000000000003</v>
      </c>
      <c r="T24" s="190">
        <v>0.28999999999999998</v>
      </c>
      <c r="U24" s="273"/>
      <c r="V24" s="274"/>
      <c r="W24" s="274">
        <v>1</v>
      </c>
      <c r="X24" s="274"/>
      <c r="Y24" s="274">
        <v>1</v>
      </c>
      <c r="Z24" s="273"/>
      <c r="AA24" s="274"/>
      <c r="AB24" s="274"/>
      <c r="AC24" s="273"/>
      <c r="AD24" s="273"/>
      <c r="AE24" s="274"/>
      <c r="AF24" s="273">
        <v>1</v>
      </c>
      <c r="AG24" s="273"/>
      <c r="AH24" s="273"/>
      <c r="AI24" s="273">
        <v>1</v>
      </c>
      <c r="AJ24" s="273"/>
      <c r="AK24" s="273"/>
      <c r="AL24" s="274"/>
      <c r="AM24" s="274"/>
      <c r="AN24" s="273">
        <v>1</v>
      </c>
      <c r="AO24" s="273"/>
      <c r="AP24" s="273"/>
      <c r="AQ24" s="273">
        <v>1</v>
      </c>
      <c r="AR24" s="277"/>
      <c r="AS24" s="273"/>
      <c r="AT24" s="273"/>
      <c r="AU24" s="274"/>
      <c r="AV24" s="273">
        <v>1</v>
      </c>
      <c r="AW24" s="274"/>
      <c r="AX24" s="274"/>
      <c r="AY24" s="273">
        <v>1</v>
      </c>
      <c r="AZ24" s="273"/>
      <c r="BA24" s="274"/>
      <c r="BB24" s="274"/>
      <c r="BC24" s="274"/>
      <c r="BD24" s="273"/>
      <c r="BE24" s="273" t="s">
        <v>85</v>
      </c>
      <c r="BF24" s="273"/>
      <c r="BG24" s="273" t="s">
        <v>96</v>
      </c>
      <c r="BH24" s="273"/>
      <c r="BI24" s="273"/>
      <c r="BJ24" s="273"/>
      <c r="BK24" s="273"/>
      <c r="BL24" s="291" t="s">
        <v>85</v>
      </c>
      <c r="BM24" s="273"/>
      <c r="BN24" s="273" t="s">
        <v>87</v>
      </c>
      <c r="BO24" s="273"/>
      <c r="BP24" s="273"/>
      <c r="BQ24" s="273"/>
      <c r="BR24" s="273" t="s">
        <v>85</v>
      </c>
      <c r="BS24" s="273"/>
      <c r="BT24" s="273"/>
      <c r="BU24" s="273" t="s">
        <v>85</v>
      </c>
      <c r="BV24" s="273"/>
      <c r="BW24" s="273" t="s">
        <v>96</v>
      </c>
      <c r="BX24" s="273"/>
      <c r="BY24" s="273"/>
      <c r="BZ24" s="273"/>
      <c r="CA24" s="283" t="s">
        <v>85</v>
      </c>
      <c r="CB24" s="273"/>
      <c r="CC24" s="272" t="s">
        <v>88</v>
      </c>
      <c r="CD24" s="272" t="s">
        <v>88</v>
      </c>
      <c r="CE24" s="273" t="s">
        <v>87</v>
      </c>
      <c r="CF24" s="273"/>
      <c r="CG24" s="34">
        <v>134.07720325900038</v>
      </c>
      <c r="CH24" s="13">
        <v>13.180480547914707</v>
      </c>
      <c r="CI24" s="7">
        <v>15.800728720213883</v>
      </c>
      <c r="CJ24" s="32">
        <v>169.21883823318439</v>
      </c>
      <c r="CK24" s="32">
        <v>4.2480688805929097</v>
      </c>
      <c r="CL24" s="94">
        <v>23.174928813937701</v>
      </c>
      <c r="CM24" s="47">
        <v>4.266642331415345</v>
      </c>
      <c r="CN24" s="47">
        <v>2.2452017373270693E-2</v>
      </c>
      <c r="CO24" s="94">
        <v>6.732336142947843</v>
      </c>
      <c r="CP24" s="101">
        <v>7.2362851994051429E-3</v>
      </c>
    </row>
    <row r="25" spans="1:105" ht="21.75" customHeight="1" x14ac:dyDescent="0.2">
      <c r="A25" s="26"/>
      <c r="B25" s="5" t="s">
        <v>82</v>
      </c>
      <c r="C25" s="10" t="s">
        <v>98</v>
      </c>
      <c r="D25" s="10" t="s">
        <v>98</v>
      </c>
      <c r="E25" s="12" t="s">
        <v>91</v>
      </c>
      <c r="F25" s="189">
        <v>38.003538460004592</v>
      </c>
      <c r="G25" s="13">
        <v>34.401604783226155</v>
      </c>
      <c r="H25" s="13">
        <v>1.6957897422638399</v>
      </c>
      <c r="I25" s="13">
        <v>0.51790548815161119</v>
      </c>
      <c r="J25" s="13">
        <v>0.21</v>
      </c>
      <c r="K25" s="13">
        <v>0.35890850328906654</v>
      </c>
      <c r="L25" s="13">
        <v>0.15744326839808981</v>
      </c>
      <c r="M25" s="28">
        <v>1.5537164644548337E-3</v>
      </c>
      <c r="N25" s="13">
        <v>0.45433534993743341</v>
      </c>
      <c r="O25" s="58">
        <v>6.1112847601890119E-2</v>
      </c>
      <c r="P25" s="149">
        <v>2.4572906122876659E-3</v>
      </c>
      <c r="Q25" s="60">
        <v>0.41</v>
      </c>
      <c r="R25" s="190">
        <v>2.085</v>
      </c>
      <c r="S25" s="60">
        <v>0.2</v>
      </c>
      <c r="T25" s="165">
        <v>0.26</v>
      </c>
      <c r="U25" s="273"/>
      <c r="V25" s="274"/>
      <c r="W25" s="274">
        <v>1</v>
      </c>
      <c r="X25" s="274"/>
      <c r="Y25" s="274">
        <v>1</v>
      </c>
      <c r="Z25" s="273"/>
      <c r="AA25" s="274"/>
      <c r="AB25" s="274"/>
      <c r="AC25" s="273"/>
      <c r="AD25" s="273"/>
      <c r="AE25" s="274"/>
      <c r="AF25" s="273">
        <v>1</v>
      </c>
      <c r="AG25" s="273"/>
      <c r="AH25" s="273"/>
      <c r="AI25" s="273"/>
      <c r="AJ25" s="273">
        <v>1</v>
      </c>
      <c r="AK25" s="273"/>
      <c r="AL25" s="274"/>
      <c r="AM25" s="274"/>
      <c r="AN25" s="273">
        <v>1</v>
      </c>
      <c r="AO25" s="273"/>
      <c r="AP25" s="273"/>
      <c r="AQ25" s="273">
        <v>1</v>
      </c>
      <c r="AR25" s="277"/>
      <c r="AS25" s="273"/>
      <c r="AT25" s="273"/>
      <c r="AU25" s="274"/>
      <c r="AV25" s="273">
        <v>1</v>
      </c>
      <c r="AW25" s="274"/>
      <c r="AX25" s="274"/>
      <c r="AY25" s="273">
        <v>1</v>
      </c>
      <c r="AZ25" s="273"/>
      <c r="BA25" s="274"/>
      <c r="BB25" s="274"/>
      <c r="BC25" s="274"/>
      <c r="BD25" s="273"/>
      <c r="BE25" s="273" t="s">
        <v>85</v>
      </c>
      <c r="BF25" s="273"/>
      <c r="BG25" s="273" t="s">
        <v>96</v>
      </c>
      <c r="BH25" s="273"/>
      <c r="BI25" s="273"/>
      <c r="BJ25" s="273"/>
      <c r="BK25" s="273"/>
      <c r="BL25" s="291" t="s">
        <v>85</v>
      </c>
      <c r="BM25" s="273"/>
      <c r="BN25" s="273" t="s">
        <v>87</v>
      </c>
      <c r="BO25" s="273"/>
      <c r="BP25" s="273"/>
      <c r="BQ25" s="273"/>
      <c r="BR25" s="273" t="s">
        <v>85</v>
      </c>
      <c r="BS25" s="273"/>
      <c r="BT25" s="273"/>
      <c r="BU25" s="273" t="s">
        <v>85</v>
      </c>
      <c r="BV25" s="273"/>
      <c r="BW25" s="273" t="s">
        <v>96</v>
      </c>
      <c r="BX25" s="273"/>
      <c r="BY25" s="273"/>
      <c r="BZ25" s="273"/>
      <c r="CA25" s="283" t="s">
        <v>85</v>
      </c>
      <c r="CB25" s="273"/>
      <c r="CC25" s="272" t="s">
        <v>88</v>
      </c>
      <c r="CD25" s="272" t="s">
        <v>88</v>
      </c>
      <c r="CE25" s="273" t="s">
        <v>87</v>
      </c>
      <c r="CF25" s="273"/>
      <c r="CG25" s="34">
        <v>87.091203876447466</v>
      </c>
      <c r="CH25" s="13">
        <v>15.262704963067108</v>
      </c>
      <c r="CI25" s="7">
        <v>15.800728720213883</v>
      </c>
      <c r="CJ25" s="32">
        <v>109.91780841246435</v>
      </c>
      <c r="CK25" s="32">
        <v>4.9191698095965286</v>
      </c>
      <c r="CL25" s="94">
        <v>23.174928813937701</v>
      </c>
      <c r="CM25" s="47">
        <v>2.9304658823984902</v>
      </c>
      <c r="CN25" s="47">
        <v>2.5882338515568603E-2</v>
      </c>
      <c r="CO25" s="94">
        <v>4.6620783021323193</v>
      </c>
      <c r="CP25" s="101">
        <v>8.3418777035677606E-3</v>
      </c>
    </row>
    <row r="26" spans="1:105" ht="21.75" customHeight="1" x14ac:dyDescent="0.2">
      <c r="A26" s="26"/>
      <c r="B26" s="5" t="s">
        <v>82</v>
      </c>
      <c r="C26" s="10" t="s">
        <v>98</v>
      </c>
      <c r="D26" s="10" t="s">
        <v>98</v>
      </c>
      <c r="E26" s="12" t="s">
        <v>92</v>
      </c>
      <c r="F26" s="189">
        <v>37.807754942298992</v>
      </c>
      <c r="G26" s="13">
        <v>34.224283651240192</v>
      </c>
      <c r="H26" s="13">
        <v>1.6870535115210399</v>
      </c>
      <c r="I26" s="13">
        <v>0.52071596285674238</v>
      </c>
      <c r="J26" s="13">
        <v>0.2</v>
      </c>
      <c r="K26" s="13">
        <v>0.36085616225972245</v>
      </c>
      <c r="L26" s="13">
        <v>0.15829765270844967</v>
      </c>
      <c r="M26" s="28">
        <v>1.5621478885702272E-3</v>
      </c>
      <c r="N26" s="13">
        <v>0.4568008538524494</v>
      </c>
      <c r="O26" s="58">
        <v>6.1444483617095598E-2</v>
      </c>
      <c r="P26" s="149">
        <v>2.4706253871973824E-3</v>
      </c>
      <c r="Q26" s="60">
        <v>0.33</v>
      </c>
      <c r="R26" s="60">
        <v>2.04</v>
      </c>
      <c r="S26" s="60">
        <v>0.17</v>
      </c>
      <c r="T26" s="165">
        <v>0.27</v>
      </c>
      <c r="U26" s="273">
        <v>0.33329999999999999</v>
      </c>
      <c r="V26" s="274"/>
      <c r="W26" s="274">
        <v>0.33329999999999999</v>
      </c>
      <c r="X26" s="274">
        <v>0.33329999999999999</v>
      </c>
      <c r="Y26" s="274">
        <v>1</v>
      </c>
      <c r="Z26" s="273"/>
      <c r="AA26" s="274"/>
      <c r="AB26" s="274"/>
      <c r="AC26" s="273"/>
      <c r="AD26" s="273"/>
      <c r="AE26" s="274"/>
      <c r="AF26" s="273">
        <v>1</v>
      </c>
      <c r="AG26" s="273"/>
      <c r="AH26" s="273"/>
      <c r="AI26" s="273"/>
      <c r="AJ26" s="273">
        <v>1</v>
      </c>
      <c r="AK26" s="273"/>
      <c r="AL26" s="274"/>
      <c r="AM26" s="274"/>
      <c r="AN26" s="273">
        <v>1</v>
      </c>
      <c r="AO26" s="273"/>
      <c r="AP26" s="273"/>
      <c r="AQ26" s="273">
        <v>1</v>
      </c>
      <c r="AR26" s="277"/>
      <c r="AS26" s="273"/>
      <c r="AT26" s="273"/>
      <c r="AU26" s="274"/>
      <c r="AV26" s="273">
        <v>1</v>
      </c>
      <c r="AW26" s="274"/>
      <c r="AX26" s="274"/>
      <c r="AY26" s="273">
        <v>1</v>
      </c>
      <c r="AZ26" s="273"/>
      <c r="BA26" s="274"/>
      <c r="BB26" s="274"/>
      <c r="BC26" s="274"/>
      <c r="BD26" s="273"/>
      <c r="BE26" s="273" t="s">
        <v>85</v>
      </c>
      <c r="BF26" s="273"/>
      <c r="BG26" s="273" t="s">
        <v>96</v>
      </c>
      <c r="BH26" s="273"/>
      <c r="BI26" s="273"/>
      <c r="BJ26" s="273"/>
      <c r="BK26" s="273"/>
      <c r="BL26" s="291" t="s">
        <v>85</v>
      </c>
      <c r="BM26" s="273"/>
      <c r="BN26" s="273" t="s">
        <v>87</v>
      </c>
      <c r="BO26" s="273"/>
      <c r="BP26" s="273"/>
      <c r="BQ26" s="273"/>
      <c r="BR26" s="273" t="s">
        <v>85</v>
      </c>
      <c r="BS26" s="273"/>
      <c r="BT26" s="273"/>
      <c r="BU26" s="273" t="s">
        <v>85</v>
      </c>
      <c r="BV26" s="273"/>
      <c r="BW26" s="273" t="s">
        <v>96</v>
      </c>
      <c r="BX26" s="273"/>
      <c r="BY26" s="273"/>
      <c r="BZ26" s="273"/>
      <c r="CA26" s="283" t="s">
        <v>85</v>
      </c>
      <c r="CB26" s="273"/>
      <c r="CC26" s="272" t="s">
        <v>88</v>
      </c>
      <c r="CD26" s="272" t="s">
        <v>88</v>
      </c>
      <c r="CE26" s="273" t="s">
        <v>87</v>
      </c>
      <c r="CF26" s="273"/>
      <c r="CG26" s="34">
        <v>70.577296143667368</v>
      </c>
      <c r="CH26" s="13">
        <v>27.922629407193714</v>
      </c>
      <c r="CI26" s="7">
        <v>15.800728720213883</v>
      </c>
      <c r="CJ26" s="32">
        <v>89.075605462922582</v>
      </c>
      <c r="CK26" s="32">
        <v>8.9994634579385338</v>
      </c>
      <c r="CL26" s="94">
        <v>23.174928813937701</v>
      </c>
      <c r="CM26" s="47">
        <v>2.4548582106429109</v>
      </c>
      <c r="CN26" s="47">
        <v>4.7106969992306812E-2</v>
      </c>
      <c r="CO26" s="47">
        <v>3.9247408171716032</v>
      </c>
      <c r="CP26" s="47">
        <v>1.5182576428520484E-2</v>
      </c>
    </row>
    <row r="27" spans="1:105" ht="22.5" customHeight="1" x14ac:dyDescent="0.2">
      <c r="A27" s="26"/>
      <c r="B27" s="5" t="s">
        <v>82</v>
      </c>
      <c r="C27" s="10" t="s">
        <v>98</v>
      </c>
      <c r="D27" s="10" t="s">
        <v>98</v>
      </c>
      <c r="E27" s="12" t="s">
        <v>93</v>
      </c>
      <c r="F27" s="189">
        <v>39.406550640777354</v>
      </c>
      <c r="G27" s="13">
        <v>35.672312915352045</v>
      </c>
      <c r="H27" s="13">
        <v>1.7583947985516799</v>
      </c>
      <c r="I27" s="13">
        <v>0.53286454141395101</v>
      </c>
      <c r="J27" s="13">
        <v>0.25</v>
      </c>
      <c r="K27" s="13">
        <v>0.36927512719986805</v>
      </c>
      <c r="L27" s="13">
        <v>0.1619908205898411</v>
      </c>
      <c r="M27" s="28">
        <v>1.598593624241853E-3</v>
      </c>
      <c r="N27" s="13">
        <v>0.46745825914415784</v>
      </c>
      <c r="O27" s="58">
        <v>6.2878015886846217E-2</v>
      </c>
      <c r="P27" s="149">
        <v>2.5282663829469532E-3</v>
      </c>
      <c r="Q27" s="60">
        <v>0.22</v>
      </c>
      <c r="R27" s="60">
        <v>1.8</v>
      </c>
      <c r="S27" s="60">
        <v>0.15</v>
      </c>
      <c r="T27" s="165">
        <v>0.24</v>
      </c>
      <c r="U27" s="273">
        <v>0.33329999999999999</v>
      </c>
      <c r="V27" s="274"/>
      <c r="W27" s="274">
        <v>0.33329999999999999</v>
      </c>
      <c r="X27" s="274">
        <v>0.33329999999999999</v>
      </c>
      <c r="Y27" s="274">
        <v>1</v>
      </c>
      <c r="Z27" s="273"/>
      <c r="AA27" s="274"/>
      <c r="AB27" s="274"/>
      <c r="AC27" s="273"/>
      <c r="AD27" s="273"/>
      <c r="AE27" s="274"/>
      <c r="AF27" s="273">
        <v>1</v>
      </c>
      <c r="AG27" s="273"/>
      <c r="AH27" s="273"/>
      <c r="AI27" s="273"/>
      <c r="AJ27" s="273">
        <v>1</v>
      </c>
      <c r="AK27" s="273"/>
      <c r="AL27" s="274"/>
      <c r="AM27" s="274"/>
      <c r="AN27" s="273">
        <v>1</v>
      </c>
      <c r="AO27" s="273"/>
      <c r="AP27" s="273"/>
      <c r="AQ27" s="273">
        <v>1</v>
      </c>
      <c r="AR27" s="277"/>
      <c r="AS27" s="273"/>
      <c r="AT27" s="273"/>
      <c r="AU27" s="274"/>
      <c r="AV27" s="273">
        <v>1</v>
      </c>
      <c r="AW27" s="274"/>
      <c r="AX27" s="274"/>
      <c r="AY27" s="273">
        <v>1</v>
      </c>
      <c r="AZ27" s="273"/>
      <c r="BA27" s="274"/>
      <c r="BB27" s="274"/>
      <c r="BC27" s="274"/>
      <c r="BD27" s="273"/>
      <c r="BE27" s="273" t="s">
        <v>85</v>
      </c>
      <c r="BF27" s="273"/>
      <c r="BG27" s="273" t="s">
        <v>96</v>
      </c>
      <c r="BH27" s="273"/>
      <c r="BI27" s="273"/>
      <c r="BJ27" s="273"/>
      <c r="BK27" s="273"/>
      <c r="BL27" s="291" t="s">
        <v>85</v>
      </c>
      <c r="BM27" s="273"/>
      <c r="BN27" s="273" t="s">
        <v>87</v>
      </c>
      <c r="BO27" s="273"/>
      <c r="BP27" s="273"/>
      <c r="BQ27" s="273"/>
      <c r="BR27" s="273" t="s">
        <v>85</v>
      </c>
      <c r="BS27" s="273"/>
      <c r="BT27" s="273"/>
      <c r="BU27" s="273" t="s">
        <v>85</v>
      </c>
      <c r="BV27" s="273"/>
      <c r="BW27" s="273" t="s">
        <v>96</v>
      </c>
      <c r="BX27" s="273"/>
      <c r="BY27" s="273"/>
      <c r="BZ27" s="273"/>
      <c r="CA27" s="283" t="s">
        <v>85</v>
      </c>
      <c r="CB27" s="273"/>
      <c r="CC27" s="272" t="s">
        <v>88</v>
      </c>
      <c r="CD27" s="272" t="s">
        <v>88</v>
      </c>
      <c r="CE27" s="273" t="s">
        <v>87</v>
      </c>
      <c r="CF27" s="273"/>
      <c r="CG27" s="34">
        <v>77.41877220439055</v>
      </c>
      <c r="CH27" s="13">
        <v>29.963209334043068</v>
      </c>
      <c r="CI27" s="7">
        <v>15.800728720213883</v>
      </c>
      <c r="CJ27" s="32">
        <v>97.710232399161313</v>
      </c>
      <c r="CK27" s="32">
        <v>9.6571423683620807</v>
      </c>
      <c r="CL27" s="94">
        <v>23.174928813937701</v>
      </c>
      <c r="CM27" s="47">
        <v>2.7575644781811066</v>
      </c>
      <c r="CN27" s="47">
        <v>5.2687151440896481E-2</v>
      </c>
      <c r="CO27" s="47">
        <v>4.3987939910774987</v>
      </c>
      <c r="CP27" s="47">
        <v>1.6981068909400935E-2</v>
      </c>
    </row>
    <row r="28" spans="1:105" ht="22.5" customHeight="1" x14ac:dyDescent="0.2">
      <c r="A28" s="26"/>
      <c r="B28" s="5" t="s">
        <v>82</v>
      </c>
      <c r="C28" s="10" t="s">
        <v>98</v>
      </c>
      <c r="D28" s="10" t="s">
        <v>98</v>
      </c>
      <c r="E28" s="12" t="s">
        <v>94</v>
      </c>
      <c r="F28" s="189">
        <v>41.601729316206423</v>
      </c>
      <c r="G28" s="13">
        <v>37.660486241688155</v>
      </c>
      <c r="H28" s="13">
        <v>1.8563478216404798</v>
      </c>
      <c r="I28" s="13">
        <v>0.53791746670563634</v>
      </c>
      <c r="J28" s="13">
        <v>0.15</v>
      </c>
      <c r="K28" s="13">
        <v>0.37277680442700595</v>
      </c>
      <c r="L28" s="13">
        <v>0.16352690987851345</v>
      </c>
      <c r="M28" s="28">
        <v>1.613752400116909E-3</v>
      </c>
      <c r="N28" s="13">
        <v>0.4718909647885775</v>
      </c>
      <c r="O28" s="58">
        <v>6.3474261071265081E-2</v>
      </c>
      <c r="P28" s="149">
        <v>2.5522408457937518E-3</v>
      </c>
      <c r="Q28" s="60">
        <v>0.2</v>
      </c>
      <c r="R28" s="60">
        <v>1.97</v>
      </c>
      <c r="S28" s="190">
        <v>0.14000000000000001</v>
      </c>
      <c r="T28" s="165">
        <v>0.21</v>
      </c>
      <c r="U28" s="273">
        <v>0.33329999999999999</v>
      </c>
      <c r="V28" s="274"/>
      <c r="W28" s="274">
        <v>0.33329999999999999</v>
      </c>
      <c r="X28" s="274">
        <v>0.33329999999999999</v>
      </c>
      <c r="Y28" s="274">
        <v>1</v>
      </c>
      <c r="Z28" s="273"/>
      <c r="AA28" s="274"/>
      <c r="AB28" s="274"/>
      <c r="AC28" s="273"/>
      <c r="AD28" s="273"/>
      <c r="AE28" s="274"/>
      <c r="AF28" s="273">
        <v>1</v>
      </c>
      <c r="AG28" s="273"/>
      <c r="AH28" s="273"/>
      <c r="AI28" s="273"/>
      <c r="AJ28" s="273"/>
      <c r="AK28" s="273"/>
      <c r="AL28" s="274">
        <v>1</v>
      </c>
      <c r="AM28" s="274"/>
      <c r="AN28" s="273">
        <v>1</v>
      </c>
      <c r="AO28" s="273"/>
      <c r="AP28" s="273"/>
      <c r="AQ28" s="273">
        <v>1</v>
      </c>
      <c r="AR28" s="277"/>
      <c r="AS28" s="273"/>
      <c r="AT28" s="273"/>
      <c r="AU28" s="274"/>
      <c r="AV28" s="273">
        <v>1</v>
      </c>
      <c r="AW28" s="274"/>
      <c r="AX28" s="274"/>
      <c r="AY28" s="273">
        <v>1</v>
      </c>
      <c r="AZ28" s="273"/>
      <c r="BA28" s="274"/>
      <c r="BB28" s="274"/>
      <c r="BC28" s="274"/>
      <c r="BD28" s="273"/>
      <c r="BE28" s="273" t="s">
        <v>85</v>
      </c>
      <c r="BF28" s="273"/>
      <c r="BG28" s="273" t="s">
        <v>96</v>
      </c>
      <c r="BH28" s="273"/>
      <c r="BI28" s="273"/>
      <c r="BJ28" s="273"/>
      <c r="BK28" s="273"/>
      <c r="BL28" s="291" t="s">
        <v>85</v>
      </c>
      <c r="BM28" s="273"/>
      <c r="BN28" s="273" t="s">
        <v>87</v>
      </c>
      <c r="BO28" s="273"/>
      <c r="BP28" s="273"/>
      <c r="BQ28" s="273"/>
      <c r="BR28" s="273" t="s">
        <v>85</v>
      </c>
      <c r="BS28" s="273"/>
      <c r="BT28" s="273"/>
      <c r="BU28" s="273" t="s">
        <v>85</v>
      </c>
      <c r="BV28" s="273"/>
      <c r="BW28" s="273" t="s">
        <v>96</v>
      </c>
      <c r="BX28" s="273"/>
      <c r="BY28" s="273"/>
      <c r="BZ28" s="273"/>
      <c r="CA28" s="283" t="s">
        <v>85</v>
      </c>
      <c r="CB28" s="273"/>
      <c r="CC28" s="272" t="s">
        <v>88</v>
      </c>
      <c r="CD28" s="272" t="s">
        <v>88</v>
      </c>
      <c r="CE28" s="273" t="s">
        <v>87</v>
      </c>
      <c r="CF28" s="273"/>
      <c r="CG28" s="226">
        <v>67.60872463456046</v>
      </c>
      <c r="CH28" s="13">
        <v>28.318252046072669</v>
      </c>
      <c r="CI28" s="7">
        <v>15.800728720213883</v>
      </c>
      <c r="CJ28" s="32">
        <v>85.328971361278761</v>
      </c>
      <c r="CK28" s="32">
        <v>9.1269726344492206</v>
      </c>
      <c r="CL28" s="94">
        <v>23.174928813937701</v>
      </c>
      <c r="CM28" s="47">
        <v>2.6102135444757546</v>
      </c>
      <c r="CN28" s="47">
        <v>5.2568525498393061E-2</v>
      </c>
      <c r="CO28" s="47">
        <v>4.1776476674086309</v>
      </c>
      <c r="CP28" s="47">
        <v>1.6942835768132082E-2</v>
      </c>
    </row>
    <row r="29" spans="1:105" ht="25.5" customHeight="1" x14ac:dyDescent="0.2">
      <c r="A29" s="26"/>
      <c r="B29" s="5" t="s">
        <v>82</v>
      </c>
      <c r="C29" s="10" t="s">
        <v>98</v>
      </c>
      <c r="D29" s="10" t="s">
        <v>98</v>
      </c>
      <c r="E29" s="10" t="s">
        <v>95</v>
      </c>
      <c r="F29" s="71">
        <v>37.103851641600372</v>
      </c>
      <c r="G29" s="13">
        <v>33.586758431797456</v>
      </c>
      <c r="H29" s="13">
        <v>1.8658106720436798</v>
      </c>
      <c r="I29" s="13">
        <v>0.47908741582346703</v>
      </c>
      <c r="J29" s="13">
        <v>0.14000000000000001</v>
      </c>
      <c r="K29" s="13">
        <v>0.33200757916566265</v>
      </c>
      <c r="L29" s="13">
        <v>0.14564257441033399</v>
      </c>
      <c r="M29" s="28">
        <v>1.4372622474704011E-3</v>
      </c>
      <c r="N29" s="13">
        <v>0.42028198908573089</v>
      </c>
      <c r="O29" s="58">
        <v>5.653231506716911E-2</v>
      </c>
      <c r="P29" s="149">
        <v>2.2731116705670337E-3</v>
      </c>
      <c r="Q29" s="52">
        <v>0.18</v>
      </c>
      <c r="R29" s="53">
        <v>1.3</v>
      </c>
      <c r="S29" s="52">
        <v>0.13</v>
      </c>
      <c r="T29" s="252">
        <v>0.15</v>
      </c>
      <c r="U29" s="273">
        <v>0.33329999999999999</v>
      </c>
      <c r="V29" s="274"/>
      <c r="W29" s="274">
        <v>0.33329999999999999</v>
      </c>
      <c r="X29" s="274">
        <v>0.33329999999999999</v>
      </c>
      <c r="Y29" s="274">
        <v>1</v>
      </c>
      <c r="Z29" s="273"/>
      <c r="AA29" s="274"/>
      <c r="AB29" s="274"/>
      <c r="AC29" s="273"/>
      <c r="AD29" s="273"/>
      <c r="AE29" s="274"/>
      <c r="AF29" s="273">
        <v>1</v>
      </c>
      <c r="AG29" s="273"/>
      <c r="AH29" s="273"/>
      <c r="AI29" s="273"/>
      <c r="AJ29" s="273"/>
      <c r="AK29" s="273"/>
      <c r="AL29" s="274">
        <v>1</v>
      </c>
      <c r="AM29" s="274"/>
      <c r="AN29" s="273">
        <v>1</v>
      </c>
      <c r="AO29" s="273"/>
      <c r="AP29" s="273"/>
      <c r="AQ29" s="273">
        <v>1</v>
      </c>
      <c r="AR29" s="277"/>
      <c r="AS29" s="273"/>
      <c r="AT29" s="273"/>
      <c r="AU29" s="274"/>
      <c r="AV29" s="273">
        <v>1</v>
      </c>
      <c r="AW29" s="274"/>
      <c r="AX29" s="274"/>
      <c r="AY29" s="273">
        <v>1</v>
      </c>
      <c r="AZ29" s="273"/>
      <c r="BA29" s="274"/>
      <c r="BB29" s="274"/>
      <c r="BC29" s="274"/>
      <c r="BD29" s="273"/>
      <c r="BE29" s="273" t="s">
        <v>85</v>
      </c>
      <c r="BF29" s="273"/>
      <c r="BG29" s="273" t="s">
        <v>96</v>
      </c>
      <c r="BH29" s="273"/>
      <c r="BI29" s="273"/>
      <c r="BJ29" s="273"/>
      <c r="BK29" s="273"/>
      <c r="BL29" s="291" t="s">
        <v>85</v>
      </c>
      <c r="BM29" s="273"/>
      <c r="BN29" s="273" t="s">
        <v>87</v>
      </c>
      <c r="BO29" s="273"/>
      <c r="BP29" s="273"/>
      <c r="BQ29" s="273"/>
      <c r="BR29" s="273" t="s">
        <v>85</v>
      </c>
      <c r="BS29" s="273"/>
      <c r="BT29" s="273"/>
      <c r="BU29" s="273" t="s">
        <v>85</v>
      </c>
      <c r="BV29" s="273"/>
      <c r="BW29" s="273" t="s">
        <v>96</v>
      </c>
      <c r="BX29" s="273"/>
      <c r="BY29" s="273"/>
      <c r="BZ29" s="273"/>
      <c r="CA29" s="283" t="s">
        <v>85</v>
      </c>
      <c r="CB29" s="273"/>
      <c r="CC29" s="272" t="s">
        <v>88</v>
      </c>
      <c r="CD29" s="272" t="s">
        <v>88</v>
      </c>
      <c r="CE29" s="273" t="s">
        <v>87</v>
      </c>
      <c r="CF29" s="273"/>
      <c r="CG29" s="245">
        <v>57.79867706473037</v>
      </c>
      <c r="CH29" s="225">
        <v>25.278204399950166</v>
      </c>
      <c r="CI29" s="53">
        <v>15.800728720213883</v>
      </c>
      <c r="CJ29" s="32">
        <v>72.947710323396194</v>
      </c>
      <c r="CK29" s="32">
        <v>8.1471652781039374</v>
      </c>
      <c r="CL29" s="94">
        <v>23.174928813937701</v>
      </c>
      <c r="CM29" s="47">
        <v>2.0594297225735851</v>
      </c>
      <c r="CN29" s="47">
        <v>4.7164343539528523E-2</v>
      </c>
      <c r="CO29" s="47">
        <v>3.3099562453016396</v>
      </c>
      <c r="CP29" s="47">
        <v>1.5201067922790039E-2</v>
      </c>
    </row>
    <row r="30" spans="1:105" ht="25.5" customHeight="1" x14ac:dyDescent="0.2">
      <c r="A30" s="217"/>
      <c r="B30" s="5" t="s">
        <v>82</v>
      </c>
      <c r="C30" s="10" t="s">
        <v>99</v>
      </c>
      <c r="D30" s="10" t="s">
        <v>99</v>
      </c>
      <c r="E30" s="15"/>
      <c r="F30" s="115">
        <v>-323.99978535740001</v>
      </c>
      <c r="G30" s="115"/>
      <c r="H30" s="118"/>
      <c r="I30" s="115">
        <v>0.82312065408872448</v>
      </c>
      <c r="J30" s="115">
        <v>0.17599999999999999</v>
      </c>
      <c r="K30" s="115">
        <v>0.57042261328348598</v>
      </c>
      <c r="L30" s="115">
        <v>0.25022867884297217</v>
      </c>
      <c r="M30" s="115">
        <v>2.4693619622661736E-3</v>
      </c>
      <c r="N30" s="113">
        <v>0.71822695035460993</v>
      </c>
      <c r="O30" s="113">
        <v>0.10489370373411433</v>
      </c>
      <c r="P30" s="113"/>
      <c r="Q30" s="7"/>
      <c r="R30" s="7"/>
      <c r="S30" s="7"/>
      <c r="T30" s="36"/>
      <c r="U30" s="273"/>
      <c r="V30" s="274"/>
      <c r="W30" s="274"/>
      <c r="X30" s="274"/>
      <c r="Y30" s="274"/>
      <c r="Z30" s="274"/>
      <c r="AA30" s="274"/>
      <c r="AB30" s="274"/>
      <c r="AC30" s="274"/>
      <c r="AD30" s="274"/>
      <c r="AE30" s="274"/>
      <c r="AF30" s="273"/>
      <c r="AG30" s="273"/>
      <c r="AH30" s="273"/>
      <c r="AI30" s="273"/>
      <c r="AJ30" s="273"/>
      <c r="AK30" s="273"/>
      <c r="AL30" s="274"/>
      <c r="AM30" s="274"/>
      <c r="AN30" s="273"/>
      <c r="AO30" s="273"/>
      <c r="AP30" s="273"/>
      <c r="AQ30" s="273"/>
      <c r="AR30" s="277"/>
      <c r="AS30" s="273"/>
      <c r="AT30" s="273"/>
      <c r="AU30" s="274"/>
      <c r="AV30" s="274"/>
      <c r="AW30" s="274"/>
      <c r="AX30" s="274"/>
      <c r="AY30" s="274"/>
      <c r="AZ30" s="274"/>
      <c r="BA30" s="274"/>
      <c r="BB30" s="274"/>
      <c r="BC30" s="274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3"/>
      <c r="CA30" s="283"/>
      <c r="CB30" s="273"/>
      <c r="CC30" s="273"/>
      <c r="CD30" s="273"/>
      <c r="CE30" s="273"/>
      <c r="CF30" s="273"/>
      <c r="CG30" s="34"/>
      <c r="CH30" s="7"/>
      <c r="CI30" s="7"/>
      <c r="CJ30" s="7"/>
      <c r="CK30" s="7"/>
      <c r="CL30" s="7"/>
      <c r="CM30" s="7"/>
      <c r="CN30" s="47"/>
      <c r="CO30" s="7"/>
      <c r="CP30" s="7"/>
    </row>
    <row r="31" spans="1:105" ht="25.5" customHeight="1" x14ac:dyDescent="0.2">
      <c r="A31" s="26"/>
      <c r="B31" s="37" t="s">
        <v>82</v>
      </c>
      <c r="C31" s="10" t="s">
        <v>99</v>
      </c>
      <c r="D31" s="10" t="s">
        <v>99</v>
      </c>
      <c r="E31" s="38" t="s">
        <v>84</v>
      </c>
      <c r="F31" s="71">
        <v>18.041482683960933</v>
      </c>
      <c r="G31" s="13">
        <v>16.321970866863417</v>
      </c>
      <c r="H31" s="13">
        <v>0.80504506976079993</v>
      </c>
      <c r="I31" s="13">
        <v>0.37860235902702405</v>
      </c>
      <c r="J31" s="13">
        <v>0.09</v>
      </c>
      <c r="K31" s="13">
        <v>0.26237143480572767</v>
      </c>
      <c r="L31" s="13">
        <v>0.1150951171442153</v>
      </c>
      <c r="M31" s="28">
        <v>1.1358070770810722E-3</v>
      </c>
      <c r="N31" s="13">
        <v>0.33035547871421783</v>
      </c>
      <c r="O31" s="58">
        <v>4.4675078365188838E-2</v>
      </c>
      <c r="P31" s="149">
        <v>3.5718019476173798E-3</v>
      </c>
      <c r="Q31" s="71">
        <v>0.6</v>
      </c>
      <c r="R31" s="71">
        <v>3.2</v>
      </c>
      <c r="S31" s="71">
        <v>0.4</v>
      </c>
      <c r="T31" s="275">
        <v>0.3</v>
      </c>
      <c r="U31" s="273"/>
      <c r="V31" s="274"/>
      <c r="W31" s="274">
        <v>1</v>
      </c>
      <c r="X31" s="274"/>
      <c r="Y31" s="274">
        <v>1</v>
      </c>
      <c r="Z31" s="273"/>
      <c r="AA31" s="274"/>
      <c r="AB31" s="274"/>
      <c r="AC31" s="273"/>
      <c r="AD31" s="273"/>
      <c r="AE31" s="274"/>
      <c r="AF31" s="273">
        <v>1</v>
      </c>
      <c r="AG31" s="273"/>
      <c r="AH31" s="273"/>
      <c r="AI31" s="273">
        <v>1</v>
      </c>
      <c r="AJ31" s="273"/>
      <c r="AK31" s="273"/>
      <c r="AL31" s="274"/>
      <c r="AM31" s="274"/>
      <c r="AN31" s="273">
        <v>1</v>
      </c>
      <c r="AO31" s="273"/>
      <c r="AP31" s="273"/>
      <c r="AQ31" s="273">
        <v>1</v>
      </c>
      <c r="AR31" s="277"/>
      <c r="AS31" s="273"/>
      <c r="AT31" s="273"/>
      <c r="AU31" s="274"/>
      <c r="AV31" s="273">
        <v>1</v>
      </c>
      <c r="AW31" s="274"/>
      <c r="AX31" s="274"/>
      <c r="AY31" s="273">
        <v>1</v>
      </c>
      <c r="AZ31" s="273"/>
      <c r="BA31" s="274"/>
      <c r="BB31" s="274"/>
      <c r="BC31" s="274"/>
      <c r="BD31" s="273"/>
      <c r="BE31" s="273" t="s">
        <v>85</v>
      </c>
      <c r="BF31" s="273"/>
      <c r="BG31" s="273" t="s">
        <v>96</v>
      </c>
      <c r="BH31" s="273"/>
      <c r="BI31" s="273"/>
      <c r="BJ31" s="273"/>
      <c r="BK31" s="273"/>
      <c r="BL31" s="291" t="s">
        <v>85</v>
      </c>
      <c r="BM31" s="273"/>
      <c r="BN31" s="273" t="s">
        <v>87</v>
      </c>
      <c r="BO31" s="273"/>
      <c r="BP31" s="273"/>
      <c r="BQ31" s="273"/>
      <c r="BR31" s="273" t="s">
        <v>85</v>
      </c>
      <c r="BS31" s="273"/>
      <c r="BT31" s="273"/>
      <c r="BU31" s="273" t="s">
        <v>85</v>
      </c>
      <c r="BV31" s="273"/>
      <c r="BW31" s="273" t="s">
        <v>96</v>
      </c>
      <c r="BX31" s="273"/>
      <c r="BY31" s="273"/>
      <c r="BZ31" s="273"/>
      <c r="CA31" s="283" t="s">
        <v>85</v>
      </c>
      <c r="CB31" s="273"/>
      <c r="CC31" s="272" t="s">
        <v>88</v>
      </c>
      <c r="CD31" s="272" t="s">
        <v>88</v>
      </c>
      <c r="CE31" s="273" t="s">
        <v>87</v>
      </c>
      <c r="CF31" s="273"/>
      <c r="CG31" s="276">
        <v>182.63595575896093</v>
      </c>
      <c r="CH31" s="71">
        <v>13.534458698490615</v>
      </c>
      <c r="CI31" s="73">
        <v>15.800728720213883</v>
      </c>
      <c r="CJ31" s="13">
        <v>230.50483976338458</v>
      </c>
      <c r="CK31" s="13">
        <v>4.3621560385235254</v>
      </c>
      <c r="CL31" s="47">
        <v>23.174928813937701</v>
      </c>
      <c r="CM31" s="47">
        <v>2.6611646074629016</v>
      </c>
      <c r="CN31" s="69">
        <v>1.0895849247101044E-2</v>
      </c>
      <c r="CO31" s="94">
        <v>4.1804033561876679</v>
      </c>
      <c r="CP31" s="101">
        <v>3.5117322123406664E-3</v>
      </c>
    </row>
    <row r="32" spans="1:105" ht="39.75" customHeight="1" x14ac:dyDescent="0.2">
      <c r="A32" s="26"/>
      <c r="B32" s="5" t="s">
        <v>82</v>
      </c>
      <c r="C32" s="10" t="s">
        <v>99</v>
      </c>
      <c r="D32" s="10" t="s">
        <v>99</v>
      </c>
      <c r="E32" s="12" t="s">
        <v>89</v>
      </c>
      <c r="F32" s="71">
        <v>4.8237008613307983</v>
      </c>
      <c r="G32" s="13">
        <v>4.3506258701073035</v>
      </c>
      <c r="H32" s="13">
        <v>0.21524265297040002</v>
      </c>
      <c r="I32" s="13">
        <v>0.1012258558418869</v>
      </c>
      <c r="J32" s="13">
        <v>0.02</v>
      </c>
      <c r="K32" s="13">
        <v>7.0149518098427621E-2</v>
      </c>
      <c r="L32" s="13">
        <v>3.0772660175933615E-2</v>
      </c>
      <c r="M32" s="82">
        <v>3.0367756752566072E-4</v>
      </c>
      <c r="N32" s="13">
        <v>8.8326222136708918E-2</v>
      </c>
      <c r="O32" s="58">
        <v>1.1944650989342654E-2</v>
      </c>
      <c r="P32" s="149">
        <v>9.549827158353251E-4</v>
      </c>
      <c r="Q32" s="53">
        <v>0.57999999999999996</v>
      </c>
      <c r="R32" s="53">
        <v>2.2200000000000002</v>
      </c>
      <c r="S32" s="53">
        <v>0.36</v>
      </c>
      <c r="T32" s="74">
        <v>0.32</v>
      </c>
      <c r="U32" s="273"/>
      <c r="V32" s="274"/>
      <c r="W32" s="274">
        <v>1</v>
      </c>
      <c r="X32" s="274"/>
      <c r="Y32" s="274">
        <v>1</v>
      </c>
      <c r="Z32" s="273"/>
      <c r="AA32" s="274"/>
      <c r="AB32" s="274"/>
      <c r="AC32" s="273"/>
      <c r="AD32" s="273"/>
      <c r="AE32" s="274"/>
      <c r="AF32" s="273">
        <v>1</v>
      </c>
      <c r="AG32" s="273"/>
      <c r="AH32" s="273"/>
      <c r="AI32" s="273">
        <v>1</v>
      </c>
      <c r="AJ32" s="273"/>
      <c r="AK32" s="273"/>
      <c r="AL32" s="274"/>
      <c r="AM32" s="274"/>
      <c r="AN32" s="273">
        <v>1</v>
      </c>
      <c r="AO32" s="273"/>
      <c r="AP32" s="273"/>
      <c r="AQ32" s="273">
        <v>1</v>
      </c>
      <c r="AR32" s="277"/>
      <c r="AS32" s="273"/>
      <c r="AT32" s="273"/>
      <c r="AU32" s="274"/>
      <c r="AV32" s="273">
        <v>1</v>
      </c>
      <c r="AW32" s="274"/>
      <c r="AX32" s="274"/>
      <c r="AY32" s="273">
        <v>1</v>
      </c>
      <c r="AZ32" s="273"/>
      <c r="BA32" s="274"/>
      <c r="BB32" s="274"/>
      <c r="BC32" s="274"/>
      <c r="BD32" s="273"/>
      <c r="BE32" s="273" t="s">
        <v>85</v>
      </c>
      <c r="BF32" s="273"/>
      <c r="BG32" s="273" t="s">
        <v>96</v>
      </c>
      <c r="BH32" s="273"/>
      <c r="BI32" s="273"/>
      <c r="BJ32" s="273"/>
      <c r="BK32" s="273"/>
      <c r="BL32" s="291" t="s">
        <v>85</v>
      </c>
      <c r="BM32" s="273"/>
      <c r="BN32" s="273" t="s">
        <v>87</v>
      </c>
      <c r="BO32" s="273"/>
      <c r="BP32" s="273"/>
      <c r="BQ32" s="273"/>
      <c r="BR32" s="273" t="s">
        <v>85</v>
      </c>
      <c r="BS32" s="273"/>
      <c r="BT32" s="273"/>
      <c r="BU32" s="273" t="s">
        <v>85</v>
      </c>
      <c r="BV32" s="273"/>
      <c r="BW32" s="273" t="s">
        <v>96</v>
      </c>
      <c r="BX32" s="273"/>
      <c r="BY32" s="273"/>
      <c r="BZ32" s="273"/>
      <c r="CA32" s="283" t="s">
        <v>85</v>
      </c>
      <c r="CB32" s="273"/>
      <c r="CC32" s="272" t="s">
        <v>88</v>
      </c>
      <c r="CD32" s="272" t="s">
        <v>88</v>
      </c>
      <c r="CE32" s="273" t="s">
        <v>87</v>
      </c>
      <c r="CF32" s="273"/>
      <c r="CG32" s="71">
        <v>134.07720325900038</v>
      </c>
      <c r="CH32" s="71">
        <v>13.180480547914707</v>
      </c>
      <c r="CI32" s="73">
        <v>15.800728720213883</v>
      </c>
      <c r="CJ32" s="13">
        <v>169.21883823318439</v>
      </c>
      <c r="CK32" s="13">
        <v>4.2480688805929097</v>
      </c>
      <c r="CL32" s="47">
        <v>23.174928813937701</v>
      </c>
      <c r="CM32" s="47">
        <v>0.53738917772964412</v>
      </c>
      <c r="CN32" s="69">
        <v>2.8370016005579129E-3</v>
      </c>
      <c r="CO32" s="94">
        <v>0.84799677940786611</v>
      </c>
      <c r="CP32" s="102">
        <v>9.1436561585981539E-4</v>
      </c>
    </row>
    <row r="33" spans="1:111" ht="25.5" customHeight="1" x14ac:dyDescent="0.2">
      <c r="A33" s="26"/>
      <c r="B33" s="5" t="s">
        <v>82</v>
      </c>
      <c r="C33" s="10" t="s">
        <v>99</v>
      </c>
      <c r="D33" s="10" t="s">
        <v>99</v>
      </c>
      <c r="E33" s="12" t="s">
        <v>91</v>
      </c>
      <c r="F33" s="71">
        <v>4.9949084151323726</v>
      </c>
      <c r="G33" s="13">
        <v>4.5056885515853891</v>
      </c>
      <c r="H33" s="13">
        <v>0.22288225773615999</v>
      </c>
      <c r="I33" s="13">
        <v>0.10481866386592738</v>
      </c>
      <c r="J33" s="13">
        <v>0.02</v>
      </c>
      <c r="K33" s="13">
        <v>7.2639334059087665E-2</v>
      </c>
      <c r="L33" s="13">
        <v>3.1864873815241924E-2</v>
      </c>
      <c r="M33" s="82">
        <v>3.1445599159778213E-4</v>
      </c>
      <c r="N33" s="13">
        <v>9.1461183624430287E-2</v>
      </c>
      <c r="O33" s="58">
        <v>1.2368602336179429E-2</v>
      </c>
      <c r="P33" s="149">
        <v>9.8887790531766197E-4</v>
      </c>
      <c r="Q33" s="53">
        <v>0.41</v>
      </c>
      <c r="R33" s="190">
        <v>2.13</v>
      </c>
      <c r="S33" s="53">
        <v>0.2</v>
      </c>
      <c r="T33" s="74">
        <v>0.26</v>
      </c>
      <c r="U33" s="273"/>
      <c r="V33" s="274"/>
      <c r="W33" s="274">
        <v>1</v>
      </c>
      <c r="X33" s="274"/>
      <c r="Y33" s="274">
        <v>1</v>
      </c>
      <c r="Z33" s="273"/>
      <c r="AA33" s="274"/>
      <c r="AB33" s="274"/>
      <c r="AC33" s="273"/>
      <c r="AD33" s="273"/>
      <c r="AE33" s="274"/>
      <c r="AF33" s="273">
        <v>1</v>
      </c>
      <c r="AG33" s="273"/>
      <c r="AH33" s="273"/>
      <c r="AI33" s="273"/>
      <c r="AJ33" s="273">
        <v>1</v>
      </c>
      <c r="AK33" s="273"/>
      <c r="AL33" s="274"/>
      <c r="AM33" s="274"/>
      <c r="AN33" s="273">
        <v>1</v>
      </c>
      <c r="AO33" s="273"/>
      <c r="AP33" s="273"/>
      <c r="AQ33" s="273">
        <v>1</v>
      </c>
      <c r="AR33" s="277"/>
      <c r="AS33" s="273"/>
      <c r="AT33" s="273"/>
      <c r="AU33" s="274"/>
      <c r="AV33" s="273">
        <v>1</v>
      </c>
      <c r="AW33" s="274"/>
      <c r="AX33" s="274"/>
      <c r="AY33" s="273">
        <v>1</v>
      </c>
      <c r="AZ33" s="273"/>
      <c r="BA33" s="274"/>
      <c r="BB33" s="274"/>
      <c r="BC33" s="274"/>
      <c r="BD33" s="273"/>
      <c r="BE33" s="273" t="s">
        <v>85</v>
      </c>
      <c r="BF33" s="273"/>
      <c r="BG33" s="273" t="s">
        <v>96</v>
      </c>
      <c r="BH33" s="273"/>
      <c r="BI33" s="273"/>
      <c r="BJ33" s="273"/>
      <c r="BK33" s="273"/>
      <c r="BL33" s="291" t="s">
        <v>85</v>
      </c>
      <c r="BM33" s="273"/>
      <c r="BN33" s="273" t="s">
        <v>87</v>
      </c>
      <c r="BO33" s="273"/>
      <c r="BP33" s="273"/>
      <c r="BQ33" s="273"/>
      <c r="BR33" s="273" t="s">
        <v>85</v>
      </c>
      <c r="BS33" s="273"/>
      <c r="BT33" s="273"/>
      <c r="BU33" s="273" t="s">
        <v>85</v>
      </c>
      <c r="BV33" s="273"/>
      <c r="BW33" s="273" t="s">
        <v>96</v>
      </c>
      <c r="BX33" s="273"/>
      <c r="BY33" s="273"/>
      <c r="BZ33" s="273"/>
      <c r="CA33" s="283" t="s">
        <v>85</v>
      </c>
      <c r="CB33" s="273"/>
      <c r="CC33" s="272" t="s">
        <v>88</v>
      </c>
      <c r="CD33" s="272" t="s">
        <v>88</v>
      </c>
      <c r="CE33" s="273" t="s">
        <v>87</v>
      </c>
      <c r="CF33" s="273"/>
      <c r="CG33" s="71">
        <v>87.091203876447466</v>
      </c>
      <c r="CH33" s="71">
        <v>15.262704963067108</v>
      </c>
      <c r="CI33" s="73">
        <v>15.800728720213883</v>
      </c>
      <c r="CJ33" s="13">
        <v>109.91780841246435</v>
      </c>
      <c r="CK33" s="13">
        <v>4.9191698095965286</v>
      </c>
      <c r="CL33" s="47">
        <v>23.174928813937701</v>
      </c>
      <c r="CM33" s="47">
        <v>0.38403734465877815</v>
      </c>
      <c r="CN33" s="69">
        <v>3.4017861413292915E-3</v>
      </c>
      <c r="CO33" s="94">
        <v>0.6110120579322279</v>
      </c>
      <c r="CP33" s="101">
        <v>1.0963956733504305E-3</v>
      </c>
    </row>
    <row r="34" spans="1:111" ht="25.5" customHeight="1" x14ac:dyDescent="0.2">
      <c r="A34" s="26"/>
      <c r="B34" s="5" t="s">
        <v>82</v>
      </c>
      <c r="C34" s="10" t="s">
        <v>99</v>
      </c>
      <c r="D34" s="10" t="s">
        <v>99</v>
      </c>
      <c r="E34" s="12" t="s">
        <v>92</v>
      </c>
      <c r="F34" s="71">
        <v>5.1906919328379653</v>
      </c>
      <c r="G34" s="13">
        <v>4.6830096835713446</v>
      </c>
      <c r="H34" s="13">
        <v>0.23161848847896002</v>
      </c>
      <c r="I34" s="13">
        <v>0.10892720100560734</v>
      </c>
      <c r="J34" s="13">
        <v>0.02</v>
      </c>
      <c r="K34" s="13">
        <v>7.5486550296885876E-2</v>
      </c>
      <c r="L34" s="13">
        <v>3.311386910570463E-2</v>
      </c>
      <c r="M34" s="82">
        <v>3.2678160301682202E-4</v>
      </c>
      <c r="N34" s="13">
        <v>9.5046152712003326E-2</v>
      </c>
      <c r="O34" s="58">
        <v>1.2853409718661665E-2</v>
      </c>
      <c r="P34" s="149">
        <v>1.0276385749423446E-3</v>
      </c>
      <c r="Q34" s="53">
        <v>0.33</v>
      </c>
      <c r="R34" s="53">
        <v>2.04</v>
      </c>
      <c r="S34" s="53">
        <v>0.17</v>
      </c>
      <c r="T34" s="74">
        <v>0.27</v>
      </c>
      <c r="U34" s="273">
        <v>0.33329999999999999</v>
      </c>
      <c r="V34" s="274"/>
      <c r="W34" s="274">
        <v>0.33329999999999999</v>
      </c>
      <c r="X34" s="274">
        <v>0.33329999999999999</v>
      </c>
      <c r="Y34" s="274">
        <v>1</v>
      </c>
      <c r="Z34" s="273"/>
      <c r="AA34" s="274"/>
      <c r="AB34" s="274"/>
      <c r="AC34" s="273"/>
      <c r="AD34" s="273"/>
      <c r="AE34" s="274"/>
      <c r="AF34" s="273">
        <v>1</v>
      </c>
      <c r="AG34" s="273"/>
      <c r="AH34" s="273"/>
      <c r="AI34" s="273"/>
      <c r="AJ34" s="273">
        <v>1</v>
      </c>
      <c r="AK34" s="273"/>
      <c r="AL34" s="274"/>
      <c r="AM34" s="274"/>
      <c r="AN34" s="273">
        <v>1</v>
      </c>
      <c r="AO34" s="273"/>
      <c r="AP34" s="273"/>
      <c r="AQ34" s="273">
        <v>1</v>
      </c>
      <c r="AR34" s="277"/>
      <c r="AS34" s="273"/>
      <c r="AT34" s="273"/>
      <c r="AU34" s="274"/>
      <c r="AV34" s="273">
        <v>1</v>
      </c>
      <c r="AW34" s="274"/>
      <c r="AX34" s="274"/>
      <c r="AY34" s="273">
        <v>1</v>
      </c>
      <c r="AZ34" s="273"/>
      <c r="BA34" s="274"/>
      <c r="BB34" s="274"/>
      <c r="BC34" s="274"/>
      <c r="BD34" s="273"/>
      <c r="BE34" s="273" t="s">
        <v>85</v>
      </c>
      <c r="BF34" s="273"/>
      <c r="BG34" s="273" t="s">
        <v>96</v>
      </c>
      <c r="BH34" s="273"/>
      <c r="BI34" s="273"/>
      <c r="BJ34" s="273"/>
      <c r="BK34" s="273"/>
      <c r="BL34" s="291" t="s">
        <v>85</v>
      </c>
      <c r="BM34" s="273"/>
      <c r="BN34" s="273" t="s">
        <v>87</v>
      </c>
      <c r="BO34" s="273"/>
      <c r="BP34" s="273"/>
      <c r="BQ34" s="273"/>
      <c r="BR34" s="273" t="s">
        <v>85</v>
      </c>
      <c r="BS34" s="273"/>
      <c r="BT34" s="273"/>
      <c r="BU34" s="273" t="s">
        <v>85</v>
      </c>
      <c r="BV34" s="273"/>
      <c r="BW34" s="273" t="s">
        <v>96</v>
      </c>
      <c r="BX34" s="273"/>
      <c r="BY34" s="273"/>
      <c r="BZ34" s="273"/>
      <c r="CA34" s="283" t="s">
        <v>85</v>
      </c>
      <c r="CB34" s="273"/>
      <c r="CC34" s="272" t="s">
        <v>88</v>
      </c>
      <c r="CD34" s="272" t="s">
        <v>88</v>
      </c>
      <c r="CE34" s="273" t="s">
        <v>87</v>
      </c>
      <c r="CF34" s="273"/>
      <c r="CG34" s="71">
        <v>70.577296143667368</v>
      </c>
      <c r="CH34" s="71">
        <v>27.922629407193714</v>
      </c>
      <c r="CI34" s="73">
        <v>15.800728720213883</v>
      </c>
      <c r="CJ34" s="13">
        <v>89.075605462922582</v>
      </c>
      <c r="CK34" s="13">
        <v>8.9994634579385338</v>
      </c>
      <c r="CL34" s="47">
        <v>23.174928813937701</v>
      </c>
      <c r="CM34" s="47">
        <v>0.33612880011574364</v>
      </c>
      <c r="CN34" s="69">
        <v>6.4673972176523672E-3</v>
      </c>
      <c r="CO34" s="47">
        <v>0.53743583899144753</v>
      </c>
      <c r="CP34" s="69">
        <v>2.0844421232493579E-3</v>
      </c>
    </row>
    <row r="35" spans="1:111" ht="25.5" customHeight="1" x14ac:dyDescent="0.2">
      <c r="A35" s="26"/>
      <c r="B35" s="5" t="s">
        <v>82</v>
      </c>
      <c r="C35" s="10" t="s">
        <v>99</v>
      </c>
      <c r="D35" s="10" t="s">
        <v>99</v>
      </c>
      <c r="E35" s="12" t="s">
        <v>93</v>
      </c>
      <c r="F35" s="71">
        <v>3.5918962343596048</v>
      </c>
      <c r="G35" s="13">
        <v>3.2349804194594936</v>
      </c>
      <c r="H35" s="13">
        <v>0.16027720144832003</v>
      </c>
      <c r="I35" s="13">
        <v>7.5376309781778436E-2</v>
      </c>
      <c r="J35" s="13">
        <v>1.7999999999999999E-2</v>
      </c>
      <c r="K35" s="13">
        <v>5.2235782678772449E-2</v>
      </c>
      <c r="L35" s="13">
        <v>2.2914398173660644E-2</v>
      </c>
      <c r="M35" s="82">
        <v>2.2612892934533531E-4</v>
      </c>
      <c r="N35" s="13">
        <v>6.5770791723707145E-2</v>
      </c>
      <c r="O35" s="58">
        <v>8.8944045542498542E-3</v>
      </c>
      <c r="P35" s="149">
        <v>7.1111350382143702E-4</v>
      </c>
      <c r="Q35" s="53">
        <v>0.22</v>
      </c>
      <c r="R35" s="53">
        <v>1.8</v>
      </c>
      <c r="S35" s="53">
        <v>0.15</v>
      </c>
      <c r="T35" s="74">
        <v>0.24</v>
      </c>
      <c r="U35" s="273">
        <v>0.33329999999999999</v>
      </c>
      <c r="V35" s="274"/>
      <c r="W35" s="274">
        <v>0.33329999999999999</v>
      </c>
      <c r="X35" s="274">
        <v>0.33329999999999999</v>
      </c>
      <c r="Y35" s="274">
        <v>1</v>
      </c>
      <c r="Z35" s="273"/>
      <c r="AA35" s="274"/>
      <c r="AB35" s="274"/>
      <c r="AC35" s="273"/>
      <c r="AD35" s="273"/>
      <c r="AE35" s="274"/>
      <c r="AF35" s="273">
        <v>1</v>
      </c>
      <c r="AG35" s="273"/>
      <c r="AH35" s="273"/>
      <c r="AI35" s="273"/>
      <c r="AJ35" s="273">
        <v>1</v>
      </c>
      <c r="AK35" s="273"/>
      <c r="AL35" s="274"/>
      <c r="AM35" s="274"/>
      <c r="AN35" s="273">
        <v>1</v>
      </c>
      <c r="AO35" s="273"/>
      <c r="AP35" s="273"/>
      <c r="AQ35" s="273">
        <v>1</v>
      </c>
      <c r="AR35" s="277"/>
      <c r="AS35" s="273"/>
      <c r="AT35" s="273"/>
      <c r="AU35" s="274"/>
      <c r="AV35" s="273">
        <v>1</v>
      </c>
      <c r="AW35" s="274"/>
      <c r="AX35" s="274"/>
      <c r="AY35" s="273">
        <v>1</v>
      </c>
      <c r="AZ35" s="273"/>
      <c r="BA35" s="274"/>
      <c r="BB35" s="274"/>
      <c r="BC35" s="274"/>
      <c r="BD35" s="273"/>
      <c r="BE35" s="273" t="s">
        <v>85</v>
      </c>
      <c r="BF35" s="273"/>
      <c r="BG35" s="273" t="s">
        <v>96</v>
      </c>
      <c r="BH35" s="273"/>
      <c r="BI35" s="273"/>
      <c r="BJ35" s="273"/>
      <c r="BK35" s="273"/>
      <c r="BL35" s="291" t="s">
        <v>85</v>
      </c>
      <c r="BM35" s="273"/>
      <c r="BN35" s="273" t="s">
        <v>87</v>
      </c>
      <c r="BO35" s="273"/>
      <c r="BP35" s="273"/>
      <c r="BQ35" s="273"/>
      <c r="BR35" s="273" t="s">
        <v>85</v>
      </c>
      <c r="BS35" s="273"/>
      <c r="BT35" s="273"/>
      <c r="BU35" s="273" t="s">
        <v>85</v>
      </c>
      <c r="BV35" s="273"/>
      <c r="BW35" s="273" t="s">
        <v>96</v>
      </c>
      <c r="BX35" s="273"/>
      <c r="BY35" s="273"/>
      <c r="BZ35" s="273"/>
      <c r="CA35" s="283" t="s">
        <v>85</v>
      </c>
      <c r="CB35" s="273"/>
      <c r="CC35" s="272" t="s">
        <v>88</v>
      </c>
      <c r="CD35" s="272" t="s">
        <v>88</v>
      </c>
      <c r="CE35" s="273" t="s">
        <v>87</v>
      </c>
      <c r="CF35" s="273"/>
      <c r="CG35" s="71">
        <v>77.41877220439055</v>
      </c>
      <c r="CH35" s="71">
        <v>29.963209334043068</v>
      </c>
      <c r="CI35" s="73">
        <v>15.800728720213883</v>
      </c>
      <c r="CJ35" s="13">
        <v>97.710232399161313</v>
      </c>
      <c r="CK35" s="13">
        <v>9.6571423683620807</v>
      </c>
      <c r="CL35" s="47">
        <v>23.174928813937701</v>
      </c>
      <c r="CM35" s="47">
        <v>0.25030782218697323</v>
      </c>
      <c r="CN35" s="69">
        <v>4.8024193384706036E-3</v>
      </c>
      <c r="CO35" s="47">
        <v>0.39933262813045822</v>
      </c>
      <c r="CP35" s="69">
        <v>1.5478197527890756E-3</v>
      </c>
    </row>
    <row r="36" spans="1:111" ht="25.5" customHeight="1" x14ac:dyDescent="0.2">
      <c r="A36" s="26"/>
      <c r="B36" s="5" t="s">
        <v>82</v>
      </c>
      <c r="C36" s="10" t="s">
        <v>99</v>
      </c>
      <c r="D36" s="10" t="s">
        <v>99</v>
      </c>
      <c r="E36" s="12" t="s">
        <v>94</v>
      </c>
      <c r="F36" s="71">
        <v>1.3967175589305425</v>
      </c>
      <c r="G36" s="13">
        <v>1.2468070931233923</v>
      </c>
      <c r="H36" s="13">
        <v>6.2324178359520005E-2</v>
      </c>
      <c r="I36" s="13">
        <v>2.9310260801108056E-2</v>
      </c>
      <c r="J36" s="13">
        <v>5.0000000000000001E-3</v>
      </c>
      <c r="K36" s="13">
        <v>2.031201073516788E-2</v>
      </c>
      <c r="L36" s="13">
        <v>8.9103192835368484E-3</v>
      </c>
      <c r="M36" s="90">
        <v>8.793078240332417E-5</v>
      </c>
      <c r="N36" s="13">
        <v>2.5575131816591459E-2</v>
      </c>
      <c r="O36" s="149">
        <v>3.4586107745307503E-3</v>
      </c>
      <c r="P36" s="150">
        <v>2.7651820998584719E-4</v>
      </c>
      <c r="Q36" s="53">
        <v>0.2</v>
      </c>
      <c r="R36" s="53">
        <v>1.97</v>
      </c>
      <c r="S36" s="190">
        <v>0.14000000000000001</v>
      </c>
      <c r="T36" s="74">
        <v>0.21</v>
      </c>
      <c r="U36" s="273">
        <v>0.33329999999999999</v>
      </c>
      <c r="V36" s="274"/>
      <c r="W36" s="274">
        <v>0.33329999999999999</v>
      </c>
      <c r="X36" s="274">
        <v>0.33329999999999999</v>
      </c>
      <c r="Y36" s="274">
        <v>1</v>
      </c>
      <c r="Z36" s="273"/>
      <c r="AA36" s="274"/>
      <c r="AB36" s="274"/>
      <c r="AC36" s="273"/>
      <c r="AD36" s="273"/>
      <c r="AE36" s="274"/>
      <c r="AF36" s="273">
        <v>1</v>
      </c>
      <c r="AG36" s="273"/>
      <c r="AH36" s="273"/>
      <c r="AI36" s="273"/>
      <c r="AJ36" s="273"/>
      <c r="AK36" s="273"/>
      <c r="AL36" s="274">
        <v>1</v>
      </c>
      <c r="AM36" s="274"/>
      <c r="AN36" s="273">
        <v>1</v>
      </c>
      <c r="AO36" s="273"/>
      <c r="AP36" s="273"/>
      <c r="AQ36" s="273">
        <v>1</v>
      </c>
      <c r="AR36" s="277"/>
      <c r="AS36" s="273"/>
      <c r="AT36" s="273"/>
      <c r="AU36" s="274"/>
      <c r="AV36" s="273">
        <v>1</v>
      </c>
      <c r="AW36" s="274"/>
      <c r="AX36" s="274"/>
      <c r="AY36" s="273">
        <v>1</v>
      </c>
      <c r="AZ36" s="273"/>
      <c r="BA36" s="274"/>
      <c r="BB36" s="274"/>
      <c r="BC36" s="274"/>
      <c r="BD36" s="273"/>
      <c r="BE36" s="273" t="s">
        <v>85</v>
      </c>
      <c r="BF36" s="273"/>
      <c r="BG36" s="273" t="s">
        <v>96</v>
      </c>
      <c r="BH36" s="273"/>
      <c r="BI36" s="273"/>
      <c r="BJ36" s="273"/>
      <c r="BK36" s="273"/>
      <c r="BL36" s="291" t="s">
        <v>85</v>
      </c>
      <c r="BM36" s="273"/>
      <c r="BN36" s="273" t="s">
        <v>87</v>
      </c>
      <c r="BO36" s="273"/>
      <c r="BP36" s="273"/>
      <c r="BQ36" s="273"/>
      <c r="BR36" s="273" t="s">
        <v>85</v>
      </c>
      <c r="BS36" s="273"/>
      <c r="BT36" s="273"/>
      <c r="BU36" s="273" t="s">
        <v>85</v>
      </c>
      <c r="BV36" s="273"/>
      <c r="BW36" s="273" t="s">
        <v>96</v>
      </c>
      <c r="BX36" s="273"/>
      <c r="BY36" s="273"/>
      <c r="BZ36" s="273"/>
      <c r="CA36" s="283" t="s">
        <v>85</v>
      </c>
      <c r="CB36" s="273"/>
      <c r="CC36" s="272" t="s">
        <v>88</v>
      </c>
      <c r="CD36" s="272" t="s">
        <v>88</v>
      </c>
      <c r="CE36" s="273" t="s">
        <v>87</v>
      </c>
      <c r="CF36" s="273"/>
      <c r="CG36" s="71">
        <v>67.60872463456046</v>
      </c>
      <c r="CH36" s="71">
        <v>28.318252046072669</v>
      </c>
      <c r="CI36" s="73">
        <v>15.800728720213883</v>
      </c>
      <c r="CJ36" s="13">
        <v>85.328971361278761</v>
      </c>
      <c r="CK36" s="13">
        <v>9.1269726344492206</v>
      </c>
      <c r="CL36" s="47">
        <v>23.174928813937701</v>
      </c>
      <c r="CM36" s="47">
        <v>8.6665194067316112E-2</v>
      </c>
      <c r="CN36" s="69">
        <v>1.7649117913492753E-3</v>
      </c>
      <c r="CO36" s="47">
        <v>0.13875759674355731</v>
      </c>
      <c r="CP36" s="77">
        <v>5.6883107035187147E-4</v>
      </c>
    </row>
    <row r="37" spans="1:111" ht="25.5" customHeight="1" x14ac:dyDescent="0.2">
      <c r="A37" s="216"/>
      <c r="B37" s="5" t="s">
        <v>82</v>
      </c>
      <c r="C37" s="10" t="s">
        <v>99</v>
      </c>
      <c r="D37" s="10" t="s">
        <v>99</v>
      </c>
      <c r="E37" s="10" t="s">
        <v>95</v>
      </c>
      <c r="F37" s="71">
        <v>1.1846501131402438</v>
      </c>
      <c r="G37" s="13">
        <v>1.0547376074711188</v>
      </c>
      <c r="H37" s="13">
        <v>5.2861327956320002E-2</v>
      </c>
      <c r="I37" s="13">
        <v>2.4860003765392217E-2</v>
      </c>
      <c r="J37" s="28">
        <v>3.0000000000000001E-3</v>
      </c>
      <c r="K37" s="13">
        <v>1.7227982609416805E-2</v>
      </c>
      <c r="L37" s="13">
        <v>7.5574411446792337E-3</v>
      </c>
      <c r="M37" s="82">
        <v>7.4580011296176648E-5</v>
      </c>
      <c r="N37" s="13">
        <v>2.1691989626951052E-2</v>
      </c>
      <c r="O37" s="149">
        <v>2.9334804443162813E-3</v>
      </c>
      <c r="P37" s="150">
        <v>2.3453369412488375E-4</v>
      </c>
      <c r="Q37" s="44">
        <v>0.18</v>
      </c>
      <c r="R37" s="44">
        <v>1.3</v>
      </c>
      <c r="S37" s="44">
        <v>0.13</v>
      </c>
      <c r="T37" s="44">
        <v>0.15</v>
      </c>
      <c r="U37" s="273">
        <v>0.33329999999999999</v>
      </c>
      <c r="V37" s="274"/>
      <c r="W37" s="274">
        <v>0.33329999999999999</v>
      </c>
      <c r="X37" s="274">
        <v>0.33329999999999999</v>
      </c>
      <c r="Y37" s="274">
        <v>1</v>
      </c>
      <c r="Z37" s="273"/>
      <c r="AA37" s="274"/>
      <c r="AB37" s="274"/>
      <c r="AC37" s="273"/>
      <c r="AD37" s="273"/>
      <c r="AE37" s="274"/>
      <c r="AF37" s="273">
        <v>1</v>
      </c>
      <c r="AG37" s="273"/>
      <c r="AH37" s="273"/>
      <c r="AI37" s="273"/>
      <c r="AJ37" s="273"/>
      <c r="AK37" s="273"/>
      <c r="AL37" s="274">
        <v>1</v>
      </c>
      <c r="AM37" s="274"/>
      <c r="AN37" s="273">
        <v>1</v>
      </c>
      <c r="AO37" s="273"/>
      <c r="AP37" s="273"/>
      <c r="AQ37" s="273">
        <v>1</v>
      </c>
      <c r="AR37" s="277"/>
      <c r="AS37" s="273"/>
      <c r="AT37" s="273"/>
      <c r="AU37" s="274"/>
      <c r="AV37" s="273">
        <v>1</v>
      </c>
      <c r="AW37" s="274"/>
      <c r="AX37" s="274"/>
      <c r="AY37" s="273">
        <v>1</v>
      </c>
      <c r="AZ37" s="273"/>
      <c r="BA37" s="274"/>
      <c r="BB37" s="274"/>
      <c r="BC37" s="274"/>
      <c r="BD37" s="273"/>
      <c r="BE37" s="273" t="s">
        <v>85</v>
      </c>
      <c r="BF37" s="273"/>
      <c r="BG37" s="273" t="s">
        <v>96</v>
      </c>
      <c r="BH37" s="273"/>
      <c r="BI37" s="273"/>
      <c r="BJ37" s="273"/>
      <c r="BK37" s="273"/>
      <c r="BL37" s="291" t="s">
        <v>85</v>
      </c>
      <c r="BM37" s="273"/>
      <c r="BN37" s="273" t="s">
        <v>87</v>
      </c>
      <c r="BO37" s="273"/>
      <c r="BP37" s="273"/>
      <c r="BQ37" s="273"/>
      <c r="BR37" s="273" t="s">
        <v>85</v>
      </c>
      <c r="BS37" s="273"/>
      <c r="BT37" s="273"/>
      <c r="BU37" s="273" t="s">
        <v>85</v>
      </c>
      <c r="BV37" s="273"/>
      <c r="BW37" s="273" t="s">
        <v>96</v>
      </c>
      <c r="BX37" s="273"/>
      <c r="BY37" s="273"/>
      <c r="BZ37" s="273"/>
      <c r="CA37" s="283" t="s">
        <v>85</v>
      </c>
      <c r="CB37" s="273"/>
      <c r="CC37" s="272" t="s">
        <v>88</v>
      </c>
      <c r="CD37" s="272" t="s">
        <v>88</v>
      </c>
      <c r="CE37" s="273" t="s">
        <v>87</v>
      </c>
      <c r="CF37" s="273"/>
      <c r="CG37" s="245">
        <v>57.79867706473037</v>
      </c>
      <c r="CH37" s="225">
        <v>25.278204399950166</v>
      </c>
      <c r="CI37" s="73">
        <v>15.800728720213883</v>
      </c>
      <c r="CJ37" s="13">
        <v>72.947710323396194</v>
      </c>
      <c r="CK37" s="13">
        <v>8.1471652781039374</v>
      </c>
      <c r="CL37" s="47">
        <v>23.174928813937701</v>
      </c>
      <c r="CM37" s="47">
        <v>6.4923631897946074E-2</v>
      </c>
      <c r="CN37" s="69">
        <v>1.3362394529326568E-3</v>
      </c>
      <c r="CO37" s="47">
        <v>0.10439487549844352</v>
      </c>
      <c r="CP37" s="77">
        <v>4.3066997568019528E-4</v>
      </c>
      <c r="CY37" s="237"/>
      <c r="CZ37" s="237"/>
      <c r="DA37" s="237"/>
      <c r="DB37" s="237"/>
      <c r="DC37" s="237"/>
      <c r="DD37" s="237"/>
      <c r="DE37" s="237"/>
      <c r="DF37" s="237"/>
    </row>
    <row r="38" spans="1:111" ht="25.5" customHeight="1" x14ac:dyDescent="0.2">
      <c r="A38" s="121"/>
      <c r="B38" s="5" t="s">
        <v>100</v>
      </c>
      <c r="C38" s="5" t="s">
        <v>83</v>
      </c>
      <c r="D38" s="5" t="s">
        <v>83</v>
      </c>
      <c r="E38" s="15"/>
      <c r="F38" s="6"/>
      <c r="G38" s="7"/>
      <c r="H38" s="14"/>
      <c r="I38" s="500">
        <v>0.45919170700649642</v>
      </c>
      <c r="J38" s="500">
        <v>0.30310947279125472</v>
      </c>
      <c r="K38" s="500">
        <v>1.1249466450968946</v>
      </c>
      <c r="L38" s="500">
        <v>0.22524506190960167</v>
      </c>
      <c r="M38" s="500">
        <v>0</v>
      </c>
      <c r="N38" s="6"/>
      <c r="O38" s="7"/>
      <c r="P38" s="14"/>
      <c r="Q38" s="12"/>
      <c r="R38" s="11"/>
      <c r="S38" s="11"/>
      <c r="T38" s="12"/>
      <c r="U38" s="253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69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0"/>
      <c r="CG38" s="7"/>
      <c r="CH38" s="7"/>
      <c r="CI38" s="7"/>
      <c r="CJ38" s="7"/>
      <c r="CK38" s="7"/>
      <c r="CL38" s="7"/>
      <c r="CM38" s="7"/>
      <c r="CN38" s="47"/>
      <c r="CO38" s="7"/>
      <c r="CP38" s="7"/>
      <c r="CQ38" s="121"/>
      <c r="CR38" s="121"/>
      <c r="CS38" s="121"/>
      <c r="CT38" s="121"/>
      <c r="CU38" s="121"/>
      <c r="CV38" s="121"/>
      <c r="CW38" s="121"/>
      <c r="CX38" s="121"/>
      <c r="CY38" s="237"/>
      <c r="CZ38" s="237"/>
      <c r="DA38" s="237"/>
      <c r="DB38" s="237"/>
      <c r="DC38" s="237"/>
      <c r="DD38" s="237"/>
      <c r="DE38" s="237"/>
      <c r="DF38" s="237"/>
    </row>
    <row r="39" spans="1:111" ht="29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53">
        <v>28.29814735028005</v>
      </c>
      <c r="G39" s="7">
        <v>28.29814735028005</v>
      </c>
      <c r="H39" s="191">
        <v>6.648121999999999</v>
      </c>
      <c r="I39" s="60">
        <v>2.9011683265449766E-2</v>
      </c>
      <c r="J39" s="60">
        <v>2.4309662321003189E-2</v>
      </c>
      <c r="K39" s="60">
        <v>0.15511654801805891</v>
      </c>
      <c r="L39" s="60">
        <v>1.1154549473332239E-2</v>
      </c>
      <c r="M39" s="60">
        <v>0</v>
      </c>
      <c r="N39" s="13">
        <v>2.5222628701453934E-2</v>
      </c>
      <c r="O39" s="28">
        <v>3.7890545639958353E-3</v>
      </c>
      <c r="P39" s="225">
        <v>0</v>
      </c>
      <c r="Q39" s="60">
        <v>0.6</v>
      </c>
      <c r="R39" s="60">
        <v>3.2</v>
      </c>
      <c r="S39" s="60">
        <v>0.3</v>
      </c>
      <c r="T39" s="60">
        <v>0.2</v>
      </c>
      <c r="U39" s="253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0"/>
      <c r="CG39" s="32">
        <v>199.41236723436924</v>
      </c>
      <c r="CH39" s="32">
        <v>55.359251253437996</v>
      </c>
      <c r="CI39" s="32">
        <v>2.1148511977788522</v>
      </c>
      <c r="CJ39" s="32">
        <v>201.40649090671295</v>
      </c>
      <c r="CK39" s="32">
        <v>23.250885526443959</v>
      </c>
      <c r="CL39" s="94">
        <v>6.3445535933365562</v>
      </c>
      <c r="CM39" s="47">
        <v>5.7028469222849996</v>
      </c>
      <c r="CN39" s="47">
        <v>0.36803505616150861</v>
      </c>
      <c r="CO39" s="94">
        <v>5.8789696694369891</v>
      </c>
      <c r="CP39" s="94">
        <v>0.15457472358783364</v>
      </c>
      <c r="CQ39" s="236">
        <f t="shared" ref="CQ39:CQ45" si="5">F47+F55+F63+F71+F79+F87</f>
        <v>28.29814735028005</v>
      </c>
      <c r="CR39" s="238">
        <f t="shared" ref="CR39:CR45" si="6">F47/CQ39</f>
        <v>4.4457978075517664E-2</v>
      </c>
      <c r="CS39" s="238">
        <f t="shared" ref="CS39:CS45" si="7">F55/CQ39</f>
        <v>1.2180267965895128E-3</v>
      </c>
      <c r="CT39" s="238">
        <f t="shared" ref="CT39:CT45" si="8">F63/CQ39</f>
        <v>0.59409257003654081</v>
      </c>
      <c r="CU39" s="238">
        <f t="shared" ref="CU39:CU45" si="9">F71/CQ39</f>
        <v>0.12332521315468939</v>
      </c>
      <c r="CV39" s="238">
        <f t="shared" ref="CV39:CV45" si="10">F79/CQ39</f>
        <v>7.5822168087697928E-2</v>
      </c>
      <c r="CW39" s="238">
        <f t="shared" ref="CW39:CW45" si="11">F87/CQ39</f>
        <v>0.16108404384896469</v>
      </c>
      <c r="CX39" s="238">
        <f t="shared" ref="CX39:CX45" si="12">SUM(CR39:CW39)</f>
        <v>1</v>
      </c>
      <c r="CY39" s="237"/>
      <c r="CZ39" s="240">
        <f>F47/[1]EU28!F47</f>
        <v>2.9905621423292365E-3</v>
      </c>
      <c r="DA39" s="240">
        <f>F55/[1]EU28!F55</f>
        <v>8.5416885714665697E-5</v>
      </c>
      <c r="DB39" s="240">
        <f>H63/[1]EU28!F63</f>
        <v>1.0576607442150736E-2</v>
      </c>
      <c r="DC39" s="240">
        <f>F71/[1]EU28!F71</f>
        <v>3.1215107345682232E-2</v>
      </c>
      <c r="DD39" s="240">
        <f>F79/[1]EU28!F79</f>
        <v>1.3989499432846733E-2</v>
      </c>
      <c r="DE39" s="240">
        <f>F87/[1]EU28!F87</f>
        <v>1.7800609218279344E-2</v>
      </c>
      <c r="DF39" s="237"/>
      <c r="DG39" s="27"/>
    </row>
    <row r="40" spans="1:111" ht="24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49.990521327014207</v>
      </c>
      <c r="G40" s="7">
        <v>49.990521327014207</v>
      </c>
      <c r="H40" s="17">
        <v>10.466934</v>
      </c>
      <c r="I40" s="60">
        <v>0.15821458706971167</v>
      </c>
      <c r="J40" s="60">
        <v>0.10330193561051583</v>
      </c>
      <c r="K40" s="60">
        <v>0.32259709499601863</v>
      </c>
      <c r="L40" s="60">
        <v>7.7261843538128122E-2</v>
      </c>
      <c r="M40" s="60">
        <v>0</v>
      </c>
      <c r="N40" s="13">
        <v>0.14182481685970574</v>
      </c>
      <c r="O40" s="13">
        <v>1.6389770210005938E-2</v>
      </c>
      <c r="P40" s="225">
        <v>0</v>
      </c>
      <c r="Q40" s="60">
        <v>0.40000000000000013</v>
      </c>
      <c r="R40" s="60">
        <v>3.1000000000000005</v>
      </c>
      <c r="S40" s="60">
        <v>0.40000000000000013</v>
      </c>
      <c r="T40" s="60">
        <v>0.17500000000000002</v>
      </c>
      <c r="U40" s="253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0"/>
      <c r="CG40" s="32">
        <v>169.37282841577502</v>
      </c>
      <c r="CH40" s="32">
        <v>57.701236525183724</v>
      </c>
      <c r="CI40" s="32">
        <v>2.2681258892609693</v>
      </c>
      <c r="CJ40" s="32">
        <v>171.06655669993276</v>
      </c>
      <c r="CK40" s="13">
        <v>24.234519340577162</v>
      </c>
      <c r="CL40" s="47">
        <v>6.8043776677829078</v>
      </c>
      <c r="CM40" s="47">
        <v>8.5804207867749724</v>
      </c>
      <c r="CN40" s="47">
        <v>0.60395503442748733</v>
      </c>
      <c r="CO40" s="94">
        <v>8.3518607379652359</v>
      </c>
      <c r="CP40" s="94">
        <v>0.24366111445954469</v>
      </c>
      <c r="CQ40" s="236">
        <f t="shared" si="5"/>
        <v>49.990521327014207</v>
      </c>
      <c r="CR40" s="238">
        <f t="shared" si="6"/>
        <v>0.16003033750474027</v>
      </c>
      <c r="CS40" s="238">
        <f t="shared" si="7"/>
        <v>6.2915847898783059E-2</v>
      </c>
      <c r="CT40" s="238">
        <f t="shared" si="8"/>
        <v>0.48091839900713623</v>
      </c>
      <c r="CU40" s="238">
        <f t="shared" si="9"/>
        <v>0.12290136863515705</v>
      </c>
      <c r="CV40" s="238">
        <f t="shared" si="10"/>
        <v>5.033267831902645E-2</v>
      </c>
      <c r="CW40" s="238">
        <f t="shared" si="11"/>
        <v>0.12290136863515705</v>
      </c>
      <c r="CX40" s="238">
        <f t="shared" si="12"/>
        <v>1.0000000000000002</v>
      </c>
      <c r="CY40" s="237"/>
      <c r="CZ40" s="240">
        <f>F48/[1]EU28!F48</f>
        <v>1.9026780193121817E-2</v>
      </c>
      <c r="DA40" s="240">
        <f>F56/[1]EU28!F56</f>
        <v>1.4548968619628537E-2</v>
      </c>
      <c r="DB40" s="240">
        <f>H64/[1]EU28!F64</f>
        <v>1.8786972832584407E-2</v>
      </c>
      <c r="DC40" s="240">
        <f>F72/[1]EU28!F72</f>
        <v>8.8656616015513015E-2</v>
      </c>
      <c r="DD40" s="240">
        <f>F80/[1]EU28!F80</f>
        <v>2.0957494827195049E-2</v>
      </c>
      <c r="DE40" s="240">
        <f>F88/[1]EU28!F88</f>
        <v>3.5952387441483137E-2</v>
      </c>
      <c r="DF40" s="237"/>
      <c r="DG40" s="27"/>
    </row>
    <row r="41" spans="1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16.613528651443339</v>
      </c>
      <c r="G41" s="7">
        <v>16.613528651443339</v>
      </c>
      <c r="H41" s="17">
        <v>4.5964939999999999</v>
      </c>
      <c r="I41" s="60">
        <v>4.8824853980420017E-2</v>
      </c>
      <c r="J41" s="60">
        <v>3.4225897741721446E-2</v>
      </c>
      <c r="K41" s="60">
        <v>0.11066860203309778</v>
      </c>
      <c r="L41" s="60">
        <v>2.356210968790801E-2</v>
      </c>
      <c r="M41" s="60">
        <v>0</v>
      </c>
      <c r="N41" s="13">
        <v>4.3558227578401477E-2</v>
      </c>
      <c r="O41" s="28">
        <v>5.2666264020185486E-3</v>
      </c>
      <c r="P41" s="225">
        <v>-8.6736173798840355E-18</v>
      </c>
      <c r="Q41" s="60">
        <v>0.30000000000000004</v>
      </c>
      <c r="R41" s="60">
        <v>3</v>
      </c>
      <c r="S41" s="60">
        <v>0.20000000000000007</v>
      </c>
      <c r="T41" s="60">
        <v>0.16250000000000006</v>
      </c>
      <c r="U41" s="253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0"/>
      <c r="CG41" s="32">
        <v>152.83913572421804</v>
      </c>
      <c r="CH41" s="32">
        <v>57.866830084747534</v>
      </c>
      <c r="CI41" s="32">
        <v>2.3378830675248681</v>
      </c>
      <c r="CJ41" s="32">
        <v>154.36752708146022</v>
      </c>
      <c r="CK41" s="13">
        <v>24.304068635593964</v>
      </c>
      <c r="CL41" s="47">
        <v>7.0136492025746042</v>
      </c>
      <c r="CM41" s="47">
        <v>2.5780378477421824</v>
      </c>
      <c r="CN41" s="47">
        <v>0.26598453728356153</v>
      </c>
      <c r="CO41" s="94">
        <v>2.6811107959984413</v>
      </c>
      <c r="CP41" s="94">
        <v>0.11171350565909584</v>
      </c>
      <c r="CQ41" s="236">
        <f t="shared" si="5"/>
        <v>16.613528651443339</v>
      </c>
      <c r="CR41" s="238">
        <f t="shared" si="6"/>
        <v>0.1685684647302905</v>
      </c>
      <c r="CS41" s="238">
        <f t="shared" si="7"/>
        <v>3.3713692946058096E-2</v>
      </c>
      <c r="CT41" s="238">
        <f t="shared" si="8"/>
        <v>0.45954356846473032</v>
      </c>
      <c r="CU41" s="238">
        <f t="shared" si="9"/>
        <v>0.1307053941908714</v>
      </c>
      <c r="CV41" s="238">
        <f t="shared" si="10"/>
        <v>7.6763485477178442E-2</v>
      </c>
      <c r="CW41" s="238">
        <f t="shared" si="11"/>
        <v>0.1307053941908714</v>
      </c>
      <c r="CX41" s="238">
        <f t="shared" si="12"/>
        <v>1.0000000000000002</v>
      </c>
      <c r="CY41" s="237"/>
      <c r="CZ41" s="240">
        <f>F49/[1]EU28!F49</f>
        <v>1.4113375087065946E-2</v>
      </c>
      <c r="DA41" s="240">
        <f>F57/[1]EU28!F57</f>
        <v>4.4640424301051994E-3</v>
      </c>
      <c r="DB41" s="240">
        <f>H65/[1]EU28!F65</f>
        <v>1.4140306187001815E-2</v>
      </c>
      <c r="DC41" s="240">
        <f>F73/[1]EU28!F73</f>
        <v>5.9927633815047281E-2</v>
      </c>
      <c r="DD41" s="240">
        <f>F81/[1]EU28!F81</f>
        <v>2.0273624757328652E-2</v>
      </c>
      <c r="DE41" s="240">
        <f>F89/[1]EU28!F89</f>
        <v>2.1084765324972207E-2</v>
      </c>
      <c r="DF41" s="237"/>
      <c r="DG41" s="27"/>
    </row>
    <row r="42" spans="1:111" ht="25.5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19.6984058595433</v>
      </c>
      <c r="G42" s="7">
        <v>19.6984058595433</v>
      </c>
      <c r="H42" s="17">
        <v>5.1381480000000002</v>
      </c>
      <c r="I42" s="60">
        <v>6.8056092844271845E-2</v>
      </c>
      <c r="J42" s="60">
        <v>4.4890786504962941E-2</v>
      </c>
      <c r="K42" s="60">
        <v>0.18544218471805152</v>
      </c>
      <c r="L42" s="60">
        <v>3.4107631975592689E-2</v>
      </c>
      <c r="M42" s="60">
        <v>0</v>
      </c>
      <c r="N42" s="13">
        <v>6.0990555643306556E-2</v>
      </c>
      <c r="O42" s="28">
        <v>7.0655372009652976E-3</v>
      </c>
      <c r="P42" s="225">
        <v>-7.8062556418956319E-18</v>
      </c>
      <c r="Q42" s="60">
        <v>0.25</v>
      </c>
      <c r="R42" s="60">
        <v>2.5</v>
      </c>
      <c r="S42" s="60">
        <v>0.14999999999999997</v>
      </c>
      <c r="T42" s="60">
        <v>0.15625</v>
      </c>
      <c r="U42" s="253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0"/>
      <c r="CG42" s="32">
        <v>151.69321625582154</v>
      </c>
      <c r="CH42" s="32">
        <v>53.68959026328217</v>
      </c>
      <c r="CI42" s="32">
        <v>2.8596918164021687</v>
      </c>
      <c r="CJ42" s="32">
        <v>153.21014841837976</v>
      </c>
      <c r="CK42" s="13">
        <v>22.549627910578511</v>
      </c>
      <c r="CL42" s="47">
        <v>8.5790754492065062</v>
      </c>
      <c r="CM42" s="47">
        <v>3.0444459099793484</v>
      </c>
      <c r="CN42" s="47">
        <v>0.27586506083210277</v>
      </c>
      <c r="CO42" s="47">
        <v>3.1869897954442239</v>
      </c>
      <c r="CP42" s="47">
        <v>0.11586332554948317</v>
      </c>
      <c r="CQ42" s="236">
        <f t="shared" si="5"/>
        <v>19.6984058595433</v>
      </c>
      <c r="CR42" s="238">
        <f t="shared" si="6"/>
        <v>0.18197725284339455</v>
      </c>
      <c r="CS42" s="238">
        <f t="shared" si="7"/>
        <v>6.2992125984251968E-2</v>
      </c>
      <c r="CT42" s="238">
        <f t="shared" si="8"/>
        <v>0.27821522309711288</v>
      </c>
      <c r="CU42" s="238">
        <f t="shared" si="9"/>
        <v>0.19553805774278213</v>
      </c>
      <c r="CV42" s="238">
        <f t="shared" si="10"/>
        <v>8.573928258967628E-2</v>
      </c>
      <c r="CW42" s="238">
        <f t="shared" si="11"/>
        <v>0.19553805774278213</v>
      </c>
      <c r="CX42" s="238">
        <f t="shared" si="12"/>
        <v>1</v>
      </c>
      <c r="CY42" s="237"/>
      <c r="CZ42" s="240">
        <f>F50/[1]EU28!F50</f>
        <v>1.3944302266751923E-2</v>
      </c>
      <c r="DA42" s="240">
        <f>F58/[1]EU28!F58</f>
        <v>5.1463832424755449E-3</v>
      </c>
      <c r="DB42" s="240">
        <f>H66/[1]EU28!F66</f>
        <v>8.1892127176381533E-3</v>
      </c>
      <c r="DC42" s="240">
        <f>F74/[1]EU28!F74</f>
        <v>6.493784072164098E-2</v>
      </c>
      <c r="DD42" s="240">
        <f>F82/[1]EU28!F82</f>
        <v>1.7247150232908022E-2</v>
      </c>
      <c r="DE42" s="240">
        <f>F90/[1]EU28!F90</f>
        <v>2.6265247381541686E-2</v>
      </c>
      <c r="DF42" s="237"/>
      <c r="DG42" s="27"/>
    </row>
    <row r="43" spans="1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16.889271865575182</v>
      </c>
      <c r="G43" s="7">
        <v>16.889271865575182</v>
      </c>
      <c r="H43" s="17">
        <v>4.6449100000000003</v>
      </c>
      <c r="I43" s="60">
        <v>5.791777881529335E-2</v>
      </c>
      <c r="J43" s="60">
        <v>3.7027375217822275E-2</v>
      </c>
      <c r="K43" s="60">
        <v>0.17502811195468584</v>
      </c>
      <c r="L43" s="60">
        <v>2.9299708701611658E-2</v>
      </c>
      <c r="M43" s="60">
        <v>0</v>
      </c>
      <c r="N43" s="13">
        <v>5.1985560243071924E-2</v>
      </c>
      <c r="O43" s="28">
        <v>5.9322185722214234E-3</v>
      </c>
      <c r="P43" s="225">
        <v>0</v>
      </c>
      <c r="Q43" s="60">
        <v>0.2</v>
      </c>
      <c r="R43" s="60">
        <v>1.7000000000000002</v>
      </c>
      <c r="S43" s="60">
        <v>0.1</v>
      </c>
      <c r="T43" s="60">
        <v>0.15312500000000001</v>
      </c>
      <c r="U43" s="253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0"/>
      <c r="CG43" s="32">
        <v>145.04087915933312</v>
      </c>
      <c r="CH43" s="32">
        <v>50.716031224338877</v>
      </c>
      <c r="CI43" s="32">
        <v>3.0375784787196629</v>
      </c>
      <c r="CJ43" s="32">
        <v>146.49128795092645</v>
      </c>
      <c r="CK43" s="13">
        <v>21.300733114222329</v>
      </c>
      <c r="CL43" s="47">
        <v>9.1127354361589887</v>
      </c>
      <c r="CM43" s="47">
        <v>2.5009373284841314</v>
      </c>
      <c r="CN43" s="47">
        <v>0.23557140059424389</v>
      </c>
      <c r="CO43" s="47">
        <v>2.6280386543618053</v>
      </c>
      <c r="CP43" s="47">
        <v>9.8939988249582445E-2</v>
      </c>
      <c r="CQ43" s="236">
        <f t="shared" si="5"/>
        <v>16.889271865575182</v>
      </c>
      <c r="CR43" s="238">
        <f t="shared" si="6"/>
        <v>0.16632653061224489</v>
      </c>
      <c r="CS43" s="238">
        <f t="shared" si="7"/>
        <v>7.6530612244897961E-2</v>
      </c>
      <c r="CT43" s="238">
        <f t="shared" si="8"/>
        <v>0.22653061224489798</v>
      </c>
      <c r="CU43" s="238">
        <f t="shared" si="9"/>
        <v>0.22040816326530613</v>
      </c>
      <c r="CV43" s="238">
        <f t="shared" si="10"/>
        <v>8.9795918367346933E-2</v>
      </c>
      <c r="CW43" s="238">
        <f t="shared" si="11"/>
        <v>0.22040816326530613</v>
      </c>
      <c r="CX43" s="238">
        <f t="shared" si="12"/>
        <v>1</v>
      </c>
      <c r="CY43" s="237"/>
      <c r="CZ43" s="240">
        <f>F51/[1]EU28!F51</f>
        <v>1.1000250593131991E-2</v>
      </c>
      <c r="DA43" s="240">
        <f>F59/[1]EU28!F59</f>
        <v>5.4455102639155662E-3</v>
      </c>
      <c r="DB43" s="240">
        <f>H67/[1]EU28!F67</f>
        <v>6.8205280934621184E-3</v>
      </c>
      <c r="DC43" s="240">
        <f>F75/[1]EU28!F75</f>
        <v>5.8530399226098047E-2</v>
      </c>
      <c r="DD43" s="240">
        <f>F83/[1]EU28!F83</f>
        <v>1.4925575019438227E-2</v>
      </c>
      <c r="DE43" s="240">
        <f>F91/[1]EU28!F91</f>
        <v>2.4996531008043381E-2</v>
      </c>
      <c r="DF43" s="237"/>
      <c r="DG43" s="27"/>
    </row>
    <row r="44" spans="1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14.510986643688065</v>
      </c>
      <c r="G44" s="7">
        <v>14.510986643688065</v>
      </c>
      <c r="H44" s="17">
        <v>4.2273219999999991</v>
      </c>
      <c r="I44" s="60">
        <v>5.8330812179080739E-2</v>
      </c>
      <c r="J44" s="60">
        <v>3.6596326719125029E-2</v>
      </c>
      <c r="K44" s="60">
        <v>0.13207146036028367</v>
      </c>
      <c r="L44" s="60">
        <v>2.9627552655617131E-2</v>
      </c>
      <c r="M44" s="60">
        <v>0</v>
      </c>
      <c r="N44" s="13">
        <v>5.2459242896011365E-2</v>
      </c>
      <c r="O44" s="28">
        <v>5.8715692830693797E-3</v>
      </c>
      <c r="P44" s="225">
        <v>0</v>
      </c>
      <c r="Q44" s="60">
        <v>0.18999999999999997</v>
      </c>
      <c r="R44" s="60">
        <v>0.9</v>
      </c>
      <c r="S44" s="60">
        <v>0.11499999999999998</v>
      </c>
      <c r="T44" s="60">
        <v>0.15156249999999999</v>
      </c>
      <c r="U44" s="253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0"/>
      <c r="CG44" s="32">
        <v>128.8889926989784</v>
      </c>
      <c r="CH44" s="32">
        <v>53.359170512305923</v>
      </c>
      <c r="CI44" s="32">
        <v>2.8328146943991239</v>
      </c>
      <c r="CJ44" s="32">
        <v>130.17788262596818</v>
      </c>
      <c r="CK44" s="13">
        <v>22.410851615168486</v>
      </c>
      <c r="CL44" s="47">
        <v>8.4984440831973718</v>
      </c>
      <c r="CM44" s="47">
        <v>1.9114133877677533</v>
      </c>
      <c r="CN44" s="47">
        <v>0.22556639540842205</v>
      </c>
      <c r="CO44" s="47">
        <v>2.0123303246724236</v>
      </c>
      <c r="CP44" s="47">
        <v>9.4737886071537256E-2</v>
      </c>
      <c r="CQ44" s="236">
        <f t="shared" si="5"/>
        <v>14.510986643688065</v>
      </c>
      <c r="CR44" s="238">
        <f t="shared" si="6"/>
        <v>0.19714964370546317</v>
      </c>
      <c r="CS44" s="238">
        <f t="shared" si="7"/>
        <v>9.4418052256532076E-2</v>
      </c>
      <c r="CT44" s="238">
        <f t="shared" si="8"/>
        <v>0.26306413301662701</v>
      </c>
      <c r="CU44" s="238">
        <f t="shared" si="9"/>
        <v>0.18111638954869358</v>
      </c>
      <c r="CV44" s="238">
        <f t="shared" si="10"/>
        <v>8.3135391923990484E-2</v>
      </c>
      <c r="CW44" s="238">
        <f t="shared" si="11"/>
        <v>0.18111638954869358</v>
      </c>
      <c r="CX44" s="238">
        <f t="shared" si="12"/>
        <v>0.99999999999999989</v>
      </c>
      <c r="CY44" s="237"/>
      <c r="CZ44" s="240">
        <f>F52/[1]EU28!F52</f>
        <v>1.2048668491483476E-2</v>
      </c>
      <c r="DA44" s="240">
        <f>F60/[1]EU28!F60</f>
        <v>5.0791440045137304E-3</v>
      </c>
      <c r="DB44" s="240">
        <f>H68/[1]EU28!F68</f>
        <v>7.527363184079601E-3</v>
      </c>
      <c r="DC44" s="240">
        <f>F76/[1]EU28!F76</f>
        <v>4.2331924131337628E-2</v>
      </c>
      <c r="DD44" s="240">
        <f>F84/[1]EU28!F84</f>
        <v>1.1727195118370745E-2</v>
      </c>
      <c r="DE44" s="240">
        <f>F92/[1]EU28!F92</f>
        <v>1.7285978845798813E-2</v>
      </c>
      <c r="DF44" s="237"/>
      <c r="DG44" s="27"/>
    </row>
    <row r="45" spans="1:111" ht="24.75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6.0908186126669523</v>
      </c>
      <c r="G45" s="7">
        <v>6.0908186126669523</v>
      </c>
      <c r="H45" s="17">
        <v>1.4070899999999997</v>
      </c>
      <c r="I45" s="60">
        <v>3.883589885226902E-2</v>
      </c>
      <c r="J45" s="60">
        <v>2.2757488676104023E-2</v>
      </c>
      <c r="K45" s="60">
        <v>4.4022643016698233E-2</v>
      </c>
      <c r="L45" s="60">
        <v>2.0231665877411781E-2</v>
      </c>
      <c r="M45" s="60">
        <v>0</v>
      </c>
      <c r="N45" s="13">
        <v>3.5132906804909041E-2</v>
      </c>
      <c r="O45" s="28">
        <v>3.7029920473599749E-3</v>
      </c>
      <c r="P45" s="225">
        <v>4.3368086899420177E-18</v>
      </c>
      <c r="Q45" s="60">
        <v>0.18000000000000005</v>
      </c>
      <c r="R45" s="60">
        <v>1.3000000000000003</v>
      </c>
      <c r="S45" s="60">
        <v>0.13</v>
      </c>
      <c r="T45" s="60">
        <v>0.15</v>
      </c>
      <c r="U45" s="253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0"/>
      <c r="CG45" s="32">
        <v>124.45825456115794</v>
      </c>
      <c r="CH45" s="32">
        <v>50.102877458219481</v>
      </c>
      <c r="CI45" s="32">
        <v>2.6882366555732435</v>
      </c>
      <c r="CJ45" s="32">
        <v>125.70283710676952</v>
      </c>
      <c r="CK45" s="13">
        <v>21.04320853245218</v>
      </c>
      <c r="CL45" s="47">
        <v>8.0647099667197306</v>
      </c>
      <c r="CM45" s="47">
        <v>0.77442621523816135</v>
      </c>
      <c r="CN45" s="47">
        <v>7.0499257842686042E-2</v>
      </c>
      <c r="CO45" s="47">
        <v>0.81475386548601114</v>
      </c>
      <c r="CP45" s="47">
        <v>2.9609688293928134E-2</v>
      </c>
      <c r="CQ45" s="236">
        <f t="shared" si="5"/>
        <v>6.0908186126669523</v>
      </c>
      <c r="CR45" s="238">
        <f t="shared" si="6"/>
        <v>0.30818806815408595</v>
      </c>
      <c r="CS45" s="238">
        <f t="shared" si="7"/>
        <v>0.18250253416794054</v>
      </c>
      <c r="CT45" s="238">
        <f t="shared" si="8"/>
        <v>0.15137807097650885</v>
      </c>
      <c r="CU45" s="238">
        <f t="shared" si="9"/>
        <v>0.10610612451624452</v>
      </c>
      <c r="CV45" s="238">
        <f t="shared" si="10"/>
        <v>4.9516191440914098E-2</v>
      </c>
      <c r="CW45" s="238">
        <f t="shared" si="11"/>
        <v>0.20230901074430618</v>
      </c>
      <c r="CX45" s="238">
        <f t="shared" si="12"/>
        <v>1.0000000000000002</v>
      </c>
      <c r="CY45" s="237"/>
      <c r="CZ45" s="240">
        <f>F53/[1]EU28!F53</f>
        <v>1.3545371783192222E-2</v>
      </c>
      <c r="DA45" s="240">
        <f>F61/[1]EU28!F61</f>
        <v>8.057334241584363E-3</v>
      </c>
      <c r="DB45" s="240">
        <f>H69/[1]EU28!F69</f>
        <v>7.81182027902889E-3</v>
      </c>
      <c r="DC45" s="240">
        <f>F77/[1]EU28!F77</f>
        <v>2.9338712462388748E-2</v>
      </c>
      <c r="DD45" s="240">
        <f>F85/[1]EU28!F85</f>
        <v>7.4200201854229108E-3</v>
      </c>
      <c r="DE45" s="240">
        <f>F93/[1]EU28!F93</f>
        <v>1.6491708666608561E-2</v>
      </c>
      <c r="DF45" s="237"/>
      <c r="DG45" s="27"/>
    </row>
    <row r="46" spans="1:111" ht="26.25" customHeight="1" x14ac:dyDescent="0.2">
      <c r="A46" s="19"/>
      <c r="B46" s="5" t="s">
        <v>100</v>
      </c>
      <c r="C46" s="10" t="s">
        <v>101</v>
      </c>
      <c r="D46" s="5" t="s">
        <v>101</v>
      </c>
      <c r="E46" s="15"/>
      <c r="F46" s="17"/>
      <c r="G46" s="7"/>
      <c r="H46" s="14"/>
      <c r="I46" s="236">
        <v>0.29124176330347956</v>
      </c>
      <c r="J46" s="236">
        <v>0.21000000000000002</v>
      </c>
      <c r="K46" s="236">
        <v>0.14224247719741942</v>
      </c>
      <c r="L46" s="236">
        <v>0.14899928610606017</v>
      </c>
      <c r="M46" s="236">
        <v>0</v>
      </c>
      <c r="N46" s="14"/>
      <c r="O46" s="14"/>
      <c r="P46" s="317"/>
      <c r="Q46" s="7"/>
      <c r="R46" s="7"/>
      <c r="S46" s="7"/>
      <c r="T46" s="7"/>
      <c r="U46" s="253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0"/>
      <c r="CG46" s="7"/>
      <c r="CH46" s="7"/>
      <c r="CI46" s="7"/>
      <c r="CJ46" s="7"/>
      <c r="CK46" s="7"/>
      <c r="CL46" s="7"/>
      <c r="CM46" s="7"/>
      <c r="CN46" s="47"/>
      <c r="CO46" s="7"/>
      <c r="CP46" s="7"/>
      <c r="CQ46" s="121"/>
      <c r="CR46" s="121"/>
      <c r="CS46" s="121"/>
      <c r="CT46" s="121"/>
      <c r="CU46" s="121"/>
      <c r="CV46" s="121"/>
      <c r="CW46" s="121"/>
      <c r="CX46" s="121"/>
      <c r="CY46" s="237"/>
      <c r="CZ46" s="237"/>
      <c r="DA46" s="237"/>
      <c r="DB46" s="237"/>
      <c r="DC46" s="237"/>
      <c r="DD46" s="237"/>
      <c r="DE46" s="237"/>
      <c r="DF46" s="237"/>
    </row>
    <row r="47" spans="1:111" ht="26.25" customHeight="1" x14ac:dyDescent="0.2">
      <c r="A47" s="363"/>
      <c r="B47" s="37" t="s">
        <v>100</v>
      </c>
      <c r="C47" s="38" t="s">
        <v>101</v>
      </c>
      <c r="D47" s="37" t="s">
        <v>101</v>
      </c>
      <c r="E47" s="38" t="s">
        <v>84</v>
      </c>
      <c r="F47" s="65">
        <v>1.2580784144765187</v>
      </c>
      <c r="G47" s="7">
        <v>1.2580784144765187</v>
      </c>
      <c r="H47" s="36">
        <v>0.55678399999999995</v>
      </c>
      <c r="I47" s="53">
        <v>1.5799893484882345E-2</v>
      </c>
      <c r="J47" s="13">
        <v>1.13925200637104E-2</v>
      </c>
      <c r="K47" s="225">
        <v>7.7166679780165358E-3</v>
      </c>
      <c r="L47" s="319">
        <v>8.0832255068658092E-3</v>
      </c>
      <c r="M47" s="318">
        <v>0</v>
      </c>
      <c r="N47" s="17">
        <v>1.4164604509197022E-2</v>
      </c>
      <c r="O47" s="162">
        <v>1.6352889756853226E-3</v>
      </c>
      <c r="P47" s="225">
        <v>0</v>
      </c>
      <c r="Q47" s="53">
        <v>0.6</v>
      </c>
      <c r="R47" s="53">
        <v>3.2</v>
      </c>
      <c r="S47" s="53">
        <v>0.3</v>
      </c>
      <c r="T47" s="53">
        <v>0.2</v>
      </c>
      <c r="U47" s="253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0"/>
      <c r="CG47" s="71">
        <v>225.69043003468681</v>
      </c>
      <c r="CH47" s="7">
        <v>55.359251253437996</v>
      </c>
      <c r="CI47" s="39">
        <v>2.3443439150022689</v>
      </c>
      <c r="CJ47" s="32">
        <v>227.94733433503367</v>
      </c>
      <c r="CK47" s="13">
        <v>23.250885526443959</v>
      </c>
      <c r="CL47" s="47">
        <v>7.0330317450068067</v>
      </c>
      <c r="CM47" s="47">
        <v>0.28688562685613617</v>
      </c>
      <c r="CN47" s="47">
        <v>3.0823145349894217E-2</v>
      </c>
      <c r="CO47" s="94">
        <v>0.2956237263910893</v>
      </c>
      <c r="CP47" s="94">
        <v>1.2945721046955573E-2</v>
      </c>
      <c r="CQ47" s="121"/>
      <c r="CR47" s="121"/>
      <c r="CS47" s="121"/>
      <c r="CT47" s="121"/>
      <c r="CU47" s="121"/>
      <c r="CV47" s="121"/>
      <c r="CW47" s="121"/>
      <c r="CX47" s="121"/>
      <c r="CY47" s="237"/>
      <c r="CZ47" s="237"/>
      <c r="DA47" s="237"/>
      <c r="DB47" s="237"/>
      <c r="DC47" s="237"/>
      <c r="DD47" s="237"/>
      <c r="DE47" s="237"/>
      <c r="DF47" s="237"/>
    </row>
    <row r="48" spans="1:111" ht="26.25" customHeight="1" x14ac:dyDescent="0.2">
      <c r="A48" s="530"/>
      <c r="B48" s="5" t="s">
        <v>100</v>
      </c>
      <c r="C48" s="10" t="s">
        <v>101</v>
      </c>
      <c r="D48" s="5" t="s">
        <v>101</v>
      </c>
      <c r="E48" s="12" t="s">
        <v>89</v>
      </c>
      <c r="F48" s="7">
        <v>8</v>
      </c>
      <c r="G48" s="7">
        <v>8</v>
      </c>
      <c r="H48" s="7">
        <v>1.7505409999999999</v>
      </c>
      <c r="I48" s="75">
        <v>0.10047000761208746</v>
      </c>
      <c r="J48" s="13">
        <v>7.2443942651703799E-2</v>
      </c>
      <c r="K48" s="225">
        <v>4.9069551717743513E-2</v>
      </c>
      <c r="L48" s="319">
        <v>5.1400455894343951E-2</v>
      </c>
      <c r="M48" s="318">
        <v>0</v>
      </c>
      <c r="N48" s="17">
        <v>9.0071361824236418E-2</v>
      </c>
      <c r="O48" s="162">
        <v>1.0398645787851052E-2</v>
      </c>
      <c r="P48" s="225">
        <v>0</v>
      </c>
      <c r="Q48" s="53">
        <v>0.4</v>
      </c>
      <c r="R48" s="53">
        <v>3.1</v>
      </c>
      <c r="S48" s="53">
        <v>0.4</v>
      </c>
      <c r="T48" s="190">
        <v>0.17499999999999999</v>
      </c>
      <c r="U48" s="253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0"/>
      <c r="CG48" s="7">
        <v>206.9337253763986</v>
      </c>
      <c r="CH48" s="7">
        <v>51.48410366569734</v>
      </c>
      <c r="CI48" s="7">
        <v>2.3443439150022689</v>
      </c>
      <c r="CJ48" s="32">
        <v>209.00306263016259</v>
      </c>
      <c r="CK48" s="13">
        <v>21.623323539592882</v>
      </c>
      <c r="CL48" s="47">
        <v>7.0330317450068067</v>
      </c>
      <c r="CM48" s="47">
        <v>1.6742245543312069</v>
      </c>
      <c r="CN48" s="47">
        <v>9.012503431505349E-2</v>
      </c>
      <c r="CO48" s="94">
        <v>1.1882887550013552</v>
      </c>
      <c r="CP48" s="94">
        <v>3.7852514412322465E-2</v>
      </c>
      <c r="CY48" s="237"/>
      <c r="CZ48" s="237"/>
      <c r="DA48" s="237"/>
      <c r="DB48" s="237"/>
      <c r="DC48" s="237"/>
      <c r="DD48" s="237"/>
      <c r="DE48" s="237"/>
      <c r="DF48" s="237"/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7">
        <v>2.8005170185264969</v>
      </c>
      <c r="G49" s="7">
        <v>2.8005170185264969</v>
      </c>
      <c r="H49" s="7">
        <v>0.82761099999999987</v>
      </c>
      <c r="I49" s="75">
        <v>3.5170995771142202E-2</v>
      </c>
      <c r="J49" s="13">
        <v>2.53600617856568E-2</v>
      </c>
      <c r="K49" s="225">
        <v>1.7177514334625849E-2</v>
      </c>
      <c r="L49" s="319">
        <v>1.7993481436516353E-2</v>
      </c>
      <c r="M49" s="225">
        <v>0</v>
      </c>
      <c r="N49" s="17">
        <v>3.1530797708828981E-2</v>
      </c>
      <c r="O49" s="162">
        <v>3.6401980623132178E-3</v>
      </c>
      <c r="P49" s="225">
        <v>3.4694469519536142E-18</v>
      </c>
      <c r="Q49" s="53">
        <v>0.3</v>
      </c>
      <c r="R49" s="53">
        <v>3</v>
      </c>
      <c r="S49" s="53">
        <v>0.2</v>
      </c>
      <c r="T49" s="190">
        <v>0.16250000000000001</v>
      </c>
      <c r="U49" s="253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0"/>
      <c r="CG49" s="7">
        <v>194.53600107787156</v>
      </c>
      <c r="CH49" s="7">
        <v>51.998944702354308</v>
      </c>
      <c r="CI49" s="7">
        <v>2.3443439150022689</v>
      </c>
      <c r="CJ49" s="32">
        <v>196.48136108865029</v>
      </c>
      <c r="CK49" s="13">
        <v>21.839556774988807</v>
      </c>
      <c r="CL49" s="47">
        <v>7.0330317450068067</v>
      </c>
      <c r="CM49" s="47">
        <v>0.55136675676591107</v>
      </c>
      <c r="CN49" s="47">
        <v>4.3034898624060146E-2</v>
      </c>
      <c r="CO49" s="94">
        <v>0.56994552064574378</v>
      </c>
      <c r="CP49" s="94">
        <v>1.8074657422105258E-2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7">
        <v>3.5846617837139161</v>
      </c>
      <c r="G50" s="7">
        <v>3.5846617837139161</v>
      </c>
      <c r="H50" s="7">
        <v>0.96529399999999987</v>
      </c>
      <c r="I50" s="75">
        <v>4.5018874587062024E-2</v>
      </c>
      <c r="J50" s="13">
        <v>3.2460879085640701E-2</v>
      </c>
      <c r="K50" s="225">
        <v>2.198721834832109E-2</v>
      </c>
      <c r="L50" s="319">
        <v>2.3031656238740934E-2</v>
      </c>
      <c r="M50" s="225">
        <v>0</v>
      </c>
      <c r="N50" s="17">
        <v>4.0359421067301102E-2</v>
      </c>
      <c r="O50" s="162">
        <v>4.6594535197609192E-3</v>
      </c>
      <c r="P50" s="225">
        <v>0</v>
      </c>
      <c r="Q50" s="190">
        <v>0.25</v>
      </c>
      <c r="R50" s="53">
        <v>2.5</v>
      </c>
      <c r="S50" s="190">
        <v>0.15</v>
      </c>
      <c r="T50" s="190">
        <v>0.15625</v>
      </c>
      <c r="U50" s="253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0"/>
      <c r="CG50" s="7">
        <v>176.67900826904602</v>
      </c>
      <c r="CH50" s="226">
        <v>47.839029126165961</v>
      </c>
      <c r="CI50" s="7">
        <v>2.3443439150022689</v>
      </c>
      <c r="CJ50" s="32">
        <v>178.44579835173647</v>
      </c>
      <c r="CK50" s="13">
        <v>20.092392232989702</v>
      </c>
      <c r="CL50" s="47">
        <v>7.0330317450068067</v>
      </c>
      <c r="CM50" s="47">
        <v>0.64173816896651525</v>
      </c>
      <c r="CN50" s="47">
        <v>4.6178727781313239E-2</v>
      </c>
      <c r="CO50" s="47">
        <v>0.66487887393576217</v>
      </c>
      <c r="CP50" s="47">
        <v>1.9395065668151558E-2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7">
        <v>2.8091339939681168</v>
      </c>
      <c r="G51" s="7">
        <v>2.8091339939681168</v>
      </c>
      <c r="H51" s="7">
        <v>0.82912399999999997</v>
      </c>
      <c r="I51" s="75">
        <v>3.5279214219668793E-2</v>
      </c>
      <c r="J51" s="13">
        <v>2.5438092744997198E-2</v>
      </c>
      <c r="K51" s="225">
        <v>1.7230368224886237E-2</v>
      </c>
      <c r="L51" s="319">
        <v>1.8048845994782556E-2</v>
      </c>
      <c r="M51" s="225">
        <v>0</v>
      </c>
      <c r="N51" s="17">
        <v>3.1627815547933071E-2</v>
      </c>
      <c r="O51" s="162">
        <v>3.6513986717357197E-3</v>
      </c>
      <c r="P51" s="225">
        <v>0</v>
      </c>
      <c r="Q51" s="53">
        <v>0.2</v>
      </c>
      <c r="R51" s="190">
        <v>1.7</v>
      </c>
      <c r="S51" s="53">
        <v>0.1</v>
      </c>
      <c r="T51" s="190">
        <v>0.15312500000000001</v>
      </c>
      <c r="U51" s="253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0"/>
      <c r="CG51" s="7">
        <v>170.79275786408729</v>
      </c>
      <c r="CH51" s="7">
        <v>43.679113549977615</v>
      </c>
      <c r="CI51" s="7">
        <v>2.3443439150022689</v>
      </c>
      <c r="CJ51" s="32">
        <v>172.50068544272816</v>
      </c>
      <c r="CK51" s="13">
        <v>18.345227690990598</v>
      </c>
      <c r="CL51" s="47">
        <v>7.0330317450068067</v>
      </c>
      <c r="CM51" s="47">
        <v>0.4863653182247582</v>
      </c>
      <c r="CN51" s="47">
        <v>3.6215401343011634E-2</v>
      </c>
      <c r="CO51" s="47">
        <v>0.50433426801552428</v>
      </c>
      <c r="CP51" s="47">
        <v>1.5210468564064888E-2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7">
        <v>2.860835846617837</v>
      </c>
      <c r="G52" s="60">
        <v>2.860835846617837</v>
      </c>
      <c r="H52" s="60">
        <v>0.838202</v>
      </c>
      <c r="I52" s="75">
        <v>3.5928524910828347E-2</v>
      </c>
      <c r="J52" s="13">
        <v>2.59062785010401E-2</v>
      </c>
      <c r="K52" s="225">
        <v>1.7547491566448564E-2</v>
      </c>
      <c r="L52" s="319">
        <v>1.8381033344379783E-2</v>
      </c>
      <c r="M52" s="225">
        <v>0</v>
      </c>
      <c r="N52" s="17">
        <v>3.2209922582557615E-2</v>
      </c>
      <c r="O52" s="162">
        <v>3.7186023282707336E-3</v>
      </c>
      <c r="P52" s="225">
        <v>0</v>
      </c>
      <c r="Q52" s="190">
        <v>0.19</v>
      </c>
      <c r="R52" s="53">
        <v>0.9</v>
      </c>
      <c r="S52" s="55">
        <v>0.115</v>
      </c>
      <c r="T52" s="190">
        <v>0.15156249999999999</v>
      </c>
      <c r="U52" s="253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0"/>
      <c r="CG52" s="7">
        <v>144.56387004924531</v>
      </c>
      <c r="CH52" s="7">
        <v>39.74799333047963</v>
      </c>
      <c r="CI52" s="7">
        <v>2.3443439150022689</v>
      </c>
      <c r="CJ52" s="32">
        <v>146.00950874973776</v>
      </c>
      <c r="CK52" s="13">
        <v>16.694157198801445</v>
      </c>
      <c r="CL52" s="47">
        <v>7.0330317450068067</v>
      </c>
      <c r="CM52" s="47">
        <v>0.42028028467152251</v>
      </c>
      <c r="CN52" s="47">
        <v>3.3316847505594688E-2</v>
      </c>
      <c r="CO52" s="47">
        <v>0.43782958590482712</v>
      </c>
      <c r="CP52" s="47">
        <v>1.3993075952349769E-2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52">
        <v>1.8771176217147778</v>
      </c>
      <c r="G53" s="32">
        <v>1.8771176217147778</v>
      </c>
      <c r="H53" s="32">
        <v>0.33134699999999995</v>
      </c>
      <c r="I53" s="75">
        <v>2.3574252717808407E-2</v>
      </c>
      <c r="J53" s="13">
        <v>1.6998225167251E-2</v>
      </c>
      <c r="K53" s="225">
        <v>1.1513665027377624E-2</v>
      </c>
      <c r="L53" s="319">
        <v>1.2060587690430783E-2</v>
      </c>
      <c r="M53" s="225">
        <v>0</v>
      </c>
      <c r="N53" s="17">
        <v>2.1134317561515237E-2</v>
      </c>
      <c r="O53" s="162">
        <v>2.4399351562931701E-3</v>
      </c>
      <c r="P53" s="225">
        <v>0</v>
      </c>
      <c r="Q53" s="52">
        <v>0.18</v>
      </c>
      <c r="R53" s="53">
        <v>1.3</v>
      </c>
      <c r="S53" s="52">
        <v>0.13</v>
      </c>
      <c r="T53" s="52">
        <v>0.15</v>
      </c>
      <c r="U53" s="253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0"/>
      <c r="CG53" s="58">
        <v>139.37908989979982</v>
      </c>
      <c r="CH53" s="7">
        <v>39.3151337083507</v>
      </c>
      <c r="CI53" s="53">
        <v>2.3443439150022689</v>
      </c>
      <c r="CJ53" s="32">
        <v>140.77288079879781</v>
      </c>
      <c r="CK53" s="13">
        <v>16.512356157507295</v>
      </c>
      <c r="CL53" s="47">
        <v>7.0330317450068067</v>
      </c>
      <c r="CM53" s="47">
        <v>0.26603155502369302</v>
      </c>
      <c r="CN53" s="47">
        <v>1.3026951608860877E-2</v>
      </c>
      <c r="CO53" s="47">
        <v>0.27744908302960897</v>
      </c>
      <c r="CP53" s="47">
        <v>5.4713196757215686E-3</v>
      </c>
    </row>
    <row r="54" spans="2:94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66"/>
      <c r="I54" s="236">
        <v>0.10994994370301683</v>
      </c>
      <c r="J54" s="236">
        <v>3.5109472791254738E-2</v>
      </c>
      <c r="K54" s="236">
        <v>4.8927724947842498E-2</v>
      </c>
      <c r="L54" s="236">
        <v>6.1022218755174357E-2</v>
      </c>
      <c r="M54" s="236">
        <v>0</v>
      </c>
      <c r="N54" s="14"/>
      <c r="O54" s="14"/>
      <c r="P54" s="317"/>
      <c r="Q54" s="7"/>
      <c r="R54" s="7"/>
      <c r="S54" s="7"/>
      <c r="T54" s="7"/>
      <c r="U54" s="253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0"/>
      <c r="CG54" s="7"/>
      <c r="CH54" s="7"/>
      <c r="CI54" s="7"/>
      <c r="CJ54" s="7"/>
      <c r="CK54" s="7"/>
      <c r="CL54" s="7"/>
      <c r="CM54" s="7"/>
      <c r="CN54" s="47"/>
      <c r="CO54" s="7"/>
      <c r="CP54" s="7"/>
    </row>
    <row r="55" spans="2:94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71">
        <v>3.4467901766479618E-2</v>
      </c>
      <c r="G55" s="60">
        <v>3.4467901766479618E-2</v>
      </c>
      <c r="H55" s="60">
        <v>0.34193799999999996</v>
      </c>
      <c r="I55" s="53">
        <v>4.3287379410636125E-4</v>
      </c>
      <c r="J55" s="13">
        <v>1.382262708317102E-4</v>
      </c>
      <c r="K55" s="319">
        <v>1.9262883837733075E-4</v>
      </c>
      <c r="L55" s="225">
        <v>2.402449557290305E-4</v>
      </c>
      <c r="M55" s="318">
        <v>0</v>
      </c>
      <c r="N55" s="73">
        <v>4.0040825954838413E-4</v>
      </c>
      <c r="O55" s="151">
        <v>3.2465534557977095E-5</v>
      </c>
      <c r="P55" s="225">
        <v>0</v>
      </c>
      <c r="Q55" s="53">
        <v>0.6</v>
      </c>
      <c r="R55" s="53">
        <v>3.2</v>
      </c>
      <c r="S55" s="53">
        <v>0.3</v>
      </c>
      <c r="T55" s="53">
        <v>0.2</v>
      </c>
      <c r="U55" s="253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0"/>
      <c r="CG55" s="71">
        <v>306.66449648632107</v>
      </c>
      <c r="CH55" s="7">
        <v>55.359251253437996</v>
      </c>
      <c r="CI55" s="39">
        <v>2.7642264072414813</v>
      </c>
      <c r="CJ55" s="32">
        <v>309.73114145118427</v>
      </c>
      <c r="CK55" s="13">
        <v>23.250885526443959</v>
      </c>
      <c r="CL55" s="47">
        <v>8.2926792217244447</v>
      </c>
      <c r="CM55" s="47">
        <v>1.0665358824422556E-2</v>
      </c>
      <c r="CN55" s="47">
        <v>1.8929431655098077E-2</v>
      </c>
      <c r="CO55" s="94">
        <v>1.0961613810354346E-2</v>
      </c>
      <c r="CP55" s="94">
        <v>7.950361295141194E-3</v>
      </c>
    </row>
    <row r="56" spans="2:94" ht="21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3.1451960361912965</v>
      </c>
      <c r="G56" s="60">
        <v>3.1451960361912965</v>
      </c>
      <c r="H56" s="60">
        <v>0.888131</v>
      </c>
      <c r="I56" s="75">
        <v>3.9499733712205859E-2</v>
      </c>
      <c r="J56" s="13">
        <v>1.2613147213393679E-2</v>
      </c>
      <c r="K56" s="319">
        <v>1.7577381501931607E-2</v>
      </c>
      <c r="L56" s="225">
        <v>2.1922352210274252E-2</v>
      </c>
      <c r="M56" s="318">
        <v>0</v>
      </c>
      <c r="N56" s="73">
        <v>3.6537253683790419E-2</v>
      </c>
      <c r="O56" s="151">
        <v>2.9624800284154392E-3</v>
      </c>
      <c r="P56" s="225">
        <v>0</v>
      </c>
      <c r="Q56" s="53">
        <v>0.4</v>
      </c>
      <c r="R56" s="53">
        <v>3.1</v>
      </c>
      <c r="S56" s="53">
        <v>0.4</v>
      </c>
      <c r="T56" s="190">
        <v>0.17499999999999999</v>
      </c>
      <c r="U56" s="253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0"/>
      <c r="CG56" s="7">
        <v>254.66420145805876</v>
      </c>
      <c r="CH56" s="7">
        <v>69.199064066797504</v>
      </c>
      <c r="CI56" s="7">
        <v>2.7642264072414813</v>
      </c>
      <c r="CJ56" s="32">
        <v>257.21084347263934</v>
      </c>
      <c r="CK56" s="13">
        <v>29.06360690805495</v>
      </c>
      <c r="CL56" s="47">
        <v>8.2926792217244447</v>
      </c>
      <c r="CM56" s="47">
        <v>0.80966287092489941</v>
      </c>
      <c r="CN56" s="47">
        <v>6.1457833968708936E-2</v>
      </c>
      <c r="CO56" s="94">
        <v>0.83506062717313889</v>
      </c>
      <c r="CP56" s="94">
        <v>2.5812290266857749E-2</v>
      </c>
    </row>
    <row r="57" spans="2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0.56010340370529943</v>
      </c>
      <c r="G57" s="60">
        <v>0.56010340370529943</v>
      </c>
      <c r="H57" s="60">
        <v>0.43423099999999998</v>
      </c>
      <c r="I57" s="75">
        <v>7.0341991542284413E-3</v>
      </c>
      <c r="J57" s="13">
        <v>2.2461769010153135E-3</v>
      </c>
      <c r="K57" s="319">
        <v>3.1302186236316564E-3</v>
      </c>
      <c r="L57" s="225">
        <v>3.9039805305967849E-3</v>
      </c>
      <c r="M57" s="225">
        <v>0</v>
      </c>
      <c r="N57" s="73">
        <v>6.5066342176613081E-3</v>
      </c>
      <c r="O57" s="151">
        <v>5.275649365671331E-4</v>
      </c>
      <c r="P57" s="225">
        <v>0</v>
      </c>
      <c r="Q57" s="53">
        <v>0.3</v>
      </c>
      <c r="R57" s="53">
        <v>3</v>
      </c>
      <c r="S57" s="53">
        <v>0.2</v>
      </c>
      <c r="T57" s="190">
        <v>0.16250000000000001</v>
      </c>
      <c r="U57" s="253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0"/>
      <c r="CG57" s="7">
        <v>238.95736747591499</v>
      </c>
      <c r="CH57" s="7">
        <v>69.891054707465472</v>
      </c>
      <c r="CI57" s="7">
        <v>2.7642264072414813</v>
      </c>
      <c r="CJ57" s="32">
        <v>241.34694115067416</v>
      </c>
      <c r="CK57" s="13">
        <v>29.354242977135495</v>
      </c>
      <c r="CL57" s="47">
        <v>8.2926792217244447</v>
      </c>
      <c r="CM57" s="47">
        <v>0.13538908748302603</v>
      </c>
      <c r="CN57" s="47">
        <v>3.0348862576677436E-2</v>
      </c>
      <c r="CO57" s="94">
        <v>0.13982400107027929</v>
      </c>
      <c r="CP57" s="94">
        <v>1.2746522282204523E-2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1.2408444635932787</v>
      </c>
      <c r="G58" s="60">
        <v>1.2408444635932787</v>
      </c>
      <c r="H58" s="60">
        <v>0.55375799999999997</v>
      </c>
      <c r="I58" s="75">
        <v>1.5583456587829163E-2</v>
      </c>
      <c r="J58" s="13">
        <v>4.976145749941617E-3</v>
      </c>
      <c r="K58" s="319">
        <v>6.9346381815839778E-3</v>
      </c>
      <c r="L58" s="225">
        <v>8.6488184062451859E-3</v>
      </c>
      <c r="M58" s="225">
        <v>0</v>
      </c>
      <c r="N58" s="73">
        <v>1.4414697343741976E-2</v>
      </c>
      <c r="O58" s="151">
        <v>1.1687592440871872E-3</v>
      </c>
      <c r="P58" s="225">
        <v>0</v>
      </c>
      <c r="Q58" s="190">
        <v>0.25</v>
      </c>
      <c r="R58" s="53">
        <v>2.5</v>
      </c>
      <c r="S58" s="190">
        <v>0.15</v>
      </c>
      <c r="T58" s="190">
        <v>0.15625</v>
      </c>
      <c r="U58" s="253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0"/>
      <c r="CG58" s="7">
        <v>236.97495153642114</v>
      </c>
      <c r="CH58" s="226">
        <v>75.482339084062716</v>
      </c>
      <c r="CI58" s="7">
        <v>2.7642264072414813</v>
      </c>
      <c r="CJ58" s="32">
        <v>239.34470105178536</v>
      </c>
      <c r="CK58" s="13">
        <v>31.702582415306338</v>
      </c>
      <c r="CL58" s="47">
        <v>8.2926792217244447</v>
      </c>
      <c r="CM58" s="47">
        <v>0.29747903165779765</v>
      </c>
      <c r="CN58" s="47">
        <v>4.17989491265124E-2</v>
      </c>
      <c r="CO58" s="47">
        <v>0.30727947229112806</v>
      </c>
      <c r="CP58" s="47">
        <v>1.7555558633135206E-2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1.2925463162429986</v>
      </c>
      <c r="G59" s="60">
        <v>1.2925463162429986</v>
      </c>
      <c r="H59" s="60">
        <v>0.562836</v>
      </c>
      <c r="I59" s="75">
        <v>1.6232767278988709E-2</v>
      </c>
      <c r="J59" s="13">
        <v>5.1834851561891838E-3</v>
      </c>
      <c r="K59" s="319">
        <v>7.2235814391499757E-3</v>
      </c>
      <c r="L59" s="225">
        <v>9.0091858398387327E-3</v>
      </c>
      <c r="M59" s="225">
        <v>0</v>
      </c>
      <c r="N59" s="73">
        <v>1.5015309733064556E-2</v>
      </c>
      <c r="O59" s="151">
        <v>1.2174575459241532E-3</v>
      </c>
      <c r="P59" s="225">
        <v>0</v>
      </c>
      <c r="Q59" s="53">
        <v>0.2</v>
      </c>
      <c r="R59" s="190">
        <v>1.7</v>
      </c>
      <c r="S59" s="53">
        <v>0.1</v>
      </c>
      <c r="T59" s="190">
        <v>0.15312500000000001</v>
      </c>
      <c r="U59" s="253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0"/>
      <c r="CG59" s="7">
        <v>217.65402080304625</v>
      </c>
      <c r="CH59" s="7">
        <v>81.073623460659945</v>
      </c>
      <c r="CI59" s="7">
        <v>2.7642264072414813</v>
      </c>
      <c r="CJ59" s="32">
        <v>219.83056101107672</v>
      </c>
      <c r="CK59" s="13">
        <v>34.050921853477178</v>
      </c>
      <c r="CL59" s="47">
        <v>8.2926792217244447</v>
      </c>
      <c r="CM59" s="47">
        <v>0.28490079346439601</v>
      </c>
      <c r="CN59" s="47">
        <v>4.5631153934103996E-2</v>
      </c>
      <c r="CO59" s="47">
        <v>0.29485985381232377</v>
      </c>
      <c r="CP59" s="47">
        <v>1.916508465232368E-2</v>
      </c>
    </row>
    <row r="60" spans="2:94" ht="14.2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1.3700990952175787</v>
      </c>
      <c r="G60" s="60">
        <v>1.3700990952175787</v>
      </c>
      <c r="H60" s="60">
        <v>0.57645299999999999</v>
      </c>
      <c r="I60" s="75">
        <v>1.7206733315728036E-2</v>
      </c>
      <c r="J60" s="13">
        <v>5.4944942655605362E-3</v>
      </c>
      <c r="K60" s="319">
        <v>7.656996325498976E-3</v>
      </c>
      <c r="L60" s="225">
        <v>9.5497369902290598E-3</v>
      </c>
      <c r="M60" s="225">
        <v>0</v>
      </c>
      <c r="N60" s="73">
        <v>1.5916228317048434E-2</v>
      </c>
      <c r="O60" s="151">
        <v>1.2905049986796026E-3</v>
      </c>
      <c r="P60" s="225">
        <v>0</v>
      </c>
      <c r="Q60" s="190">
        <v>0.19</v>
      </c>
      <c r="R60" s="53">
        <v>0.9</v>
      </c>
      <c r="S60" s="55">
        <v>0.115</v>
      </c>
      <c r="T60" s="190">
        <v>0.15156249999999999</v>
      </c>
      <c r="U60" s="253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0"/>
      <c r="CG60" s="7">
        <v>187.79578688359243</v>
      </c>
      <c r="CH60" s="7">
        <v>81.884359695266554</v>
      </c>
      <c r="CI60" s="7">
        <v>2.7642264072414813</v>
      </c>
      <c r="CJ60" s="32">
        <v>189.67374475242835</v>
      </c>
      <c r="CK60" s="13">
        <v>34.391431072011954</v>
      </c>
      <c r="CL60" s="47">
        <v>8.2926792217244447</v>
      </c>
      <c r="CM60" s="47">
        <v>0.26108610179442132</v>
      </c>
      <c r="CN60" s="47">
        <v>4.7202484799415488E-2</v>
      </c>
      <c r="CO60" s="47">
        <v>0.27123361837044635</v>
      </c>
      <c r="CP60" s="47">
        <v>1.9825043615754507E-2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2">
        <v>1.1115898319689788</v>
      </c>
      <c r="G61" s="32">
        <v>1.1115898319689788</v>
      </c>
      <c r="H61" s="32">
        <v>0.19517699999999999</v>
      </c>
      <c r="I61" s="75">
        <v>1.396017985993029E-2</v>
      </c>
      <c r="J61" s="28">
        <v>4.4577972343226979E-3</v>
      </c>
      <c r="K61" s="319">
        <v>6.2122800376689788E-3</v>
      </c>
      <c r="L61" s="225">
        <v>7.7478998222613111E-3</v>
      </c>
      <c r="M61" s="225">
        <v>0</v>
      </c>
      <c r="N61" s="151">
        <v>1.2913166370435518E-2</v>
      </c>
      <c r="O61" s="152">
        <v>1.0470134894947716E-3</v>
      </c>
      <c r="P61" s="225">
        <v>0</v>
      </c>
      <c r="Q61" s="52">
        <v>0.18</v>
      </c>
      <c r="R61" s="53">
        <v>1.3</v>
      </c>
      <c r="S61" s="52">
        <v>0.13</v>
      </c>
      <c r="T61" s="52">
        <v>0.15</v>
      </c>
      <c r="U61" s="253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0"/>
      <c r="CG61" s="58">
        <v>186.392846372566</v>
      </c>
      <c r="CH61" s="226">
        <v>56.365783094409601</v>
      </c>
      <c r="CI61" s="53">
        <v>2.7642264072414813</v>
      </c>
      <c r="CJ61" s="32">
        <v>188.25677483629167</v>
      </c>
      <c r="CK61" s="13">
        <v>23.67362889965203</v>
      </c>
      <c r="CL61" s="47">
        <v>8.2926792217244447</v>
      </c>
      <c r="CM61" s="47">
        <v>0.21026507874705011</v>
      </c>
      <c r="CN61" s="47">
        <v>1.1001304447017581E-2</v>
      </c>
      <c r="CO61" s="47">
        <v>0.21848237460994466</v>
      </c>
      <c r="CP61" s="69">
        <v>4.6205478677473844E-3</v>
      </c>
    </row>
    <row r="62" spans="2:94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7"/>
      <c r="H62" s="12"/>
      <c r="I62" s="327">
        <v>2.7E-2</v>
      </c>
      <c r="J62" s="327">
        <v>2.7E-2</v>
      </c>
      <c r="K62" s="327">
        <v>2.6201942951632907E-2</v>
      </c>
      <c r="L62" s="327">
        <v>7.9805704836709507E-4</v>
      </c>
      <c r="M62" s="327">
        <v>0</v>
      </c>
      <c r="N62" s="14"/>
      <c r="O62" s="14"/>
      <c r="P62" s="317"/>
      <c r="Q62" s="7"/>
      <c r="R62" s="7"/>
      <c r="S62" s="7"/>
      <c r="T62" s="7"/>
      <c r="U62" s="253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0"/>
      <c r="CG62" s="7"/>
      <c r="CH62" s="7"/>
      <c r="CI62" s="7"/>
      <c r="CJ62" s="7"/>
      <c r="CK62" s="7"/>
      <c r="CL62" s="7"/>
      <c r="CM62" s="7"/>
      <c r="CN62" s="7"/>
      <c r="CO62" s="7"/>
      <c r="CP62" s="7"/>
    </row>
    <row r="63" spans="2:94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71">
        <v>16.811719086600604</v>
      </c>
      <c r="G63" s="7">
        <v>16.811719086600604</v>
      </c>
      <c r="H63" s="7">
        <v>3.2877489999999998</v>
      </c>
      <c r="I63" s="53">
        <v>7.2587846217445229E-3</v>
      </c>
      <c r="J63" s="13">
        <v>7.2587846217445229E-3</v>
      </c>
      <c r="K63" s="191">
        <v>7.0410210830921874E-3</v>
      </c>
      <c r="L63" s="191">
        <v>2.1776353865233557E-4</v>
      </c>
      <c r="M63" s="318">
        <v>0</v>
      </c>
      <c r="N63" s="53">
        <v>6.0538263745349326E-3</v>
      </c>
      <c r="O63" s="149">
        <v>1.2049582472095908E-3</v>
      </c>
      <c r="P63" s="225">
        <v>0</v>
      </c>
      <c r="Q63" s="53">
        <v>0.6</v>
      </c>
      <c r="R63" s="53">
        <v>3.2</v>
      </c>
      <c r="S63" s="53">
        <v>0.3</v>
      </c>
      <c r="T63" s="53">
        <v>0.2</v>
      </c>
      <c r="U63" s="253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0"/>
      <c r="CG63" s="71">
        <v>180.85733109536389</v>
      </c>
      <c r="CH63" s="7">
        <v>55.359251253437996</v>
      </c>
      <c r="CI63" s="39">
        <v>1.0147160229114298</v>
      </c>
      <c r="CJ63" s="32">
        <v>182.66590440631754</v>
      </c>
      <c r="CK63" s="13">
        <v>23.250885526443959</v>
      </c>
      <c r="CL63" s="47">
        <v>3.0441480687342892</v>
      </c>
      <c r="CM63" s="47">
        <v>3.0575817658574334</v>
      </c>
      <c r="CN63" s="47">
        <v>0.18200732294923949</v>
      </c>
      <c r="CO63" s="94">
        <v>3.1221052337684285</v>
      </c>
      <c r="CP63" s="94">
        <v>7.6443075638680594E-2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10">
        <v>24.041361482119772</v>
      </c>
      <c r="G64" s="7">
        <v>24.041361482119772</v>
      </c>
      <c r="H64" s="7">
        <v>4.557156</v>
      </c>
      <c r="I64" s="53">
        <v>1.0380322447292268E-2</v>
      </c>
      <c r="J64" s="13">
        <v>1.0380322447292268E-2</v>
      </c>
      <c r="K64" s="191">
        <v>1.0068912773873499E-2</v>
      </c>
      <c r="L64" s="191">
        <v>3.11409673418769E-4</v>
      </c>
      <c r="M64" s="318">
        <v>0</v>
      </c>
      <c r="N64" s="53">
        <v>8.6571889210417512E-3</v>
      </c>
      <c r="O64" s="149">
        <v>1.7231335262505166E-3</v>
      </c>
      <c r="P64" s="225">
        <v>0</v>
      </c>
      <c r="Q64" s="53">
        <v>0.4</v>
      </c>
      <c r="R64" s="53">
        <v>3.1</v>
      </c>
      <c r="S64" s="53">
        <v>0.4</v>
      </c>
      <c r="T64" s="190">
        <v>0.17499999999999999</v>
      </c>
      <c r="U64" s="253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0"/>
      <c r="CG64" s="7">
        <v>136.17672568984818</v>
      </c>
      <c r="CH64" s="7">
        <v>60.341583866247419</v>
      </c>
      <c r="CI64" s="7">
        <v>1.0147160229114298</v>
      </c>
      <c r="CJ64" s="32">
        <v>137.53849294674666</v>
      </c>
      <c r="CK64" s="13">
        <v>25.343465223823916</v>
      </c>
      <c r="CL64" s="47">
        <v>3.0441480687342892</v>
      </c>
      <c r="CM64" s="47">
        <v>3.2982690424696188</v>
      </c>
      <c r="CN64" s="47">
        <v>0.27498601096557262</v>
      </c>
      <c r="CO64" s="94">
        <v>3.3797980907642544</v>
      </c>
      <c r="CP64" s="94">
        <v>0.10549412460554052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10">
        <v>7.6346402412753109</v>
      </c>
      <c r="G65" s="7">
        <v>7.6346402412753109</v>
      </c>
      <c r="H65" s="7">
        <v>1.676404</v>
      </c>
      <c r="I65" s="133">
        <v>3.2964034725093011E-3</v>
      </c>
      <c r="J65" s="28">
        <v>3.2964034725093011E-3</v>
      </c>
      <c r="K65" s="315">
        <v>3.1975113683340218E-3</v>
      </c>
      <c r="L65" s="191">
        <v>9.8892104175279244E-5</v>
      </c>
      <c r="M65" s="225">
        <v>0</v>
      </c>
      <c r="N65" s="133">
        <v>2.7492004960727569E-3</v>
      </c>
      <c r="O65" s="149">
        <v>5.4720297643654403E-4</v>
      </c>
      <c r="P65" s="225">
        <v>0</v>
      </c>
      <c r="Q65" s="53">
        <v>0.3</v>
      </c>
      <c r="R65" s="53">
        <v>3</v>
      </c>
      <c r="S65" s="53">
        <v>0.2</v>
      </c>
      <c r="T65" s="190">
        <v>0.16250000000000001</v>
      </c>
      <c r="U65" s="253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0"/>
      <c r="CG65" s="7">
        <v>125.95965892476437</v>
      </c>
      <c r="CH65" s="7">
        <v>60.944999704909897</v>
      </c>
      <c r="CI65" s="7">
        <v>1.0147160229114298</v>
      </c>
      <c r="CJ65" s="32">
        <v>127.21925551401202</v>
      </c>
      <c r="CK65" s="13">
        <v>25.596899876062157</v>
      </c>
      <c r="CL65" s="47">
        <v>3.0441480687342892</v>
      </c>
      <c r="CM65" s="47">
        <v>0.96940367258630544</v>
      </c>
      <c r="CN65" s="47">
        <v>0.10216844128530977</v>
      </c>
      <c r="CO65" s="94">
        <v>0.99451422295832148</v>
      </c>
      <c r="CP65" s="94">
        <v>4.2910745339830102E-2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10">
        <v>5.4803963808703147</v>
      </c>
      <c r="G66" s="60">
        <v>5.4803963808703147</v>
      </c>
      <c r="H66" s="60">
        <v>1.298154</v>
      </c>
      <c r="I66" s="133">
        <v>2.3662670525010335E-3</v>
      </c>
      <c r="J66" s="28">
        <v>2.3662670525010335E-3</v>
      </c>
      <c r="K66" s="315">
        <v>2.2952790409260025E-3</v>
      </c>
      <c r="L66" s="191">
        <v>7.0988011575030992E-5</v>
      </c>
      <c r="M66" s="225">
        <v>0</v>
      </c>
      <c r="N66" s="133">
        <v>1.9734667217858621E-3</v>
      </c>
      <c r="O66" s="150">
        <v>3.9280033071517156E-4</v>
      </c>
      <c r="P66" s="225">
        <v>0</v>
      </c>
      <c r="Q66" s="190">
        <v>0.25</v>
      </c>
      <c r="R66" s="53">
        <v>2.5</v>
      </c>
      <c r="S66" s="190">
        <v>0.15</v>
      </c>
      <c r="T66" s="190">
        <v>0.15625</v>
      </c>
      <c r="U66" s="253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0"/>
      <c r="CG66" s="7">
        <v>122.29981411339109</v>
      </c>
      <c r="CH66" s="226">
        <v>52.717424744747056</v>
      </c>
      <c r="CI66" s="7">
        <v>1.0147160229114298</v>
      </c>
      <c r="CJ66" s="32">
        <v>123.52281225452501</v>
      </c>
      <c r="CK66" s="13">
        <v>22.141318392793764</v>
      </c>
      <c r="CL66" s="47">
        <v>3.0441480687342892</v>
      </c>
      <c r="CM66" s="47">
        <v>0.67581250466771581</v>
      </c>
      <c r="CN66" s="47">
        <v>6.8435335802092365E-2</v>
      </c>
      <c r="CO66" s="47">
        <v>0.69363711129334704</v>
      </c>
      <c r="CP66" s="47">
        <v>2.8742841036878797E-2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10">
        <v>3.8259370960792762</v>
      </c>
      <c r="G67" s="60">
        <v>3.8259370960792762</v>
      </c>
      <c r="H67" s="60">
        <v>1.0076579999999999</v>
      </c>
      <c r="I67" s="133">
        <v>1.6519222819346838E-3</v>
      </c>
      <c r="J67" s="28">
        <v>1.6519222819346838E-3</v>
      </c>
      <c r="K67" s="315">
        <v>1.6023646134766432E-3</v>
      </c>
      <c r="L67" s="191">
        <v>4.9557668458040643E-5</v>
      </c>
      <c r="M67" s="225">
        <v>0</v>
      </c>
      <c r="N67" s="133">
        <v>1.3777031831335262E-3</v>
      </c>
      <c r="O67" s="150">
        <v>2.7421909880115755E-4</v>
      </c>
      <c r="P67" s="225">
        <v>0</v>
      </c>
      <c r="Q67" s="53">
        <v>0.2</v>
      </c>
      <c r="R67" s="190">
        <v>1.7</v>
      </c>
      <c r="S67" s="53">
        <v>0.1</v>
      </c>
      <c r="T67" s="190">
        <v>0.15312500000000001</v>
      </c>
      <c r="U67" s="253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0"/>
      <c r="CG67" s="7">
        <v>116.96254043013836</v>
      </c>
      <c r="CH67" s="7">
        <v>44.489849784584223</v>
      </c>
      <c r="CI67" s="7">
        <v>1.0147160229114298</v>
      </c>
      <c r="CJ67" s="32">
        <v>118.13216583443975</v>
      </c>
      <c r="CK67" s="13">
        <v>18.685736909525374</v>
      </c>
      <c r="CL67" s="47">
        <v>3.0441480687342892</v>
      </c>
      <c r="CM67" s="47">
        <v>0.45137356195738138</v>
      </c>
      <c r="CN67" s="47">
        <v>4.4830553054234563E-2</v>
      </c>
      <c r="CO67" s="47">
        <v>0.46361295452830048</v>
      </c>
      <c r="CP67" s="47">
        <v>1.8828832282778516E-2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10">
        <v>3.8173201206376555</v>
      </c>
      <c r="G68" s="60">
        <v>3.8173201206376555</v>
      </c>
      <c r="H68" s="60">
        <v>1.0061450000000001</v>
      </c>
      <c r="I68" s="133">
        <v>1.6482017362546505E-3</v>
      </c>
      <c r="J68" s="28">
        <v>1.6482017362546505E-3</v>
      </c>
      <c r="K68" s="315">
        <v>1.5987556841670109E-3</v>
      </c>
      <c r="L68" s="191">
        <v>4.9446052087639622E-5</v>
      </c>
      <c r="M68" s="225">
        <v>0</v>
      </c>
      <c r="N68" s="133">
        <v>1.3746002480363785E-3</v>
      </c>
      <c r="O68" s="150">
        <v>2.7360148821827201E-4</v>
      </c>
      <c r="P68" s="225">
        <v>0</v>
      </c>
      <c r="Q68" s="190">
        <v>0.19</v>
      </c>
      <c r="R68" s="53">
        <v>0.9</v>
      </c>
      <c r="S68" s="55">
        <v>0.115</v>
      </c>
      <c r="T68" s="190">
        <v>0.15156249999999999</v>
      </c>
      <c r="U68" s="253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0"/>
      <c r="CG68" s="7">
        <v>106.48623465758229</v>
      </c>
      <c r="CH68" s="7">
        <v>50.718428754426021</v>
      </c>
      <c r="CI68" s="7">
        <v>1.0147160229114298</v>
      </c>
      <c r="CJ68" s="32">
        <v>107.55109700415811</v>
      </c>
      <c r="CK68" s="13">
        <v>21.301740076858927</v>
      </c>
      <c r="CL68" s="47">
        <v>3.0441480687342892</v>
      </c>
      <c r="CM68" s="47">
        <v>0.41036554202032494</v>
      </c>
      <c r="CN68" s="47">
        <v>5.1030093499121972E-2</v>
      </c>
      <c r="CO68" s="47">
        <v>0.42217745426360465</v>
      </c>
      <c r="CP68" s="47">
        <v>2.1432639269631227E-2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2">
        <v>0.9220163722533391</v>
      </c>
      <c r="G69" s="32">
        <v>0.9220163722533391</v>
      </c>
      <c r="H69" s="32">
        <v>0.49777699999999997</v>
      </c>
      <c r="I69" s="133">
        <v>3.9809838776353867E-4</v>
      </c>
      <c r="J69" s="28">
        <v>3.9809838776353867E-4</v>
      </c>
      <c r="K69" s="315">
        <v>3.9809838776353867E-4</v>
      </c>
      <c r="L69" s="191">
        <v>0</v>
      </c>
      <c r="M69" s="225">
        <v>0</v>
      </c>
      <c r="N69" s="133">
        <v>3.3201405539479124E-4</v>
      </c>
      <c r="O69" s="150">
        <v>6.6084332368747419E-5</v>
      </c>
      <c r="P69" s="225">
        <v>0</v>
      </c>
      <c r="Q69" s="52">
        <v>0.18</v>
      </c>
      <c r="R69" s="53">
        <v>1.3</v>
      </c>
      <c r="S69" s="52">
        <v>0.13</v>
      </c>
      <c r="T69" s="52">
        <v>0.15</v>
      </c>
      <c r="U69" s="253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0"/>
      <c r="CG69" s="58">
        <v>103.90909393624027</v>
      </c>
      <c r="CH69" s="226">
        <v>45.9884398139924</v>
      </c>
      <c r="CI69" s="53">
        <v>1.0147160229114298</v>
      </c>
      <c r="CJ69" s="32">
        <v>104.94818487560268</v>
      </c>
      <c r="CK69" s="13">
        <v>19.315144721876809</v>
      </c>
      <c r="CL69" s="47">
        <v>3.0441480687342892</v>
      </c>
      <c r="CM69" s="47">
        <v>9.6741470621535819E-2</v>
      </c>
      <c r="CN69" s="47">
        <v>2.2891987605289692E-2</v>
      </c>
      <c r="CO69" s="47">
        <v>9.957069905251234E-2</v>
      </c>
      <c r="CP69" s="47">
        <v>9.6146347942216714E-3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64"/>
      <c r="H70" s="64"/>
      <c r="I70" s="513">
        <v>1.4999999999999998E-2</v>
      </c>
      <c r="J70" s="513">
        <v>1.4999999999999998E-2</v>
      </c>
      <c r="K70" s="513">
        <v>0.8999999999999998</v>
      </c>
      <c r="L70" s="513">
        <v>5.9999999999999984E-3</v>
      </c>
      <c r="M70" s="513">
        <v>0</v>
      </c>
      <c r="N70" s="15"/>
      <c r="O70" s="15"/>
      <c r="P70" s="241"/>
      <c r="Q70" s="15"/>
      <c r="R70" s="15"/>
      <c r="S70" s="15"/>
      <c r="T70" s="15"/>
      <c r="U70" s="253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0"/>
      <c r="CG70" s="10"/>
      <c r="CH70" s="15"/>
      <c r="CI70" s="7"/>
      <c r="CJ70" s="15"/>
      <c r="CK70" s="15"/>
      <c r="CL70" s="15"/>
      <c r="CM70" s="15"/>
      <c r="CN70" s="47"/>
      <c r="CO70" s="15"/>
      <c r="CP70" s="15"/>
    </row>
    <row r="71" spans="2:94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71">
        <v>3.4898750538560961</v>
      </c>
      <c r="G71" s="60">
        <v>3.4898750538560961</v>
      </c>
      <c r="H71" s="60">
        <v>0.94865099999999991</v>
      </c>
      <c r="I71" s="133">
        <v>2.3107645492582724E-3</v>
      </c>
      <c r="J71" s="28">
        <v>2.3107645492582724E-3</v>
      </c>
      <c r="K71" s="315">
        <v>0.13864587295549635</v>
      </c>
      <c r="L71" s="315">
        <v>9.2430581970330897E-4</v>
      </c>
      <c r="M71" s="318">
        <v>0</v>
      </c>
      <c r="N71" s="133">
        <v>1.9271776340813991E-3</v>
      </c>
      <c r="O71" s="150">
        <v>3.8358691517687325E-4</v>
      </c>
      <c r="P71" s="225">
        <v>0</v>
      </c>
      <c r="Q71" s="53">
        <v>0.6</v>
      </c>
      <c r="R71" s="53">
        <v>3.2</v>
      </c>
      <c r="S71" s="53">
        <v>0.3</v>
      </c>
      <c r="T71" s="53">
        <v>0.2</v>
      </c>
      <c r="U71" s="253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0"/>
      <c r="CG71" s="71">
        <v>277.38573799533464</v>
      </c>
      <c r="CH71" s="7">
        <v>55.359251253437996</v>
      </c>
      <c r="CI71" s="39">
        <v>6.3682177989613882</v>
      </c>
      <c r="CJ71" s="32">
        <v>280.15959537528801</v>
      </c>
      <c r="CK71" s="13">
        <v>23.250885526443959</v>
      </c>
      <c r="CL71" s="47">
        <v>19.104653396884164</v>
      </c>
      <c r="CM71" s="47">
        <v>0.99026585175949911</v>
      </c>
      <c r="CN71" s="47">
        <v>5.2516609060825205E-2</v>
      </c>
      <c r="CO71" s="94">
        <v>1.0443948363009885</v>
      </c>
      <c r="CP71" s="94">
        <v>2.2056975805546584E-2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10">
        <v>6.1439034898750533</v>
      </c>
      <c r="G72" s="60">
        <v>6.1439034898750533</v>
      </c>
      <c r="H72" s="60">
        <v>1.4146549999999998</v>
      </c>
      <c r="I72" s="133">
        <v>4.0680867249904898E-3</v>
      </c>
      <c r="J72" s="28">
        <v>4.0680867249904898E-3</v>
      </c>
      <c r="K72" s="315">
        <v>0.24408520349942939</v>
      </c>
      <c r="L72" s="315">
        <v>1.627234689996196E-3</v>
      </c>
      <c r="M72" s="318">
        <v>0</v>
      </c>
      <c r="N72" s="133">
        <v>3.3927843286420687E-3</v>
      </c>
      <c r="O72" s="150">
        <v>6.7530239634842133E-4</v>
      </c>
      <c r="P72" s="225">
        <v>0</v>
      </c>
      <c r="Q72" s="53">
        <v>0.4</v>
      </c>
      <c r="R72" s="53">
        <v>3.1</v>
      </c>
      <c r="S72" s="53">
        <v>0.4</v>
      </c>
      <c r="T72" s="190">
        <v>0.17499999999999999</v>
      </c>
      <c r="U72" s="253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0"/>
      <c r="CG72" s="7">
        <v>249.32692777480602</v>
      </c>
      <c r="CH72" s="7">
        <v>51.48410366569734</v>
      </c>
      <c r="CI72" s="7">
        <v>6.3682177989613882</v>
      </c>
      <c r="CJ72" s="32">
        <v>251.82019705255408</v>
      </c>
      <c r="CK72" s="13">
        <v>21.623323539592882</v>
      </c>
      <c r="CL72" s="47">
        <v>19.104653396884164</v>
      </c>
      <c r="CM72" s="47">
        <v>1.5709662972347793</v>
      </c>
      <c r="CN72" s="47">
        <v>7.2832244671197061E-2</v>
      </c>
      <c r="CO72" s="94">
        <v>1.6645361341701805</v>
      </c>
      <c r="CP72" s="94">
        <v>3.0589542761902764E-2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10">
        <v>2.1714778112882378</v>
      </c>
      <c r="G73" s="60">
        <v>2.1714778112882378</v>
      </c>
      <c r="H73" s="60">
        <v>0.71716199999999997</v>
      </c>
      <c r="I73" s="133">
        <v>1.4378090528718141E-3</v>
      </c>
      <c r="J73" s="28">
        <v>1.4378090528718141E-3</v>
      </c>
      <c r="K73" s="315">
        <v>8.6268543172308851E-2</v>
      </c>
      <c r="L73" s="315">
        <v>5.7512362114872564E-4</v>
      </c>
      <c r="M73" s="225">
        <v>0</v>
      </c>
      <c r="N73" s="133">
        <v>1.1991327500950929E-3</v>
      </c>
      <c r="O73" s="150">
        <v>2.3867630277672115E-4</v>
      </c>
      <c r="P73" s="225">
        <v>0</v>
      </c>
      <c r="Q73" s="53">
        <v>0.3</v>
      </c>
      <c r="R73" s="53">
        <v>3</v>
      </c>
      <c r="S73" s="53">
        <v>0.2</v>
      </c>
      <c r="T73" s="190">
        <v>0.16250000000000001</v>
      </c>
      <c r="U73" s="253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0"/>
      <c r="CG73" s="7">
        <v>230.8752101841323</v>
      </c>
      <c r="CH73" s="7">
        <v>51.998944702354308</v>
      </c>
      <c r="CI73" s="7">
        <v>6.3682177989613882</v>
      </c>
      <c r="CJ73" s="32">
        <v>233.18396228597362</v>
      </c>
      <c r="CK73" s="13">
        <v>21.839556774988807</v>
      </c>
      <c r="CL73" s="47">
        <v>19.104653396884164</v>
      </c>
      <c r="CM73" s="47">
        <v>0.51516883973924688</v>
      </c>
      <c r="CN73" s="47">
        <v>3.7291667180629817E-2</v>
      </c>
      <c r="CO73" s="94">
        <v>0.5478391309959515</v>
      </c>
      <c r="CP73" s="94">
        <v>1.5662500215864524E-2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10">
        <v>3.8517880224041354</v>
      </c>
      <c r="G74" s="60">
        <v>3.8517880224041354</v>
      </c>
      <c r="H74" s="60">
        <v>1.012197</v>
      </c>
      <c r="I74" s="133">
        <v>2.550399391403575E-3</v>
      </c>
      <c r="J74" s="28">
        <v>2.550399391403575E-3</v>
      </c>
      <c r="K74" s="315">
        <v>0.15302396348421449</v>
      </c>
      <c r="L74" s="315">
        <v>1.0201597565614301E-3</v>
      </c>
      <c r="M74" s="225">
        <v>0</v>
      </c>
      <c r="N74" s="133">
        <v>2.1270330924305814E-3</v>
      </c>
      <c r="O74" s="150">
        <v>4.233662989729935E-4</v>
      </c>
      <c r="P74" s="225">
        <v>0</v>
      </c>
      <c r="Q74" s="190">
        <v>0.25</v>
      </c>
      <c r="R74" s="53">
        <v>2.5</v>
      </c>
      <c r="S74" s="190">
        <v>0.15</v>
      </c>
      <c r="T74" s="190">
        <v>0.15625</v>
      </c>
      <c r="U74" s="253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0"/>
      <c r="CG74" s="7">
        <v>225.08045589945789</v>
      </c>
      <c r="CH74" s="226">
        <v>46.019066061583565</v>
      </c>
      <c r="CI74" s="7">
        <v>6.3682177989613882</v>
      </c>
      <c r="CJ74" s="32">
        <v>227.33126045845248</v>
      </c>
      <c r="CK74" s="13">
        <v>19.328007745865097</v>
      </c>
      <c r="CL74" s="47">
        <v>19.104653396884164</v>
      </c>
      <c r="CM74" s="47">
        <v>0.89149122915289447</v>
      </c>
      <c r="CN74" s="47">
        <v>4.6580360610336699E-2</v>
      </c>
      <c r="CO74" s="47">
        <v>0.94921890127820308</v>
      </c>
      <c r="CP74" s="47">
        <v>1.9563751456341413E-2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10">
        <v>3.7225333907798364</v>
      </c>
      <c r="G75" s="60">
        <v>3.7225333907798364</v>
      </c>
      <c r="H75" s="60">
        <v>0.98950199999999999</v>
      </c>
      <c r="I75" s="133">
        <v>2.4648155192088243E-3</v>
      </c>
      <c r="J75" s="28">
        <v>2.4648155192088243E-3</v>
      </c>
      <c r="K75" s="315">
        <v>0.14788893115252946</v>
      </c>
      <c r="L75" s="315">
        <v>9.859262076835297E-4</v>
      </c>
      <c r="M75" s="225">
        <v>0</v>
      </c>
      <c r="N75" s="133">
        <v>2.0556561430201594E-3</v>
      </c>
      <c r="O75" s="150">
        <v>4.0915937618866489E-4</v>
      </c>
      <c r="P75" s="225">
        <v>0</v>
      </c>
      <c r="Q75" s="53">
        <v>0.2</v>
      </c>
      <c r="R75" s="190">
        <v>1.7</v>
      </c>
      <c r="S75" s="53">
        <v>0.1</v>
      </c>
      <c r="T75" s="190">
        <v>0.15312500000000001</v>
      </c>
      <c r="U75" s="253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0"/>
      <c r="CG75" s="7">
        <v>217.45577920909685</v>
      </c>
      <c r="CH75" s="7">
        <v>40.039187420812816</v>
      </c>
      <c r="CI75" s="7">
        <v>6.3682177989613882</v>
      </c>
      <c r="CJ75" s="32">
        <v>219.63033700118783</v>
      </c>
      <c r="CK75" s="13">
        <v>16.816458716741383</v>
      </c>
      <c r="CL75" s="47">
        <v>19.104653396884164</v>
      </c>
      <c r="CM75" s="47">
        <v>0.83319230252030296</v>
      </c>
      <c r="CN75" s="47">
        <v>3.9618856031269127E-2</v>
      </c>
      <c r="CO75" s="47">
        <v>0.88869897330432657</v>
      </c>
      <c r="CP75" s="47">
        <v>1.663991953313303E-2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10">
        <v>2.6281775096940971</v>
      </c>
      <c r="G76" s="60">
        <v>2.6281775096940971</v>
      </c>
      <c r="H76" s="60">
        <v>0.79735099999999992</v>
      </c>
      <c r="I76" s="133">
        <v>1.7402054012932672E-3</v>
      </c>
      <c r="J76" s="28">
        <v>1.7402054012932672E-3</v>
      </c>
      <c r="K76" s="314">
        <v>0.10441232407759603</v>
      </c>
      <c r="L76" s="314">
        <v>6.9608216051730691E-4</v>
      </c>
      <c r="M76" s="225">
        <v>0</v>
      </c>
      <c r="N76" s="133">
        <v>1.4513313046785848E-3</v>
      </c>
      <c r="O76" s="150">
        <v>2.8887409661468235E-4</v>
      </c>
      <c r="P76" s="225">
        <v>0</v>
      </c>
      <c r="Q76" s="190">
        <v>0.19</v>
      </c>
      <c r="R76" s="53">
        <v>0.9</v>
      </c>
      <c r="S76" s="55">
        <v>0.115</v>
      </c>
      <c r="T76" s="190">
        <v>0.15156249999999999</v>
      </c>
      <c r="U76" s="253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0"/>
      <c r="CG76" s="7">
        <v>201.90143876076036</v>
      </c>
      <c r="CH76" s="7">
        <v>45.244281785518481</v>
      </c>
      <c r="CI76" s="7">
        <v>6.3682177989613882</v>
      </c>
      <c r="CJ76" s="32">
        <v>203.92045314836795</v>
      </c>
      <c r="CK76" s="13">
        <v>19.002598349917761</v>
      </c>
      <c r="CL76" s="47">
        <v>19.104653396884164</v>
      </c>
      <c r="CM76" s="47">
        <v>0.54736962732197447</v>
      </c>
      <c r="CN76" s="47">
        <v>3.6075573325964949E-2</v>
      </c>
      <c r="CO76" s="47">
        <v>0.58614956911936145</v>
      </c>
      <c r="CP76" s="47">
        <v>1.5151740796905276E-2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2">
        <v>0.64627315812149932</v>
      </c>
      <c r="G77" s="32">
        <v>0.64627315812149932</v>
      </c>
      <c r="H77" s="32">
        <v>0.11347499999999999</v>
      </c>
      <c r="I77" s="134">
        <v>4.2791936097375422E-4</v>
      </c>
      <c r="J77" s="82">
        <v>4.2791936097375422E-4</v>
      </c>
      <c r="K77" s="315">
        <v>2.5675161658425254E-2</v>
      </c>
      <c r="L77" s="315">
        <v>1.7116774438950171E-4</v>
      </c>
      <c r="M77" s="225">
        <v>0</v>
      </c>
      <c r="N77" s="134">
        <v>3.56884747052111E-4</v>
      </c>
      <c r="O77" s="135">
        <v>7.1034613921643202E-5</v>
      </c>
      <c r="P77" s="225">
        <v>0</v>
      </c>
      <c r="Q77" s="52">
        <v>0.18</v>
      </c>
      <c r="R77" s="53">
        <v>1.3</v>
      </c>
      <c r="S77" s="52">
        <v>0.13</v>
      </c>
      <c r="T77" s="52">
        <v>0.15</v>
      </c>
      <c r="U77" s="253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0"/>
      <c r="CG77" s="58">
        <v>196.22867930313174</v>
      </c>
      <c r="CH77" s="226">
        <v>41.74087544509225</v>
      </c>
      <c r="CI77" s="53">
        <v>6.3682177989613882</v>
      </c>
      <c r="CJ77" s="32">
        <v>198.19096609616307</v>
      </c>
      <c r="CK77" s="13">
        <v>17.531167686938744</v>
      </c>
      <c r="CL77" s="47">
        <v>19.104653396884164</v>
      </c>
      <c r="CM77" s="47">
        <v>0.13093293651578616</v>
      </c>
      <c r="CN77" s="69">
        <v>4.736545841131843E-3</v>
      </c>
      <c r="CO77" s="47">
        <v>0.14043232625573926</v>
      </c>
      <c r="CP77" s="69">
        <v>1.9893492532753738E-3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63"/>
      <c r="H78" s="63"/>
      <c r="I78" s="513">
        <v>1.4999999999999998E-2</v>
      </c>
      <c r="J78" s="513">
        <v>1.4999999999999998E-2</v>
      </c>
      <c r="K78" s="513">
        <v>7.1744999999999986E-3</v>
      </c>
      <c r="L78" s="513">
        <v>7.8254999999999974E-3</v>
      </c>
      <c r="M78" s="513">
        <v>0</v>
      </c>
      <c r="N78" s="15"/>
      <c r="O78" s="15"/>
      <c r="P78" s="241"/>
      <c r="Q78" s="15"/>
      <c r="R78" s="15"/>
      <c r="S78" s="15"/>
      <c r="T78" s="15"/>
      <c r="U78" s="253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0"/>
      <c r="CG78" s="7"/>
      <c r="CH78" s="15"/>
      <c r="CI78" s="7"/>
      <c r="CJ78" s="15"/>
      <c r="CK78" s="15"/>
      <c r="CL78" s="15"/>
      <c r="CM78" s="15"/>
      <c r="CN78" s="47"/>
      <c r="CO78" s="7"/>
      <c r="CP78" s="7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71">
        <v>2.1456268849633777</v>
      </c>
      <c r="G79" s="60">
        <v>2.1456268849633777</v>
      </c>
      <c r="H79" s="60">
        <v>0.37673699999999999</v>
      </c>
      <c r="I79" s="133">
        <v>3.0218446601941742E-3</v>
      </c>
      <c r="J79" s="28">
        <v>3.0218446601941742E-3</v>
      </c>
      <c r="K79" s="320">
        <v>1.4453483009708736E-3</v>
      </c>
      <c r="L79" s="321">
        <v>1.5764963592233006E-3</v>
      </c>
      <c r="M79" s="318">
        <v>0</v>
      </c>
      <c r="N79" s="133">
        <v>2.5202184466019415E-3</v>
      </c>
      <c r="O79" s="133">
        <v>5.016262135922329E-4</v>
      </c>
      <c r="P79" s="225">
        <v>0</v>
      </c>
      <c r="Q79" s="53">
        <v>0.6</v>
      </c>
      <c r="R79" s="53">
        <v>3.2</v>
      </c>
      <c r="S79" s="53">
        <v>0.3</v>
      </c>
      <c r="T79" s="53">
        <v>0.2</v>
      </c>
      <c r="U79" s="253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0"/>
      <c r="CG79" s="71">
        <v>197.17413921273652</v>
      </c>
      <c r="CH79" s="7">
        <v>55.359251253437996</v>
      </c>
      <c r="CI79" s="39">
        <v>3.1841088994806941</v>
      </c>
      <c r="CJ79" s="32">
        <v>199.14588060486389</v>
      </c>
      <c r="CK79" s="13">
        <v>23.250885526443959</v>
      </c>
      <c r="CL79" s="47">
        <v>9.5523266984420818</v>
      </c>
      <c r="CM79" s="47">
        <v>0.42989404377373619</v>
      </c>
      <c r="CN79" s="47">
        <v>2.0855878239466469E-2</v>
      </c>
      <c r="CO79" s="94">
        <v>0.44778848443363362</v>
      </c>
      <c r="CP79" s="94">
        <v>8.759468860575919E-3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7">
        <v>2.5161568289530374</v>
      </c>
      <c r="G80" s="7">
        <v>2.5161568289530374</v>
      </c>
      <c r="H80" s="7">
        <v>0.44179599999999997</v>
      </c>
      <c r="I80" s="133">
        <v>3.5436893203883487E-3</v>
      </c>
      <c r="J80" s="28">
        <v>3.5436893203883487E-3</v>
      </c>
      <c r="K80" s="320">
        <v>1.6949466019417472E-3</v>
      </c>
      <c r="L80" s="321">
        <v>1.8487427184466015E-3</v>
      </c>
      <c r="M80" s="318">
        <v>0</v>
      </c>
      <c r="N80" s="133">
        <v>2.9554368932038829E-3</v>
      </c>
      <c r="O80" s="149">
        <v>5.8825242718446591E-4</v>
      </c>
      <c r="P80" s="225">
        <v>0</v>
      </c>
      <c r="Q80" s="53">
        <v>0.4</v>
      </c>
      <c r="R80" s="53">
        <v>3.1</v>
      </c>
      <c r="S80" s="53">
        <v>0.4</v>
      </c>
      <c r="T80" s="190">
        <v>0.17499999999999999</v>
      </c>
      <c r="U80" s="253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0"/>
      <c r="CG80" s="7">
        <v>163.47306824134071</v>
      </c>
      <c r="CH80" s="7">
        <v>53.698473715834858</v>
      </c>
      <c r="CI80" s="7">
        <v>3.1841088994806941</v>
      </c>
      <c r="CJ80" s="32">
        <v>165.10779892375413</v>
      </c>
      <c r="CK80" s="13">
        <v>22.553358960650641</v>
      </c>
      <c r="CL80" s="47">
        <v>9.5523266984420818</v>
      </c>
      <c r="CM80" s="47">
        <v>0.41933559435691381</v>
      </c>
      <c r="CN80" s="47">
        <v>2.3723770893760973E-2</v>
      </c>
      <c r="CO80" s="94">
        <v>0.43947226783008436</v>
      </c>
      <c r="CP80" s="94">
        <v>9.9639837753796104E-3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7">
        <v>1.2753123653597587</v>
      </c>
      <c r="G81" s="7">
        <v>1.2753123653597587</v>
      </c>
      <c r="H81" s="7">
        <v>0.22392399999999998</v>
      </c>
      <c r="I81" s="133">
        <v>1.7961165048543685E-3</v>
      </c>
      <c r="J81" s="28">
        <v>1.7961165048543685E-3</v>
      </c>
      <c r="K81" s="320">
        <v>8.5908252427184452E-4</v>
      </c>
      <c r="L81" s="321">
        <v>9.3703398058252402E-4</v>
      </c>
      <c r="M81" s="225">
        <v>0</v>
      </c>
      <c r="N81" s="133">
        <v>1.4979611650485433E-3</v>
      </c>
      <c r="O81" s="150">
        <v>2.9815533980582517E-4</v>
      </c>
      <c r="P81" s="225">
        <v>0</v>
      </c>
      <c r="Q81" s="53">
        <v>0.3</v>
      </c>
      <c r="R81" s="53">
        <v>3</v>
      </c>
      <c r="S81" s="53">
        <v>0.2</v>
      </c>
      <c r="T81" s="190">
        <v>0.16250000000000001</v>
      </c>
      <c r="U81" s="253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0"/>
      <c r="CG81" s="7">
        <v>153.86597561148582</v>
      </c>
      <c r="CH81" s="7">
        <v>54.235458452993214</v>
      </c>
      <c r="CI81" s="7">
        <v>3.1841088994806941</v>
      </c>
      <c r="CJ81" s="32">
        <v>155.40463536760069</v>
      </c>
      <c r="CK81" s="13">
        <v>22.778892550257147</v>
      </c>
      <c r="CL81" s="47">
        <v>9.5523266984420818</v>
      </c>
      <c r="CM81" s="47">
        <v>0.20028791475763072</v>
      </c>
      <c r="CN81" s="47">
        <v>1.2144620798628053E-2</v>
      </c>
      <c r="CO81" s="94">
        <v>0.210371653475005</v>
      </c>
      <c r="CP81" s="94">
        <v>5.1007407354237812E-3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7">
        <v>1.6889271865575182</v>
      </c>
      <c r="G82" s="7">
        <v>1.6889271865575182</v>
      </c>
      <c r="H82" s="7">
        <v>0.29654799999999998</v>
      </c>
      <c r="I82" s="133">
        <v>2.3786407766990289E-3</v>
      </c>
      <c r="J82" s="28">
        <v>2.3786407766990289E-3</v>
      </c>
      <c r="K82" s="320">
        <v>1.1377038834951454E-3</v>
      </c>
      <c r="L82" s="321">
        <v>1.2409368932038835E-3</v>
      </c>
      <c r="M82" s="225">
        <v>0</v>
      </c>
      <c r="N82" s="133">
        <v>1.9837864077669898E-3</v>
      </c>
      <c r="O82" s="150">
        <v>3.9485436893203882E-4</v>
      </c>
      <c r="P82" s="225">
        <v>0</v>
      </c>
      <c r="Q82" s="190">
        <v>0.25</v>
      </c>
      <c r="R82" s="53">
        <v>2.5</v>
      </c>
      <c r="S82" s="190">
        <v>0.15</v>
      </c>
      <c r="T82" s="190">
        <v>0.15625</v>
      </c>
      <c r="U82" s="253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0"/>
      <c r="CG82" s="7">
        <v>151.7310661381847</v>
      </c>
      <c r="CH82" s="226">
        <v>47.998380730898987</v>
      </c>
      <c r="CI82" s="7">
        <v>3.1841088994806941</v>
      </c>
      <c r="CJ82" s="32">
        <v>153.24837679956656</v>
      </c>
      <c r="CK82" s="13">
        <v>20.159319906977572</v>
      </c>
      <c r="CL82" s="47">
        <v>9.5523266984420818</v>
      </c>
      <c r="CM82" s="47">
        <v>0.26164045073142966</v>
      </c>
      <c r="CN82" s="47">
        <v>1.4233823808986631E-2</v>
      </c>
      <c r="CO82" s="47">
        <v>0.27495853412847648</v>
      </c>
      <c r="CP82" s="47">
        <v>5.9782059997743851E-3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7">
        <v>1.5165876777251184</v>
      </c>
      <c r="G83" s="7">
        <v>1.5165876777251184</v>
      </c>
      <c r="H83" s="7">
        <v>0.26628799999999997</v>
      </c>
      <c r="I83" s="133">
        <v>2.135922330097087E-3</v>
      </c>
      <c r="J83" s="28">
        <v>2.135922330097087E-3</v>
      </c>
      <c r="K83" s="320">
        <v>1.0216116504854367E-3</v>
      </c>
      <c r="L83" s="321">
        <v>1.1143106796116502E-3</v>
      </c>
      <c r="M83" s="225">
        <v>0</v>
      </c>
      <c r="N83" s="133">
        <v>1.7813592233009705E-3</v>
      </c>
      <c r="O83" s="150">
        <v>3.5456310679611645E-4</v>
      </c>
      <c r="P83" s="225">
        <v>0</v>
      </c>
      <c r="Q83" s="53">
        <v>0.2</v>
      </c>
      <c r="R83" s="190">
        <v>1.7</v>
      </c>
      <c r="S83" s="53">
        <v>0.1</v>
      </c>
      <c r="T83" s="190">
        <v>0.15312500000000001</v>
      </c>
      <c r="U83" s="253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0"/>
      <c r="CG83" s="7">
        <v>142.50520734284785</v>
      </c>
      <c r="CH83" s="7">
        <v>41.761303008804774</v>
      </c>
      <c r="CI83" s="7">
        <v>3.1841088994806941</v>
      </c>
      <c r="CJ83" s="32">
        <v>143.93025941627633</v>
      </c>
      <c r="CK83" s="13">
        <v>17.539747263698004</v>
      </c>
      <c r="CL83" s="47">
        <v>9.5523266984420818</v>
      </c>
      <c r="CM83" s="47">
        <v>0.22095062178931343</v>
      </c>
      <c r="CN83" s="47">
        <v>1.1120533855608605E-2</v>
      </c>
      <c r="CO83" s="47">
        <v>0.2327697988469663</v>
      </c>
      <c r="CP83" s="69">
        <v>4.6706242193556135E-3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7">
        <v>1.2063765618267985</v>
      </c>
      <c r="G84" s="60">
        <v>1.2063765618267985</v>
      </c>
      <c r="H84" s="60">
        <v>0.21181999999999998</v>
      </c>
      <c r="I84" s="133">
        <v>1.6990291262135918E-3</v>
      </c>
      <c r="J84" s="28">
        <v>1.6990291262135918E-3</v>
      </c>
      <c r="K84" s="320">
        <v>8.1264563106796099E-4</v>
      </c>
      <c r="L84" s="321">
        <v>8.863834951456308E-4</v>
      </c>
      <c r="M84" s="225">
        <v>0</v>
      </c>
      <c r="N84" s="133">
        <v>1.4169902912621354E-3</v>
      </c>
      <c r="O84" s="150">
        <v>2.8203883495145625E-4</v>
      </c>
      <c r="P84" s="225">
        <v>0</v>
      </c>
      <c r="Q84" s="190">
        <v>0.19</v>
      </c>
      <c r="R84" s="53">
        <v>0.9</v>
      </c>
      <c r="S84" s="55">
        <v>0.115</v>
      </c>
      <c r="T84" s="190">
        <v>0.15156249999999999</v>
      </c>
      <c r="U84" s="253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0"/>
      <c r="CG84" s="7">
        <v>127.63708779664383</v>
      </c>
      <c r="CH84" s="7">
        <v>47.190272399949386</v>
      </c>
      <c r="CI84" s="7">
        <v>3.1841088994806941</v>
      </c>
      <c r="CJ84" s="32">
        <v>128.91345867461027</v>
      </c>
      <c r="CK84" s="13">
        <v>19.819914407978743</v>
      </c>
      <c r="CL84" s="47">
        <v>9.5523266984420818</v>
      </c>
      <c r="CM84" s="47">
        <v>0.15781962548433806</v>
      </c>
      <c r="CN84" s="47">
        <v>9.995843499757278E-3</v>
      </c>
      <c r="CO84" s="47">
        <v>0.16704187808899029</v>
      </c>
      <c r="CP84" s="69">
        <v>4.1982542698980573E-3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2">
        <v>0.30159414045669963</v>
      </c>
      <c r="G85" s="32">
        <v>0.30159414045669963</v>
      </c>
      <c r="H85" s="32">
        <v>5.2954999999999995E-2</v>
      </c>
      <c r="I85" s="134">
        <v>4.2475728155339795E-4</v>
      </c>
      <c r="J85" s="82">
        <v>4.2475728155339795E-4</v>
      </c>
      <c r="K85" s="320">
        <v>2.0316140776699025E-4</v>
      </c>
      <c r="L85" s="321">
        <v>2.215958737864077E-4</v>
      </c>
      <c r="M85" s="225">
        <v>0</v>
      </c>
      <c r="N85" s="134">
        <v>3.5424757281553386E-4</v>
      </c>
      <c r="O85" s="150">
        <v>7.0509708737864063E-5</v>
      </c>
      <c r="P85" s="225">
        <v>0</v>
      </c>
      <c r="Q85" s="52">
        <v>0.18</v>
      </c>
      <c r="R85" s="53">
        <v>1.3</v>
      </c>
      <c r="S85" s="52">
        <v>0.13</v>
      </c>
      <c r="T85" s="52">
        <v>0.15</v>
      </c>
      <c r="U85" s="253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0"/>
      <c r="CG85" s="58">
        <v>126.08165375181018</v>
      </c>
      <c r="CH85" s="226">
        <v>43.512371485202266</v>
      </c>
      <c r="CI85" s="53">
        <v>3.1841088994806941</v>
      </c>
      <c r="CJ85" s="32">
        <v>127.34247028932828</v>
      </c>
      <c r="CK85" s="13">
        <v>18.27519602378495</v>
      </c>
      <c r="CL85" s="47">
        <v>9.5523266984420818</v>
      </c>
      <c r="CM85" s="69">
        <v>3.8985796577295818E-2</v>
      </c>
      <c r="CN85" s="69">
        <v>2.304197631998886E-3</v>
      </c>
      <c r="CO85" s="47">
        <v>4.1286668630521002E-2</v>
      </c>
      <c r="CP85" s="69">
        <v>9.6776300543953203E-4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63"/>
      <c r="H86" s="63"/>
      <c r="I86" s="515">
        <v>1E-3</v>
      </c>
      <c r="J86" s="515">
        <v>1E-3</v>
      </c>
      <c r="K86" s="515">
        <v>3.9999999999999996E-4</v>
      </c>
      <c r="L86" s="515">
        <v>5.9999999999999995E-4</v>
      </c>
      <c r="M86" s="515">
        <v>0</v>
      </c>
      <c r="N86" s="15"/>
      <c r="O86" s="15"/>
      <c r="P86" s="241"/>
      <c r="Q86" s="15"/>
      <c r="R86" s="15"/>
      <c r="S86" s="15"/>
      <c r="T86" s="15"/>
      <c r="U86" s="253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0"/>
      <c r="CG86" s="10"/>
      <c r="CH86" s="15"/>
      <c r="CI86" s="7"/>
      <c r="CJ86" s="15"/>
      <c r="CK86" s="15"/>
      <c r="CL86" s="15"/>
      <c r="CM86" s="15"/>
      <c r="CN86" s="47"/>
      <c r="CO86" s="7"/>
      <c r="CP86" s="7"/>
    </row>
    <row r="87" spans="2:94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71">
        <v>4.5583800086169752</v>
      </c>
      <c r="G87" s="7">
        <v>4.5583800086169752</v>
      </c>
      <c r="H87" s="7">
        <v>1.1362629999999998</v>
      </c>
      <c r="I87" s="134">
        <v>1.8752215526409075E-4</v>
      </c>
      <c r="J87" s="82">
        <v>1.8752215526409075E-4</v>
      </c>
      <c r="K87" s="322">
        <v>7.5008862105636307E-5</v>
      </c>
      <c r="L87" s="323">
        <v>1.1251329315845445E-4</v>
      </c>
      <c r="M87" s="318">
        <v>0</v>
      </c>
      <c r="N87" s="134">
        <v>1.5639347749025169E-4</v>
      </c>
      <c r="O87" s="135">
        <v>3.1128677773839064E-5</v>
      </c>
      <c r="P87" s="225">
        <v>0</v>
      </c>
      <c r="Q87" s="53">
        <v>0.6</v>
      </c>
      <c r="R87" s="53">
        <v>3.2</v>
      </c>
      <c r="S87" s="53">
        <v>0.3</v>
      </c>
      <c r="T87" s="53">
        <v>0.2</v>
      </c>
      <c r="U87" s="253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0"/>
      <c r="CG87" s="71">
        <v>201.13897109172424</v>
      </c>
      <c r="CH87" s="7">
        <v>55.359251253437996</v>
      </c>
      <c r="CI87" s="39">
        <v>2.3443439150022689</v>
      </c>
      <c r="CJ87" s="32">
        <v>203.1503608026415</v>
      </c>
      <c r="CK87" s="13">
        <v>23.250885526443959</v>
      </c>
      <c r="CL87" s="47">
        <v>7.0330317450068067</v>
      </c>
      <c r="CM87" s="47">
        <v>0.92755427521377265</v>
      </c>
      <c r="CN87" s="47">
        <v>6.2902668906985204E-2</v>
      </c>
      <c r="CO87" s="94">
        <v>0.95809577473249419</v>
      </c>
      <c r="CP87" s="94">
        <v>2.6419120940933787E-2</v>
      </c>
    </row>
    <row r="88" spans="2:94" ht="16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10">
        <v>6.1439034898750533</v>
      </c>
      <c r="G88" s="6">
        <v>6.1439034898750533</v>
      </c>
      <c r="H88" s="7">
        <v>1.4146549999999998</v>
      </c>
      <c r="I88" s="134">
        <v>2.5274725274725276E-4</v>
      </c>
      <c r="J88" s="82">
        <v>2.5274725274725276E-4</v>
      </c>
      <c r="K88" s="322">
        <v>1.010989010989011E-4</v>
      </c>
      <c r="L88" s="323">
        <v>1.5164835164835165E-4</v>
      </c>
      <c r="M88" s="318">
        <v>0</v>
      </c>
      <c r="N88" s="134">
        <v>2.1079120879120879E-4</v>
      </c>
      <c r="O88" s="135">
        <v>4.195604395604396E-5</v>
      </c>
      <c r="P88" s="225">
        <v>0</v>
      </c>
      <c r="Q88" s="53">
        <v>0.4</v>
      </c>
      <c r="R88" s="53">
        <v>3.1</v>
      </c>
      <c r="S88" s="53">
        <v>0.4</v>
      </c>
      <c r="T88" s="190">
        <v>0.17499999999999999</v>
      </c>
      <c r="U88" s="253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0"/>
      <c r="CG88" s="7">
        <v>129.16202313471604</v>
      </c>
      <c r="CH88" s="226">
        <v>57.435223175441926</v>
      </c>
      <c r="CI88" s="7">
        <v>2.3443439150022689</v>
      </c>
      <c r="CJ88" s="32">
        <v>130.4536433660632</v>
      </c>
      <c r="CK88" s="13">
        <v>24.122793733685608</v>
      </c>
      <c r="CL88" s="47">
        <v>7.0330317450068067</v>
      </c>
      <c r="CM88" s="47">
        <v>0.80796242745755409</v>
      </c>
      <c r="CN88" s="47">
        <v>8.125102564125479E-2</v>
      </c>
      <c r="CO88" s="94">
        <v>0.84470486302622061</v>
      </c>
      <c r="CP88" s="94">
        <v>3.412543076932701E-2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10">
        <v>2.1714778112882378</v>
      </c>
      <c r="G89" s="7">
        <v>2.1714778112882378</v>
      </c>
      <c r="H89" s="7">
        <v>0.71716199999999997</v>
      </c>
      <c r="I89" s="134">
        <v>8.9330024813895784E-5</v>
      </c>
      <c r="J89" s="82">
        <v>8.9330024813895784E-5</v>
      </c>
      <c r="K89" s="322">
        <v>3.5732009925558316E-5</v>
      </c>
      <c r="L89" s="323">
        <v>5.3598014888337468E-5</v>
      </c>
      <c r="M89" s="225">
        <v>0</v>
      </c>
      <c r="N89" s="134">
        <v>7.4501240694789089E-5</v>
      </c>
      <c r="O89" s="135">
        <v>1.4828784119106701E-5</v>
      </c>
      <c r="P89" s="225">
        <v>0</v>
      </c>
      <c r="Q89" s="53">
        <v>0.3</v>
      </c>
      <c r="R89" s="53">
        <v>3</v>
      </c>
      <c r="S89" s="53">
        <v>0.2</v>
      </c>
      <c r="T89" s="190">
        <v>0.16250000000000001</v>
      </c>
      <c r="U89" s="253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0"/>
      <c r="CG89" s="7">
        <v>92.716068554790255</v>
      </c>
      <c r="CH89" s="226">
        <v>59.511195097445849</v>
      </c>
      <c r="CI89" s="7">
        <v>2.3443439150022689</v>
      </c>
      <c r="CJ89" s="32">
        <v>93.643229240338158</v>
      </c>
      <c r="CK89" s="13">
        <v>24.994701940927257</v>
      </c>
      <c r="CL89" s="47">
        <v>7.0330317450068067</v>
      </c>
      <c r="CM89" s="47">
        <v>0.20642157641006215</v>
      </c>
      <c r="CN89" s="47">
        <v>4.2679167698474456E-2</v>
      </c>
      <c r="CO89" s="94">
        <v>0.21861626685314031</v>
      </c>
      <c r="CP89" s="94">
        <v>1.7925250433359272E-2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10">
        <v>3.8517880224041354</v>
      </c>
      <c r="G90" s="7">
        <v>3.8517880224041354</v>
      </c>
      <c r="H90" s="7">
        <v>1.012197</v>
      </c>
      <c r="I90" s="134">
        <v>1.5845444877702938E-4</v>
      </c>
      <c r="J90" s="82">
        <v>1.5845444877702938E-4</v>
      </c>
      <c r="K90" s="322">
        <v>6.3381779510811756E-5</v>
      </c>
      <c r="L90" s="323">
        <v>9.5072669266217628E-5</v>
      </c>
      <c r="M90" s="225">
        <v>0</v>
      </c>
      <c r="N90" s="134">
        <v>1.321510102800425E-4</v>
      </c>
      <c r="O90" s="135">
        <v>2.6303438496986878E-5</v>
      </c>
      <c r="P90" s="225">
        <v>0</v>
      </c>
      <c r="Q90" s="190">
        <v>0.25</v>
      </c>
      <c r="R90" s="53">
        <v>2.5</v>
      </c>
      <c r="S90" s="190">
        <v>0.15</v>
      </c>
      <c r="T90" s="190">
        <v>0.15625</v>
      </c>
      <c r="U90" s="253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0"/>
      <c r="CG90" s="7">
        <v>69.384557882285463</v>
      </c>
      <c r="CH90" s="7">
        <v>63.663138941453688</v>
      </c>
      <c r="CI90" s="7">
        <v>2.3443439150022689</v>
      </c>
      <c r="CJ90" s="32">
        <v>70.078403461108323</v>
      </c>
      <c r="CK90" s="13">
        <v>26.738518355410548</v>
      </c>
      <c r="CL90" s="47">
        <v>7.0330317450068067</v>
      </c>
      <c r="CM90" s="47">
        <v>0.27628452480299537</v>
      </c>
      <c r="CN90" s="47">
        <v>6.4439638247122608E-2</v>
      </c>
      <c r="CO90" s="47">
        <v>0.29701690251730678</v>
      </c>
      <c r="CP90" s="47">
        <v>2.706464806379149E-2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10">
        <v>3.7225333907798364</v>
      </c>
      <c r="G91" s="7">
        <v>3.7225333907798364</v>
      </c>
      <c r="H91" s="7">
        <v>0.98950199999999999</v>
      </c>
      <c r="I91" s="134">
        <v>1.5313718539524993E-4</v>
      </c>
      <c r="J91" s="82">
        <v>1.5313718539524993E-4</v>
      </c>
      <c r="K91" s="322">
        <v>6.1254874158099971E-5</v>
      </c>
      <c r="L91" s="323">
        <v>9.1882311237149957E-5</v>
      </c>
      <c r="M91" s="225">
        <v>0</v>
      </c>
      <c r="N91" s="134">
        <v>1.2771641261963843E-4</v>
      </c>
      <c r="O91" s="135">
        <v>2.5420772775611491E-5</v>
      </c>
      <c r="P91" s="225">
        <v>0</v>
      </c>
      <c r="Q91" s="53">
        <v>0.2</v>
      </c>
      <c r="R91" s="190">
        <v>1.7</v>
      </c>
      <c r="S91" s="53">
        <v>0.1</v>
      </c>
      <c r="T91" s="190">
        <v>0.15312500000000001</v>
      </c>
      <c r="U91" s="253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0"/>
      <c r="CG91" s="7">
        <v>57.871296079840299</v>
      </c>
      <c r="CH91" s="7">
        <v>66.209664499111852</v>
      </c>
      <c r="CI91" s="7">
        <v>2.3443439150022689</v>
      </c>
      <c r="CJ91" s="32">
        <v>58.450009040638705</v>
      </c>
      <c r="CK91" s="13">
        <v>27.808059089626976</v>
      </c>
      <c r="CL91" s="47">
        <v>7.0330317450068067</v>
      </c>
      <c r="CM91" s="47">
        <v>0.22415473052797924</v>
      </c>
      <c r="CN91" s="47">
        <v>6.5514595441200169E-2</v>
      </c>
      <c r="CO91" s="47">
        <v>0.2437628058543633</v>
      </c>
      <c r="CP91" s="47">
        <v>2.7516130085304073E-2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10">
        <v>2.6281775096940971</v>
      </c>
      <c r="G92" s="60">
        <v>2.6281775096940971</v>
      </c>
      <c r="H92" s="60">
        <v>0.79735099999999992</v>
      </c>
      <c r="I92" s="134">
        <v>1.0811768876285004E-4</v>
      </c>
      <c r="J92" s="82">
        <v>1.0811768876285004E-4</v>
      </c>
      <c r="K92" s="324">
        <v>4.3247075505140017E-5</v>
      </c>
      <c r="L92" s="323">
        <v>6.4870613257710016E-5</v>
      </c>
      <c r="M92" s="225">
        <v>0</v>
      </c>
      <c r="N92" s="134">
        <v>9.0170152428216925E-5</v>
      </c>
      <c r="O92" s="135">
        <v>1.7947536334633108E-5</v>
      </c>
      <c r="P92" s="225">
        <v>0</v>
      </c>
      <c r="Q92" s="190">
        <v>0.19</v>
      </c>
      <c r="R92" s="53">
        <v>0.9</v>
      </c>
      <c r="S92" s="55">
        <v>0.115</v>
      </c>
      <c r="T92" s="190">
        <v>0.15156249999999999</v>
      </c>
      <c r="U92" s="253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0"/>
      <c r="CG92" s="7">
        <v>41.219002188091785</v>
      </c>
      <c r="CH92" s="226">
        <v>68.086846382523888</v>
      </c>
      <c r="CI92" s="7">
        <v>2.3443439150022689</v>
      </c>
      <c r="CJ92" s="32">
        <v>41.631192209972703</v>
      </c>
      <c r="CK92" s="13">
        <v>28.596475480660033</v>
      </c>
      <c r="CL92" s="47">
        <v>7.0330317450068067</v>
      </c>
      <c r="CM92" s="47">
        <v>0.11449220647517179</v>
      </c>
      <c r="CN92" s="47">
        <v>5.4289115049951799E-2</v>
      </c>
      <c r="CO92" s="47">
        <v>0.12789821892519387</v>
      </c>
      <c r="CP92" s="47">
        <v>2.2801428320979755E-2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2">
        <v>1.2322274881516586</v>
      </c>
      <c r="G93" s="32">
        <v>1.2322274881516586</v>
      </c>
      <c r="H93" s="32">
        <v>0.21635899999999997</v>
      </c>
      <c r="I93" s="135">
        <v>5.0691244239631334E-5</v>
      </c>
      <c r="J93" s="90">
        <v>5.0691244239631334E-5</v>
      </c>
      <c r="K93" s="324">
        <v>2.0276497695852535E-5</v>
      </c>
      <c r="L93" s="325">
        <v>3.0414746543778799E-5</v>
      </c>
      <c r="M93" s="225">
        <v>0</v>
      </c>
      <c r="N93" s="135">
        <v>4.2276497695852534E-5</v>
      </c>
      <c r="O93" s="135">
        <v>8.4147465437788011E-6</v>
      </c>
      <c r="P93" s="225">
        <v>0</v>
      </c>
      <c r="Q93" s="52">
        <v>0.18</v>
      </c>
      <c r="R93" s="53">
        <v>1.3</v>
      </c>
      <c r="S93" s="52">
        <v>0.13</v>
      </c>
      <c r="T93" s="52">
        <v>0.15</v>
      </c>
      <c r="U93" s="259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1"/>
      <c r="CG93" s="58">
        <v>23.194266492078285</v>
      </c>
      <c r="CH93" s="226">
        <v>69.964028265935923</v>
      </c>
      <c r="CI93" s="53">
        <v>2.3443439150022689</v>
      </c>
      <c r="CJ93" s="32">
        <v>23.426209156999068</v>
      </c>
      <c r="CK93" s="13">
        <v>29.384891871693085</v>
      </c>
      <c r="CL93" s="7">
        <v>7.0330317450068067</v>
      </c>
      <c r="CM93" s="36">
        <v>3.1469377752800676E-2</v>
      </c>
      <c r="CN93" s="7">
        <v>1.5137347191589628E-2</v>
      </c>
      <c r="CO93" s="7">
        <v>3.7532713907684957E-2</v>
      </c>
      <c r="CP93" s="31">
        <v>6.3576858204676436E-3</v>
      </c>
    </row>
    <row r="94" spans="2:94" x14ac:dyDescent="0.2">
      <c r="B94" s="21"/>
      <c r="C94" s="21"/>
      <c r="D94" s="21"/>
      <c r="E94" s="21"/>
      <c r="F94" s="22"/>
      <c r="G94" s="23"/>
      <c r="H94" s="23"/>
      <c r="I94" s="23"/>
      <c r="J94" s="132">
        <f>SUM(J87:J93)</f>
        <v>1E-3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2"/>
      <c r="CH94" s="23"/>
      <c r="CI94" s="24"/>
      <c r="CJ94" s="23"/>
      <c r="CK94" s="23"/>
      <c r="CL94" s="23"/>
      <c r="CM94" s="23"/>
      <c r="CN94" s="23"/>
      <c r="CO94" s="23"/>
      <c r="CP94" s="23"/>
    </row>
    <row r="95" spans="2:94" x14ac:dyDescent="0.2">
      <c r="F95" s="25"/>
      <c r="I95" s="25"/>
      <c r="J95" s="147">
        <f>J94/J38</f>
        <v>3.2991380664921664E-3</v>
      </c>
      <c r="CG95" s="25"/>
      <c r="CI95" s="26"/>
    </row>
    <row r="96" spans="2:94" x14ac:dyDescent="0.2">
      <c r="B96" s="208"/>
      <c r="C96" s="18" t="s">
        <v>107</v>
      </c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R3:BR4"/>
    <mergeCell ref="BS3:BS4"/>
    <mergeCell ref="AY4:AZ4"/>
    <mergeCell ref="BA4:BB4"/>
    <mergeCell ref="BC4:BC5"/>
    <mergeCell ref="AV4:AV5"/>
    <mergeCell ref="AW4:AW5"/>
    <mergeCell ref="AX4:AX5"/>
    <mergeCell ref="BQ3:BQ4"/>
    <mergeCell ref="BP3:BP4"/>
    <mergeCell ref="AO4:AO5"/>
    <mergeCell ref="AP4:AP5"/>
    <mergeCell ref="AQ4:AR4"/>
    <mergeCell ref="AS4:AT4"/>
    <mergeCell ref="AU4:AU5"/>
    <mergeCell ref="AH4:AH5"/>
    <mergeCell ref="AI4:AI5"/>
    <mergeCell ref="AJ4:AK4"/>
    <mergeCell ref="AL4:AM4"/>
    <mergeCell ref="AN4:AN5"/>
    <mergeCell ref="AF2:AM2"/>
    <mergeCell ref="AN2:AT2"/>
    <mergeCell ref="AU2:BC2"/>
    <mergeCell ref="AF3:AH3"/>
    <mergeCell ref="AI3:AM3"/>
    <mergeCell ref="AN3:AP3"/>
    <mergeCell ref="AQ3:AT3"/>
    <mergeCell ref="AU3:AX3"/>
    <mergeCell ref="AY3:BC3"/>
    <mergeCell ref="CG3:CI3"/>
    <mergeCell ref="CJ3:CL3"/>
    <mergeCell ref="CM3:CN3"/>
    <mergeCell ref="CO3:CP3"/>
    <mergeCell ref="F3:J3"/>
    <mergeCell ref="K3:M3"/>
    <mergeCell ref="Q3:S3"/>
    <mergeCell ref="BT3:BT4"/>
    <mergeCell ref="BU3:BU4"/>
    <mergeCell ref="BV3:BV4"/>
    <mergeCell ref="BW3:BX3"/>
    <mergeCell ref="BY3:BY4"/>
    <mergeCell ref="BZ3:BZ4"/>
    <mergeCell ref="CA3:CA4"/>
    <mergeCell ref="AF4:AF5"/>
    <mergeCell ref="AG4:AG5"/>
    <mergeCell ref="U2:AE2"/>
    <mergeCell ref="U3:X3"/>
    <mergeCell ref="Y3:AE3"/>
    <mergeCell ref="U4:U5"/>
    <mergeCell ref="V4:V5"/>
    <mergeCell ref="W4:W5"/>
    <mergeCell ref="X4:X5"/>
    <mergeCell ref="Y4:Z4"/>
    <mergeCell ref="AA4:AB4"/>
    <mergeCell ref="AC4:AD4"/>
    <mergeCell ref="AE4:AE5"/>
  </mergeCells>
  <pageMargins left="0.74791666666666701" right="0.74791666666666701" top="0.98402777777777795" bottom="0.98402777777777795" header="0.51180555555555496" footer="0.51180555555555496"/>
  <pageSetup paperSize="9" firstPageNumber="0"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DG96"/>
  <sheetViews>
    <sheetView tabSelected="1" zoomScaleNormal="100" workbookViewId="0">
      <pane xSplit="5" ySplit="4" topLeftCell="BU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7.5" customWidth="1"/>
    <col min="2" max="3" width="28.5" customWidth="1"/>
    <col min="4" max="4" width="28.6640625" customWidth="1"/>
    <col min="5" max="5" width="15.6640625" bestFit="1" customWidth="1"/>
    <col min="6" max="7" width="11.33203125"/>
    <col min="8" max="8" width="15.33203125"/>
    <col min="9" max="9" width="14.5" customWidth="1"/>
    <col min="10" max="10" width="11.6640625"/>
    <col min="11" max="12" width="14.6640625"/>
    <col min="13" max="13" width="15.6640625"/>
    <col min="14" max="14" width="10" customWidth="1"/>
    <col min="15" max="15" width="8" customWidth="1"/>
    <col min="16" max="16" width="10.6640625" customWidth="1"/>
    <col min="17" max="17" width="12.6640625" customWidth="1"/>
    <col min="18" max="18" width="17.33203125"/>
    <col min="19" max="19" width="15.6640625"/>
    <col min="20" max="20" width="14.5"/>
    <col min="21" max="55" width="34.6640625" style="136" customWidth="1"/>
    <col min="56" max="84" width="34.6640625" style="21" customWidth="1"/>
    <col min="85" max="85" width="14.6640625"/>
    <col min="86" max="86" width="13"/>
    <col min="87" max="87" width="16.6640625" bestFit="1" customWidth="1"/>
    <col min="88" max="88" width="24" bestFit="1" customWidth="1"/>
    <col min="89" max="89" width="17.5" bestFit="1" customWidth="1"/>
    <col min="90" max="90" width="15.33203125"/>
    <col min="91" max="91" width="17" customWidth="1"/>
    <col min="92" max="93" width="17"/>
    <col min="94" max="94" width="18.6640625"/>
    <col min="95" max="95" width="13.33203125" customWidth="1"/>
    <col min="96" max="96" width="15.33203125" customWidth="1"/>
    <col min="97" max="97" width="14.5" customWidth="1"/>
    <col min="98" max="98" width="17.5" customWidth="1"/>
    <col min="99" max="99" width="14.33203125" customWidth="1"/>
    <col min="100" max="100" width="11.33203125" customWidth="1"/>
    <col min="101" max="101" width="14.33203125" customWidth="1"/>
    <col min="102" max="104" width="12.6640625"/>
    <col min="105" max="1084" width="14.6640625"/>
  </cols>
  <sheetData>
    <row r="1" spans="1:108" ht="16" thickBot="1" x14ac:dyDescent="0.25">
      <c r="C1" s="363"/>
      <c r="D1" s="363"/>
      <c r="E1" s="523"/>
      <c r="CG1" s="363"/>
      <c r="CH1" s="363"/>
      <c r="CI1" s="525"/>
      <c r="CK1" s="523"/>
    </row>
    <row r="2" spans="1:108" ht="15.75" customHeight="1" x14ac:dyDescent="0.2">
      <c r="C2" s="363"/>
      <c r="D2" s="363"/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605" t="s">
        <v>5</v>
      </c>
      <c r="BE2" s="606"/>
      <c r="BF2" s="606"/>
      <c r="BG2" s="606"/>
      <c r="BH2" s="606"/>
      <c r="BI2" s="606"/>
      <c r="BJ2" s="606"/>
      <c r="BK2" s="606"/>
      <c r="BL2" s="606"/>
      <c r="BM2" s="606"/>
      <c r="BN2" s="606"/>
      <c r="BO2" s="606"/>
      <c r="BP2" s="606"/>
      <c r="BQ2" s="607"/>
      <c r="BR2" s="608" t="s">
        <v>6</v>
      </c>
      <c r="BS2" s="607"/>
      <c r="BT2" s="608" t="s">
        <v>7</v>
      </c>
      <c r="BU2" s="606"/>
      <c r="BV2" s="606"/>
      <c r="BW2" s="606"/>
      <c r="BX2" s="606"/>
      <c r="BY2" s="606"/>
      <c r="BZ2" s="606"/>
      <c r="CA2" s="606"/>
      <c r="CB2" s="606"/>
      <c r="CC2" s="606"/>
      <c r="CD2" s="606"/>
      <c r="CE2" s="606"/>
      <c r="CF2" s="607"/>
      <c r="CG2" s="363"/>
      <c r="CH2" s="363"/>
    </row>
    <row r="3" spans="1:108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</row>
    <row r="4" spans="1:108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48</v>
      </c>
      <c r="R4" s="4" t="s">
        <v>110</v>
      </c>
      <c r="S4" s="4" t="s">
        <v>112</v>
      </c>
      <c r="T4" s="4" t="s">
        <v>117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</row>
    <row r="5" spans="1:108" ht="20.25" customHeight="1" x14ac:dyDescent="0.2">
      <c r="A5" s="2"/>
      <c r="B5" s="3"/>
      <c r="C5" s="3"/>
      <c r="D5" s="3"/>
      <c r="E5" s="3"/>
      <c r="F5" s="148">
        <f>F6/I6</f>
        <v>72.889893714157267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"/>
      <c r="CR5" s="2"/>
    </row>
    <row r="6" spans="1:108" ht="27" customHeight="1" x14ac:dyDescent="0.2">
      <c r="B6" s="292" t="s">
        <v>82</v>
      </c>
      <c r="C6" s="292" t="s">
        <v>83</v>
      </c>
      <c r="D6" s="292" t="s">
        <v>83</v>
      </c>
      <c r="E6" s="292"/>
      <c r="F6" s="293">
        <f>SUM(F7:F13)</f>
        <v>2215.0194951328162</v>
      </c>
      <c r="G6" s="76"/>
      <c r="H6" s="294"/>
      <c r="I6" s="295">
        <v>30.388568047844434</v>
      </c>
      <c r="J6" s="295">
        <v>17.630000000000003</v>
      </c>
      <c r="K6" s="295">
        <v>19.691792095003194</v>
      </c>
      <c r="L6" s="295">
        <v>5.1964451361813984</v>
      </c>
      <c r="M6" s="295">
        <v>5.500330816659841</v>
      </c>
      <c r="N6" s="296">
        <f>N14+N22</f>
        <v>2.953984819734345</v>
      </c>
      <c r="O6" s="296">
        <f>I6-N6</f>
        <v>27.434583228110089</v>
      </c>
      <c r="P6" s="296"/>
      <c r="Q6" s="297"/>
      <c r="R6" s="298"/>
      <c r="S6" s="298"/>
      <c r="T6" s="299"/>
      <c r="U6" s="300"/>
      <c r="V6" s="300"/>
      <c r="W6" s="300"/>
      <c r="X6" s="300"/>
      <c r="Y6" s="301"/>
      <c r="Z6" s="301"/>
      <c r="AA6" s="301"/>
      <c r="AB6" s="301"/>
      <c r="AC6" s="301"/>
      <c r="AD6" s="301"/>
      <c r="AE6" s="301"/>
      <c r="AF6" s="300"/>
      <c r="AG6" s="300"/>
      <c r="AH6" s="300"/>
      <c r="AI6" s="300"/>
      <c r="AJ6" s="301"/>
      <c r="AK6" s="301"/>
      <c r="AL6" s="301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312"/>
      <c r="CH6" s="302"/>
      <c r="CI6" s="302"/>
      <c r="CJ6" s="302"/>
      <c r="CK6" s="302"/>
      <c r="CL6" s="302"/>
      <c r="CM6" s="302"/>
      <c r="CN6" s="302"/>
      <c r="CO6" s="302"/>
      <c r="CP6" s="302"/>
      <c r="CQ6" s="236"/>
      <c r="CR6" s="237"/>
      <c r="CS6" s="237"/>
      <c r="CT6" s="237"/>
      <c r="CU6" s="237"/>
      <c r="CV6" s="237"/>
      <c r="CW6" s="237"/>
      <c r="CX6" s="237"/>
      <c r="CY6" s="237"/>
      <c r="CZ6" s="237"/>
      <c r="DA6" s="237"/>
    </row>
    <row r="7" spans="1:108" ht="27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680.60424187427782</v>
      </c>
      <c r="G7" s="13">
        <v>608.14545690166608</v>
      </c>
      <c r="H7" s="13">
        <v>13.883543999999999</v>
      </c>
      <c r="I7" s="372">
        <v>9.3138313345252861</v>
      </c>
      <c r="J7" s="372">
        <v>5.13</v>
      </c>
      <c r="K7" s="372">
        <v>6.0353627047723855</v>
      </c>
      <c r="L7" s="372">
        <v>1.5926651582038238</v>
      </c>
      <c r="M7" s="372">
        <v>1.6858034715490768</v>
      </c>
      <c r="N7" s="13">
        <v>7.6</v>
      </c>
      <c r="O7" s="190">
        <v>1.0990320974739838</v>
      </c>
      <c r="P7" s="190">
        <v>0.89345369587923507</v>
      </c>
      <c r="Q7" s="13">
        <v>2.0921639067041062</v>
      </c>
      <c r="R7" s="13">
        <v>4.8</v>
      </c>
      <c r="S7" s="13">
        <v>2.3026120310986311</v>
      </c>
      <c r="T7" s="35">
        <v>0.55708346191576608</v>
      </c>
      <c r="U7" s="272">
        <v>1</v>
      </c>
      <c r="V7" s="272"/>
      <c r="W7" s="272"/>
      <c r="X7" s="272"/>
      <c r="Y7" s="272">
        <v>1</v>
      </c>
      <c r="Z7" s="272"/>
      <c r="AA7" s="272"/>
      <c r="AB7" s="272"/>
      <c r="AC7" s="272"/>
      <c r="AD7" s="272"/>
      <c r="AE7" s="272"/>
      <c r="AF7" s="272">
        <v>1</v>
      </c>
      <c r="AG7" s="272"/>
      <c r="AH7" s="272"/>
      <c r="AI7" s="272">
        <v>1</v>
      </c>
      <c r="AJ7" s="272"/>
      <c r="AK7" s="272"/>
      <c r="AL7" s="272"/>
      <c r="AM7" s="272"/>
      <c r="AN7" s="272">
        <v>1</v>
      </c>
      <c r="AO7" s="272"/>
      <c r="AP7" s="272"/>
      <c r="AQ7" s="272">
        <v>1</v>
      </c>
      <c r="AR7" s="272"/>
      <c r="AS7" s="272"/>
      <c r="AT7" s="272"/>
      <c r="AU7" s="272"/>
      <c r="AV7" s="272">
        <v>1</v>
      </c>
      <c r="AW7" s="272"/>
      <c r="AX7" s="272"/>
      <c r="AY7" s="272">
        <v>1</v>
      </c>
      <c r="AZ7" s="272"/>
      <c r="BA7" s="272"/>
      <c r="BB7" s="272"/>
      <c r="BC7" s="272"/>
      <c r="BD7" s="272"/>
      <c r="BE7" s="272" t="s">
        <v>85</v>
      </c>
      <c r="BF7" s="272"/>
      <c r="BG7" s="272" t="s">
        <v>85</v>
      </c>
      <c r="BH7" s="272"/>
      <c r="BI7" s="272"/>
      <c r="BJ7" s="272"/>
      <c r="BK7" s="272"/>
      <c r="BL7" s="272"/>
      <c r="BM7" s="272"/>
      <c r="BN7" s="272" t="s">
        <v>87</v>
      </c>
      <c r="BO7" s="272"/>
      <c r="BP7" s="272"/>
      <c r="BQ7" s="272"/>
      <c r="BR7" s="272" t="s">
        <v>85</v>
      </c>
      <c r="BS7" s="272"/>
      <c r="BT7" s="272"/>
      <c r="BU7" s="272" t="s">
        <v>85</v>
      </c>
      <c r="BV7" s="272"/>
      <c r="BW7" s="272" t="s">
        <v>85</v>
      </c>
      <c r="BX7" s="272"/>
      <c r="BY7" s="272"/>
      <c r="BZ7" s="272"/>
      <c r="CA7" s="272"/>
      <c r="CB7" s="272"/>
      <c r="CC7" s="272" t="s">
        <v>87</v>
      </c>
      <c r="CD7" s="272"/>
      <c r="CE7" s="272"/>
      <c r="CF7" s="272"/>
      <c r="CG7" s="159">
        <v>190.17772061217201</v>
      </c>
      <c r="CH7" s="32">
        <v>23.681754605825788</v>
      </c>
      <c r="CI7" s="32">
        <v>12.989784911746357</v>
      </c>
      <c r="CJ7" s="32">
        <v>241.98213170692767</v>
      </c>
      <c r="CK7" s="13">
        <v>3.5072678571227995</v>
      </c>
      <c r="CL7" s="47">
        <v>37.970440275525775</v>
      </c>
      <c r="CM7" s="47">
        <v>124.53271950617581</v>
      </c>
      <c r="CN7" s="47">
        <v>0.32878668206718492</v>
      </c>
      <c r="CO7" s="94">
        <v>173.33317676630546</v>
      </c>
      <c r="CP7" s="94">
        <v>4.869330761415009E-2</v>
      </c>
      <c r="CQ7" s="236">
        <f t="shared" ref="CQ7:CQ13" si="0">F15+F23+F31</f>
        <v>680.60424187427782</v>
      </c>
      <c r="CR7" s="238">
        <f t="shared" ref="CR7:CR13" si="1">F15/CQ7</f>
        <v>0.79511009888044315</v>
      </c>
      <c r="CS7" s="238">
        <f t="shared" ref="CS7:CS13" si="2">F23/CQ7</f>
        <v>0.17876959013324331</v>
      </c>
      <c r="CT7" s="238">
        <f t="shared" ref="CT7:CT13" si="3">F31/CQ7</f>
        <v>2.6120310986313598E-2</v>
      </c>
      <c r="CU7" s="238">
        <f>CR7+CS7+CT7</f>
        <v>1</v>
      </c>
      <c r="CV7" s="237"/>
      <c r="CW7" s="240">
        <f>CQ7/[1]EU28!F7</f>
        <v>0.13567577064230119</v>
      </c>
      <c r="CX7" s="240">
        <f>F15/[1]EU28!F15</f>
        <v>0.17579884101846088</v>
      </c>
      <c r="CY7" s="240">
        <f>F23/[1]EU28!F23</f>
        <v>9.7208459073007597E-2</v>
      </c>
      <c r="CZ7" s="240">
        <f>F31/[1]EU28!F31</f>
        <v>2.5896587506943375E-2</v>
      </c>
      <c r="DA7" s="27"/>
      <c r="DB7" s="27"/>
      <c r="DC7" s="27"/>
      <c r="DD7" s="27"/>
    </row>
    <row r="8" spans="1:108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436.21514601550899</v>
      </c>
      <c r="G8" s="13">
        <v>389.11277719848215</v>
      </c>
      <c r="H8" s="13">
        <v>9.4048840000000009</v>
      </c>
      <c r="I8" s="372">
        <v>5.9912716573693894</v>
      </c>
      <c r="J8" s="372">
        <v>3.47</v>
      </c>
      <c r="K8" s="372">
        <v>3.8823440339753641</v>
      </c>
      <c r="L8" s="372">
        <v>1.0245074534101657</v>
      </c>
      <c r="M8" s="372">
        <v>1.0844201699838594</v>
      </c>
      <c r="N8" s="13">
        <v>4.99</v>
      </c>
      <c r="O8" s="190">
        <v>0.70697005556958792</v>
      </c>
      <c r="P8" s="190">
        <v>0.73396355120020029</v>
      </c>
      <c r="Q8" s="13">
        <v>1.6000000000000003</v>
      </c>
      <c r="R8" s="13">
        <v>4.375</v>
      </c>
      <c r="S8" s="13">
        <v>1.9110442906312646</v>
      </c>
      <c r="T8" s="35">
        <v>0.45776372026173462</v>
      </c>
      <c r="U8" s="272">
        <v>1</v>
      </c>
      <c r="V8" s="272"/>
      <c r="W8" s="272"/>
      <c r="X8" s="272"/>
      <c r="Y8" s="272">
        <v>1</v>
      </c>
      <c r="Z8" s="272"/>
      <c r="AA8" s="272"/>
      <c r="AB8" s="272"/>
      <c r="AC8" s="272"/>
      <c r="AD8" s="272"/>
      <c r="AE8" s="272"/>
      <c r="AF8" s="272">
        <v>1</v>
      </c>
      <c r="AG8" s="272"/>
      <c r="AH8" s="272"/>
      <c r="AI8" s="272">
        <v>1</v>
      </c>
      <c r="AJ8" s="272"/>
      <c r="AK8" s="272"/>
      <c r="AL8" s="272"/>
      <c r="AM8" s="272"/>
      <c r="AN8" s="272">
        <v>0.97238927342183901</v>
      </c>
      <c r="AO8" s="272">
        <v>2.7610726578161049E-2</v>
      </c>
      <c r="AP8" s="272"/>
      <c r="AQ8" s="272">
        <v>0.97238927342183901</v>
      </c>
      <c r="AR8" s="272"/>
      <c r="AS8" s="272">
        <v>2.7610726578161049E-2</v>
      </c>
      <c r="AT8" s="272"/>
      <c r="AU8" s="272"/>
      <c r="AV8" s="272">
        <v>1</v>
      </c>
      <c r="AW8" s="272"/>
      <c r="AX8" s="272"/>
      <c r="AY8" s="272">
        <v>1</v>
      </c>
      <c r="AZ8" s="272"/>
      <c r="BA8" s="272"/>
      <c r="BB8" s="272"/>
      <c r="BC8" s="272"/>
      <c r="BD8" s="272"/>
      <c r="BE8" s="272" t="s">
        <v>85</v>
      </c>
      <c r="BF8" s="272"/>
      <c r="BG8" s="272" t="s">
        <v>85</v>
      </c>
      <c r="BH8" s="272"/>
      <c r="BI8" s="272"/>
      <c r="BJ8" s="272"/>
      <c r="BK8" s="272"/>
      <c r="BL8" s="272"/>
      <c r="BM8" s="272"/>
      <c r="BN8" s="272" t="s">
        <v>87</v>
      </c>
      <c r="BO8" s="272"/>
      <c r="BP8" s="272"/>
      <c r="BQ8" s="272"/>
      <c r="BR8" s="272" t="s">
        <v>85</v>
      </c>
      <c r="BS8" s="272"/>
      <c r="BT8" s="272"/>
      <c r="BU8" s="272" t="s">
        <v>85</v>
      </c>
      <c r="BV8" s="272"/>
      <c r="BW8" s="272" t="s">
        <v>85</v>
      </c>
      <c r="BX8" s="272"/>
      <c r="BY8" s="272"/>
      <c r="BZ8" s="272"/>
      <c r="CA8" s="272"/>
      <c r="CB8" s="272"/>
      <c r="CC8" s="272" t="s">
        <v>87</v>
      </c>
      <c r="CD8" s="272"/>
      <c r="CE8" s="272"/>
      <c r="CF8" s="272"/>
      <c r="CG8" s="159">
        <v>177.27067007648401</v>
      </c>
      <c r="CH8" s="32">
        <v>22.785676286160804</v>
      </c>
      <c r="CI8" s="32">
        <v>13.021601621812366</v>
      </c>
      <c r="CJ8" s="32">
        <v>225.55920060531824</v>
      </c>
      <c r="CK8" s="13">
        <v>3.3745586579804154</v>
      </c>
      <c r="CL8" s="47">
        <v>38.063443700719723</v>
      </c>
      <c r="CM8" s="47">
        <v>74.694602602111232</v>
      </c>
      <c r="CN8" s="47">
        <v>0.21429664233289319</v>
      </c>
      <c r="CO8" s="94">
        <v>104.37181762196749</v>
      </c>
      <c r="CP8" s="94">
        <v>3.1737332729501487E-2</v>
      </c>
      <c r="CQ8" s="236">
        <f t="shared" si="0"/>
        <v>436.21514601550899</v>
      </c>
      <c r="CR8" s="238">
        <f t="shared" si="1"/>
        <v>0.87760505314119297</v>
      </c>
      <c r="CS8" s="238">
        <f t="shared" si="2"/>
        <v>9.4784220280646009E-2</v>
      </c>
      <c r="CT8" s="238">
        <f t="shared" si="3"/>
        <v>2.7610726578161049E-2</v>
      </c>
      <c r="CU8" s="238">
        <f t="shared" ref="CU8:CU13" si="4">CR8+CS8+CT8</f>
        <v>1</v>
      </c>
      <c r="CV8" s="237"/>
      <c r="CW8" s="240">
        <f>CQ8/[1]EU28!F8</f>
        <v>9.2871625513285067E-2</v>
      </c>
      <c r="CX8" s="240">
        <f>F16/[1]EU28!F16</f>
        <v>0.15032065417475576</v>
      </c>
      <c r="CY8" s="240">
        <f>F23/[1]EU28!F23</f>
        <v>9.7208459073007597E-2</v>
      </c>
      <c r="CZ8" s="240">
        <f>F32/[1]EU28!F32</f>
        <v>1.49602461822433E-2</v>
      </c>
      <c r="DA8" s="27"/>
      <c r="DB8" s="27"/>
      <c r="DC8" s="27"/>
      <c r="DD8" s="27"/>
    </row>
    <row r="9" spans="1:108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191.18132321399111</v>
      </c>
      <c r="G9" s="13">
        <v>170.05300240884344</v>
      </c>
      <c r="H9" s="13">
        <v>4.2095779999999996</v>
      </c>
      <c r="I9" s="372">
        <v>2.6294454901698603</v>
      </c>
      <c r="J9" s="372">
        <v>1.55</v>
      </c>
      <c r="K9" s="372">
        <v>1.7038806776300695</v>
      </c>
      <c r="L9" s="372">
        <v>0.44963517881904608</v>
      </c>
      <c r="M9" s="372">
        <v>0.47592963372074459</v>
      </c>
      <c r="N9" s="13">
        <v>1.41</v>
      </c>
      <c r="O9" s="190">
        <v>0.31027456784004348</v>
      </c>
      <c r="P9" s="190">
        <v>0.90917092232981656</v>
      </c>
      <c r="Q9" s="13">
        <v>0.97401380798274007</v>
      </c>
      <c r="R9" s="13">
        <v>3.95</v>
      </c>
      <c r="S9" s="13">
        <v>1.5</v>
      </c>
      <c r="T9" s="35">
        <v>0.40067227615965484</v>
      </c>
      <c r="U9" s="272">
        <v>1</v>
      </c>
      <c r="V9" s="272"/>
      <c r="W9" s="272"/>
      <c r="X9" s="272"/>
      <c r="Y9" s="272"/>
      <c r="Z9" s="272"/>
      <c r="AA9" s="272">
        <v>1</v>
      </c>
      <c r="AB9" s="272"/>
      <c r="AC9" s="272"/>
      <c r="AD9" s="272"/>
      <c r="AE9" s="272"/>
      <c r="AF9" s="272">
        <v>1</v>
      </c>
      <c r="AG9" s="272"/>
      <c r="AH9" s="272"/>
      <c r="AI9" s="272">
        <v>1</v>
      </c>
      <c r="AJ9" s="272"/>
      <c r="AK9" s="272"/>
      <c r="AL9" s="272"/>
      <c r="AM9" s="272"/>
      <c r="AN9" s="272">
        <v>0.97182308522114347</v>
      </c>
      <c r="AO9" s="272">
        <v>2.8176914778856529E-2</v>
      </c>
      <c r="AP9" s="272"/>
      <c r="AQ9" s="272">
        <v>0.97182308522114347</v>
      </c>
      <c r="AR9" s="272"/>
      <c r="AS9" s="272">
        <v>2.8176914778856529E-2</v>
      </c>
      <c r="AT9" s="272"/>
      <c r="AU9" s="272"/>
      <c r="AV9" s="272">
        <v>1</v>
      </c>
      <c r="AW9" s="272"/>
      <c r="AX9" s="272"/>
      <c r="AY9" s="272">
        <v>1</v>
      </c>
      <c r="AZ9" s="272"/>
      <c r="BA9" s="272"/>
      <c r="BB9" s="272"/>
      <c r="BC9" s="272"/>
      <c r="BD9" s="272"/>
      <c r="BE9" s="272" t="s">
        <v>85</v>
      </c>
      <c r="BF9" s="272"/>
      <c r="BG9" s="272" t="s">
        <v>85</v>
      </c>
      <c r="BH9" s="272"/>
      <c r="BI9" s="272"/>
      <c r="BJ9" s="272"/>
      <c r="BK9" s="272"/>
      <c r="BL9" s="272"/>
      <c r="BM9" s="272"/>
      <c r="BN9" s="272" t="s">
        <v>87</v>
      </c>
      <c r="BO9" s="272"/>
      <c r="BP9" s="272"/>
      <c r="BQ9" s="272"/>
      <c r="BR9" s="272" t="s">
        <v>85</v>
      </c>
      <c r="BS9" s="272"/>
      <c r="BT9" s="272"/>
      <c r="BU9" s="272" t="s">
        <v>85</v>
      </c>
      <c r="BV9" s="272"/>
      <c r="BW9" s="272" t="s">
        <v>85</v>
      </c>
      <c r="BX9" s="272"/>
      <c r="BY9" s="272"/>
      <c r="BZ9" s="272"/>
      <c r="CA9" s="272"/>
      <c r="CB9" s="272"/>
      <c r="CC9" s="272" t="s">
        <v>87</v>
      </c>
      <c r="CD9" s="272"/>
      <c r="CE9" s="272"/>
      <c r="CF9" s="272"/>
      <c r="CG9" s="159">
        <v>109.06200741889091</v>
      </c>
      <c r="CH9" s="32">
        <v>25.245216396023295</v>
      </c>
      <c r="CI9" s="32">
        <v>12.975494730406446</v>
      </c>
      <c r="CJ9" s="13">
        <v>138.77049823979681</v>
      </c>
      <c r="CK9" s="13">
        <v>3.7388165482510503</v>
      </c>
      <c r="CL9" s="47">
        <v>37.928668646451079</v>
      </c>
      <c r="CM9" s="47">
        <v>21.06309406223323</v>
      </c>
      <c r="CN9" s="47">
        <v>0.10627170754593894</v>
      </c>
      <c r="CO9" s="94">
        <v>30.849592931022105</v>
      </c>
      <c r="CP9" s="94">
        <v>1.5738839887553559E-2</v>
      </c>
      <c r="CQ9" s="236">
        <f t="shared" si="0"/>
        <v>191.18132321399111</v>
      </c>
      <c r="CR9" s="238">
        <f t="shared" si="1"/>
        <v>0.7580582524271845</v>
      </c>
      <c r="CS9" s="238">
        <f t="shared" si="2"/>
        <v>0.213764832793959</v>
      </c>
      <c r="CT9" s="238">
        <f t="shared" si="3"/>
        <v>2.8176914778856529E-2</v>
      </c>
      <c r="CU9" s="238">
        <f t="shared" si="4"/>
        <v>1</v>
      </c>
      <c r="CV9" s="237"/>
      <c r="CW9" s="240">
        <f>CQ9/[1]EU28!F9</f>
        <v>5.3890569811452266E-2</v>
      </c>
      <c r="CX9" s="240">
        <f>F17/[1]EU28!F17</f>
        <v>8.3163524805221184E-2</v>
      </c>
      <c r="CY9" s="240">
        <f>F24/[1]EU28!F24</f>
        <v>3.073692447294217E-2</v>
      </c>
      <c r="CZ9" s="240">
        <f>F33/[1]EU28!F33</f>
        <v>7.8227532162112381E-3</v>
      </c>
      <c r="DA9" s="27"/>
      <c r="DB9" s="27"/>
      <c r="DC9" s="27"/>
      <c r="DD9" s="27"/>
    </row>
    <row r="10" spans="1:108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135.29120607160536</v>
      </c>
      <c r="G10" s="13">
        <v>120.02575855469395</v>
      </c>
      <c r="H10" s="13">
        <v>3.1865530000000004</v>
      </c>
      <c r="I10" s="372">
        <v>1.8933930001694412</v>
      </c>
      <c r="J10" s="372">
        <v>1.1700000000000002</v>
      </c>
      <c r="K10" s="372">
        <v>1.2269186641097978</v>
      </c>
      <c r="L10" s="372">
        <v>0.32377020302897447</v>
      </c>
      <c r="M10" s="372">
        <v>0.34270413303066882</v>
      </c>
      <c r="N10" s="13">
        <v>1.46</v>
      </c>
      <c r="O10" s="190">
        <v>0.22342037401999407</v>
      </c>
      <c r="P10" s="190">
        <v>0.20997262614944709</v>
      </c>
      <c r="Q10" s="13">
        <v>0.66064329268292676</v>
      </c>
      <c r="R10" s="13">
        <v>3.1148536585365858</v>
      </c>
      <c r="S10" s="13">
        <v>0.40000000000000008</v>
      </c>
      <c r="T10" s="35">
        <v>0.38198628048780486</v>
      </c>
      <c r="U10" s="272">
        <v>1</v>
      </c>
      <c r="V10" s="272"/>
      <c r="W10" s="272"/>
      <c r="X10" s="272"/>
      <c r="Y10" s="272"/>
      <c r="Z10" s="272"/>
      <c r="AA10" s="272">
        <v>1</v>
      </c>
      <c r="AB10" s="272"/>
      <c r="AC10" s="272"/>
      <c r="AD10" s="272"/>
      <c r="AE10" s="272"/>
      <c r="AF10" s="272">
        <v>1</v>
      </c>
      <c r="AG10" s="272"/>
      <c r="AH10" s="272"/>
      <c r="AI10" s="272">
        <v>1</v>
      </c>
      <c r="AJ10" s="272"/>
      <c r="AK10" s="272"/>
      <c r="AL10" s="272"/>
      <c r="AM10" s="272"/>
      <c r="AN10" s="272">
        <v>0.96463414634146338</v>
      </c>
      <c r="AO10" s="272">
        <v>3.5365853658536582E-2</v>
      </c>
      <c r="AP10" s="272"/>
      <c r="AQ10" s="272">
        <v>0.96463414634146338</v>
      </c>
      <c r="AR10" s="272"/>
      <c r="AS10" s="272">
        <v>3.5365853658536582E-2</v>
      </c>
      <c r="AT10" s="272"/>
      <c r="AU10" s="272"/>
      <c r="AV10" s="272">
        <v>1</v>
      </c>
      <c r="AW10" s="272"/>
      <c r="AX10" s="272"/>
      <c r="AY10" s="272">
        <v>1</v>
      </c>
      <c r="AZ10" s="272"/>
      <c r="BA10" s="272"/>
      <c r="BB10" s="272"/>
      <c r="BC10" s="272"/>
      <c r="BD10" s="272"/>
      <c r="BE10" s="272" t="s">
        <v>85</v>
      </c>
      <c r="BF10" s="272"/>
      <c r="BG10" s="272" t="s">
        <v>85</v>
      </c>
      <c r="BH10" s="272"/>
      <c r="BI10" s="272"/>
      <c r="BJ10" s="272"/>
      <c r="BK10" s="272"/>
      <c r="BL10" s="272"/>
      <c r="BM10" s="272"/>
      <c r="BN10" s="272" t="s">
        <v>87</v>
      </c>
      <c r="BO10" s="272"/>
      <c r="BP10" s="272"/>
      <c r="BQ10" s="272"/>
      <c r="BR10" s="272" t="s">
        <v>85</v>
      </c>
      <c r="BS10" s="272"/>
      <c r="BT10" s="272"/>
      <c r="BU10" s="272" t="s">
        <v>85</v>
      </c>
      <c r="BV10" s="272"/>
      <c r="BW10" s="272" t="s">
        <v>85</v>
      </c>
      <c r="BX10" s="272"/>
      <c r="BY10" s="272"/>
      <c r="BZ10" s="272"/>
      <c r="CA10" s="272"/>
      <c r="CB10" s="272"/>
      <c r="CC10" s="272" t="s">
        <v>87</v>
      </c>
      <c r="CD10" s="272"/>
      <c r="CE10" s="272"/>
      <c r="CF10" s="272"/>
      <c r="CG10" s="159">
        <v>102.72664651185949</v>
      </c>
      <c r="CH10" s="32">
        <v>34.594713918145793</v>
      </c>
      <c r="CI10" s="32">
        <v>12.980006363273622</v>
      </c>
      <c r="CJ10" s="13">
        <v>130.70938502169</v>
      </c>
      <c r="CK10" s="13">
        <v>5.1234771312773919</v>
      </c>
      <c r="CL10" s="47">
        <v>37.941856600485124</v>
      </c>
      <c r="CM10" s="47">
        <v>14.122024387070239</v>
      </c>
      <c r="CN10" s="47">
        <v>0.11023788942000924</v>
      </c>
      <c r="CO10" s="47">
        <v>20.821692627521429</v>
      </c>
      <c r="CP10" s="47">
        <v>1.6326231423103368E-2</v>
      </c>
      <c r="CQ10" s="236">
        <f t="shared" si="0"/>
        <v>135.29120607160536</v>
      </c>
      <c r="CR10" s="238">
        <f t="shared" si="1"/>
        <v>0.76975609756097563</v>
      </c>
      <c r="CS10" s="238">
        <f t="shared" si="2"/>
        <v>0.19487804878048781</v>
      </c>
      <c r="CT10" s="238">
        <f t="shared" si="3"/>
        <v>3.5365853658536582E-2</v>
      </c>
      <c r="CU10" s="238">
        <f t="shared" si="4"/>
        <v>1</v>
      </c>
      <c r="CV10" s="237"/>
      <c r="CW10" s="240">
        <f>CQ10/[1]EU28!F10</f>
        <v>4.198918330280059E-2</v>
      </c>
      <c r="CX10" s="240">
        <f>F18/[1]EU28!F18</f>
        <v>6.7504508773406038E-2</v>
      </c>
      <c r="CY10" s="240">
        <f>F25/[1]EU28!F25</f>
        <v>3.661026815421202E-2</v>
      </c>
      <c r="CZ10" s="240">
        <f>F34/[1]EU28!F34</f>
        <v>8.8433650952437319E-3</v>
      </c>
      <c r="DA10" s="27"/>
      <c r="DB10" s="27"/>
      <c r="DC10" s="27"/>
      <c r="DD10" s="27"/>
    </row>
    <row r="11" spans="1:108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132.12341197822144</v>
      </c>
      <c r="G11" s="32">
        <v>117.09026606170602</v>
      </c>
      <c r="H11" s="32">
        <v>3.1285690000000002</v>
      </c>
      <c r="I11" s="372">
        <v>1.8029842488546</v>
      </c>
      <c r="J11" s="372">
        <v>1.1400000000000001</v>
      </c>
      <c r="K11" s="372">
        <v>1.1683337932577809</v>
      </c>
      <c r="L11" s="372">
        <v>0.30831030655413655</v>
      </c>
      <c r="M11" s="372">
        <v>0.32634014904268255</v>
      </c>
      <c r="N11" s="13">
        <v>1.6300000000000001</v>
      </c>
      <c r="O11" s="190">
        <v>8.1327155831158016E-2</v>
      </c>
      <c r="P11" s="190">
        <v>0.04</v>
      </c>
      <c r="Q11" s="13">
        <v>0.49862637362637363</v>
      </c>
      <c r="R11" s="13">
        <v>2.4906093906093902</v>
      </c>
      <c r="S11" s="13">
        <v>0.34937562437562436</v>
      </c>
      <c r="T11" s="35">
        <v>0.3664260739260739</v>
      </c>
      <c r="U11" s="272">
        <v>1</v>
      </c>
      <c r="V11" s="272"/>
      <c r="W11" s="272"/>
      <c r="X11" s="272"/>
      <c r="Y11" s="272"/>
      <c r="Z11" s="272"/>
      <c r="AA11" s="272">
        <v>1</v>
      </c>
      <c r="AB11" s="272"/>
      <c r="AC11" s="272"/>
      <c r="AD11" s="272"/>
      <c r="AE11" s="272"/>
      <c r="AF11" s="272">
        <v>1</v>
      </c>
      <c r="AG11" s="272"/>
      <c r="AH11" s="272"/>
      <c r="AI11" s="272">
        <v>1</v>
      </c>
      <c r="AJ11" s="272"/>
      <c r="AK11" s="272"/>
      <c r="AL11" s="272"/>
      <c r="AM11" s="272"/>
      <c r="AN11" s="272">
        <v>0.97502497502497498</v>
      </c>
      <c r="AO11" s="272">
        <v>2.4975024975024972E-2</v>
      </c>
      <c r="AP11" s="272"/>
      <c r="AQ11" s="272">
        <v>0.97502497502497498</v>
      </c>
      <c r="AR11" s="272"/>
      <c r="AS11" s="272">
        <v>2.4975024975024972E-2</v>
      </c>
      <c r="AT11" s="272"/>
      <c r="AU11" s="272"/>
      <c r="AV11" s="272">
        <v>1</v>
      </c>
      <c r="AW11" s="272"/>
      <c r="AX11" s="272"/>
      <c r="AY11" s="272">
        <v>1</v>
      </c>
      <c r="AZ11" s="272"/>
      <c r="BA11" s="272"/>
      <c r="BB11" s="272"/>
      <c r="BC11" s="272"/>
      <c r="BD11" s="272"/>
      <c r="BE11" s="272" t="s">
        <v>85</v>
      </c>
      <c r="BF11" s="272"/>
      <c r="BG11" s="272" t="s">
        <v>85</v>
      </c>
      <c r="BH11" s="272"/>
      <c r="BI11" s="272"/>
      <c r="BJ11" s="272"/>
      <c r="BK11" s="272"/>
      <c r="BL11" s="272"/>
      <c r="BM11" s="272"/>
      <c r="BN11" s="272" t="s">
        <v>87</v>
      </c>
      <c r="BO11" s="272"/>
      <c r="BP11" s="272"/>
      <c r="BQ11" s="272"/>
      <c r="BR11" s="272" t="s">
        <v>85</v>
      </c>
      <c r="BS11" s="272"/>
      <c r="BT11" s="272"/>
      <c r="BU11" s="272" t="s">
        <v>85</v>
      </c>
      <c r="BV11" s="272"/>
      <c r="BW11" s="272" t="s">
        <v>85</v>
      </c>
      <c r="BX11" s="272"/>
      <c r="BY11" s="272"/>
      <c r="BZ11" s="272"/>
      <c r="CA11" s="272"/>
      <c r="CB11" s="272"/>
      <c r="CC11" s="272" t="s">
        <v>87</v>
      </c>
      <c r="CD11" s="272"/>
      <c r="CE11" s="272"/>
      <c r="CF11" s="272"/>
      <c r="CG11" s="159">
        <v>97.181025887573696</v>
      </c>
      <c r="CH11" s="32">
        <v>35.047453298337672</v>
      </c>
      <c r="CI11" s="32">
        <v>12.987124366595969</v>
      </c>
      <c r="CJ11" s="13">
        <v>123.65313733934877</v>
      </c>
      <c r="CK11" s="13">
        <v>5.1905278334838094</v>
      </c>
      <c r="CL11" s="47">
        <v>37.962663235996672</v>
      </c>
      <c r="CM11" s="47">
        <v>13.1309553604257</v>
      </c>
      <c r="CN11" s="47">
        <v>0.109648375918127</v>
      </c>
      <c r="CO11" s="47">
        <v>19.494335344949093</v>
      </c>
      <c r="CP11" s="47">
        <v>1.6238924473474609E-2</v>
      </c>
      <c r="CQ11" s="236">
        <f t="shared" si="0"/>
        <v>132.12341197822144</v>
      </c>
      <c r="CR11" s="238">
        <f t="shared" si="1"/>
        <v>0.78821178821178817</v>
      </c>
      <c r="CS11" s="238">
        <f t="shared" si="2"/>
        <v>0.18681318681318679</v>
      </c>
      <c r="CT11" s="238">
        <f t="shared" si="3"/>
        <v>2.4975024975024972E-2</v>
      </c>
      <c r="CU11" s="238">
        <f t="shared" si="4"/>
        <v>1</v>
      </c>
      <c r="CV11" s="237"/>
      <c r="CW11" s="240">
        <f>CQ11/[1]EU28!F11</f>
        <v>4.5630540306012844E-2</v>
      </c>
      <c r="CX11" s="240">
        <f>F19/[1]EU28!F19</f>
        <v>8.2236021715609744E-2</v>
      </c>
      <c r="CY11" s="240">
        <f>F26/[1]EU28!F26</f>
        <v>2.3162583186063471E-2</v>
      </c>
      <c r="CZ11" s="240">
        <f>F35/[1]EU28!F35</f>
        <v>7.9538120217914308E-3</v>
      </c>
      <c r="DA11" s="27"/>
      <c r="DB11" s="27"/>
      <c r="DC11" s="27"/>
      <c r="DD11" s="27"/>
    </row>
    <row r="12" spans="1:108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366.69691470054448</v>
      </c>
      <c r="G12" s="32">
        <v>327.1570083484574</v>
      </c>
      <c r="H12" s="32">
        <v>8.1324069999999988</v>
      </c>
      <c r="I12" s="372">
        <v>5.046062038178178</v>
      </c>
      <c r="J12" s="372">
        <v>2.9</v>
      </c>
      <c r="K12" s="372">
        <v>3.2698482007394594</v>
      </c>
      <c r="L12" s="372">
        <v>0.86287660852846848</v>
      </c>
      <c r="M12" s="372">
        <v>0.91333722891025004</v>
      </c>
      <c r="N12" s="13">
        <v>4.26</v>
      </c>
      <c r="O12" s="190">
        <v>0.5954353205050249</v>
      </c>
      <c r="P12" s="190">
        <v>0.63516796326335401</v>
      </c>
      <c r="Q12" s="13">
        <v>0.35035488515443969</v>
      </c>
      <c r="R12" s="13">
        <v>2.1560568941081191</v>
      </c>
      <c r="S12" s="13">
        <v>0.20141954061775888</v>
      </c>
      <c r="T12" s="35">
        <v>0.23</v>
      </c>
      <c r="U12" s="272">
        <v>1</v>
      </c>
      <c r="V12" s="272"/>
      <c r="W12" s="272"/>
      <c r="X12" s="272"/>
      <c r="Y12" s="272"/>
      <c r="Z12" s="272"/>
      <c r="AA12" s="272">
        <v>1</v>
      </c>
      <c r="AB12" s="272">
        <v>1</v>
      </c>
      <c r="AC12" s="272"/>
      <c r="AD12" s="272"/>
      <c r="AE12" s="272"/>
      <c r="AF12" s="272">
        <v>1</v>
      </c>
      <c r="AG12" s="272"/>
      <c r="AH12" s="272"/>
      <c r="AI12" s="272"/>
      <c r="AJ12" s="272">
        <v>1</v>
      </c>
      <c r="AK12" s="272"/>
      <c r="AL12" s="272"/>
      <c r="AM12" s="272"/>
      <c r="AN12" s="272">
        <v>0.9716091876448224</v>
      </c>
      <c r="AO12" s="272">
        <v>2.8390812355177611E-2</v>
      </c>
      <c r="AP12" s="272"/>
      <c r="AQ12" s="272">
        <v>0.9716091876448224</v>
      </c>
      <c r="AR12" s="272"/>
      <c r="AS12" s="272">
        <v>2.8390812355177611E-2</v>
      </c>
      <c r="AT12" s="272"/>
      <c r="AU12" s="272"/>
      <c r="AV12" s="272">
        <v>1</v>
      </c>
      <c r="AW12" s="272"/>
      <c r="AX12" s="272"/>
      <c r="AY12" s="272">
        <v>1</v>
      </c>
      <c r="AZ12" s="272"/>
      <c r="BA12" s="272"/>
      <c r="BB12" s="272"/>
      <c r="BC12" s="272"/>
      <c r="BD12" s="272"/>
      <c r="BE12" s="272" t="s">
        <v>85</v>
      </c>
      <c r="BF12" s="272"/>
      <c r="BG12" s="272" t="s">
        <v>85</v>
      </c>
      <c r="BH12" s="272"/>
      <c r="BI12" s="272"/>
      <c r="BJ12" s="272"/>
      <c r="BK12" s="272"/>
      <c r="BL12" s="272"/>
      <c r="BM12" s="272"/>
      <c r="BN12" s="272" t="s">
        <v>87</v>
      </c>
      <c r="BO12" s="272"/>
      <c r="BP12" s="272"/>
      <c r="BQ12" s="272"/>
      <c r="BR12" s="272" t="s">
        <v>85</v>
      </c>
      <c r="BS12" s="272"/>
      <c r="BT12" s="272"/>
      <c r="BU12" s="272" t="s">
        <v>85</v>
      </c>
      <c r="BV12" s="272"/>
      <c r="BW12" s="272" t="s">
        <v>85</v>
      </c>
      <c r="BX12" s="272"/>
      <c r="BY12" s="272"/>
      <c r="BZ12" s="272"/>
      <c r="CA12" s="272"/>
      <c r="CB12" s="272"/>
      <c r="CC12" s="272" t="s">
        <v>87</v>
      </c>
      <c r="CD12" s="272"/>
      <c r="CE12" s="272"/>
      <c r="CF12" s="272"/>
      <c r="CG12" s="159">
        <v>85.635961477435302</v>
      </c>
      <c r="CH12" s="32">
        <v>35.938100682718094</v>
      </c>
      <c r="CI12" s="32">
        <v>13.001277512256738</v>
      </c>
      <c r="CJ12" s="13">
        <v>108.96319738388867</v>
      </c>
      <c r="CK12" s="32">
        <v>5.3224327111105501</v>
      </c>
      <c r="CL12" s="94">
        <v>38.00403429607767</v>
      </c>
      <c r="CM12" s="47">
        <v>32.820033314911591</v>
      </c>
      <c r="CN12" s="47">
        <v>0.29226326155884136</v>
      </c>
      <c r="CO12" s="47">
        <v>49.584035798740835</v>
      </c>
      <c r="CP12" s="47">
        <v>4.3284189036864415E-2</v>
      </c>
      <c r="CQ12" s="236">
        <f t="shared" si="0"/>
        <v>366.69691470054448</v>
      </c>
      <c r="CR12" s="238">
        <f t="shared" si="1"/>
        <v>0.82490832602191178</v>
      </c>
      <c r="CS12" s="238">
        <f t="shared" si="2"/>
        <v>0.1467008616229106</v>
      </c>
      <c r="CT12" s="238">
        <f t="shared" si="3"/>
        <v>2.8390812355177611E-2</v>
      </c>
      <c r="CU12" s="238">
        <f t="shared" si="4"/>
        <v>1</v>
      </c>
      <c r="CV12" s="237"/>
      <c r="CW12" s="240">
        <f>CQ12/[1]EU28!F12</f>
        <v>0.11073218768483928</v>
      </c>
      <c r="CX12" s="240">
        <f>F20/[1]EU28!F20</f>
        <v>0.18833083550497512</v>
      </c>
      <c r="CY12" s="240">
        <f>F27/[1]EU28!F27</f>
        <v>2.0327015995841677E-2</v>
      </c>
      <c r="CZ12" s="240">
        <f>F36/[1]EU28!F36</f>
        <v>2.2166560464619411E-2</v>
      </c>
      <c r="DA12" s="27"/>
      <c r="DB12" s="27"/>
      <c r="DC12" s="27"/>
      <c r="DD12" s="27"/>
    </row>
    <row r="13" spans="1:108" ht="23.25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272.90725127866693</v>
      </c>
      <c r="G13" s="32">
        <v>243.20588061953478</v>
      </c>
      <c r="H13" s="32">
        <v>6.4184060000000001</v>
      </c>
      <c r="I13" s="372">
        <v>3.7115802785776775</v>
      </c>
      <c r="J13" s="372">
        <v>2.27</v>
      </c>
      <c r="K13" s="372">
        <v>2.4051040205183352</v>
      </c>
      <c r="L13" s="372">
        <v>0.63468022763678289</v>
      </c>
      <c r="M13" s="372">
        <v>0.67179603042255953</v>
      </c>
      <c r="N13" s="13">
        <v>3.3</v>
      </c>
      <c r="O13" s="190">
        <v>0.43796647287216589</v>
      </c>
      <c r="P13" s="190">
        <v>0.45493455716333392</v>
      </c>
      <c r="Q13" s="13">
        <v>0.28000000000000003</v>
      </c>
      <c r="R13" s="13">
        <v>1.8499999999999999</v>
      </c>
      <c r="S13" s="13">
        <v>0.16</v>
      </c>
      <c r="T13" s="35">
        <v>0.20999999999999996</v>
      </c>
      <c r="U13" s="272">
        <v>0.99999999999999989</v>
      </c>
      <c r="V13" s="272"/>
      <c r="W13" s="272"/>
      <c r="X13" s="272"/>
      <c r="Y13" s="272"/>
      <c r="Z13" s="272"/>
      <c r="AA13" s="272">
        <v>0.99999999999999989</v>
      </c>
      <c r="AB13" s="272">
        <v>0.99999999999999989</v>
      </c>
      <c r="AC13" s="272"/>
      <c r="AD13" s="272"/>
      <c r="AE13" s="272"/>
      <c r="AF13" s="272">
        <v>0.99999999999999989</v>
      </c>
      <c r="AG13" s="272"/>
      <c r="AH13" s="272"/>
      <c r="AI13" s="272"/>
      <c r="AJ13" s="272">
        <v>0.99999999999999989</v>
      </c>
      <c r="AK13" s="272"/>
      <c r="AL13" s="272"/>
      <c r="AM13" s="272"/>
      <c r="AN13" s="272">
        <v>0.97639739679353155</v>
      </c>
      <c r="AO13" s="272">
        <v>2.360260320646837E-2</v>
      </c>
      <c r="AP13" s="272"/>
      <c r="AQ13" s="272">
        <v>0.97639739679353155</v>
      </c>
      <c r="AR13" s="272"/>
      <c r="AS13" s="272">
        <v>2.360260320646837E-2</v>
      </c>
      <c r="AT13" s="272"/>
      <c r="AU13" s="272"/>
      <c r="AV13" s="272">
        <v>0.99999999999999989</v>
      </c>
      <c r="AW13" s="272"/>
      <c r="AX13" s="272"/>
      <c r="AY13" s="272">
        <v>0.99999999999999989</v>
      </c>
      <c r="AZ13" s="272"/>
      <c r="BA13" s="272"/>
      <c r="BB13" s="272"/>
      <c r="BC13" s="272"/>
      <c r="BD13" s="272"/>
      <c r="BE13" s="272" t="s">
        <v>85</v>
      </c>
      <c r="BF13" s="272"/>
      <c r="BG13" s="272" t="s">
        <v>85</v>
      </c>
      <c r="BH13" s="272"/>
      <c r="BI13" s="272"/>
      <c r="BJ13" s="272"/>
      <c r="BK13" s="272"/>
      <c r="BL13" s="272"/>
      <c r="BM13" s="272"/>
      <c r="BN13" s="272" t="s">
        <v>87</v>
      </c>
      <c r="BO13" s="272"/>
      <c r="BP13" s="272"/>
      <c r="BQ13" s="272"/>
      <c r="BR13" s="272" t="s">
        <v>85</v>
      </c>
      <c r="BS13" s="272"/>
      <c r="BT13" s="272"/>
      <c r="BU13" s="272" t="s">
        <v>85</v>
      </c>
      <c r="BV13" s="272"/>
      <c r="BW13" s="272" t="s">
        <v>85</v>
      </c>
      <c r="BX13" s="272"/>
      <c r="BY13" s="272"/>
      <c r="BZ13" s="272"/>
      <c r="CA13" s="272"/>
      <c r="CB13" s="272"/>
      <c r="CC13" s="272" t="s">
        <v>87</v>
      </c>
      <c r="CD13" s="272"/>
      <c r="CE13" s="272"/>
      <c r="CF13" s="272"/>
      <c r="CG13" s="159">
        <v>42.095947528969027</v>
      </c>
      <c r="CH13" s="32">
        <v>23.6497569517621</v>
      </c>
      <c r="CI13" s="32">
        <v>13.015891695523633</v>
      </c>
      <c r="CJ13" s="13">
        <v>53.562883635860189</v>
      </c>
      <c r="CK13" s="32">
        <v>3.5025290045559672</v>
      </c>
      <c r="CL13" s="94">
        <v>38.046753015185132</v>
      </c>
      <c r="CM13" s="47">
        <v>13.826213214862824</v>
      </c>
      <c r="CN13" s="47">
        <v>-4.8206258082268444E-2</v>
      </c>
      <c r="CO13" s="47">
        <v>23.410043068633552</v>
      </c>
      <c r="CP13" s="47">
        <v>0.01</v>
      </c>
      <c r="CQ13" s="236">
        <f t="shared" si="0"/>
        <v>272.90725127866693</v>
      </c>
      <c r="CR13" s="238">
        <f t="shared" si="1"/>
        <v>0.86280025066337795</v>
      </c>
      <c r="CS13" s="238">
        <f t="shared" si="2"/>
        <v>0.11359714613015359</v>
      </c>
      <c r="CT13" s="238">
        <f t="shared" si="3"/>
        <v>2.360260320646837E-2</v>
      </c>
      <c r="CU13" s="238">
        <f t="shared" si="4"/>
        <v>0.99999999999999989</v>
      </c>
      <c r="CV13" s="237"/>
      <c r="CW13" s="240">
        <f>CQ13/[1]EU28!F13</f>
        <v>0.11563182262784294</v>
      </c>
      <c r="CX13" s="240">
        <f>F21/[1]EU28!F21</f>
        <v>0.25401517288702685</v>
      </c>
      <c r="CY13" s="240">
        <f>F28/[1]EU28!F28</f>
        <v>4.3532693572920965E-2</v>
      </c>
      <c r="CZ13" s="240">
        <f>F37/[1]EU28!F37</f>
        <v>3.0465674076542857E-2</v>
      </c>
      <c r="DA13" s="27"/>
      <c r="DB13" s="27"/>
      <c r="DC13" s="27"/>
      <c r="DD13" s="27"/>
    </row>
    <row r="14" spans="1:108" ht="24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13"/>
      <c r="H14" s="99"/>
      <c r="I14" s="231">
        <v>23.896521469637491</v>
      </c>
      <c r="J14" s="231">
        <v>15.42</v>
      </c>
      <c r="K14" s="231">
        <v>15.484945912325095</v>
      </c>
      <c r="L14" s="231">
        <v>4.0863051713080107</v>
      </c>
      <c r="M14" s="231">
        <v>4.3252703860043846</v>
      </c>
      <c r="N14" s="111"/>
      <c r="O14" s="114"/>
      <c r="P14" s="114"/>
      <c r="Q14" s="99"/>
      <c r="R14" s="7"/>
      <c r="S14" s="7"/>
      <c r="T14" s="284"/>
      <c r="U14" s="273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48"/>
      <c r="CH14" s="63"/>
      <c r="CI14" s="63"/>
      <c r="CJ14" s="15"/>
      <c r="CK14" s="63"/>
      <c r="CL14" s="63"/>
      <c r="CM14" s="15"/>
      <c r="CN14" s="15"/>
      <c r="CO14" s="15"/>
      <c r="CP14" s="6"/>
      <c r="CQ14" s="239"/>
      <c r="CR14" s="239"/>
      <c r="CS14" s="239"/>
      <c r="CT14" s="239"/>
      <c r="CU14" s="237"/>
      <c r="CV14" s="237"/>
      <c r="CW14" s="237"/>
      <c r="CX14" s="237"/>
      <c r="CY14" s="237"/>
      <c r="CZ14" s="237"/>
      <c r="DA14" s="237"/>
    </row>
    <row r="15" spans="1:108" ht="24.75" customHeight="1" x14ac:dyDescent="0.2">
      <c r="A15" s="26"/>
      <c r="B15" s="37" t="s">
        <v>82</v>
      </c>
      <c r="C15" s="37" t="s">
        <v>97</v>
      </c>
      <c r="D15" s="37" t="s">
        <v>97</v>
      </c>
      <c r="E15" s="38" t="s">
        <v>84</v>
      </c>
      <c r="F15" s="65">
        <v>541.15530605510605</v>
      </c>
      <c r="G15" s="13">
        <v>484.0403144499254</v>
      </c>
      <c r="H15" s="13">
        <v>10.620887</v>
      </c>
      <c r="I15" s="13">
        <v>7.1170234294221046</v>
      </c>
      <c r="J15" s="13">
        <v>4.29</v>
      </c>
      <c r="K15" s="13">
        <v>4.611831182265524</v>
      </c>
      <c r="L15" s="13">
        <v>1.2170110064311799</v>
      </c>
      <c r="M15" s="13">
        <v>1.288181240725401</v>
      </c>
      <c r="N15" s="13">
        <v>5.55</v>
      </c>
      <c r="O15" s="58">
        <v>0.83980876467180832</v>
      </c>
      <c r="P15" s="58">
        <v>0.7272146647502965</v>
      </c>
      <c r="Q15" s="7">
        <v>2.1</v>
      </c>
      <c r="R15" s="7">
        <v>4.8</v>
      </c>
      <c r="S15" s="7">
        <v>2.2999999999999998</v>
      </c>
      <c r="T15" s="36">
        <v>0.54499999999999993</v>
      </c>
      <c r="U15" s="273">
        <v>1</v>
      </c>
      <c r="V15" s="274"/>
      <c r="W15" s="274"/>
      <c r="X15" s="274"/>
      <c r="Y15" s="273">
        <v>1</v>
      </c>
      <c r="Z15" s="273"/>
      <c r="AA15" s="274"/>
      <c r="AB15" s="274"/>
      <c r="AC15" s="273"/>
      <c r="AD15" s="273"/>
      <c r="AE15" s="274"/>
      <c r="AF15" s="273">
        <v>1</v>
      </c>
      <c r="AG15" s="273"/>
      <c r="AH15" s="273"/>
      <c r="AI15" s="277">
        <v>1</v>
      </c>
      <c r="AJ15" s="277"/>
      <c r="AK15" s="277"/>
      <c r="AL15" s="278"/>
      <c r="AM15" s="278"/>
      <c r="AN15" s="273">
        <v>1</v>
      </c>
      <c r="AO15" s="273"/>
      <c r="AP15" s="273"/>
      <c r="AQ15" s="273">
        <v>1</v>
      </c>
      <c r="AR15" s="273"/>
      <c r="AS15" s="273"/>
      <c r="AT15" s="273"/>
      <c r="AU15" s="274"/>
      <c r="AV15" s="273">
        <v>1</v>
      </c>
      <c r="AW15" s="274"/>
      <c r="AX15" s="274"/>
      <c r="AY15" s="273">
        <v>1</v>
      </c>
      <c r="AZ15" s="273"/>
      <c r="BA15" s="274"/>
      <c r="BB15" s="274"/>
      <c r="BC15" s="274"/>
      <c r="BD15" s="273"/>
      <c r="BE15" s="273" t="s">
        <v>85</v>
      </c>
      <c r="BF15" s="273"/>
      <c r="BG15" s="273" t="s">
        <v>85</v>
      </c>
      <c r="BH15" s="273"/>
      <c r="BI15" s="273"/>
      <c r="BJ15" s="273"/>
      <c r="BK15" s="273"/>
      <c r="BL15" s="273"/>
      <c r="BM15" s="273"/>
      <c r="BN15" s="273" t="s">
        <v>87</v>
      </c>
      <c r="BO15" s="273"/>
      <c r="BP15" s="273"/>
      <c r="BQ15" s="273"/>
      <c r="BR15" s="273" t="s">
        <v>85</v>
      </c>
      <c r="BS15" s="273"/>
      <c r="BT15" s="273"/>
      <c r="BU15" s="273" t="s">
        <v>85</v>
      </c>
      <c r="BV15" s="273"/>
      <c r="BW15" s="273" t="s">
        <v>85</v>
      </c>
      <c r="BX15" s="273"/>
      <c r="BY15" s="273"/>
      <c r="BZ15" s="273"/>
      <c r="CA15" s="273"/>
      <c r="CB15" s="273"/>
      <c r="CC15" s="273" t="s">
        <v>87</v>
      </c>
      <c r="CD15" s="273"/>
      <c r="CE15" s="273"/>
      <c r="CF15" s="273"/>
      <c r="CG15" s="61">
        <v>210.53538462233101</v>
      </c>
      <c r="CH15" s="7">
        <v>23.69</v>
      </c>
      <c r="CI15" s="7">
        <v>13.0688069881605</v>
      </c>
      <c r="CJ15" s="13">
        <v>267.885223393454</v>
      </c>
      <c r="CK15" s="13">
        <v>3.5084890000000004</v>
      </c>
      <c r="CL15" s="47">
        <v>38.201429707091954</v>
      </c>
      <c r="CM15" s="47">
        <v>108.99191802088221</v>
      </c>
      <c r="CN15" s="47">
        <v>0.25160881303000004</v>
      </c>
      <c r="CO15" s="94">
        <v>150.67015415273994</v>
      </c>
      <c r="CP15" s="94">
        <v>3.7263265209743004E-2</v>
      </c>
      <c r="CQ15" s="239"/>
      <c r="CR15" s="239"/>
      <c r="CS15" s="239"/>
      <c r="CT15" s="239"/>
      <c r="CU15" s="237"/>
      <c r="CV15" s="237"/>
      <c r="CW15" s="237"/>
      <c r="CX15" s="237"/>
      <c r="CY15" s="237"/>
      <c r="CZ15" s="237"/>
      <c r="DA15" s="237"/>
    </row>
    <row r="16" spans="1:108" ht="21.75" customHeight="1" x14ac:dyDescent="0.2">
      <c r="A16" s="26"/>
      <c r="B16" s="5" t="s">
        <v>82</v>
      </c>
      <c r="C16" s="5" t="s">
        <v>97</v>
      </c>
      <c r="D16" s="5" t="s">
        <v>97</v>
      </c>
      <c r="E16" s="12" t="s">
        <v>89</v>
      </c>
      <c r="F16" s="10">
        <v>382.82461639993403</v>
      </c>
      <c r="G16" s="13">
        <v>342.03851413958097</v>
      </c>
      <c r="H16" s="13">
        <v>7.7174589999999998</v>
      </c>
      <c r="I16" s="13">
        <v>5.0424485941507022</v>
      </c>
      <c r="J16" s="13">
        <v>3.12</v>
      </c>
      <c r="K16" s="13">
        <v>3.2675066890096551</v>
      </c>
      <c r="L16" s="13">
        <v>0.86225870959977013</v>
      </c>
      <c r="M16" s="13">
        <v>0.91268319554127708</v>
      </c>
      <c r="N16" s="13">
        <v>3.96</v>
      </c>
      <c r="O16" s="58">
        <v>0.59500893410978284</v>
      </c>
      <c r="P16" s="58">
        <v>0.48743966004091943</v>
      </c>
      <c r="Q16" s="13">
        <v>1.6</v>
      </c>
      <c r="R16" s="190">
        <v>4.375</v>
      </c>
      <c r="S16" s="190">
        <v>1.9</v>
      </c>
      <c r="T16" s="190">
        <v>0.47499999999999998</v>
      </c>
      <c r="U16" s="273">
        <v>1</v>
      </c>
      <c r="V16" s="274"/>
      <c r="W16" s="274"/>
      <c r="X16" s="274"/>
      <c r="Y16" s="273">
        <v>1</v>
      </c>
      <c r="Z16" s="273"/>
      <c r="AA16" s="274"/>
      <c r="AB16" s="274"/>
      <c r="AC16" s="273"/>
      <c r="AD16" s="273"/>
      <c r="AE16" s="274"/>
      <c r="AF16" s="273">
        <v>1</v>
      </c>
      <c r="AG16" s="273"/>
      <c r="AH16" s="273"/>
      <c r="AI16" s="277">
        <v>1</v>
      </c>
      <c r="AJ16" s="277"/>
      <c r="AK16" s="277"/>
      <c r="AL16" s="278"/>
      <c r="AM16" s="278"/>
      <c r="AN16" s="273">
        <v>1</v>
      </c>
      <c r="AO16" s="273"/>
      <c r="AP16" s="273"/>
      <c r="AQ16" s="273">
        <v>1</v>
      </c>
      <c r="AR16" s="273"/>
      <c r="AS16" s="273"/>
      <c r="AT16" s="273"/>
      <c r="AU16" s="274"/>
      <c r="AV16" s="273">
        <v>1</v>
      </c>
      <c r="AW16" s="274"/>
      <c r="AX16" s="274"/>
      <c r="AY16" s="273">
        <v>1</v>
      </c>
      <c r="AZ16" s="273"/>
      <c r="BA16" s="274"/>
      <c r="BB16" s="274"/>
      <c r="BC16" s="274"/>
      <c r="BD16" s="273"/>
      <c r="BE16" s="273" t="s">
        <v>85</v>
      </c>
      <c r="BF16" s="273"/>
      <c r="BG16" s="273" t="s">
        <v>85</v>
      </c>
      <c r="BH16" s="273"/>
      <c r="BI16" s="273"/>
      <c r="BJ16" s="273"/>
      <c r="BK16" s="273"/>
      <c r="BL16" s="273"/>
      <c r="BM16" s="273"/>
      <c r="BN16" s="273" t="s">
        <v>87</v>
      </c>
      <c r="BO16" s="273"/>
      <c r="BP16" s="273"/>
      <c r="BQ16" s="273"/>
      <c r="BR16" s="273" t="s">
        <v>85</v>
      </c>
      <c r="BS16" s="273"/>
      <c r="BT16" s="273"/>
      <c r="BU16" s="273" t="s">
        <v>85</v>
      </c>
      <c r="BV16" s="273"/>
      <c r="BW16" s="273" t="s">
        <v>85</v>
      </c>
      <c r="BX16" s="273"/>
      <c r="BY16" s="273"/>
      <c r="BZ16" s="273"/>
      <c r="CA16" s="273"/>
      <c r="CB16" s="273"/>
      <c r="CC16" s="273" t="s">
        <v>87</v>
      </c>
      <c r="CD16" s="273"/>
      <c r="CE16" s="273"/>
      <c r="CF16" s="273"/>
      <c r="CG16" s="30">
        <v>189.567133548469</v>
      </c>
      <c r="CH16" s="13">
        <v>22.467269104173994</v>
      </c>
      <c r="CI16" s="13">
        <v>13.0688069881605</v>
      </c>
      <c r="CJ16" s="13">
        <v>241.20522072707195</v>
      </c>
      <c r="CK16" s="13">
        <v>3.3274025543281689</v>
      </c>
      <c r="CL16" s="47">
        <v>38.201429707091954</v>
      </c>
      <c r="CM16" s="47">
        <v>69.854371710665177</v>
      </c>
      <c r="CN16" s="47">
        <v>0.17339022815342953</v>
      </c>
      <c r="CO16" s="94">
        <v>97.125922973743869</v>
      </c>
      <c r="CP16" s="94">
        <v>2.5679092789522916E-2</v>
      </c>
      <c r="CQ16" s="25"/>
      <c r="CR16" s="25"/>
      <c r="CS16" s="25"/>
      <c r="CT16" s="25"/>
    </row>
    <row r="17" spans="1:94" ht="21.75" customHeight="1" x14ac:dyDescent="0.2">
      <c r="A17" s="26"/>
      <c r="B17" s="5" t="s">
        <v>82</v>
      </c>
      <c r="C17" s="5" t="s">
        <v>97</v>
      </c>
      <c r="D17" s="5" t="s">
        <v>97</v>
      </c>
      <c r="E17" s="12" t="s">
        <v>91</v>
      </c>
      <c r="F17" s="10">
        <v>144.92657977231482</v>
      </c>
      <c r="G17" s="13">
        <v>129.36598155419901</v>
      </c>
      <c r="H17" s="13">
        <v>3.362921</v>
      </c>
      <c r="I17" s="13">
        <v>1.910040669815751</v>
      </c>
      <c r="J17" s="13">
        <v>1.36</v>
      </c>
      <c r="K17" s="13">
        <v>1.2377063540406068</v>
      </c>
      <c r="L17" s="13">
        <v>0.32661695453849343</v>
      </c>
      <c r="M17" s="13">
        <v>0.34571736123665092</v>
      </c>
      <c r="N17" s="13">
        <v>0.88</v>
      </c>
      <c r="O17" s="58">
        <v>0.22538479903825862</v>
      </c>
      <c r="P17" s="58">
        <v>0.80465587077749234</v>
      </c>
      <c r="Q17" s="190">
        <v>0.97499999999999998</v>
      </c>
      <c r="R17" s="13">
        <v>3.95</v>
      </c>
      <c r="S17" s="13">
        <v>1.5</v>
      </c>
      <c r="T17" s="190">
        <v>0.44</v>
      </c>
      <c r="U17" s="273">
        <v>1</v>
      </c>
      <c r="V17" s="274"/>
      <c r="W17" s="274"/>
      <c r="X17" s="274"/>
      <c r="Y17" s="273"/>
      <c r="Z17" s="273"/>
      <c r="AA17" s="274">
        <v>1</v>
      </c>
      <c r="AB17" s="274"/>
      <c r="AC17" s="273"/>
      <c r="AD17" s="273"/>
      <c r="AE17" s="274"/>
      <c r="AF17" s="273">
        <v>1</v>
      </c>
      <c r="AG17" s="273"/>
      <c r="AH17" s="273"/>
      <c r="AI17" s="277">
        <v>1</v>
      </c>
      <c r="AJ17" s="277"/>
      <c r="AK17" s="277"/>
      <c r="AL17" s="278"/>
      <c r="AM17" s="278"/>
      <c r="AN17" s="273">
        <v>1</v>
      </c>
      <c r="AO17" s="273"/>
      <c r="AP17" s="273"/>
      <c r="AQ17" s="273">
        <v>1</v>
      </c>
      <c r="AR17" s="273"/>
      <c r="AS17" s="273"/>
      <c r="AT17" s="273"/>
      <c r="AU17" s="274"/>
      <c r="AV17" s="273">
        <v>1</v>
      </c>
      <c r="AW17" s="274"/>
      <c r="AX17" s="274"/>
      <c r="AY17" s="273">
        <v>1</v>
      </c>
      <c r="AZ17" s="273"/>
      <c r="BA17" s="274"/>
      <c r="BB17" s="274"/>
      <c r="BC17" s="274"/>
      <c r="BD17" s="273"/>
      <c r="BE17" s="273" t="s">
        <v>85</v>
      </c>
      <c r="BF17" s="273"/>
      <c r="BG17" s="273" t="s">
        <v>85</v>
      </c>
      <c r="BH17" s="273"/>
      <c r="BI17" s="273"/>
      <c r="BJ17" s="273"/>
      <c r="BK17" s="273"/>
      <c r="BL17" s="273"/>
      <c r="BM17" s="273"/>
      <c r="BN17" s="273" t="s">
        <v>87</v>
      </c>
      <c r="BO17" s="273"/>
      <c r="BP17" s="273"/>
      <c r="BQ17" s="273"/>
      <c r="BR17" s="273" t="s">
        <v>85</v>
      </c>
      <c r="BS17" s="273"/>
      <c r="BT17" s="273"/>
      <c r="BU17" s="273" t="s">
        <v>85</v>
      </c>
      <c r="BV17" s="273"/>
      <c r="BW17" s="273" t="s">
        <v>85</v>
      </c>
      <c r="BX17" s="273"/>
      <c r="BY17" s="273"/>
      <c r="BZ17" s="273"/>
      <c r="CA17" s="273"/>
      <c r="CB17" s="273"/>
      <c r="CC17" s="273" t="s">
        <v>87</v>
      </c>
      <c r="CD17" s="273"/>
      <c r="CE17" s="273"/>
      <c r="CF17" s="273"/>
      <c r="CG17" s="30">
        <v>128.15061381247699</v>
      </c>
      <c r="CH17" s="13">
        <v>23.141287177299215</v>
      </c>
      <c r="CI17" s="13">
        <v>13.0688069881605</v>
      </c>
      <c r="CJ17" s="13">
        <v>163.05884101499572</v>
      </c>
      <c r="CK17" s="13">
        <v>3.4272246309580141</v>
      </c>
      <c r="CL17" s="47">
        <v>38.201429707091954</v>
      </c>
      <c r="CM17" s="47">
        <v>18.484397441122809</v>
      </c>
      <c r="CN17" s="47">
        <v>7.7822320615570262E-2</v>
      </c>
      <c r="CO17" s="94">
        <v>26.630669568856341</v>
      </c>
      <c r="CP17" s="94">
        <v>1.1525485683165956E-2</v>
      </c>
    </row>
    <row r="18" spans="1:94" ht="21.75" customHeight="1" x14ac:dyDescent="0.2">
      <c r="A18" s="26"/>
      <c r="B18" s="5" t="s">
        <v>82</v>
      </c>
      <c r="C18" s="5" t="s">
        <v>97</v>
      </c>
      <c r="D18" s="5" t="s">
        <v>97</v>
      </c>
      <c r="E18" s="12" t="s">
        <v>92</v>
      </c>
      <c r="F18" s="10">
        <v>104.14123081999671</v>
      </c>
      <c r="G18" s="13">
        <v>92.859015706979051</v>
      </c>
      <c r="H18" s="13">
        <v>2.6163770000000004</v>
      </c>
      <c r="I18" s="13">
        <v>1.3827442396502825</v>
      </c>
      <c r="J18" s="13">
        <v>1.06</v>
      </c>
      <c r="K18" s="13">
        <v>0.89601826729338307</v>
      </c>
      <c r="L18" s="13">
        <v>0.23644926498019833</v>
      </c>
      <c r="M18" s="13">
        <v>0.2502767073767011</v>
      </c>
      <c r="N18" s="13">
        <v>1.1000000000000001</v>
      </c>
      <c r="O18" s="58">
        <v>0.16316382027873333</v>
      </c>
      <c r="P18" s="58">
        <v>0.11958041937154906</v>
      </c>
      <c r="Q18" s="190">
        <v>0.66249999999999998</v>
      </c>
      <c r="R18" s="13">
        <v>3.1</v>
      </c>
      <c r="S18" s="13">
        <v>0.4</v>
      </c>
      <c r="T18" s="190">
        <v>0.42</v>
      </c>
      <c r="U18" s="273">
        <v>1</v>
      </c>
      <c r="V18" s="274"/>
      <c r="W18" s="274"/>
      <c r="X18" s="274"/>
      <c r="Y18" s="273"/>
      <c r="Z18" s="273"/>
      <c r="AA18" s="274">
        <v>1</v>
      </c>
      <c r="AB18" s="274"/>
      <c r="AC18" s="273"/>
      <c r="AD18" s="273"/>
      <c r="AE18" s="274"/>
      <c r="AF18" s="273">
        <v>1</v>
      </c>
      <c r="AG18" s="273"/>
      <c r="AH18" s="273"/>
      <c r="AI18" s="277">
        <v>1</v>
      </c>
      <c r="AJ18" s="277"/>
      <c r="AK18" s="277"/>
      <c r="AL18" s="278"/>
      <c r="AM18" s="278"/>
      <c r="AN18" s="273">
        <v>1</v>
      </c>
      <c r="AO18" s="273"/>
      <c r="AP18" s="273"/>
      <c r="AQ18" s="273">
        <v>1</v>
      </c>
      <c r="AR18" s="273"/>
      <c r="AS18" s="273"/>
      <c r="AT18" s="273"/>
      <c r="AU18" s="274"/>
      <c r="AV18" s="273">
        <v>1</v>
      </c>
      <c r="AW18" s="274"/>
      <c r="AX18" s="274"/>
      <c r="AY18" s="273">
        <v>1</v>
      </c>
      <c r="AZ18" s="273"/>
      <c r="BA18" s="274"/>
      <c r="BB18" s="274"/>
      <c r="BC18" s="274"/>
      <c r="BD18" s="273"/>
      <c r="BE18" s="273" t="s">
        <v>85</v>
      </c>
      <c r="BF18" s="273"/>
      <c r="BG18" s="273" t="s">
        <v>85</v>
      </c>
      <c r="BH18" s="273"/>
      <c r="BI18" s="273"/>
      <c r="BJ18" s="273"/>
      <c r="BK18" s="273"/>
      <c r="BL18" s="273"/>
      <c r="BM18" s="273"/>
      <c r="BN18" s="273" t="s">
        <v>87</v>
      </c>
      <c r="BO18" s="273"/>
      <c r="BP18" s="273"/>
      <c r="BQ18" s="273"/>
      <c r="BR18" s="273" t="s">
        <v>85</v>
      </c>
      <c r="BS18" s="273"/>
      <c r="BT18" s="273"/>
      <c r="BU18" s="273" t="s">
        <v>85</v>
      </c>
      <c r="BV18" s="273"/>
      <c r="BW18" s="273" t="s">
        <v>85</v>
      </c>
      <c r="BX18" s="273"/>
      <c r="BY18" s="273"/>
      <c r="BZ18" s="273"/>
      <c r="CA18" s="273"/>
      <c r="CB18" s="273"/>
      <c r="CC18" s="273" t="s">
        <v>87</v>
      </c>
      <c r="CD18" s="273"/>
      <c r="CE18" s="273"/>
      <c r="CF18" s="273"/>
      <c r="CG18" s="226">
        <v>120.034363624943</v>
      </c>
      <c r="CH18" s="13">
        <v>34.943343637721817</v>
      </c>
      <c r="CI18" s="13">
        <v>13.0688069881605</v>
      </c>
      <c r="CJ18" s="13">
        <v>152.73172427637746</v>
      </c>
      <c r="CK18" s="13">
        <v>5.1751091927466017</v>
      </c>
      <c r="CL18" s="47">
        <v>38.201429707091954</v>
      </c>
      <c r="CM18" s="47">
        <v>12.519324502321826</v>
      </c>
      <c r="CN18" s="47">
        <v>9.1424960596831709E-2</v>
      </c>
      <c r="CO18" s="47">
        <v>18.160861492314272</v>
      </c>
      <c r="CP18" s="47">
        <v>1.3540036664390777E-2</v>
      </c>
    </row>
    <row r="19" spans="1:94" ht="21.75" customHeight="1" x14ac:dyDescent="0.2">
      <c r="A19" s="26"/>
      <c r="B19" s="5" t="s">
        <v>82</v>
      </c>
      <c r="C19" s="5" t="s">
        <v>97</v>
      </c>
      <c r="D19" s="5" t="s">
        <v>97</v>
      </c>
      <c r="E19" s="12" t="s">
        <v>93</v>
      </c>
      <c r="F19" s="10">
        <v>104.14123081999671</v>
      </c>
      <c r="G19" s="13">
        <v>92.759015706979056</v>
      </c>
      <c r="H19" s="13">
        <v>2.6163770000000004</v>
      </c>
      <c r="I19" s="13">
        <v>1.3680083519803792</v>
      </c>
      <c r="J19" s="13">
        <v>1.05</v>
      </c>
      <c r="K19" s="13">
        <v>0.88646941208328578</v>
      </c>
      <c r="L19" s="13">
        <v>0.23392942818864484</v>
      </c>
      <c r="M19" s="13">
        <v>0.24760951170844861</v>
      </c>
      <c r="N19" s="13">
        <v>1.33</v>
      </c>
      <c r="O19" s="58">
        <v>0.03</v>
      </c>
      <c r="P19" s="58">
        <v>8.0083519803791081E-3</v>
      </c>
      <c r="Q19" s="190">
        <v>0.5</v>
      </c>
      <c r="R19" s="190">
        <v>2.4750000000000001</v>
      </c>
      <c r="S19" s="13">
        <v>0.35</v>
      </c>
      <c r="T19" s="35">
        <v>0.4</v>
      </c>
      <c r="U19" s="273">
        <v>1</v>
      </c>
      <c r="V19" s="274"/>
      <c r="W19" s="274"/>
      <c r="X19" s="274"/>
      <c r="Y19" s="273"/>
      <c r="Z19" s="273"/>
      <c r="AA19" s="274">
        <v>1</v>
      </c>
      <c r="AB19" s="274"/>
      <c r="AC19" s="273"/>
      <c r="AD19" s="273"/>
      <c r="AE19" s="274"/>
      <c r="AF19" s="273">
        <v>1</v>
      </c>
      <c r="AG19" s="273"/>
      <c r="AH19" s="273"/>
      <c r="AI19" s="277">
        <v>1</v>
      </c>
      <c r="AJ19" s="277"/>
      <c r="AK19" s="277"/>
      <c r="AL19" s="278"/>
      <c r="AM19" s="278"/>
      <c r="AN19" s="273">
        <v>1</v>
      </c>
      <c r="AO19" s="273"/>
      <c r="AP19" s="273"/>
      <c r="AQ19" s="273">
        <v>1</v>
      </c>
      <c r="AR19" s="273"/>
      <c r="AS19" s="273"/>
      <c r="AT19" s="273"/>
      <c r="AU19" s="274"/>
      <c r="AV19" s="273">
        <v>1</v>
      </c>
      <c r="AW19" s="274"/>
      <c r="AX19" s="274"/>
      <c r="AY19" s="273">
        <v>1</v>
      </c>
      <c r="AZ19" s="273"/>
      <c r="BA19" s="274"/>
      <c r="BB19" s="274"/>
      <c r="BC19" s="274"/>
      <c r="BD19" s="273"/>
      <c r="BE19" s="273" t="s">
        <v>85</v>
      </c>
      <c r="BF19" s="273"/>
      <c r="BG19" s="273" t="s">
        <v>85</v>
      </c>
      <c r="BH19" s="273"/>
      <c r="BI19" s="273"/>
      <c r="BJ19" s="273"/>
      <c r="BK19" s="273"/>
      <c r="BL19" s="273"/>
      <c r="BM19" s="273"/>
      <c r="BN19" s="273" t="s">
        <v>87</v>
      </c>
      <c r="BO19" s="273"/>
      <c r="BP19" s="273"/>
      <c r="BQ19" s="273"/>
      <c r="BR19" s="273" t="s">
        <v>85</v>
      </c>
      <c r="BS19" s="273"/>
      <c r="BT19" s="273"/>
      <c r="BU19" s="273" t="s">
        <v>85</v>
      </c>
      <c r="BV19" s="273"/>
      <c r="BW19" s="273" t="s">
        <v>85</v>
      </c>
      <c r="BX19" s="273"/>
      <c r="BY19" s="273"/>
      <c r="BZ19" s="273"/>
      <c r="CA19" s="273"/>
      <c r="CB19" s="273"/>
      <c r="CC19" s="273" t="s">
        <v>87</v>
      </c>
      <c r="CD19" s="273"/>
      <c r="CE19" s="273"/>
      <c r="CF19" s="273"/>
      <c r="CG19" s="226">
        <v>112.41811343741</v>
      </c>
      <c r="CH19" s="13">
        <v>34.943343637721817</v>
      </c>
      <c r="CI19" s="13">
        <v>13.0688069881605</v>
      </c>
      <c r="CJ19" s="13">
        <v>143.04080753776049</v>
      </c>
      <c r="CK19" s="13">
        <v>5.1751091927466017</v>
      </c>
      <c r="CL19" s="47">
        <v>38.201429707091954</v>
      </c>
      <c r="CM19" s="47">
        <v>11.800845195185676</v>
      </c>
      <c r="CN19" s="47">
        <v>9.1424960596831709E-2</v>
      </c>
      <c r="CO19" s="47">
        <v>17.246668421914237</v>
      </c>
      <c r="CP19" s="47">
        <v>1.3540036664390777E-2</v>
      </c>
    </row>
    <row r="20" spans="1:94" ht="21.75" customHeight="1" x14ac:dyDescent="0.2">
      <c r="A20" s="26"/>
      <c r="B20" s="5" t="s">
        <v>82</v>
      </c>
      <c r="C20" s="5" t="s">
        <v>97</v>
      </c>
      <c r="D20" s="5" t="s">
        <v>97</v>
      </c>
      <c r="E20" s="12" t="s">
        <v>94</v>
      </c>
      <c r="F20" s="204">
        <v>302.49133806302592</v>
      </c>
      <c r="G20" s="13">
        <v>270.40219670021452</v>
      </c>
      <c r="H20" s="13">
        <v>6.2470210000000002</v>
      </c>
      <c r="I20" s="13">
        <v>3.9875221909432828</v>
      </c>
      <c r="J20" s="13">
        <v>2.52</v>
      </c>
      <c r="K20" s="13">
        <v>2.5839143797312474</v>
      </c>
      <c r="L20" s="13">
        <v>0.68186629465130144</v>
      </c>
      <c r="M20" s="13">
        <v>0.72174151656073415</v>
      </c>
      <c r="N20" s="13">
        <v>3.11</v>
      </c>
      <c r="O20" s="58">
        <v>0.47052761853130731</v>
      </c>
      <c r="P20" s="58">
        <v>0.40699457241197556</v>
      </c>
      <c r="Q20" s="13">
        <v>0.35</v>
      </c>
      <c r="R20" s="190">
        <v>2.165</v>
      </c>
      <c r="S20" s="13">
        <v>0.2</v>
      </c>
      <c r="T20" s="35">
        <v>0.23</v>
      </c>
      <c r="U20" s="273">
        <v>1</v>
      </c>
      <c r="V20" s="274"/>
      <c r="W20" s="274"/>
      <c r="X20" s="274"/>
      <c r="Y20" s="273"/>
      <c r="Z20" s="273"/>
      <c r="AA20" s="274">
        <v>1</v>
      </c>
      <c r="AB20" s="274">
        <v>1</v>
      </c>
      <c r="AC20" s="273"/>
      <c r="AD20" s="273"/>
      <c r="AE20" s="274"/>
      <c r="AF20" s="273">
        <v>1</v>
      </c>
      <c r="AG20" s="273"/>
      <c r="AH20" s="273"/>
      <c r="AI20" s="277"/>
      <c r="AJ20" s="277">
        <v>1</v>
      </c>
      <c r="AK20" s="277"/>
      <c r="AL20" s="278"/>
      <c r="AM20" s="278"/>
      <c r="AN20" s="273">
        <v>1</v>
      </c>
      <c r="AO20" s="273"/>
      <c r="AP20" s="273"/>
      <c r="AQ20" s="273">
        <v>1</v>
      </c>
      <c r="AR20" s="273"/>
      <c r="AS20" s="273"/>
      <c r="AT20" s="273"/>
      <c r="AU20" s="274"/>
      <c r="AV20" s="273">
        <v>1</v>
      </c>
      <c r="AW20" s="274"/>
      <c r="AX20" s="274"/>
      <c r="AY20" s="273">
        <v>1</v>
      </c>
      <c r="AZ20" s="273"/>
      <c r="BA20" s="274"/>
      <c r="BB20" s="274"/>
      <c r="BC20" s="274"/>
      <c r="BD20" s="273"/>
      <c r="BE20" s="273" t="s">
        <v>85</v>
      </c>
      <c r="BF20" s="273"/>
      <c r="BG20" s="273" t="s">
        <v>85</v>
      </c>
      <c r="BH20" s="273"/>
      <c r="BI20" s="273"/>
      <c r="BJ20" s="273"/>
      <c r="BK20" s="273"/>
      <c r="BL20" s="273"/>
      <c r="BM20" s="273"/>
      <c r="BN20" s="273" t="s">
        <v>87</v>
      </c>
      <c r="BO20" s="273"/>
      <c r="BP20" s="273"/>
      <c r="BQ20" s="273"/>
      <c r="BR20" s="273" t="s">
        <v>85</v>
      </c>
      <c r="BS20" s="273"/>
      <c r="BT20" s="273"/>
      <c r="BU20" s="273" t="s">
        <v>85</v>
      </c>
      <c r="BV20" s="273"/>
      <c r="BW20" s="273" t="s">
        <v>85</v>
      </c>
      <c r="BX20" s="273"/>
      <c r="BY20" s="273"/>
      <c r="BZ20" s="273"/>
      <c r="CA20" s="273"/>
      <c r="CB20" s="273"/>
      <c r="CC20" s="273" t="s">
        <v>87</v>
      </c>
      <c r="CD20" s="273"/>
      <c r="CE20" s="273"/>
      <c r="CF20" s="273"/>
      <c r="CG20" s="245">
        <v>97.085613062343398</v>
      </c>
      <c r="CH20" s="13">
        <v>35.292777074099028</v>
      </c>
      <c r="CI20" s="13">
        <v>13.0688069881605</v>
      </c>
      <c r="CJ20" s="13">
        <v>123.53173406052574</v>
      </c>
      <c r="CK20" s="13">
        <v>5.2268602846740668</v>
      </c>
      <c r="CL20" s="47">
        <v>38.201429707091954</v>
      </c>
      <c r="CM20" s="47">
        <v>30.217413952780788</v>
      </c>
      <c r="CN20" s="47">
        <v>0.22047471953021519</v>
      </c>
      <c r="CO20" s="47">
        <v>44.958853840171734</v>
      </c>
      <c r="CP20" s="47">
        <v>3.2652305962424875E-2</v>
      </c>
    </row>
    <row r="21" spans="1:94" ht="24" customHeight="1" x14ac:dyDescent="0.2">
      <c r="A21" s="26"/>
      <c r="B21" s="5" t="s">
        <v>82</v>
      </c>
      <c r="C21" s="5" t="s">
        <v>97</v>
      </c>
      <c r="D21" s="5" t="s">
        <v>97</v>
      </c>
      <c r="E21" s="10" t="s">
        <v>95</v>
      </c>
      <c r="F21" s="53">
        <v>235.4644448110873</v>
      </c>
      <c r="G21" s="13">
        <v>210.40642455040424</v>
      </c>
      <c r="H21" s="13">
        <v>5.0201459999999996</v>
      </c>
      <c r="I21" s="13">
        <v>3.0887339936749845</v>
      </c>
      <c r="J21" s="13">
        <v>2.02</v>
      </c>
      <c r="K21" s="13">
        <v>2.0014996279013899</v>
      </c>
      <c r="L21" s="13">
        <v>0.52817351291842241</v>
      </c>
      <c r="M21" s="13">
        <v>0.55906085285517215</v>
      </c>
      <c r="N21" s="13">
        <v>2.5499999999999998</v>
      </c>
      <c r="O21" s="58">
        <v>0.36447061125364816</v>
      </c>
      <c r="P21" s="58">
        <v>0.17426338242133649</v>
      </c>
      <c r="Q21" s="13">
        <v>0.28000000000000003</v>
      </c>
      <c r="R21" s="13">
        <v>1.85</v>
      </c>
      <c r="S21" s="13">
        <v>0.16</v>
      </c>
      <c r="T21" s="35">
        <v>0.21</v>
      </c>
      <c r="U21" s="273">
        <v>1</v>
      </c>
      <c r="V21" s="274"/>
      <c r="W21" s="274"/>
      <c r="X21" s="274"/>
      <c r="Y21" s="273"/>
      <c r="Z21" s="273"/>
      <c r="AA21" s="274">
        <v>1</v>
      </c>
      <c r="AB21" s="274">
        <v>1</v>
      </c>
      <c r="AC21" s="273"/>
      <c r="AD21" s="273"/>
      <c r="AE21" s="274"/>
      <c r="AF21" s="273">
        <v>1</v>
      </c>
      <c r="AG21" s="273"/>
      <c r="AH21" s="273"/>
      <c r="AI21" s="277"/>
      <c r="AJ21" s="277">
        <v>1</v>
      </c>
      <c r="AK21" s="277"/>
      <c r="AL21" s="278"/>
      <c r="AM21" s="278"/>
      <c r="AN21" s="273">
        <v>1</v>
      </c>
      <c r="AO21" s="273"/>
      <c r="AP21" s="273"/>
      <c r="AQ21" s="273">
        <v>1</v>
      </c>
      <c r="AR21" s="273"/>
      <c r="AS21" s="273"/>
      <c r="AT21" s="273"/>
      <c r="AU21" s="274"/>
      <c r="AV21" s="273">
        <v>1</v>
      </c>
      <c r="AW21" s="274"/>
      <c r="AX21" s="274"/>
      <c r="AY21" s="273">
        <v>1</v>
      </c>
      <c r="AZ21" s="273"/>
      <c r="BA21" s="274"/>
      <c r="BB21" s="274"/>
      <c r="BC21" s="274"/>
      <c r="BD21" s="273"/>
      <c r="BE21" s="273" t="s">
        <v>85</v>
      </c>
      <c r="BF21" s="273"/>
      <c r="BG21" s="273" t="s">
        <v>85</v>
      </c>
      <c r="BH21" s="273"/>
      <c r="BI21" s="273"/>
      <c r="BJ21" s="273"/>
      <c r="BK21" s="273"/>
      <c r="BL21" s="273"/>
      <c r="BM21" s="273"/>
      <c r="BN21" s="273" t="s">
        <v>87</v>
      </c>
      <c r="BO21" s="273"/>
      <c r="BP21" s="273"/>
      <c r="BQ21" s="273"/>
      <c r="BR21" s="273" t="s">
        <v>85</v>
      </c>
      <c r="BS21" s="273"/>
      <c r="BT21" s="273"/>
      <c r="BU21" s="273" t="s">
        <v>85</v>
      </c>
      <c r="BV21" s="273"/>
      <c r="BW21" s="273" t="s">
        <v>85</v>
      </c>
      <c r="BX21" s="273"/>
      <c r="BY21" s="273"/>
      <c r="BZ21" s="273"/>
      <c r="CA21" s="273"/>
      <c r="CB21" s="273"/>
      <c r="CC21" s="273" t="s">
        <v>87</v>
      </c>
      <c r="CD21" s="273"/>
      <c r="CE21" s="273"/>
      <c r="CF21" s="273"/>
      <c r="CG21" s="61">
        <v>45.027112959668102</v>
      </c>
      <c r="CH21" s="53">
        <v>23.6497569517621</v>
      </c>
      <c r="CI21" s="58">
        <v>13.0688069881605</v>
      </c>
      <c r="CJ21" s="13">
        <v>57.292498529881691</v>
      </c>
      <c r="CK21" s="13">
        <v>3.5025290045559672</v>
      </c>
      <c r="CL21" s="47">
        <v>38.201429707091954</v>
      </c>
      <c r="CM21" s="47">
        <v>12.563283227481406</v>
      </c>
      <c r="CN21" s="47">
        <v>0.11872523276236069</v>
      </c>
      <c r="CO21" s="47">
        <v>21.049788206201882</v>
      </c>
      <c r="CP21" s="47">
        <v>0.01</v>
      </c>
    </row>
    <row r="22" spans="1:94" ht="30" customHeight="1" x14ac:dyDescent="0.2">
      <c r="A22" s="26"/>
      <c r="B22" s="5" t="s">
        <v>82</v>
      </c>
      <c r="C22" s="10" t="s">
        <v>98</v>
      </c>
      <c r="D22" s="10" t="s">
        <v>98</v>
      </c>
      <c r="E22" s="15"/>
      <c r="F22" s="6"/>
      <c r="G22" s="13"/>
      <c r="H22" s="124"/>
      <c r="I22" s="96">
        <v>4.4734785303625095</v>
      </c>
      <c r="J22" s="96">
        <v>1.75</v>
      </c>
      <c r="K22" s="96">
        <v>2.8988140876749062</v>
      </c>
      <c r="L22" s="96">
        <v>0.76496482869198912</v>
      </c>
      <c r="M22" s="96">
        <v>0.80969961399561419</v>
      </c>
      <c r="N22" s="97">
        <v>2.953984819734345</v>
      </c>
      <c r="O22" s="116">
        <v>0.29744713242122023</v>
      </c>
      <c r="P22" s="116"/>
      <c r="Q22" s="96"/>
      <c r="R22" s="7"/>
      <c r="S22" s="7"/>
      <c r="T22" s="36"/>
      <c r="U22" s="273"/>
      <c r="V22" s="274"/>
      <c r="W22" s="274"/>
      <c r="X22" s="274"/>
      <c r="Y22" s="273"/>
      <c r="Z22" s="273"/>
      <c r="AA22" s="274"/>
      <c r="AB22" s="274"/>
      <c r="AC22" s="273"/>
      <c r="AD22" s="273"/>
      <c r="AE22" s="274"/>
      <c r="AF22" s="273"/>
      <c r="AG22" s="273"/>
      <c r="AH22" s="273"/>
      <c r="AI22" s="274"/>
      <c r="AJ22" s="274"/>
      <c r="AK22" s="277"/>
      <c r="AL22" s="278"/>
      <c r="AM22" s="278"/>
      <c r="AN22" s="273"/>
      <c r="AO22" s="273"/>
      <c r="AP22" s="273"/>
      <c r="AQ22" s="273"/>
      <c r="AR22" s="273"/>
      <c r="AS22" s="273"/>
      <c r="AT22" s="273"/>
      <c r="AU22" s="274"/>
      <c r="AV22" s="273"/>
      <c r="AW22" s="274"/>
      <c r="AX22" s="274"/>
      <c r="AY22" s="273"/>
      <c r="AZ22" s="273"/>
      <c r="BA22" s="274"/>
      <c r="BB22" s="274"/>
      <c r="BC22" s="274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34"/>
      <c r="CH22" s="7"/>
      <c r="CI22" s="7"/>
      <c r="CJ22" s="7"/>
      <c r="CK22" s="7"/>
      <c r="CL22" s="7"/>
      <c r="CM22" s="7"/>
      <c r="CN22" s="7"/>
      <c r="CO22" s="7"/>
      <c r="CP22" s="7"/>
    </row>
    <row r="23" spans="1:94" ht="30" customHeight="1" x14ac:dyDescent="0.2">
      <c r="A23" s="26"/>
      <c r="B23" s="37" t="s">
        <v>82</v>
      </c>
      <c r="C23" s="38" t="s">
        <v>98</v>
      </c>
      <c r="D23" s="38" t="s">
        <v>98</v>
      </c>
      <c r="E23" s="38" t="s">
        <v>84</v>
      </c>
      <c r="F23" s="71">
        <v>121.67134136281143</v>
      </c>
      <c r="G23" s="13">
        <v>108.55021765385251</v>
      </c>
      <c r="H23" s="13">
        <v>2.9372520000000004</v>
      </c>
      <c r="I23" s="13">
        <v>1.6001650126667426</v>
      </c>
      <c r="J23" s="13">
        <v>0.7</v>
      </c>
      <c r="K23" s="13">
        <v>1.0369069282080492</v>
      </c>
      <c r="L23" s="13">
        <v>0.27362821716601299</v>
      </c>
      <c r="M23" s="13">
        <v>0.28962986729268042</v>
      </c>
      <c r="N23" s="13">
        <v>1.55</v>
      </c>
      <c r="O23" s="58">
        <v>0.18881947149467562</v>
      </c>
      <c r="P23" s="58">
        <v>0.14000000000000001</v>
      </c>
      <c r="Q23" s="7">
        <v>2.1</v>
      </c>
      <c r="R23" s="7">
        <v>4.8</v>
      </c>
      <c r="S23" s="7">
        <v>2.2999999999999998</v>
      </c>
      <c r="T23" s="36">
        <v>0.39999999999999997</v>
      </c>
      <c r="U23" s="273">
        <v>1</v>
      </c>
      <c r="V23" s="274"/>
      <c r="W23" s="274"/>
      <c r="X23" s="274"/>
      <c r="Y23" s="273">
        <v>1</v>
      </c>
      <c r="Z23" s="273"/>
      <c r="AA23" s="274"/>
      <c r="AB23" s="274"/>
      <c r="AC23" s="273"/>
      <c r="AD23" s="273"/>
      <c r="AE23" s="274"/>
      <c r="AF23" s="273">
        <v>1</v>
      </c>
      <c r="AG23" s="273"/>
      <c r="AH23" s="273"/>
      <c r="AI23" s="277">
        <v>1</v>
      </c>
      <c r="AJ23" s="277"/>
      <c r="AK23" s="277"/>
      <c r="AL23" s="278"/>
      <c r="AM23" s="278"/>
      <c r="AN23" s="273">
        <v>1</v>
      </c>
      <c r="AO23" s="273"/>
      <c r="AP23" s="273"/>
      <c r="AQ23" s="273">
        <v>1</v>
      </c>
      <c r="AR23" s="273"/>
      <c r="AS23" s="273"/>
      <c r="AT23" s="273"/>
      <c r="AU23" s="274"/>
      <c r="AV23" s="273">
        <v>1</v>
      </c>
      <c r="AW23" s="274"/>
      <c r="AX23" s="274"/>
      <c r="AY23" s="273">
        <v>1</v>
      </c>
      <c r="AZ23" s="273"/>
      <c r="BA23" s="274"/>
      <c r="BB23" s="274"/>
      <c r="BC23" s="274"/>
      <c r="BD23" s="273"/>
      <c r="BE23" s="273" t="s">
        <v>85</v>
      </c>
      <c r="BF23" s="273"/>
      <c r="BG23" s="273" t="s">
        <v>85</v>
      </c>
      <c r="BH23" s="273"/>
      <c r="BI23" s="273"/>
      <c r="BJ23" s="273"/>
      <c r="BK23" s="273"/>
      <c r="BL23" s="273"/>
      <c r="BM23" s="273"/>
      <c r="BN23" s="273" t="s">
        <v>87</v>
      </c>
      <c r="BO23" s="273"/>
      <c r="BP23" s="273"/>
      <c r="BQ23" s="273"/>
      <c r="BR23" s="273" t="s">
        <v>85</v>
      </c>
      <c r="BS23" s="273"/>
      <c r="BT23" s="273"/>
      <c r="BU23" s="273" t="s">
        <v>85</v>
      </c>
      <c r="BV23" s="273"/>
      <c r="BW23" s="273" t="s">
        <v>85</v>
      </c>
      <c r="BX23" s="273"/>
      <c r="BY23" s="273"/>
      <c r="BZ23" s="273"/>
      <c r="CA23" s="273"/>
      <c r="CB23" s="273"/>
      <c r="CC23" s="273" t="s">
        <v>87</v>
      </c>
      <c r="CD23" s="273"/>
      <c r="CE23" s="273"/>
      <c r="CF23" s="273"/>
      <c r="CG23" s="61">
        <v>111.17634399162678</v>
      </c>
      <c r="CH23" s="7">
        <v>23.6497569517621</v>
      </c>
      <c r="CI23" s="7">
        <v>12.683126308037409</v>
      </c>
      <c r="CJ23" s="13">
        <v>141.4607800949459</v>
      </c>
      <c r="CK23" s="13">
        <v>3.5025290045559672</v>
      </c>
      <c r="CL23" s="47">
        <v>37.07404651102415</v>
      </c>
      <c r="CM23" s="47">
        <v>13.623439328823538</v>
      </c>
      <c r="CN23" s="47">
        <v>6.946529590607714E-2</v>
      </c>
      <c r="CO23" s="94">
        <v>19.866447437533711</v>
      </c>
      <c r="CP23" s="94">
        <v>1.0287810323690024E-2</v>
      </c>
    </row>
    <row r="24" spans="1:94" ht="23.25" customHeight="1" x14ac:dyDescent="0.2">
      <c r="A24" s="26"/>
      <c r="B24" s="5" t="s">
        <v>82</v>
      </c>
      <c r="C24" s="10" t="s">
        <v>98</v>
      </c>
      <c r="D24" s="10" t="s">
        <v>98</v>
      </c>
      <c r="E24" s="12" t="s">
        <v>89</v>
      </c>
      <c r="F24" s="7">
        <v>41.346312489688167</v>
      </c>
      <c r="G24" s="13">
        <v>36.65128430951988</v>
      </c>
      <c r="H24" s="13">
        <v>1.4669650000000001</v>
      </c>
      <c r="I24" s="13">
        <v>0.54460096439864059</v>
      </c>
      <c r="J24" s="13">
        <v>0.25</v>
      </c>
      <c r="K24" s="13">
        <v>0.35290142493031912</v>
      </c>
      <c r="L24" s="13">
        <v>9.3126764912167551E-2</v>
      </c>
      <c r="M24" s="13">
        <v>9.8572774556153944E-2</v>
      </c>
      <c r="N24" s="13">
        <v>0.7</v>
      </c>
      <c r="O24" s="58">
        <v>6.4262913799039589E-2</v>
      </c>
      <c r="P24" s="58">
        <v>0.22</v>
      </c>
      <c r="Q24" s="13">
        <v>1.6</v>
      </c>
      <c r="R24" s="190">
        <v>4.375</v>
      </c>
      <c r="S24" s="190">
        <v>1.9</v>
      </c>
      <c r="T24" s="190">
        <v>0.315</v>
      </c>
      <c r="U24" s="273">
        <v>1</v>
      </c>
      <c r="V24" s="274"/>
      <c r="W24" s="274"/>
      <c r="X24" s="274"/>
      <c r="Y24" s="273">
        <v>1</v>
      </c>
      <c r="Z24" s="273"/>
      <c r="AA24" s="274"/>
      <c r="AB24" s="274"/>
      <c r="AC24" s="273"/>
      <c r="AD24" s="273"/>
      <c r="AE24" s="274"/>
      <c r="AF24" s="273">
        <v>1</v>
      </c>
      <c r="AG24" s="273"/>
      <c r="AH24" s="273"/>
      <c r="AI24" s="277">
        <v>1</v>
      </c>
      <c r="AJ24" s="277"/>
      <c r="AK24" s="277"/>
      <c r="AL24" s="278"/>
      <c r="AM24" s="278"/>
      <c r="AN24" s="273">
        <v>1</v>
      </c>
      <c r="AO24" s="273"/>
      <c r="AP24" s="273"/>
      <c r="AQ24" s="273">
        <v>1</v>
      </c>
      <c r="AR24" s="273"/>
      <c r="AS24" s="273"/>
      <c r="AT24" s="273"/>
      <c r="AU24" s="274"/>
      <c r="AV24" s="273">
        <v>1</v>
      </c>
      <c r="AW24" s="274"/>
      <c r="AX24" s="274"/>
      <c r="AY24" s="273">
        <v>1</v>
      </c>
      <c r="AZ24" s="273"/>
      <c r="BA24" s="274"/>
      <c r="BB24" s="274"/>
      <c r="BC24" s="274"/>
      <c r="BD24" s="273"/>
      <c r="BE24" s="273" t="s">
        <v>85</v>
      </c>
      <c r="BF24" s="273"/>
      <c r="BG24" s="273" t="s">
        <v>85</v>
      </c>
      <c r="BH24" s="273"/>
      <c r="BI24" s="273"/>
      <c r="BJ24" s="273"/>
      <c r="BK24" s="273"/>
      <c r="BL24" s="273"/>
      <c r="BM24" s="273"/>
      <c r="BN24" s="273" t="s">
        <v>87</v>
      </c>
      <c r="BO24" s="273"/>
      <c r="BP24" s="273"/>
      <c r="BQ24" s="273"/>
      <c r="BR24" s="273" t="s">
        <v>85</v>
      </c>
      <c r="BS24" s="273"/>
      <c r="BT24" s="273"/>
      <c r="BU24" s="273" t="s">
        <v>85</v>
      </c>
      <c r="BV24" s="273"/>
      <c r="BW24" s="273" t="s">
        <v>85</v>
      </c>
      <c r="BX24" s="273"/>
      <c r="BY24" s="273"/>
      <c r="BZ24" s="273"/>
      <c r="CA24" s="273"/>
      <c r="CB24" s="273"/>
      <c r="CC24" s="273" t="s">
        <v>87</v>
      </c>
      <c r="CD24" s="273"/>
      <c r="CE24" s="273"/>
      <c r="CF24" s="273"/>
      <c r="CG24" s="34">
        <v>89.101683073867179</v>
      </c>
      <c r="CH24" s="13">
        <v>25.068742368867824</v>
      </c>
      <c r="CI24" s="7">
        <v>12.683126308037409</v>
      </c>
      <c r="CJ24" s="13">
        <v>113.3729815431886</v>
      </c>
      <c r="CK24" s="13">
        <v>3.7126807448293251</v>
      </c>
      <c r="CL24" s="47">
        <v>37.07404651102415</v>
      </c>
      <c r="CM24" s="47">
        <v>3.8021416224753408</v>
      </c>
      <c r="CN24" s="47">
        <v>3.6774967649146194E-2</v>
      </c>
      <c r="CO24" s="94">
        <v>5.688140491859393</v>
      </c>
      <c r="CP24" s="94">
        <v>5.4463727088385509E-3</v>
      </c>
    </row>
    <row r="25" spans="1:94" ht="21.75" customHeight="1" x14ac:dyDescent="0.2">
      <c r="A25" s="26"/>
      <c r="B25" s="5" t="s">
        <v>82</v>
      </c>
      <c r="C25" s="10" t="s">
        <v>98</v>
      </c>
      <c r="D25" s="10" t="s">
        <v>98</v>
      </c>
      <c r="E25" s="12" t="s">
        <v>91</v>
      </c>
      <c r="F25" s="7">
        <v>40.867843590166643</v>
      </c>
      <c r="G25" s="13">
        <v>36.223006797558163</v>
      </c>
      <c r="H25" s="13">
        <v>0.748054</v>
      </c>
      <c r="I25" s="13">
        <v>0.53861233369007455</v>
      </c>
      <c r="J25" s="13">
        <v>0.15</v>
      </c>
      <c r="K25" s="13">
        <v>0.34902079223116833</v>
      </c>
      <c r="L25" s="13">
        <v>9.2102709061002749E-2</v>
      </c>
      <c r="M25" s="13">
        <v>9.7488832397903485E-2</v>
      </c>
      <c r="N25" s="13">
        <v>0.38</v>
      </c>
      <c r="O25" s="58">
        <v>6.3556255375428791E-2</v>
      </c>
      <c r="P25" s="58">
        <v>9.5056078314645756E-2</v>
      </c>
      <c r="Q25" s="190">
        <v>0.97499999999999998</v>
      </c>
      <c r="R25" s="13">
        <v>3.95</v>
      </c>
      <c r="S25" s="13">
        <v>1.5</v>
      </c>
      <c r="T25" s="190">
        <v>0.27250000000000002</v>
      </c>
      <c r="U25" s="273">
        <v>1</v>
      </c>
      <c r="V25" s="274"/>
      <c r="W25" s="274"/>
      <c r="X25" s="274"/>
      <c r="Y25" s="273"/>
      <c r="Z25" s="273"/>
      <c r="AA25" s="274">
        <v>1</v>
      </c>
      <c r="AB25" s="274"/>
      <c r="AC25" s="273"/>
      <c r="AD25" s="273"/>
      <c r="AE25" s="274"/>
      <c r="AF25" s="273">
        <v>1</v>
      </c>
      <c r="AG25" s="273"/>
      <c r="AH25" s="273"/>
      <c r="AI25" s="277">
        <v>1</v>
      </c>
      <c r="AJ25" s="277"/>
      <c r="AK25" s="277"/>
      <c r="AL25" s="278"/>
      <c r="AM25" s="278"/>
      <c r="AN25" s="273">
        <v>1</v>
      </c>
      <c r="AO25" s="273"/>
      <c r="AP25" s="273"/>
      <c r="AQ25" s="273">
        <v>1</v>
      </c>
      <c r="AR25" s="273"/>
      <c r="AS25" s="273"/>
      <c r="AT25" s="273"/>
      <c r="AU25" s="274"/>
      <c r="AV25" s="273">
        <v>1</v>
      </c>
      <c r="AW25" s="274"/>
      <c r="AX25" s="274"/>
      <c r="AY25" s="273">
        <v>1</v>
      </c>
      <c r="AZ25" s="273"/>
      <c r="BA25" s="274"/>
      <c r="BB25" s="274"/>
      <c r="BC25" s="274"/>
      <c r="BD25" s="273"/>
      <c r="BE25" s="273" t="s">
        <v>85</v>
      </c>
      <c r="BF25" s="273"/>
      <c r="BG25" s="273" t="s">
        <v>85</v>
      </c>
      <c r="BH25" s="273"/>
      <c r="BI25" s="273"/>
      <c r="BJ25" s="273"/>
      <c r="BK25" s="273"/>
      <c r="BL25" s="273"/>
      <c r="BM25" s="273"/>
      <c r="BN25" s="273" t="s">
        <v>87</v>
      </c>
      <c r="BO25" s="273"/>
      <c r="BP25" s="273"/>
      <c r="BQ25" s="273"/>
      <c r="BR25" s="273" t="s">
        <v>85</v>
      </c>
      <c r="BS25" s="273"/>
      <c r="BT25" s="273"/>
      <c r="BU25" s="273" t="s">
        <v>85</v>
      </c>
      <c r="BV25" s="273"/>
      <c r="BW25" s="273" t="s">
        <v>85</v>
      </c>
      <c r="BX25" s="273"/>
      <c r="BY25" s="273"/>
      <c r="BZ25" s="273"/>
      <c r="CA25" s="273"/>
      <c r="CB25" s="273"/>
      <c r="CC25" s="273" t="s">
        <v>87</v>
      </c>
      <c r="CD25" s="273"/>
      <c r="CE25" s="273"/>
      <c r="CF25" s="273"/>
      <c r="CG25" s="34">
        <v>49.253083373497589</v>
      </c>
      <c r="CH25" s="13">
        <v>31.837302808462141</v>
      </c>
      <c r="CI25" s="7">
        <v>12.683126308037409</v>
      </c>
      <c r="CJ25" s="13">
        <v>62.66962328443833</v>
      </c>
      <c r="CK25" s="13">
        <v>4.7151045459332437</v>
      </c>
      <c r="CL25" s="47">
        <v>37.07404651102415</v>
      </c>
      <c r="CM25" s="47">
        <v>2.3144767960301027</v>
      </c>
      <c r="CN25" s="47">
        <v>2.3816021715081338E-2</v>
      </c>
      <c r="CO25" s="94">
        <v>3.7852185242997169</v>
      </c>
      <c r="CP25" s="101">
        <v>3.5271528160035464E-3</v>
      </c>
    </row>
    <row r="26" spans="1:94" ht="22.5" customHeight="1" x14ac:dyDescent="0.2">
      <c r="A26" s="26"/>
      <c r="B26" s="5" t="s">
        <v>82</v>
      </c>
      <c r="C26" s="10" t="s">
        <v>98</v>
      </c>
      <c r="D26" s="10" t="s">
        <v>98</v>
      </c>
      <c r="E26" s="12" t="s">
        <v>92</v>
      </c>
      <c r="F26" s="7">
        <v>26.365286256393336</v>
      </c>
      <c r="G26" s="13">
        <v>23.241767728097674</v>
      </c>
      <c r="H26" s="13">
        <v>0.48259600000000002</v>
      </c>
      <c r="I26" s="13">
        <v>0.35006737879612665</v>
      </c>
      <c r="J26" s="13">
        <v>0.08</v>
      </c>
      <c r="K26" s="13">
        <v>0.22684366145989007</v>
      </c>
      <c r="L26" s="13">
        <v>5.9861521774137665E-2</v>
      </c>
      <c r="M26" s="13">
        <v>6.3362195562098919E-2</v>
      </c>
      <c r="N26" s="13">
        <v>0.22</v>
      </c>
      <c r="O26" s="58">
        <v>4.1307950697942943E-2</v>
      </c>
      <c r="P26" s="58">
        <v>8.8759428098183712E-2</v>
      </c>
      <c r="Q26" s="190">
        <v>0.66249999999999998</v>
      </c>
      <c r="R26" s="13">
        <v>3.1</v>
      </c>
      <c r="S26" s="13">
        <v>0.4</v>
      </c>
      <c r="T26" s="190">
        <v>0.25124999999999997</v>
      </c>
      <c r="U26" s="273">
        <v>1</v>
      </c>
      <c r="V26" s="274"/>
      <c r="W26" s="274"/>
      <c r="X26" s="274"/>
      <c r="Y26" s="273"/>
      <c r="Z26" s="273"/>
      <c r="AA26" s="274">
        <v>1</v>
      </c>
      <c r="AB26" s="274"/>
      <c r="AC26" s="273"/>
      <c r="AD26" s="273"/>
      <c r="AE26" s="274"/>
      <c r="AF26" s="273">
        <v>1</v>
      </c>
      <c r="AG26" s="273"/>
      <c r="AH26" s="273"/>
      <c r="AI26" s="277">
        <v>1</v>
      </c>
      <c r="AJ26" s="277"/>
      <c r="AK26" s="277"/>
      <c r="AL26" s="278"/>
      <c r="AM26" s="278"/>
      <c r="AN26" s="273">
        <v>1</v>
      </c>
      <c r="AO26" s="273"/>
      <c r="AP26" s="273"/>
      <c r="AQ26" s="273">
        <v>1</v>
      </c>
      <c r="AR26" s="273"/>
      <c r="AS26" s="273"/>
      <c r="AT26" s="273"/>
      <c r="AU26" s="274"/>
      <c r="AV26" s="273">
        <v>1</v>
      </c>
      <c r="AW26" s="274"/>
      <c r="AX26" s="274"/>
      <c r="AY26" s="273">
        <v>1</v>
      </c>
      <c r="AZ26" s="273"/>
      <c r="BA26" s="274"/>
      <c r="BB26" s="274"/>
      <c r="BC26" s="274"/>
      <c r="BD26" s="273"/>
      <c r="BE26" s="273" t="s">
        <v>85</v>
      </c>
      <c r="BF26" s="273"/>
      <c r="BG26" s="273" t="s">
        <v>85</v>
      </c>
      <c r="BH26" s="273"/>
      <c r="BI26" s="273"/>
      <c r="BJ26" s="273"/>
      <c r="BK26" s="273"/>
      <c r="BL26" s="273"/>
      <c r="BM26" s="273"/>
      <c r="BN26" s="273" t="s">
        <v>87</v>
      </c>
      <c r="BO26" s="273"/>
      <c r="BP26" s="273"/>
      <c r="BQ26" s="273"/>
      <c r="BR26" s="273" t="s">
        <v>85</v>
      </c>
      <c r="BS26" s="273"/>
      <c r="BT26" s="273"/>
      <c r="BU26" s="273" t="s">
        <v>85</v>
      </c>
      <c r="BV26" s="273"/>
      <c r="BW26" s="273" t="s">
        <v>85</v>
      </c>
      <c r="BX26" s="273"/>
      <c r="BY26" s="273"/>
      <c r="BZ26" s="273"/>
      <c r="CA26" s="273"/>
      <c r="CB26" s="273"/>
      <c r="CC26" s="273" t="s">
        <v>87</v>
      </c>
      <c r="CD26" s="273"/>
      <c r="CE26" s="273"/>
      <c r="CF26" s="273"/>
      <c r="CG26" s="226">
        <v>44.863134638033671</v>
      </c>
      <c r="CH26" s="13">
        <v>33.429167948885251</v>
      </c>
      <c r="CI26" s="7">
        <v>12.683126308037409</v>
      </c>
      <c r="CJ26" s="13">
        <v>57.083852513434039</v>
      </c>
      <c r="CK26" s="13">
        <v>4.9508597732299062</v>
      </c>
      <c r="CL26" s="47">
        <v>37.07404651102415</v>
      </c>
      <c r="CM26" s="47">
        <v>1.3891428105489512</v>
      </c>
      <c r="CN26" s="47">
        <v>1.6132782735460229E-2</v>
      </c>
      <c r="CO26" s="47">
        <v>2.3041974900882112</v>
      </c>
      <c r="CP26" s="69">
        <v>2.3892651231216598E-3</v>
      </c>
    </row>
    <row r="27" spans="1:94" ht="23.25" customHeight="1" x14ac:dyDescent="0.2">
      <c r="A27" s="26"/>
      <c r="B27" s="5" t="s">
        <v>82</v>
      </c>
      <c r="C27" s="10" t="s">
        <v>98</v>
      </c>
      <c r="D27" s="10" t="s">
        <v>98</v>
      </c>
      <c r="E27" s="12" t="s">
        <v>93</v>
      </c>
      <c r="F27" s="7">
        <v>24.682395644283122</v>
      </c>
      <c r="G27" s="13">
        <v>21.735412341197822</v>
      </c>
      <c r="H27" s="13">
        <v>0.45179200000000003</v>
      </c>
      <c r="I27" s="13">
        <v>0.3242301163755778</v>
      </c>
      <c r="J27" s="13">
        <v>7.0000000000000007E-2</v>
      </c>
      <c r="K27" s="13">
        <v>0.21010111541137441</v>
      </c>
      <c r="L27" s="13">
        <v>5.5443349900223808E-2</v>
      </c>
      <c r="M27" s="13">
        <v>5.8685651063979584E-2</v>
      </c>
      <c r="N27" s="13">
        <v>0.21</v>
      </c>
      <c r="O27" s="58">
        <v>3.8259153732318175E-2</v>
      </c>
      <c r="P27" s="58">
        <v>7.5970962643259643E-2</v>
      </c>
      <c r="Q27" s="190">
        <v>0.5</v>
      </c>
      <c r="R27" s="190">
        <v>2.4750000000000001</v>
      </c>
      <c r="S27" s="13">
        <v>0.35</v>
      </c>
      <c r="T27" s="190">
        <v>0.24</v>
      </c>
      <c r="U27" s="273">
        <v>1</v>
      </c>
      <c r="V27" s="274"/>
      <c r="W27" s="274"/>
      <c r="X27" s="274"/>
      <c r="Y27" s="273"/>
      <c r="Z27" s="273"/>
      <c r="AA27" s="274">
        <v>1</v>
      </c>
      <c r="AB27" s="274"/>
      <c r="AC27" s="273"/>
      <c r="AD27" s="273"/>
      <c r="AE27" s="274"/>
      <c r="AF27" s="273">
        <v>1</v>
      </c>
      <c r="AG27" s="273"/>
      <c r="AH27" s="273"/>
      <c r="AI27" s="277">
        <v>1</v>
      </c>
      <c r="AJ27" s="277"/>
      <c r="AK27" s="277"/>
      <c r="AL27" s="278"/>
      <c r="AM27" s="278"/>
      <c r="AN27" s="273">
        <v>1</v>
      </c>
      <c r="AO27" s="273"/>
      <c r="AP27" s="273"/>
      <c r="AQ27" s="273">
        <v>1</v>
      </c>
      <c r="AR27" s="273"/>
      <c r="AS27" s="273"/>
      <c r="AT27" s="273"/>
      <c r="AU27" s="274"/>
      <c r="AV27" s="273">
        <v>1</v>
      </c>
      <c r="AW27" s="274"/>
      <c r="AX27" s="274"/>
      <c r="AY27" s="273">
        <v>1</v>
      </c>
      <c r="AZ27" s="273"/>
      <c r="BA27" s="274"/>
      <c r="BB27" s="274"/>
      <c r="BC27" s="274"/>
      <c r="BD27" s="273"/>
      <c r="BE27" s="273" t="s">
        <v>85</v>
      </c>
      <c r="BF27" s="273"/>
      <c r="BG27" s="273" t="s">
        <v>85</v>
      </c>
      <c r="BH27" s="273"/>
      <c r="BI27" s="273"/>
      <c r="BJ27" s="273"/>
      <c r="BK27" s="273"/>
      <c r="BL27" s="273"/>
      <c r="BM27" s="273"/>
      <c r="BN27" s="273" t="s">
        <v>87</v>
      </c>
      <c r="BO27" s="273"/>
      <c r="BP27" s="273"/>
      <c r="BQ27" s="273"/>
      <c r="BR27" s="273" t="s">
        <v>85</v>
      </c>
      <c r="BS27" s="273"/>
      <c r="BT27" s="273"/>
      <c r="BU27" s="273" t="s">
        <v>85</v>
      </c>
      <c r="BV27" s="273"/>
      <c r="BW27" s="273" t="s">
        <v>85</v>
      </c>
      <c r="BX27" s="273"/>
      <c r="BY27" s="273"/>
      <c r="BZ27" s="273"/>
      <c r="CA27" s="273"/>
      <c r="CB27" s="273"/>
      <c r="CC27" s="273" t="s">
        <v>87</v>
      </c>
      <c r="CD27" s="273"/>
      <c r="CE27" s="273"/>
      <c r="CF27" s="273"/>
      <c r="CG27" s="226">
        <v>40.473185902569753</v>
      </c>
      <c r="CH27" s="13">
        <v>35.434918025818369</v>
      </c>
      <c r="CI27" s="7">
        <v>12.683126308037409</v>
      </c>
      <c r="CJ27" s="13">
        <v>51.498081742429754</v>
      </c>
      <c r="CK27" s="13">
        <v>5.2479113596237008</v>
      </c>
      <c r="CL27" s="47">
        <v>37.07404651102415</v>
      </c>
      <c r="CM27" s="47">
        <v>1.2048013258957033</v>
      </c>
      <c r="CN27" s="47">
        <v>1.6009212484720533E-2</v>
      </c>
      <c r="CO27" s="47">
        <v>2.0344083255720742</v>
      </c>
      <c r="CP27" s="69">
        <v>2.3709643689871114E-3</v>
      </c>
    </row>
    <row r="28" spans="1:94" ht="24" customHeight="1" x14ac:dyDescent="0.2">
      <c r="A28" s="26"/>
      <c r="B28" s="5" t="s">
        <v>82</v>
      </c>
      <c r="C28" s="10" t="s">
        <v>98</v>
      </c>
      <c r="D28" s="10" t="s">
        <v>98</v>
      </c>
      <c r="E28" s="12" t="s">
        <v>94</v>
      </c>
      <c r="F28" s="203">
        <v>53.79475334103283</v>
      </c>
      <c r="G28" s="13">
        <v>47.793883715558486</v>
      </c>
      <c r="H28" s="13">
        <v>1.6948239999999999</v>
      </c>
      <c r="I28" s="13">
        <v>0.70913690976167632</v>
      </c>
      <c r="J28" s="13">
        <v>0.3</v>
      </c>
      <c r="K28" s="13">
        <v>0.45952071752556628</v>
      </c>
      <c r="L28" s="13">
        <v>0.12126241156924666</v>
      </c>
      <c r="M28" s="13">
        <v>0.1283537806668634</v>
      </c>
      <c r="N28" s="13">
        <v>0.85</v>
      </c>
      <c r="O28" s="58">
        <v>8.3678155351877795E-2</v>
      </c>
      <c r="P28" s="58">
        <v>0.22</v>
      </c>
      <c r="Q28" s="13">
        <v>0.35</v>
      </c>
      <c r="R28" s="190">
        <v>2.165</v>
      </c>
      <c r="S28" s="13">
        <v>0.2</v>
      </c>
      <c r="T28" s="35">
        <v>0.23</v>
      </c>
      <c r="U28" s="273">
        <v>1</v>
      </c>
      <c r="V28" s="274"/>
      <c r="W28" s="274"/>
      <c r="X28" s="274"/>
      <c r="Y28" s="273"/>
      <c r="Z28" s="273"/>
      <c r="AA28" s="274">
        <v>1</v>
      </c>
      <c r="AB28" s="274">
        <v>1</v>
      </c>
      <c r="AC28" s="273"/>
      <c r="AD28" s="273"/>
      <c r="AE28" s="274"/>
      <c r="AF28" s="273">
        <v>1</v>
      </c>
      <c r="AG28" s="273"/>
      <c r="AH28" s="273"/>
      <c r="AI28" s="277"/>
      <c r="AJ28" s="277">
        <v>1</v>
      </c>
      <c r="AK28" s="277"/>
      <c r="AL28" s="278"/>
      <c r="AM28" s="278"/>
      <c r="AN28" s="273">
        <v>1</v>
      </c>
      <c r="AO28" s="273"/>
      <c r="AP28" s="273"/>
      <c r="AQ28" s="273">
        <v>1</v>
      </c>
      <c r="AR28" s="273"/>
      <c r="AS28" s="273"/>
      <c r="AT28" s="273"/>
      <c r="AU28" s="274"/>
      <c r="AV28" s="273">
        <v>1</v>
      </c>
      <c r="AW28" s="274"/>
      <c r="AX28" s="274"/>
      <c r="AY28" s="273">
        <v>1</v>
      </c>
      <c r="AZ28" s="273"/>
      <c r="BA28" s="274"/>
      <c r="BB28" s="274"/>
      <c r="BC28" s="274"/>
      <c r="BD28" s="273"/>
      <c r="BE28" s="273" t="s">
        <v>85</v>
      </c>
      <c r="BF28" s="273"/>
      <c r="BG28" s="273" t="s">
        <v>85</v>
      </c>
      <c r="BH28" s="273"/>
      <c r="BI28" s="273"/>
      <c r="BJ28" s="273"/>
      <c r="BK28" s="273"/>
      <c r="BL28" s="273"/>
      <c r="BM28" s="273"/>
      <c r="BN28" s="273" t="s">
        <v>87</v>
      </c>
      <c r="BO28" s="273"/>
      <c r="BP28" s="273"/>
      <c r="BQ28" s="273"/>
      <c r="BR28" s="273" t="s">
        <v>85</v>
      </c>
      <c r="BS28" s="273"/>
      <c r="BT28" s="273"/>
      <c r="BU28" s="273" t="s">
        <v>85</v>
      </c>
      <c r="BV28" s="273"/>
      <c r="BW28" s="273" t="s">
        <v>85</v>
      </c>
      <c r="BX28" s="273"/>
      <c r="BY28" s="273"/>
      <c r="BZ28" s="273"/>
      <c r="CA28" s="273"/>
      <c r="CB28" s="273"/>
      <c r="CC28" s="273" t="s">
        <v>87</v>
      </c>
      <c r="CD28" s="273"/>
      <c r="CE28" s="273"/>
      <c r="CF28" s="273"/>
      <c r="CG28" s="34">
        <v>31.693288431641925</v>
      </c>
      <c r="CH28" s="13">
        <v>38.978409828400203</v>
      </c>
      <c r="CI28" s="7">
        <v>12.683126308037409</v>
      </c>
      <c r="CJ28" s="13">
        <v>40.326540200421185</v>
      </c>
      <c r="CK28" s="13">
        <v>5.7727024955860706</v>
      </c>
      <c r="CL28" s="47">
        <v>37.07404651102415</v>
      </c>
      <c r="CM28" s="47">
        <v>2.2090809931995858</v>
      </c>
      <c r="CN28" s="47">
        <v>6.6061544459008539E-2</v>
      </c>
      <c r="CO28" s="47">
        <v>3.9217511604042476</v>
      </c>
      <c r="CP28" s="47">
        <v>9.7837147343791658E-3</v>
      </c>
    </row>
    <row r="29" spans="1:94" ht="25.5" customHeight="1" x14ac:dyDescent="0.2">
      <c r="A29" s="26"/>
      <c r="B29" s="5" t="s">
        <v>82</v>
      </c>
      <c r="C29" s="10" t="s">
        <v>98</v>
      </c>
      <c r="D29" s="10" t="s">
        <v>98</v>
      </c>
      <c r="E29" s="10" t="s">
        <v>95</v>
      </c>
      <c r="F29" s="53">
        <v>31.001484903481273</v>
      </c>
      <c r="G29" s="13">
        <v>27.391629137106086</v>
      </c>
      <c r="H29" s="13">
        <v>1.2776110000000001</v>
      </c>
      <c r="I29" s="13">
        <v>0.40666581467367091</v>
      </c>
      <c r="J29" s="13">
        <v>0.2</v>
      </c>
      <c r="K29" s="13">
        <v>0.26351944790853876</v>
      </c>
      <c r="L29" s="13">
        <v>6.9539854309197735E-2</v>
      </c>
      <c r="M29" s="13">
        <v>7.3606512455934428E-2</v>
      </c>
      <c r="N29" s="13">
        <v>0.6</v>
      </c>
      <c r="O29" s="58">
        <v>4.7986566131493165E-2</v>
      </c>
      <c r="P29" s="58">
        <v>0.24</v>
      </c>
      <c r="Q29" s="13">
        <v>0.28000000000000003</v>
      </c>
      <c r="R29" s="13">
        <v>1.85</v>
      </c>
      <c r="S29" s="13">
        <v>0.16</v>
      </c>
      <c r="T29" s="35">
        <v>0.21</v>
      </c>
      <c r="U29" s="273">
        <v>1</v>
      </c>
      <c r="V29" s="274"/>
      <c r="W29" s="274"/>
      <c r="X29" s="274"/>
      <c r="Y29" s="273"/>
      <c r="Z29" s="273"/>
      <c r="AA29" s="274">
        <v>1</v>
      </c>
      <c r="AB29" s="274">
        <v>1</v>
      </c>
      <c r="AC29" s="273"/>
      <c r="AD29" s="273"/>
      <c r="AE29" s="274"/>
      <c r="AF29" s="273">
        <v>1</v>
      </c>
      <c r="AG29" s="273"/>
      <c r="AH29" s="273"/>
      <c r="AI29" s="277"/>
      <c r="AJ29" s="277">
        <v>1</v>
      </c>
      <c r="AK29" s="277"/>
      <c r="AL29" s="278"/>
      <c r="AM29" s="278"/>
      <c r="AN29" s="273">
        <v>1</v>
      </c>
      <c r="AO29" s="273"/>
      <c r="AP29" s="273"/>
      <c r="AQ29" s="273">
        <v>1</v>
      </c>
      <c r="AR29" s="273"/>
      <c r="AS29" s="273"/>
      <c r="AT29" s="273"/>
      <c r="AU29" s="274"/>
      <c r="AV29" s="273">
        <v>1</v>
      </c>
      <c r="AW29" s="274"/>
      <c r="AX29" s="274"/>
      <c r="AY29" s="273">
        <v>1</v>
      </c>
      <c r="AZ29" s="273"/>
      <c r="BA29" s="274"/>
      <c r="BB29" s="274"/>
      <c r="BC29" s="274"/>
      <c r="BD29" s="273"/>
      <c r="BE29" s="273" t="s">
        <v>85</v>
      </c>
      <c r="BF29" s="273"/>
      <c r="BG29" s="273" t="s">
        <v>85</v>
      </c>
      <c r="BH29" s="273"/>
      <c r="BI29" s="273"/>
      <c r="BJ29" s="273"/>
      <c r="BK29" s="273"/>
      <c r="BL29" s="273"/>
      <c r="BM29" s="273"/>
      <c r="BN29" s="273" t="s">
        <v>87</v>
      </c>
      <c r="BO29" s="273"/>
      <c r="BP29" s="273"/>
      <c r="BQ29" s="273"/>
      <c r="BR29" s="273" t="s">
        <v>85</v>
      </c>
      <c r="BS29" s="273"/>
      <c r="BT29" s="273"/>
      <c r="BU29" s="273" t="s">
        <v>85</v>
      </c>
      <c r="BV29" s="273"/>
      <c r="BW29" s="273" t="s">
        <v>85</v>
      </c>
      <c r="BX29" s="273"/>
      <c r="BY29" s="273"/>
      <c r="BZ29" s="273"/>
      <c r="CA29" s="273"/>
      <c r="CB29" s="273"/>
      <c r="CC29" s="273" t="s">
        <v>87</v>
      </c>
      <c r="CD29" s="273"/>
      <c r="CE29" s="273"/>
      <c r="CF29" s="273"/>
      <c r="CG29" s="263">
        <v>23.662894403354272</v>
      </c>
      <c r="CH29" s="53">
        <v>23.6497569517621</v>
      </c>
      <c r="CI29" s="53">
        <v>12.683126308037409</v>
      </c>
      <c r="CJ29" s="13">
        <v>30.108666838827975</v>
      </c>
      <c r="CK29" s="13">
        <v>3.5025290045559672</v>
      </c>
      <c r="CL29" s="47">
        <v>37.07404651102415</v>
      </c>
      <c r="CM29" s="47">
        <v>1.0534109765747515</v>
      </c>
      <c r="CN29" s="47">
        <v>3.0215189628897729E-2</v>
      </c>
      <c r="CO29" s="47">
        <v>1.9740759290843379</v>
      </c>
      <c r="CP29" s="69">
        <v>4.4748695840397543E-3</v>
      </c>
    </row>
    <row r="30" spans="1:94" ht="25.5" customHeight="1" x14ac:dyDescent="0.2">
      <c r="A30" s="220"/>
      <c r="B30" s="5" t="s">
        <v>82</v>
      </c>
      <c r="C30" s="10" t="s">
        <v>99</v>
      </c>
      <c r="D30" s="10" t="s">
        <v>99</v>
      </c>
      <c r="E30" s="15"/>
      <c r="F30" s="115">
        <v>-256.12</v>
      </c>
      <c r="G30" s="115"/>
      <c r="H30" s="118"/>
      <c r="I30" s="115">
        <v>2.0185680478444343</v>
      </c>
      <c r="J30" s="115">
        <v>0.46000000000000008</v>
      </c>
      <c r="K30" s="115">
        <v>1.3080320950031934</v>
      </c>
      <c r="L30" s="115">
        <v>0.34517513618139828</v>
      </c>
      <c r="M30" s="115">
        <v>0.36536081665984255</v>
      </c>
      <c r="N30" s="113">
        <v>1.836015180265655</v>
      </c>
      <c r="O30" s="113">
        <v>0.18255286757877931</v>
      </c>
      <c r="P30" s="113"/>
      <c r="Q30" s="7"/>
      <c r="R30" s="7"/>
      <c r="S30" s="7"/>
      <c r="T30" s="36"/>
      <c r="U30" s="273"/>
      <c r="V30" s="273"/>
      <c r="W30" s="274"/>
      <c r="X30" s="274"/>
      <c r="Y30" s="273"/>
      <c r="Z30" s="273"/>
      <c r="AA30" s="274"/>
      <c r="AB30" s="274"/>
      <c r="AC30" s="273"/>
      <c r="AD30" s="273"/>
      <c r="AE30" s="273"/>
      <c r="AF30" s="273"/>
      <c r="AG30" s="273"/>
      <c r="AH30" s="273"/>
      <c r="AI30" s="274"/>
      <c r="AJ30" s="274"/>
      <c r="AK30" s="277"/>
      <c r="AL30" s="278"/>
      <c r="AM30" s="278"/>
      <c r="AN30" s="273"/>
      <c r="AO30" s="273"/>
      <c r="AP30" s="273"/>
      <c r="AQ30" s="273"/>
      <c r="AR30" s="273"/>
      <c r="AS30" s="273"/>
      <c r="AT30" s="273"/>
      <c r="AU30" s="274"/>
      <c r="AV30" s="273"/>
      <c r="AW30" s="274"/>
      <c r="AX30" s="274"/>
      <c r="AY30" s="273"/>
      <c r="AZ30" s="273"/>
      <c r="BA30" s="274"/>
      <c r="BB30" s="274"/>
      <c r="BC30" s="274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3"/>
      <c r="CA30" s="273"/>
      <c r="CB30" s="273"/>
      <c r="CC30" s="273"/>
      <c r="CD30" s="273"/>
      <c r="CE30" s="273"/>
      <c r="CF30" s="273"/>
      <c r="CG30" s="34"/>
      <c r="CH30" s="7"/>
      <c r="CI30" s="7"/>
      <c r="CJ30" s="7"/>
      <c r="CK30" s="7"/>
      <c r="CL30" s="7"/>
      <c r="CM30" s="7"/>
      <c r="CN30" s="47"/>
      <c r="CO30" s="7"/>
      <c r="CP30" s="7"/>
    </row>
    <row r="31" spans="1:94" ht="25.5" customHeight="1" x14ac:dyDescent="0.2">
      <c r="A31" s="26"/>
      <c r="B31" s="37" t="s">
        <v>82</v>
      </c>
      <c r="C31" s="10" t="s">
        <v>99</v>
      </c>
      <c r="D31" s="10" t="s">
        <v>99</v>
      </c>
      <c r="E31" s="38" t="s">
        <v>84</v>
      </c>
      <c r="F31" s="65">
        <v>17.777594456360337</v>
      </c>
      <c r="G31" s="13">
        <v>15.554924797888138</v>
      </c>
      <c r="H31" s="13">
        <v>0.325405</v>
      </c>
      <c r="I31" s="13">
        <v>0.59664289243643831</v>
      </c>
      <c r="J31" s="13">
        <v>0.14000000000000001</v>
      </c>
      <c r="K31" s="13">
        <v>0.38662459429881202</v>
      </c>
      <c r="L31" s="13">
        <v>0.10202593460663095</v>
      </c>
      <c r="M31" s="13">
        <v>0.10799236353099533</v>
      </c>
      <c r="N31" s="13">
        <v>0.5</v>
      </c>
      <c r="O31" s="58">
        <v>7.0403861307499718E-2</v>
      </c>
      <c r="P31" s="58">
        <v>2.6239031128938592E-2</v>
      </c>
      <c r="Q31" s="71">
        <v>1.8</v>
      </c>
      <c r="R31" s="71">
        <v>4.8</v>
      </c>
      <c r="S31" s="71">
        <v>2.4</v>
      </c>
      <c r="T31" s="275">
        <v>2</v>
      </c>
      <c r="U31" s="273">
        <v>1</v>
      </c>
      <c r="V31" s="274"/>
      <c r="W31" s="274"/>
      <c r="X31" s="274"/>
      <c r="Y31" s="273">
        <v>1</v>
      </c>
      <c r="Z31" s="273"/>
      <c r="AA31" s="274"/>
      <c r="AB31" s="274"/>
      <c r="AC31" s="273"/>
      <c r="AD31" s="273"/>
      <c r="AE31" s="274"/>
      <c r="AF31" s="273">
        <v>1</v>
      </c>
      <c r="AG31" s="273"/>
      <c r="AH31" s="273"/>
      <c r="AI31" s="277">
        <v>1</v>
      </c>
      <c r="AJ31" s="277"/>
      <c r="AK31" s="277"/>
      <c r="AL31" s="278"/>
      <c r="AM31" s="278"/>
      <c r="AN31" s="273">
        <v>1</v>
      </c>
      <c r="AO31" s="273"/>
      <c r="AP31" s="273"/>
      <c r="AQ31" s="273">
        <v>1</v>
      </c>
      <c r="AR31" s="273"/>
      <c r="AS31" s="273"/>
      <c r="AT31" s="273"/>
      <c r="AU31" s="274"/>
      <c r="AV31" s="273">
        <v>1</v>
      </c>
      <c r="AW31" s="274"/>
      <c r="AX31" s="274"/>
      <c r="AY31" s="273">
        <v>1</v>
      </c>
      <c r="AZ31" s="273"/>
      <c r="BA31" s="274"/>
      <c r="BB31" s="274"/>
      <c r="BC31" s="274"/>
      <c r="BD31" s="273"/>
      <c r="BE31" s="273" t="s">
        <v>85</v>
      </c>
      <c r="BF31" s="273"/>
      <c r="BG31" s="273" t="s">
        <v>85</v>
      </c>
      <c r="BH31" s="273"/>
      <c r="BI31" s="273"/>
      <c r="BJ31" s="273"/>
      <c r="BK31" s="273"/>
      <c r="BL31" s="273"/>
      <c r="BM31" s="273"/>
      <c r="BN31" s="273" t="s">
        <v>87</v>
      </c>
      <c r="BO31" s="273"/>
      <c r="BP31" s="273"/>
      <c r="BQ31" s="273"/>
      <c r="BR31" s="273" t="s">
        <v>85</v>
      </c>
      <c r="BS31" s="273"/>
      <c r="BT31" s="273"/>
      <c r="BU31" s="273" t="s">
        <v>85</v>
      </c>
      <c r="BV31" s="273"/>
      <c r="BW31" s="273" t="s">
        <v>85</v>
      </c>
      <c r="BX31" s="273"/>
      <c r="BY31" s="273"/>
      <c r="BZ31" s="273"/>
      <c r="CA31" s="273"/>
      <c r="CB31" s="273"/>
      <c r="CC31" s="273" t="s">
        <v>87</v>
      </c>
      <c r="CD31" s="273"/>
      <c r="CE31" s="273"/>
      <c r="CF31" s="273"/>
      <c r="CG31" s="276">
        <v>111.17634399162678</v>
      </c>
      <c r="CH31" s="71">
        <v>23.6497569517621</v>
      </c>
      <c r="CI31" s="73">
        <v>12.683126308037409</v>
      </c>
      <c r="CJ31" s="13">
        <v>141.4607800949459</v>
      </c>
      <c r="CK31" s="13">
        <v>3.5025290045559672</v>
      </c>
      <c r="CL31" s="47">
        <v>37.07404651102415</v>
      </c>
      <c r="CM31" s="47">
        <v>1.9668651460369808</v>
      </c>
      <c r="CN31" s="47">
        <v>7.6957491608881465E-3</v>
      </c>
      <c r="CO31" s="94">
        <v>2.859499159956703</v>
      </c>
      <c r="CP31" s="101">
        <v>1.1397404507275347E-3</v>
      </c>
    </row>
    <row r="32" spans="1:94" ht="29.25" customHeight="1" x14ac:dyDescent="0.2">
      <c r="A32" s="26"/>
      <c r="B32" s="5" t="s">
        <v>82</v>
      </c>
      <c r="C32" s="10" t="s">
        <v>99</v>
      </c>
      <c r="D32" s="10" t="s">
        <v>99</v>
      </c>
      <c r="E32" s="12" t="s">
        <v>89</v>
      </c>
      <c r="F32" s="65">
        <v>12.044217125886817</v>
      </c>
      <c r="G32" s="13">
        <v>10.422978749381292</v>
      </c>
      <c r="H32" s="13">
        <v>0.22045999999999999</v>
      </c>
      <c r="I32" s="13">
        <v>0.40422209882004639</v>
      </c>
      <c r="J32" s="13">
        <v>0.1</v>
      </c>
      <c r="K32" s="13">
        <v>0.26193592003539007</v>
      </c>
      <c r="L32" s="13">
        <v>6.9121978898227937E-2</v>
      </c>
      <c r="M32" s="13">
        <v>7.3164199886428388E-2</v>
      </c>
      <c r="N32" s="13">
        <v>0.33</v>
      </c>
      <c r="O32" s="58">
        <v>4.769820766076547E-2</v>
      </c>
      <c r="P32" s="58">
        <v>2.6523891159280909E-2</v>
      </c>
      <c r="Q32" s="13">
        <v>1.6</v>
      </c>
      <c r="R32" s="190">
        <v>4.375</v>
      </c>
      <c r="S32" s="13">
        <v>2.2999999999999998</v>
      </c>
      <c r="T32" s="36">
        <v>0.4</v>
      </c>
      <c r="U32" s="273">
        <v>1</v>
      </c>
      <c r="V32" s="274"/>
      <c r="W32" s="274"/>
      <c r="X32" s="274"/>
      <c r="Y32" s="273">
        <v>1</v>
      </c>
      <c r="Z32" s="273"/>
      <c r="AA32" s="274"/>
      <c r="AB32" s="274"/>
      <c r="AC32" s="273"/>
      <c r="AD32" s="273"/>
      <c r="AE32" s="274"/>
      <c r="AF32" s="273">
        <v>1</v>
      </c>
      <c r="AG32" s="273"/>
      <c r="AH32" s="273"/>
      <c r="AI32" s="277">
        <v>1</v>
      </c>
      <c r="AJ32" s="277"/>
      <c r="AK32" s="277"/>
      <c r="AL32" s="278"/>
      <c r="AM32" s="278"/>
      <c r="AN32" s="273"/>
      <c r="AO32" s="273">
        <v>1</v>
      </c>
      <c r="AP32" s="273"/>
      <c r="AQ32" s="273"/>
      <c r="AR32" s="273"/>
      <c r="AS32" s="273">
        <v>1</v>
      </c>
      <c r="AT32" s="273"/>
      <c r="AU32" s="274"/>
      <c r="AV32" s="273">
        <v>1</v>
      </c>
      <c r="AW32" s="274"/>
      <c r="AX32" s="274"/>
      <c r="AY32" s="273">
        <v>1</v>
      </c>
      <c r="AZ32" s="273"/>
      <c r="BA32" s="274"/>
      <c r="BB32" s="274"/>
      <c r="BC32" s="274"/>
      <c r="BD32" s="273"/>
      <c r="BE32" s="273" t="s">
        <v>85</v>
      </c>
      <c r="BF32" s="273"/>
      <c r="BG32" s="273" t="s">
        <v>85</v>
      </c>
      <c r="BH32" s="273"/>
      <c r="BI32" s="273"/>
      <c r="BJ32" s="273"/>
      <c r="BK32" s="273"/>
      <c r="BL32" s="273"/>
      <c r="BM32" s="273"/>
      <c r="BN32" s="273" t="s">
        <v>87</v>
      </c>
      <c r="BO32" s="273"/>
      <c r="BP32" s="273"/>
      <c r="BQ32" s="273"/>
      <c r="BR32" s="273" t="s">
        <v>85</v>
      </c>
      <c r="BS32" s="273"/>
      <c r="BT32" s="273"/>
      <c r="BU32" s="273" t="s">
        <v>85</v>
      </c>
      <c r="BV32" s="273"/>
      <c r="BW32" s="273" t="s">
        <v>85</v>
      </c>
      <c r="BX32" s="273"/>
      <c r="BY32" s="273"/>
      <c r="BZ32" s="273"/>
      <c r="CA32" s="273"/>
      <c r="CB32" s="273"/>
      <c r="CC32" s="273" t="s">
        <v>87</v>
      </c>
      <c r="CD32" s="273"/>
      <c r="CE32" s="273"/>
      <c r="CF32" s="273"/>
      <c r="CG32" s="276">
        <v>89.101683073867179</v>
      </c>
      <c r="CH32" s="71">
        <v>25.068742368867824</v>
      </c>
      <c r="CI32" s="73">
        <v>12.683126308037409</v>
      </c>
      <c r="CJ32" s="13">
        <v>113.3729815431886</v>
      </c>
      <c r="CK32" s="13">
        <v>3.7126807448293251</v>
      </c>
      <c r="CL32" s="47">
        <v>37.07404651102415</v>
      </c>
      <c r="CM32" s="47">
        <v>1.0935132763020741</v>
      </c>
      <c r="CN32" s="47">
        <v>5.5266549426405999E-3</v>
      </c>
      <c r="CO32" s="94">
        <v>1.6282120432926539</v>
      </c>
      <c r="CP32" s="101">
        <v>8.1849759700507293E-4</v>
      </c>
    </row>
    <row r="33" spans="1:111" ht="25.5" customHeight="1" x14ac:dyDescent="0.2">
      <c r="A33" s="26"/>
      <c r="B33" s="5" t="s">
        <v>82</v>
      </c>
      <c r="C33" s="10" t="s">
        <v>99</v>
      </c>
      <c r="D33" s="10" t="s">
        <v>99</v>
      </c>
      <c r="E33" s="12" t="s">
        <v>91</v>
      </c>
      <c r="F33" s="65">
        <v>5.3868998515096527</v>
      </c>
      <c r="G33" s="13">
        <v>4.4640140570862901</v>
      </c>
      <c r="H33" s="13">
        <v>9.860300000000001E-2</v>
      </c>
      <c r="I33" s="13">
        <v>0.1807924866640345</v>
      </c>
      <c r="J33" s="13">
        <v>0.04</v>
      </c>
      <c r="K33" s="13">
        <v>0.11715353135829436</v>
      </c>
      <c r="L33" s="13">
        <v>3.09155152195499E-2</v>
      </c>
      <c r="M33" s="13">
        <v>3.2723440086190242E-2</v>
      </c>
      <c r="N33" s="13">
        <v>0.15</v>
      </c>
      <c r="O33" s="58">
        <v>2.133351342635607E-2</v>
      </c>
      <c r="P33" s="149">
        <v>9.4589732376784315E-3</v>
      </c>
      <c r="Q33" s="190">
        <v>0.94</v>
      </c>
      <c r="R33" s="13">
        <v>3.95</v>
      </c>
      <c r="S33" s="13">
        <v>1.5</v>
      </c>
      <c r="T33" s="190">
        <v>0.315</v>
      </c>
      <c r="U33" s="273">
        <v>1</v>
      </c>
      <c r="V33" s="274"/>
      <c r="W33" s="274"/>
      <c r="X33" s="274"/>
      <c r="Y33" s="273"/>
      <c r="Z33" s="273"/>
      <c r="AA33" s="274">
        <v>1</v>
      </c>
      <c r="AB33" s="274"/>
      <c r="AC33" s="273"/>
      <c r="AD33" s="273"/>
      <c r="AE33" s="274"/>
      <c r="AF33" s="273">
        <v>1</v>
      </c>
      <c r="AG33" s="273"/>
      <c r="AH33" s="273"/>
      <c r="AI33" s="277">
        <v>1</v>
      </c>
      <c r="AJ33" s="277"/>
      <c r="AK33" s="277"/>
      <c r="AL33" s="278"/>
      <c r="AM33" s="278"/>
      <c r="AN33" s="273"/>
      <c r="AO33" s="273">
        <v>1</v>
      </c>
      <c r="AP33" s="273"/>
      <c r="AQ33" s="273"/>
      <c r="AR33" s="273"/>
      <c r="AS33" s="273">
        <v>1</v>
      </c>
      <c r="AT33" s="273"/>
      <c r="AU33" s="274"/>
      <c r="AV33" s="273">
        <v>1</v>
      </c>
      <c r="AW33" s="274"/>
      <c r="AX33" s="274"/>
      <c r="AY33" s="273">
        <v>1</v>
      </c>
      <c r="AZ33" s="273"/>
      <c r="BA33" s="274"/>
      <c r="BB33" s="274"/>
      <c r="BC33" s="274"/>
      <c r="BD33" s="273"/>
      <c r="BE33" s="273" t="s">
        <v>85</v>
      </c>
      <c r="BF33" s="273"/>
      <c r="BG33" s="273" t="s">
        <v>85</v>
      </c>
      <c r="BH33" s="273"/>
      <c r="BI33" s="273"/>
      <c r="BJ33" s="273"/>
      <c r="BK33" s="273"/>
      <c r="BL33" s="273"/>
      <c r="BM33" s="273"/>
      <c r="BN33" s="273" t="s">
        <v>87</v>
      </c>
      <c r="BO33" s="273"/>
      <c r="BP33" s="273"/>
      <c r="BQ33" s="273"/>
      <c r="BR33" s="273" t="s">
        <v>85</v>
      </c>
      <c r="BS33" s="273"/>
      <c r="BT33" s="273"/>
      <c r="BU33" s="273" t="s">
        <v>85</v>
      </c>
      <c r="BV33" s="273"/>
      <c r="BW33" s="273" t="s">
        <v>85</v>
      </c>
      <c r="BX33" s="273"/>
      <c r="BY33" s="273"/>
      <c r="BZ33" s="273"/>
      <c r="CA33" s="273"/>
      <c r="CB33" s="273"/>
      <c r="CC33" s="273" t="s">
        <v>87</v>
      </c>
      <c r="CD33" s="273"/>
      <c r="CE33" s="273"/>
      <c r="CF33" s="273"/>
      <c r="CG33" s="276">
        <v>49.253083373497589</v>
      </c>
      <c r="CH33" s="71">
        <v>31.837302808462141</v>
      </c>
      <c r="CI33" s="73">
        <v>12.683126308037409</v>
      </c>
      <c r="CJ33" s="13">
        <v>62.66962328443833</v>
      </c>
      <c r="CK33" s="13">
        <v>4.7151045459332437</v>
      </c>
      <c r="CL33" s="47">
        <v>37.07404651102415</v>
      </c>
      <c r="CM33" s="47">
        <v>0.30023918775958114</v>
      </c>
      <c r="CN33" s="69">
        <v>3.139253568822793E-3</v>
      </c>
      <c r="CO33" s="94">
        <v>0.47947225493913292</v>
      </c>
      <c r="CP33" s="102">
        <v>4.649234535426557E-4</v>
      </c>
    </row>
    <row r="34" spans="1:111" ht="25.5" customHeight="1" x14ac:dyDescent="0.2">
      <c r="A34" s="26"/>
      <c r="B34" s="5" t="s">
        <v>82</v>
      </c>
      <c r="C34" s="10" t="s">
        <v>99</v>
      </c>
      <c r="D34" s="10" t="s">
        <v>99</v>
      </c>
      <c r="E34" s="12" t="s">
        <v>92</v>
      </c>
      <c r="F34" s="65">
        <v>4.7846889952153111</v>
      </c>
      <c r="G34" s="13">
        <v>3.9249751196172245</v>
      </c>
      <c r="H34" s="13">
        <v>8.7580000000000005E-2</v>
      </c>
      <c r="I34" s="13">
        <v>0.16058138172303213</v>
      </c>
      <c r="J34" s="13">
        <v>0.03</v>
      </c>
      <c r="K34" s="13">
        <v>0.10405673535652482</v>
      </c>
      <c r="L34" s="13">
        <v>2.7459416274638496E-2</v>
      </c>
      <c r="M34" s="13">
        <v>2.9065230091868816E-2</v>
      </c>
      <c r="N34" s="13">
        <v>0.14000000000000001</v>
      </c>
      <c r="O34" s="58">
        <v>1.8948603043317792E-2</v>
      </c>
      <c r="P34" s="149">
        <v>1.6327786797143244E-3</v>
      </c>
      <c r="Q34" s="190">
        <v>0.61</v>
      </c>
      <c r="R34" s="190">
        <v>3.52</v>
      </c>
      <c r="S34" s="58">
        <v>0.4</v>
      </c>
      <c r="T34" s="190">
        <v>0.27500000000000002</v>
      </c>
      <c r="U34" s="273">
        <v>1</v>
      </c>
      <c r="V34" s="274"/>
      <c r="W34" s="274"/>
      <c r="X34" s="274"/>
      <c r="Y34" s="273"/>
      <c r="Z34" s="273"/>
      <c r="AA34" s="274">
        <v>1</v>
      </c>
      <c r="AB34" s="274"/>
      <c r="AC34" s="273"/>
      <c r="AD34" s="273"/>
      <c r="AE34" s="274"/>
      <c r="AF34" s="273">
        <v>1</v>
      </c>
      <c r="AG34" s="273"/>
      <c r="AH34" s="273"/>
      <c r="AI34" s="277">
        <v>1</v>
      </c>
      <c r="AJ34" s="277"/>
      <c r="AK34" s="277"/>
      <c r="AL34" s="278"/>
      <c r="AM34" s="278"/>
      <c r="AN34" s="273"/>
      <c r="AO34" s="273">
        <v>1</v>
      </c>
      <c r="AP34" s="273"/>
      <c r="AQ34" s="273"/>
      <c r="AR34" s="273"/>
      <c r="AS34" s="273">
        <v>1</v>
      </c>
      <c r="AT34" s="273"/>
      <c r="AU34" s="274"/>
      <c r="AV34" s="273">
        <v>1</v>
      </c>
      <c r="AW34" s="274"/>
      <c r="AX34" s="274"/>
      <c r="AY34" s="273">
        <v>1</v>
      </c>
      <c r="AZ34" s="273"/>
      <c r="BA34" s="274"/>
      <c r="BB34" s="274"/>
      <c r="BC34" s="274"/>
      <c r="BD34" s="273"/>
      <c r="BE34" s="273" t="s">
        <v>85</v>
      </c>
      <c r="BF34" s="273"/>
      <c r="BG34" s="273" t="s">
        <v>85</v>
      </c>
      <c r="BH34" s="273"/>
      <c r="BI34" s="273"/>
      <c r="BJ34" s="273"/>
      <c r="BK34" s="273"/>
      <c r="BL34" s="273"/>
      <c r="BM34" s="273"/>
      <c r="BN34" s="273" t="s">
        <v>87</v>
      </c>
      <c r="BO34" s="273"/>
      <c r="BP34" s="273"/>
      <c r="BQ34" s="273"/>
      <c r="BR34" s="273" t="s">
        <v>85</v>
      </c>
      <c r="BS34" s="273"/>
      <c r="BT34" s="273"/>
      <c r="BU34" s="273" t="s">
        <v>85</v>
      </c>
      <c r="BV34" s="273"/>
      <c r="BW34" s="273" t="s">
        <v>85</v>
      </c>
      <c r="BX34" s="273"/>
      <c r="BY34" s="273"/>
      <c r="BZ34" s="273"/>
      <c r="CA34" s="273"/>
      <c r="CB34" s="273"/>
      <c r="CC34" s="273" t="s">
        <v>87</v>
      </c>
      <c r="CD34" s="273"/>
      <c r="CE34" s="273"/>
      <c r="CF34" s="273"/>
      <c r="CG34" s="276">
        <v>44.863134638033671</v>
      </c>
      <c r="CH34" s="71">
        <v>33.429167948885251</v>
      </c>
      <c r="CI34" s="73">
        <v>12.683126308037409</v>
      </c>
      <c r="CJ34" s="13">
        <v>57.083852513434039</v>
      </c>
      <c r="CK34" s="13">
        <v>4.9508597732299062</v>
      </c>
      <c r="CL34" s="47">
        <v>37.07404651102415</v>
      </c>
      <c r="CM34" s="47">
        <v>0.24882150211331225</v>
      </c>
      <c r="CN34" s="69">
        <v>2.9277265289633704E-3</v>
      </c>
      <c r="CO34" s="47">
        <v>0.40144048319652564</v>
      </c>
      <c r="CP34" s="77">
        <v>4.3359629893947518E-4</v>
      </c>
    </row>
    <row r="35" spans="1:111" ht="25.5" customHeight="1" x14ac:dyDescent="0.2">
      <c r="A35" s="26"/>
      <c r="B35" s="5" t="s">
        <v>82</v>
      </c>
      <c r="C35" s="10" t="s">
        <v>99</v>
      </c>
      <c r="D35" s="10" t="s">
        <v>99</v>
      </c>
      <c r="E35" s="12" t="s">
        <v>93</v>
      </c>
      <c r="F35" s="65">
        <v>3.2997855139415941</v>
      </c>
      <c r="G35" s="13">
        <v>2.595838013529121</v>
      </c>
      <c r="H35" s="13">
        <v>6.0400000000000002E-2</v>
      </c>
      <c r="I35" s="13">
        <v>0.11074578049864285</v>
      </c>
      <c r="J35" s="13">
        <v>0.02</v>
      </c>
      <c r="K35" s="13">
        <v>7.1763265763120573E-2</v>
      </c>
      <c r="L35" s="13">
        <v>1.893752846526793E-2</v>
      </c>
      <c r="M35" s="13">
        <v>2.0044986270254354E-2</v>
      </c>
      <c r="N35" s="13">
        <v>0.09</v>
      </c>
      <c r="O35" s="58">
        <v>1.3068002098839855E-2</v>
      </c>
      <c r="P35" s="149">
        <v>7.6777783998029994E-3</v>
      </c>
      <c r="Q35" s="190">
        <v>0.44500000000000001</v>
      </c>
      <c r="R35" s="58">
        <v>3.1</v>
      </c>
      <c r="S35" s="190">
        <v>0.32500000000000001</v>
      </c>
      <c r="T35" s="190">
        <v>0.2525</v>
      </c>
      <c r="U35" s="273">
        <v>1</v>
      </c>
      <c r="V35" s="274"/>
      <c r="W35" s="274"/>
      <c r="X35" s="274"/>
      <c r="Y35" s="273"/>
      <c r="Z35" s="273"/>
      <c r="AA35" s="274">
        <v>1</v>
      </c>
      <c r="AB35" s="274"/>
      <c r="AC35" s="273"/>
      <c r="AD35" s="273"/>
      <c r="AE35" s="274"/>
      <c r="AF35" s="273">
        <v>1</v>
      </c>
      <c r="AG35" s="273"/>
      <c r="AH35" s="273"/>
      <c r="AI35" s="277">
        <v>1</v>
      </c>
      <c r="AJ35" s="277"/>
      <c r="AK35" s="277"/>
      <c r="AL35" s="278"/>
      <c r="AM35" s="278"/>
      <c r="AN35" s="273"/>
      <c r="AO35" s="273">
        <v>1</v>
      </c>
      <c r="AP35" s="273"/>
      <c r="AQ35" s="273"/>
      <c r="AR35" s="273"/>
      <c r="AS35" s="273">
        <v>1</v>
      </c>
      <c r="AT35" s="273"/>
      <c r="AU35" s="274"/>
      <c r="AV35" s="273">
        <v>1</v>
      </c>
      <c r="AW35" s="274"/>
      <c r="AX35" s="274"/>
      <c r="AY35" s="273">
        <v>1</v>
      </c>
      <c r="AZ35" s="273"/>
      <c r="BA35" s="274"/>
      <c r="BB35" s="274"/>
      <c r="BC35" s="274"/>
      <c r="BD35" s="273"/>
      <c r="BE35" s="273" t="s">
        <v>85</v>
      </c>
      <c r="BF35" s="273"/>
      <c r="BG35" s="273" t="s">
        <v>85</v>
      </c>
      <c r="BH35" s="273"/>
      <c r="BI35" s="273"/>
      <c r="BJ35" s="273"/>
      <c r="BK35" s="273"/>
      <c r="BL35" s="273"/>
      <c r="BM35" s="273"/>
      <c r="BN35" s="273" t="s">
        <v>87</v>
      </c>
      <c r="BO35" s="273"/>
      <c r="BP35" s="273"/>
      <c r="BQ35" s="273"/>
      <c r="BR35" s="273" t="s">
        <v>85</v>
      </c>
      <c r="BS35" s="273"/>
      <c r="BT35" s="273"/>
      <c r="BU35" s="273" t="s">
        <v>85</v>
      </c>
      <c r="BV35" s="273"/>
      <c r="BW35" s="273" t="s">
        <v>85</v>
      </c>
      <c r="BX35" s="273"/>
      <c r="BY35" s="273"/>
      <c r="BZ35" s="273"/>
      <c r="CA35" s="273"/>
      <c r="CB35" s="273"/>
      <c r="CC35" s="273" t="s">
        <v>87</v>
      </c>
      <c r="CD35" s="273"/>
      <c r="CE35" s="273"/>
      <c r="CF35" s="273"/>
      <c r="CG35" s="276">
        <v>40.473185902569753</v>
      </c>
      <c r="CH35" s="71">
        <v>35.434918025818369</v>
      </c>
      <c r="CI35" s="73">
        <v>12.683126308037409</v>
      </c>
      <c r="CJ35" s="13">
        <v>51.498081742429754</v>
      </c>
      <c r="CK35" s="13">
        <v>5.2479113596237008</v>
      </c>
      <c r="CL35" s="47">
        <v>37.07404651102415</v>
      </c>
      <c r="CM35" s="47">
        <v>0.15896343095727489</v>
      </c>
      <c r="CN35" s="69">
        <v>2.1402690487594299E-3</v>
      </c>
      <c r="CO35" s="47">
        <v>0.2560170798311035</v>
      </c>
      <c r="CP35" s="77">
        <v>3.1697384612127153E-4</v>
      </c>
    </row>
    <row r="36" spans="1:111" ht="25.5" customHeight="1" x14ac:dyDescent="0.2">
      <c r="A36" s="26"/>
      <c r="B36" s="5" t="s">
        <v>82</v>
      </c>
      <c r="C36" s="10" t="s">
        <v>99</v>
      </c>
      <c r="D36" s="10" t="s">
        <v>99</v>
      </c>
      <c r="E36" s="12" t="s">
        <v>94</v>
      </c>
      <c r="F36" s="65">
        <v>10.410823296485729</v>
      </c>
      <c r="G36" s="13">
        <v>8.9609279326843776</v>
      </c>
      <c r="H36" s="13">
        <v>0.19056200000000001</v>
      </c>
      <c r="I36" s="13">
        <v>0.34940293747321821</v>
      </c>
      <c r="J36" s="13">
        <v>0.08</v>
      </c>
      <c r="K36" s="13">
        <v>0.2264131034826454</v>
      </c>
      <c r="L36" s="13">
        <v>5.974790230792032E-2</v>
      </c>
      <c r="M36" s="13">
        <v>6.3241931682652491E-2</v>
      </c>
      <c r="N36" s="13">
        <v>0.3</v>
      </c>
      <c r="O36" s="58">
        <v>4.1229546621839745E-2</v>
      </c>
      <c r="P36" s="58">
        <v>8.1733908513784773E-3</v>
      </c>
      <c r="Q36" s="190">
        <v>0.36249999999999999</v>
      </c>
      <c r="R36" s="13">
        <v>1.85</v>
      </c>
      <c r="S36" s="7">
        <v>0.25</v>
      </c>
      <c r="T36" s="36">
        <v>0.23</v>
      </c>
      <c r="U36" s="273">
        <v>1</v>
      </c>
      <c r="V36" s="274"/>
      <c r="W36" s="274"/>
      <c r="X36" s="274"/>
      <c r="Y36" s="273"/>
      <c r="Z36" s="273"/>
      <c r="AA36" s="274">
        <v>1</v>
      </c>
      <c r="AB36" s="274">
        <v>1</v>
      </c>
      <c r="AC36" s="273"/>
      <c r="AD36" s="273"/>
      <c r="AE36" s="274"/>
      <c r="AF36" s="273">
        <v>1</v>
      </c>
      <c r="AG36" s="273"/>
      <c r="AH36" s="273"/>
      <c r="AI36" s="277"/>
      <c r="AJ36" s="277">
        <v>1</v>
      </c>
      <c r="AK36" s="277"/>
      <c r="AL36" s="278"/>
      <c r="AM36" s="278"/>
      <c r="AN36" s="273"/>
      <c r="AO36" s="273">
        <v>1</v>
      </c>
      <c r="AP36" s="273"/>
      <c r="AQ36" s="273"/>
      <c r="AR36" s="273"/>
      <c r="AS36" s="273">
        <v>1</v>
      </c>
      <c r="AT36" s="273"/>
      <c r="AU36" s="274"/>
      <c r="AV36" s="273">
        <v>1</v>
      </c>
      <c r="AW36" s="274"/>
      <c r="AX36" s="274"/>
      <c r="AY36" s="273">
        <v>1</v>
      </c>
      <c r="AZ36" s="273"/>
      <c r="BA36" s="274"/>
      <c r="BB36" s="274"/>
      <c r="BC36" s="274"/>
      <c r="BD36" s="273"/>
      <c r="BE36" s="273" t="s">
        <v>85</v>
      </c>
      <c r="BF36" s="273"/>
      <c r="BG36" s="273" t="s">
        <v>85</v>
      </c>
      <c r="BH36" s="273"/>
      <c r="BI36" s="273"/>
      <c r="BJ36" s="273"/>
      <c r="BK36" s="273"/>
      <c r="BL36" s="273"/>
      <c r="BM36" s="273"/>
      <c r="BN36" s="273" t="s">
        <v>87</v>
      </c>
      <c r="BO36" s="273"/>
      <c r="BP36" s="273"/>
      <c r="BQ36" s="273"/>
      <c r="BR36" s="273" t="s">
        <v>85</v>
      </c>
      <c r="BS36" s="273"/>
      <c r="BT36" s="273"/>
      <c r="BU36" s="273" t="s">
        <v>85</v>
      </c>
      <c r="BV36" s="273"/>
      <c r="BW36" s="273" t="s">
        <v>85</v>
      </c>
      <c r="BX36" s="273"/>
      <c r="BY36" s="273"/>
      <c r="BZ36" s="273"/>
      <c r="CA36" s="273"/>
      <c r="CB36" s="273"/>
      <c r="CC36" s="273" t="s">
        <v>87</v>
      </c>
      <c r="CD36" s="273"/>
      <c r="CE36" s="273"/>
      <c r="CF36" s="273"/>
      <c r="CG36" s="276">
        <v>31.693288431641925</v>
      </c>
      <c r="CH36" s="71">
        <v>38.978409828400203</v>
      </c>
      <c r="CI36" s="73">
        <v>12.683126308037409</v>
      </c>
      <c r="CJ36" s="13">
        <v>40.326540200421185</v>
      </c>
      <c r="CK36" s="13">
        <v>5.7727024955860706</v>
      </c>
      <c r="CL36" s="47">
        <v>37.07404651102415</v>
      </c>
      <c r="CM36" s="47">
        <v>0.42809306042570966</v>
      </c>
      <c r="CN36" s="47">
        <v>7.4278037337196E-3</v>
      </c>
      <c r="CO36" s="47">
        <v>0.74733456762243933</v>
      </c>
      <c r="CP36" s="69">
        <v>1.1000577329638727E-3</v>
      </c>
      <c r="CQ36" s="237"/>
      <c r="CR36" s="237"/>
      <c r="CS36" s="237"/>
      <c r="CT36" s="237"/>
      <c r="CU36" s="237"/>
      <c r="CV36" s="237"/>
      <c r="CW36" s="237"/>
      <c r="CX36" s="237"/>
      <c r="CY36" s="237"/>
      <c r="CZ36" s="237"/>
      <c r="DA36" s="237"/>
      <c r="DB36" s="237"/>
      <c r="DC36" s="237"/>
      <c r="DD36" s="237"/>
      <c r="DE36" s="237"/>
    </row>
    <row r="37" spans="1:111" ht="25.5" customHeight="1" x14ac:dyDescent="0.2">
      <c r="A37" s="26"/>
      <c r="B37" s="5" t="s">
        <v>82</v>
      </c>
      <c r="C37" s="10" t="s">
        <v>99</v>
      </c>
      <c r="D37" s="10" t="s">
        <v>99</v>
      </c>
      <c r="E37" s="10" t="s">
        <v>95</v>
      </c>
      <c r="F37" s="65">
        <v>6.4413215640983337</v>
      </c>
      <c r="G37" s="13">
        <v>5.4078269320244186</v>
      </c>
      <c r="H37" s="13">
        <v>0.12064900000000001</v>
      </c>
      <c r="I37" s="13">
        <v>0.21618047022902201</v>
      </c>
      <c r="J37" s="13">
        <v>0.05</v>
      </c>
      <c r="K37" s="13">
        <v>0.14008494470840627</v>
      </c>
      <c r="L37" s="13">
        <v>3.6966860409162763E-2</v>
      </c>
      <c r="M37" s="13">
        <v>3.9128665111452986E-2</v>
      </c>
      <c r="N37" s="13">
        <v>0.15</v>
      </c>
      <c r="O37" s="58">
        <v>2.5509295487024596E-2</v>
      </c>
      <c r="P37" s="58">
        <v>4.0671174741997419E-2</v>
      </c>
      <c r="Q37" s="58">
        <v>0.28000000000000003</v>
      </c>
      <c r="R37" s="58">
        <v>1.85</v>
      </c>
      <c r="S37" s="58">
        <v>0.16</v>
      </c>
      <c r="T37" s="91">
        <v>0.21</v>
      </c>
      <c r="U37" s="273">
        <v>1</v>
      </c>
      <c r="V37" s="274"/>
      <c r="W37" s="274"/>
      <c r="X37" s="274"/>
      <c r="Y37" s="273"/>
      <c r="Z37" s="273"/>
      <c r="AA37" s="274">
        <v>1</v>
      </c>
      <c r="AB37" s="274">
        <v>1</v>
      </c>
      <c r="AC37" s="273"/>
      <c r="AD37" s="273"/>
      <c r="AE37" s="274"/>
      <c r="AF37" s="273">
        <v>1</v>
      </c>
      <c r="AG37" s="273"/>
      <c r="AH37" s="273"/>
      <c r="AI37" s="277"/>
      <c r="AJ37" s="277">
        <v>1</v>
      </c>
      <c r="AK37" s="277"/>
      <c r="AL37" s="278"/>
      <c r="AM37" s="278"/>
      <c r="AN37" s="273"/>
      <c r="AO37" s="273">
        <v>1</v>
      </c>
      <c r="AP37" s="273"/>
      <c r="AQ37" s="273"/>
      <c r="AR37" s="273"/>
      <c r="AS37" s="273">
        <v>1</v>
      </c>
      <c r="AT37" s="273"/>
      <c r="AU37" s="274"/>
      <c r="AV37" s="273">
        <v>1</v>
      </c>
      <c r="AW37" s="274"/>
      <c r="AX37" s="274"/>
      <c r="AY37" s="273">
        <v>1</v>
      </c>
      <c r="AZ37" s="273"/>
      <c r="BA37" s="274"/>
      <c r="BB37" s="274"/>
      <c r="BC37" s="274"/>
      <c r="BD37" s="273"/>
      <c r="BE37" s="273" t="s">
        <v>85</v>
      </c>
      <c r="BF37" s="273"/>
      <c r="BG37" s="273" t="s">
        <v>85</v>
      </c>
      <c r="BH37" s="273"/>
      <c r="BI37" s="273"/>
      <c r="BJ37" s="273"/>
      <c r="BK37" s="273"/>
      <c r="BL37" s="273"/>
      <c r="BM37" s="273"/>
      <c r="BN37" s="273" t="s">
        <v>87</v>
      </c>
      <c r="BO37" s="273"/>
      <c r="BP37" s="273"/>
      <c r="BQ37" s="273"/>
      <c r="BR37" s="273" t="s">
        <v>85</v>
      </c>
      <c r="BS37" s="273"/>
      <c r="BT37" s="273"/>
      <c r="BU37" s="273" t="s">
        <v>85</v>
      </c>
      <c r="BV37" s="273"/>
      <c r="BW37" s="273" t="s">
        <v>85</v>
      </c>
      <c r="BX37" s="273"/>
      <c r="BY37" s="273"/>
      <c r="BZ37" s="273"/>
      <c r="CA37" s="273"/>
      <c r="CB37" s="273"/>
      <c r="CC37" s="273" t="s">
        <v>87</v>
      </c>
      <c r="CD37" s="273"/>
      <c r="CE37" s="273"/>
      <c r="CF37" s="273"/>
      <c r="CG37" s="263">
        <v>23.662894403354272</v>
      </c>
      <c r="CH37" s="71">
        <v>23.6497569517621</v>
      </c>
      <c r="CI37" s="73">
        <v>12.683126308037409</v>
      </c>
      <c r="CJ37" s="7">
        <v>30.108666838827975</v>
      </c>
      <c r="CK37" s="13">
        <v>3.5025290045559672</v>
      </c>
      <c r="CL37" s="47">
        <v>37.07404651102415</v>
      </c>
      <c r="CM37" s="47">
        <v>0.22171093263225339</v>
      </c>
      <c r="CN37" s="77">
        <v>2.8533195264731459E-3</v>
      </c>
      <c r="CO37" s="47">
        <v>0.40162831467820886</v>
      </c>
      <c r="CP37" s="77">
        <v>4.2257662187067293E-4</v>
      </c>
      <c r="CQ37" s="237"/>
      <c r="CR37" s="237"/>
      <c r="CS37" s="237"/>
      <c r="CT37" s="237"/>
      <c r="CU37" s="237"/>
      <c r="CV37" s="237"/>
      <c r="CW37" s="237"/>
      <c r="CX37" s="237"/>
      <c r="CY37" s="237"/>
      <c r="CZ37" s="237"/>
      <c r="DA37" s="237"/>
      <c r="DB37" s="237"/>
      <c r="DC37" s="237"/>
      <c r="DD37" s="237"/>
      <c r="DE37" s="237"/>
    </row>
    <row r="38" spans="1:111" ht="25.5" customHeight="1" x14ac:dyDescent="0.2">
      <c r="B38" s="5" t="s">
        <v>100</v>
      </c>
      <c r="C38" s="5" t="s">
        <v>83</v>
      </c>
      <c r="D38" s="5" t="s">
        <v>83</v>
      </c>
      <c r="E38" s="15"/>
      <c r="F38" s="6"/>
      <c r="G38" s="7"/>
      <c r="H38" s="12"/>
      <c r="I38" s="500">
        <v>7.1061264180314252</v>
      </c>
      <c r="J38" s="500">
        <v>1.3095000000000001</v>
      </c>
      <c r="K38" s="500">
        <v>2.694337973809275</v>
      </c>
      <c r="L38" s="500">
        <v>4.3968340442221514</v>
      </c>
      <c r="M38" s="500">
        <v>0</v>
      </c>
      <c r="N38" s="14"/>
      <c r="O38" s="14"/>
      <c r="P38" s="14"/>
      <c r="Q38" s="7"/>
      <c r="R38" s="7"/>
      <c r="S38" s="7"/>
      <c r="T38" s="7"/>
      <c r="U38" s="253"/>
      <c r="V38" s="249"/>
      <c r="W38" s="249"/>
      <c r="X38" s="249"/>
      <c r="Y38" s="249"/>
      <c r="Z38" s="249"/>
      <c r="AA38" s="249"/>
      <c r="AB38" s="249"/>
      <c r="AC38" s="249"/>
      <c r="AD38" s="249"/>
      <c r="AE38" s="249"/>
      <c r="AF38" s="249"/>
      <c r="AG38" s="249"/>
      <c r="AH38" s="249"/>
      <c r="AI38" s="249"/>
      <c r="AJ38" s="249"/>
      <c r="AK38" s="249"/>
      <c r="AL38" s="249"/>
      <c r="AM38" s="249"/>
      <c r="AN38" s="249"/>
      <c r="AO38" s="249"/>
      <c r="AP38" s="249"/>
      <c r="AQ38" s="249"/>
      <c r="AR38" s="249"/>
      <c r="AS38" s="249"/>
      <c r="AT38" s="249"/>
      <c r="AU38" s="249"/>
      <c r="AV38" s="249"/>
      <c r="AW38" s="249"/>
      <c r="AX38" s="249"/>
      <c r="AY38" s="249"/>
      <c r="AZ38" s="249"/>
      <c r="BA38" s="249"/>
      <c r="BB38" s="249"/>
      <c r="BC38" s="249"/>
      <c r="BD38" s="269"/>
      <c r="BE38" s="250"/>
      <c r="BF38" s="250"/>
      <c r="BG38" s="250"/>
      <c r="BH38" s="250"/>
      <c r="BI38" s="250"/>
      <c r="BJ38" s="250"/>
      <c r="BK38" s="250"/>
      <c r="BL38" s="250"/>
      <c r="BM38" s="250"/>
      <c r="BN38" s="250"/>
      <c r="BO38" s="250"/>
      <c r="BP38" s="250"/>
      <c r="BQ38" s="250"/>
      <c r="BR38" s="250"/>
      <c r="BS38" s="250"/>
      <c r="BT38" s="250"/>
      <c r="BU38" s="250"/>
      <c r="BV38" s="250"/>
      <c r="BW38" s="250"/>
      <c r="BX38" s="250"/>
      <c r="BY38" s="250"/>
      <c r="BZ38" s="250"/>
      <c r="CA38" s="250"/>
      <c r="CB38" s="250"/>
      <c r="CC38" s="250"/>
      <c r="CD38" s="250"/>
      <c r="CE38" s="250"/>
      <c r="CF38" s="258"/>
      <c r="CG38" s="7"/>
      <c r="CH38" s="7"/>
      <c r="CI38" s="7"/>
      <c r="CJ38" s="7"/>
      <c r="CK38" s="7"/>
      <c r="CL38" s="7"/>
      <c r="CM38" s="7"/>
      <c r="CN38" s="47"/>
      <c r="CO38" s="7"/>
      <c r="CP38" s="7"/>
      <c r="CQ38" s="237"/>
      <c r="CR38" s="237"/>
      <c r="CS38" s="237"/>
      <c r="CT38" s="237"/>
      <c r="CU38" s="237"/>
      <c r="CV38" s="237"/>
      <c r="CW38" s="237"/>
      <c r="CX38" s="237"/>
      <c r="CY38" s="237"/>
      <c r="CZ38" s="237"/>
      <c r="DA38" s="237"/>
      <c r="DB38" s="237"/>
      <c r="DC38" s="237"/>
      <c r="DD38" s="237"/>
      <c r="DE38" s="237"/>
    </row>
    <row r="39" spans="1:111" ht="29.25" customHeight="1" x14ac:dyDescent="0.2">
      <c r="B39" s="37" t="s">
        <v>100</v>
      </c>
      <c r="C39" s="37" t="s">
        <v>83</v>
      </c>
      <c r="D39" s="37" t="s">
        <v>83</v>
      </c>
      <c r="E39" s="38" t="s">
        <v>84</v>
      </c>
      <c r="F39" s="60">
        <v>215.95371407241512</v>
      </c>
      <c r="G39" s="7">
        <v>215.95371407241512</v>
      </c>
      <c r="H39" s="191">
        <v>58.209960000000009</v>
      </c>
      <c r="I39" s="60">
        <v>2.2444971032308261</v>
      </c>
      <c r="J39" s="60">
        <v>0.40904230713905215</v>
      </c>
      <c r="K39" s="60">
        <v>0.80079499977506552</v>
      </c>
      <c r="L39" s="60">
        <v>1.4419697499158473</v>
      </c>
      <c r="M39" s="60">
        <v>0</v>
      </c>
      <c r="N39" s="13">
        <v>1.9433157709116329</v>
      </c>
      <c r="O39" s="13">
        <v>0.3011813323191937</v>
      </c>
      <c r="P39" s="225">
        <v>-4.9960036108132044E-16</v>
      </c>
      <c r="Q39" s="60">
        <v>1.7999999999999996</v>
      </c>
      <c r="R39" s="60">
        <v>4.9000000000000004</v>
      </c>
      <c r="S39" s="60">
        <v>1.9</v>
      </c>
      <c r="T39" s="60">
        <v>1.9999999999999996</v>
      </c>
      <c r="U39" s="253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49"/>
      <c r="AY39" s="249"/>
      <c r="AZ39" s="249"/>
      <c r="BA39" s="249"/>
      <c r="BB39" s="249"/>
      <c r="BC39" s="249"/>
      <c r="BD39" s="269"/>
      <c r="BE39" s="250"/>
      <c r="BF39" s="250"/>
      <c r="BG39" s="250"/>
      <c r="BH39" s="250"/>
      <c r="BI39" s="250"/>
      <c r="BJ39" s="250"/>
      <c r="BK39" s="250"/>
      <c r="BL39" s="250"/>
      <c r="BM39" s="250"/>
      <c r="BN39" s="250"/>
      <c r="BO39" s="250"/>
      <c r="BP39" s="250"/>
      <c r="BQ39" s="250"/>
      <c r="BR39" s="250"/>
      <c r="BS39" s="250"/>
      <c r="BT39" s="250"/>
      <c r="BU39" s="250"/>
      <c r="BV39" s="250"/>
      <c r="BW39" s="250"/>
      <c r="BX39" s="250"/>
      <c r="BY39" s="250"/>
      <c r="BZ39" s="250"/>
      <c r="CA39" s="250"/>
      <c r="CB39" s="250"/>
      <c r="CC39" s="250"/>
      <c r="CD39" s="250"/>
      <c r="CE39" s="250"/>
      <c r="CF39" s="258"/>
      <c r="CG39" s="172">
        <v>218.76579201432048</v>
      </c>
      <c r="CH39" s="172">
        <v>33.894462282019461</v>
      </c>
      <c r="CI39" s="172">
        <v>4.9866040092527957</v>
      </c>
      <c r="CJ39" s="524">
        <v>341.27463554233992</v>
      </c>
      <c r="CK39" s="13">
        <v>19.319843500751091</v>
      </c>
      <c r="CL39" s="47">
        <v>9.9732080185055914</v>
      </c>
      <c r="CM39" s="47">
        <v>43.765962092989753</v>
      </c>
      <c r="CN39" s="47">
        <v>1.9729952936578619</v>
      </c>
      <c r="CO39" s="94">
        <v>66.870456948955692</v>
      </c>
      <c r="CP39" s="94">
        <v>1.2046073173849812</v>
      </c>
      <c r="CQ39" s="236">
        <f t="shared" ref="CQ39:CQ45" si="5">F47+F55+F63+F71+F79+F87</f>
        <v>215.95371407241512</v>
      </c>
      <c r="CR39" s="238">
        <f t="shared" ref="CR39:CR45" si="6">F47/CQ39</f>
        <v>0.46067687627476051</v>
      </c>
      <c r="CS39" s="238">
        <f t="shared" ref="CS39:CS45" si="7">F55/CQ39</f>
        <v>0.30200159020983852</v>
      </c>
      <c r="CT39" s="238">
        <f t="shared" ref="CT39:CT45" si="8">F63/CQ39</f>
        <v>3.902928060289694E-2</v>
      </c>
      <c r="CU39" s="238">
        <f t="shared" ref="CU39:CU45" si="9">F71/CQ39</f>
        <v>2.9868289141632382E-2</v>
      </c>
      <c r="CV39" s="238">
        <f t="shared" ref="CV39:CV45" si="10">F79/CQ39</f>
        <v>8.6977564213364666E-2</v>
      </c>
      <c r="CW39" s="238">
        <f t="shared" ref="CW39:CW45" si="11">F87/CQ39</f>
        <v>8.1446399557506807E-2</v>
      </c>
      <c r="CX39" s="238">
        <f t="shared" ref="CX39:CX45" si="12">SUM(CR39:CW39)</f>
        <v>0.99999999999999978</v>
      </c>
      <c r="CY39" s="237"/>
      <c r="CZ39" s="240">
        <f>F47/[1]EU28!F47</f>
        <v>0.2364842442826369</v>
      </c>
      <c r="DA39" s="240">
        <f>F55/[1]EU28!F55</f>
        <v>0.16162137378437122</v>
      </c>
      <c r="DB39" s="240">
        <f>H63/[1]EU28!F63</f>
        <v>6.2469800644038426E-3</v>
      </c>
      <c r="DC39" s="240">
        <f>F71/[1]EU28!F71</f>
        <v>5.769337943955484E-2</v>
      </c>
      <c r="DD39" s="240">
        <f>F79/[1]EU28!F79</f>
        <v>0.12246610107474523</v>
      </c>
      <c r="DE39" s="240">
        <f>F87/[1]EU28!F87</f>
        <v>6.8684209943257968E-2</v>
      </c>
      <c r="DF39" s="237"/>
      <c r="DG39" s="27"/>
    </row>
    <row r="40" spans="1:111" ht="23.25" customHeight="1" x14ac:dyDescent="0.2">
      <c r="B40" s="5" t="s">
        <v>100</v>
      </c>
      <c r="C40" s="5" t="s">
        <v>83</v>
      </c>
      <c r="D40" s="5" t="s">
        <v>83</v>
      </c>
      <c r="E40" s="12" t="s">
        <v>89</v>
      </c>
      <c r="F40" s="17">
        <v>76.468831653602109</v>
      </c>
      <c r="G40" s="7">
        <v>76.468831653602109</v>
      </c>
      <c r="H40" s="17">
        <v>23.221719999999998</v>
      </c>
      <c r="I40" s="60">
        <v>0.49598601051510521</v>
      </c>
      <c r="J40" s="60">
        <v>0.13518902457578258</v>
      </c>
      <c r="K40" s="60">
        <v>0.19231509839124208</v>
      </c>
      <c r="L40" s="60">
        <v>0.30040414446533659</v>
      </c>
      <c r="M40" s="60">
        <v>0</v>
      </c>
      <c r="N40" s="13">
        <v>0.42754439872599548</v>
      </c>
      <c r="O40" s="13">
        <v>6.8441611789109666E-2</v>
      </c>
      <c r="P40" s="225">
        <v>0</v>
      </c>
      <c r="Q40" s="60">
        <v>1.6999999999999995</v>
      </c>
      <c r="R40" s="60">
        <v>4.7499999999999991</v>
      </c>
      <c r="S40" s="60">
        <v>1.7999999999999996</v>
      </c>
      <c r="T40" s="60">
        <v>1.6999999999999995</v>
      </c>
      <c r="U40" s="253"/>
      <c r="V40" s="249"/>
      <c r="W40" s="249"/>
      <c r="X40" s="249"/>
      <c r="Y40" s="249"/>
      <c r="Z40" s="249"/>
      <c r="AA40" s="249"/>
      <c r="AB40" s="249"/>
      <c r="AC40" s="249"/>
      <c r="AD40" s="249"/>
      <c r="AE40" s="249"/>
      <c r="AF40" s="249"/>
      <c r="AG40" s="249"/>
      <c r="AH40" s="249"/>
      <c r="AI40" s="249"/>
      <c r="AJ40" s="249"/>
      <c r="AK40" s="249"/>
      <c r="AL40" s="249"/>
      <c r="AM40" s="249"/>
      <c r="AN40" s="249"/>
      <c r="AO40" s="249"/>
      <c r="AP40" s="249"/>
      <c r="AQ40" s="249"/>
      <c r="AR40" s="249"/>
      <c r="AS40" s="249"/>
      <c r="AT40" s="249"/>
      <c r="AU40" s="249"/>
      <c r="AV40" s="249"/>
      <c r="AW40" s="249"/>
      <c r="AX40" s="249"/>
      <c r="AY40" s="249"/>
      <c r="AZ40" s="249"/>
      <c r="BA40" s="249"/>
      <c r="BB40" s="249"/>
      <c r="BC40" s="249"/>
      <c r="BD40" s="269"/>
      <c r="BE40" s="250"/>
      <c r="BF40" s="250"/>
      <c r="BG40" s="250"/>
      <c r="BH40" s="250"/>
      <c r="BI40" s="250"/>
      <c r="BJ40" s="250"/>
      <c r="BK40" s="250"/>
      <c r="BL40" s="250"/>
      <c r="BM40" s="250"/>
      <c r="BN40" s="250"/>
      <c r="BO40" s="250"/>
      <c r="BP40" s="250"/>
      <c r="BQ40" s="250"/>
      <c r="BR40" s="250"/>
      <c r="BS40" s="250"/>
      <c r="BT40" s="250"/>
      <c r="BU40" s="250"/>
      <c r="BV40" s="250"/>
      <c r="BW40" s="250"/>
      <c r="BX40" s="250"/>
      <c r="BY40" s="250"/>
      <c r="BZ40" s="250"/>
      <c r="CA40" s="250"/>
      <c r="CB40" s="250"/>
      <c r="CC40" s="250"/>
      <c r="CD40" s="250"/>
      <c r="CE40" s="250"/>
      <c r="CF40" s="258"/>
      <c r="CG40" s="172">
        <v>200.5199619743683</v>
      </c>
      <c r="CH40" s="172">
        <v>41.654470478410104</v>
      </c>
      <c r="CI40" s="172">
        <v>5.5648746679773602</v>
      </c>
      <c r="CJ40" s="13">
        <v>312.81114068001455</v>
      </c>
      <c r="CK40" s="13">
        <v>23.743048172693758</v>
      </c>
      <c r="CL40" s="47">
        <v>11.12974933595472</v>
      </c>
      <c r="CM40" s="47">
        <v>15.75906667956362</v>
      </c>
      <c r="CN40" s="47">
        <v>0.96728845019790533</v>
      </c>
      <c r="CO40" s="94">
        <v>25.061381384349186</v>
      </c>
      <c r="CP40" s="94">
        <v>0.55135441661280604</v>
      </c>
      <c r="CQ40" s="236">
        <f t="shared" si="5"/>
        <v>76.468831653602109</v>
      </c>
      <c r="CR40" s="238">
        <f t="shared" si="6"/>
        <v>0.20784926291125641</v>
      </c>
      <c r="CS40" s="238">
        <f t="shared" si="7"/>
        <v>0.1708483842624231</v>
      </c>
      <c r="CT40" s="238">
        <f t="shared" si="8"/>
        <v>0.20784926291125641</v>
      </c>
      <c r="CU40" s="238">
        <f t="shared" si="9"/>
        <v>3.1436102704285845E-2</v>
      </c>
      <c r="CV40" s="238">
        <f t="shared" si="10"/>
        <v>0.1146148589280484</v>
      </c>
      <c r="CW40" s="238">
        <f t="shared" si="11"/>
        <v>0.26740212828272963</v>
      </c>
      <c r="CX40" s="238">
        <f t="shared" si="12"/>
        <v>0.99999999999999978</v>
      </c>
      <c r="CY40" s="237"/>
      <c r="CZ40" s="240">
        <f>F48/[1]EU28!F48</f>
        <v>3.780143246655128E-2</v>
      </c>
      <c r="DA40" s="240">
        <f>F56/[1]EU28!F56</f>
        <v>6.0433788206370423E-2</v>
      </c>
      <c r="DB40" s="240">
        <f>H64/[1]EU28!F64</f>
        <v>1.5096178422723334E-2</v>
      </c>
      <c r="DC40" s="240">
        <f>F72/[1]EU28!F72</f>
        <v>3.4688052605185864E-2</v>
      </c>
      <c r="DD40" s="240">
        <f>F80/[1]EU28!F80</f>
        <v>7.3000702585126503E-2</v>
      </c>
      <c r="DE40" s="240">
        <f>F88/[1]EU28!F88</f>
        <v>0.11965549962822265</v>
      </c>
      <c r="DF40" s="237"/>
      <c r="DG40" s="27"/>
    </row>
    <row r="41" spans="1:111" ht="23.25" customHeight="1" x14ac:dyDescent="0.2">
      <c r="B41" s="5" t="s">
        <v>100</v>
      </c>
      <c r="C41" s="5" t="s">
        <v>83</v>
      </c>
      <c r="D41" s="5" t="s">
        <v>83</v>
      </c>
      <c r="E41" s="10" t="s">
        <v>91</v>
      </c>
      <c r="F41" s="17">
        <v>39.059350503919383</v>
      </c>
      <c r="G41" s="7">
        <v>39.059350503919383</v>
      </c>
      <c r="H41" s="17">
        <v>14.6028</v>
      </c>
      <c r="I41" s="60">
        <v>0.28244697024766524</v>
      </c>
      <c r="J41" s="60">
        <v>6.6225464716622523E-2</v>
      </c>
      <c r="K41" s="60">
        <v>0.10608161564147395</v>
      </c>
      <c r="L41" s="60">
        <v>0.17446268109911153</v>
      </c>
      <c r="M41" s="60">
        <v>0</v>
      </c>
      <c r="N41" s="13">
        <v>0.24048880955729662</v>
      </c>
      <c r="O41" s="13">
        <v>4.1958160690368666E-2</v>
      </c>
      <c r="P41" s="225">
        <v>0</v>
      </c>
      <c r="Q41" s="60">
        <v>1.2999999999999998</v>
      </c>
      <c r="R41" s="60">
        <v>4.67</v>
      </c>
      <c r="S41" s="60">
        <v>0.8999999999999998</v>
      </c>
      <c r="T41" s="60">
        <v>1.3999999999999997</v>
      </c>
      <c r="U41" s="253"/>
      <c r="V41" s="249"/>
      <c r="W41" s="249"/>
      <c r="X41" s="249"/>
      <c r="Y41" s="249"/>
      <c r="Z41" s="249"/>
      <c r="AA41" s="249"/>
      <c r="AB41" s="249"/>
      <c r="AC41" s="249"/>
      <c r="AD41" s="249"/>
      <c r="AE41" s="249"/>
      <c r="AF41" s="249"/>
      <c r="AG41" s="249"/>
      <c r="AH41" s="249"/>
      <c r="AI41" s="249"/>
      <c r="AJ41" s="249"/>
      <c r="AK41" s="249"/>
      <c r="AL41" s="249"/>
      <c r="AM41" s="249"/>
      <c r="AN41" s="249"/>
      <c r="AO41" s="249"/>
      <c r="AP41" s="249"/>
      <c r="AQ41" s="249"/>
      <c r="AR41" s="249"/>
      <c r="AS41" s="249"/>
      <c r="AT41" s="249"/>
      <c r="AU41" s="249"/>
      <c r="AV41" s="249"/>
      <c r="AW41" s="249"/>
      <c r="AX41" s="249"/>
      <c r="AY41" s="249"/>
      <c r="AZ41" s="249"/>
      <c r="BA41" s="249"/>
      <c r="BB41" s="249"/>
      <c r="BC41" s="249"/>
      <c r="BD41" s="269"/>
      <c r="BE41" s="250"/>
      <c r="BF41" s="250"/>
      <c r="BG41" s="250"/>
      <c r="BH41" s="250"/>
      <c r="BI41" s="250"/>
      <c r="BJ41" s="250"/>
      <c r="BK41" s="250"/>
      <c r="BL41" s="250"/>
      <c r="BM41" s="250"/>
      <c r="BN41" s="250"/>
      <c r="BO41" s="250"/>
      <c r="BP41" s="250"/>
      <c r="BQ41" s="250"/>
      <c r="BR41" s="250"/>
      <c r="BS41" s="250"/>
      <c r="BT41" s="250"/>
      <c r="BU41" s="250"/>
      <c r="BV41" s="250"/>
      <c r="BW41" s="250"/>
      <c r="BX41" s="250"/>
      <c r="BY41" s="250"/>
      <c r="BZ41" s="250"/>
      <c r="CA41" s="250"/>
      <c r="CB41" s="250"/>
      <c r="CC41" s="250"/>
      <c r="CD41" s="250"/>
      <c r="CE41" s="250"/>
      <c r="CF41" s="258"/>
      <c r="CG41" s="172">
        <v>182.27413193441612</v>
      </c>
      <c r="CH41" s="172">
        <v>47.919209005867899</v>
      </c>
      <c r="CI41" s="172">
        <v>5.8377062601151719</v>
      </c>
      <c r="CJ41" s="13">
        <v>284.34764581768917</v>
      </c>
      <c r="CK41" s="13">
        <v>27.3139491333447</v>
      </c>
      <c r="CL41" s="47">
        <v>11.675412520230344</v>
      </c>
      <c r="CM41" s="47">
        <v>7.347526221976767</v>
      </c>
      <c r="CN41" s="47">
        <v>0.69975462527088783</v>
      </c>
      <c r="CO41" s="94">
        <v>11.562468392862973</v>
      </c>
      <c r="CP41" s="94">
        <v>0.39886013640440598</v>
      </c>
      <c r="CQ41" s="236">
        <f t="shared" si="5"/>
        <v>39.059350503919383</v>
      </c>
      <c r="CR41" s="238">
        <f t="shared" si="6"/>
        <v>0.27580275229357792</v>
      </c>
      <c r="CS41" s="238">
        <f t="shared" si="7"/>
        <v>0.21158256880733942</v>
      </c>
      <c r="CT41" s="238">
        <f t="shared" si="8"/>
        <v>0.23700305810397551</v>
      </c>
      <c r="CU41" s="238">
        <f t="shared" si="9"/>
        <v>4.4342507645259932E-2</v>
      </c>
      <c r="CV41" s="238">
        <f t="shared" si="10"/>
        <v>0.13570336391437307</v>
      </c>
      <c r="CW41" s="238">
        <f t="shared" si="11"/>
        <v>9.5565749235473979E-2</v>
      </c>
      <c r="CX41" s="238">
        <f t="shared" si="12"/>
        <v>0.99999999999999989</v>
      </c>
      <c r="CY41" s="237"/>
      <c r="CZ41" s="240">
        <f>F49/[1]EU28!F49</f>
        <v>5.4289554864589584E-2</v>
      </c>
      <c r="DA41" s="240">
        <f>F57/[1]EU28!F57</f>
        <v>6.5866563445967238E-2</v>
      </c>
      <c r="DB41" s="240">
        <f>H65/[1]EU28!F65</f>
        <v>1.7989962464678842E-2</v>
      </c>
      <c r="DC41" s="240">
        <f>F73/[1]EU28!F73</f>
        <v>4.7798800837282537E-2</v>
      </c>
      <c r="DD41" s="240">
        <f>F81/[1]EU28!F81</f>
        <v>8.4261747964270314E-2</v>
      </c>
      <c r="DE41" s="240">
        <f>F89/[1]EU28!F89</f>
        <v>3.6244378913640851E-2</v>
      </c>
      <c r="DF41" s="237"/>
      <c r="DG41" s="27"/>
    </row>
    <row r="42" spans="1:111" ht="24.75" customHeight="1" x14ac:dyDescent="0.2">
      <c r="B42" s="5" t="s">
        <v>100</v>
      </c>
      <c r="C42" s="5" t="s">
        <v>83</v>
      </c>
      <c r="D42" s="5" t="s">
        <v>83</v>
      </c>
      <c r="E42" s="10" t="s">
        <v>92</v>
      </c>
      <c r="F42" s="17">
        <v>94.863755132512154</v>
      </c>
      <c r="G42" s="7">
        <v>94.863755132512154</v>
      </c>
      <c r="H42" s="17">
        <v>35.865439999999992</v>
      </c>
      <c r="I42" s="60">
        <v>0.92056837092538624</v>
      </c>
      <c r="J42" s="60">
        <v>0.15466973677560936</v>
      </c>
      <c r="K42" s="60">
        <v>0.36218299428122441</v>
      </c>
      <c r="L42" s="60">
        <v>0.55659931861009659</v>
      </c>
      <c r="M42" s="60">
        <v>0</v>
      </c>
      <c r="N42" s="13">
        <v>0.82512194905074743</v>
      </c>
      <c r="O42" s="13">
        <v>9.5446421874638879E-2</v>
      </c>
      <c r="P42" s="225">
        <v>0</v>
      </c>
      <c r="Q42" s="60">
        <v>0.69999999999999984</v>
      </c>
      <c r="R42" s="60">
        <v>4.5999999999999988</v>
      </c>
      <c r="S42" s="60">
        <v>0.49999999999999989</v>
      </c>
      <c r="T42" s="60">
        <v>1.0999999999999999</v>
      </c>
      <c r="U42" s="253"/>
      <c r="V42" s="249"/>
      <c r="W42" s="249"/>
      <c r="X42" s="249"/>
      <c r="Y42" s="249"/>
      <c r="Z42" s="249"/>
      <c r="AA42" s="249"/>
      <c r="AB42" s="249"/>
      <c r="AC42" s="249"/>
      <c r="AD42" s="249"/>
      <c r="AE42" s="249"/>
      <c r="AF42" s="249"/>
      <c r="AG42" s="249"/>
      <c r="AH42" s="249"/>
      <c r="AI42" s="249"/>
      <c r="AJ42" s="249"/>
      <c r="AK42" s="249"/>
      <c r="AL42" s="249"/>
      <c r="AM42" s="249"/>
      <c r="AN42" s="249"/>
      <c r="AO42" s="249"/>
      <c r="AP42" s="249"/>
      <c r="AQ42" s="249"/>
      <c r="AR42" s="249"/>
      <c r="AS42" s="249"/>
      <c r="AT42" s="249"/>
      <c r="AU42" s="249"/>
      <c r="AV42" s="249"/>
      <c r="AW42" s="249"/>
      <c r="AX42" s="249"/>
      <c r="AY42" s="249"/>
      <c r="AZ42" s="249"/>
      <c r="BA42" s="249"/>
      <c r="BB42" s="249"/>
      <c r="BC42" s="249"/>
      <c r="BD42" s="269"/>
      <c r="BE42" s="250"/>
      <c r="BF42" s="250"/>
      <c r="BG42" s="250"/>
      <c r="BH42" s="250"/>
      <c r="BI42" s="250"/>
      <c r="BJ42" s="250"/>
      <c r="BK42" s="250"/>
      <c r="BL42" s="250"/>
      <c r="BM42" s="250"/>
      <c r="BN42" s="250"/>
      <c r="BO42" s="250"/>
      <c r="BP42" s="250"/>
      <c r="BQ42" s="250"/>
      <c r="BR42" s="250"/>
      <c r="BS42" s="250"/>
      <c r="BT42" s="250"/>
      <c r="BU42" s="250"/>
      <c r="BV42" s="250"/>
      <c r="BW42" s="250"/>
      <c r="BX42" s="250"/>
      <c r="BY42" s="250"/>
      <c r="BZ42" s="250"/>
      <c r="CA42" s="250"/>
      <c r="CB42" s="250"/>
      <c r="CC42" s="250"/>
      <c r="CD42" s="250"/>
      <c r="CE42" s="250"/>
      <c r="CF42" s="258"/>
      <c r="CG42" s="172">
        <v>204.54967625407227</v>
      </c>
      <c r="CH42" s="172">
        <v>55.370259089468782</v>
      </c>
      <c r="CI42" s="172">
        <v>5.6520827189802674</v>
      </c>
      <c r="CJ42" s="13">
        <v>319.09749495635276</v>
      </c>
      <c r="CK42" s="13">
        <v>31.561047680997202</v>
      </c>
      <c r="CL42" s="47">
        <v>11.304165437960535</v>
      </c>
      <c r="CM42" s="47">
        <v>19.940528191642994</v>
      </c>
      <c r="CN42" s="47">
        <v>1.9858787051577966</v>
      </c>
      <c r="CO42" s="47">
        <v>31.343142207021579</v>
      </c>
      <c r="CP42" s="47">
        <v>1.1319508619399441</v>
      </c>
      <c r="CQ42" s="236">
        <f t="shared" si="5"/>
        <v>94.863755132512154</v>
      </c>
      <c r="CR42" s="238">
        <f t="shared" si="6"/>
        <v>0.17171637680018884</v>
      </c>
      <c r="CS42" s="238">
        <f t="shared" si="7"/>
        <v>0.52294011174942934</v>
      </c>
      <c r="CT42" s="238">
        <f t="shared" si="8"/>
        <v>9.160305343511449E-2</v>
      </c>
      <c r="CU42" s="238">
        <f t="shared" si="9"/>
        <v>5.0838120720862502E-2</v>
      </c>
      <c r="CV42" s="238">
        <f t="shared" si="10"/>
        <v>3.2265680333674342E-3</v>
      </c>
      <c r="CW42" s="238">
        <f t="shared" si="11"/>
        <v>0.15967576926103719</v>
      </c>
      <c r="CX42" s="238">
        <f t="shared" si="12"/>
        <v>0.99999999999999978</v>
      </c>
      <c r="CY42" s="237"/>
      <c r="CZ42" s="240">
        <f>F50/[1]EU28!F50</f>
        <v>6.3366632905493867E-2</v>
      </c>
      <c r="DA42" s="240">
        <f>F58/[1]EU28!F58</f>
        <v>0.20574867367577623</v>
      </c>
      <c r="DB42" s="240">
        <f>H66/[1]EU28!F66</f>
        <v>3.0305071915215743E-2</v>
      </c>
      <c r="DC42" s="240">
        <f>F74/[1]EU28!F74</f>
        <v>8.1306499797032666E-2</v>
      </c>
      <c r="DD42" s="240">
        <f>F82/[1]EU28!F82</f>
        <v>3.1257019130534552E-3</v>
      </c>
      <c r="DE42" s="240">
        <f>F90/[1]EU28!F90</f>
        <v>0.10329004017586509</v>
      </c>
      <c r="DF42" s="237"/>
      <c r="DG42" s="27"/>
    </row>
    <row r="43" spans="1:111" ht="24.75" customHeight="1" x14ac:dyDescent="0.2">
      <c r="B43" s="5" t="s">
        <v>100</v>
      </c>
      <c r="C43" s="5" t="s">
        <v>83</v>
      </c>
      <c r="D43" s="5" t="s">
        <v>83</v>
      </c>
      <c r="E43" s="10" t="s">
        <v>93</v>
      </c>
      <c r="F43" s="17">
        <v>113.59462486002239</v>
      </c>
      <c r="G43" s="7">
        <v>113.59462486002239</v>
      </c>
      <c r="H43" s="17">
        <v>40.18092</v>
      </c>
      <c r="I43" s="60">
        <v>1.0442204752029289</v>
      </c>
      <c r="J43" s="60">
        <v>0.1909613778308995</v>
      </c>
      <c r="K43" s="60">
        <v>0.40460857904251418</v>
      </c>
      <c r="L43" s="60">
        <v>0.63706937196587354</v>
      </c>
      <c r="M43" s="60">
        <v>0</v>
      </c>
      <c r="N43" s="13">
        <v>0.93469857183913874</v>
      </c>
      <c r="O43" s="13">
        <v>0.10952190336379025</v>
      </c>
      <c r="P43" s="225">
        <v>0</v>
      </c>
      <c r="Q43" s="60">
        <v>0.5</v>
      </c>
      <c r="R43" s="60">
        <v>2.6999999999999997</v>
      </c>
      <c r="S43" s="60">
        <v>0.30000000000000004</v>
      </c>
      <c r="T43" s="60">
        <v>0.5</v>
      </c>
      <c r="U43" s="253"/>
      <c r="V43" s="249"/>
      <c r="W43" s="249"/>
      <c r="X43" s="249"/>
      <c r="Y43" s="249"/>
      <c r="Z43" s="249"/>
      <c r="AA43" s="249"/>
      <c r="AB43" s="249"/>
      <c r="AC43" s="249"/>
      <c r="AD43" s="249"/>
      <c r="AE43" s="249"/>
      <c r="AF43" s="249"/>
      <c r="AG43" s="249"/>
      <c r="AH43" s="249"/>
      <c r="AI43" s="249"/>
      <c r="AJ43" s="249"/>
      <c r="AK43" s="249"/>
      <c r="AL43" s="249"/>
      <c r="AM43" s="249"/>
      <c r="AN43" s="249"/>
      <c r="AO43" s="249"/>
      <c r="AP43" s="249"/>
      <c r="AQ43" s="249"/>
      <c r="AR43" s="249"/>
      <c r="AS43" s="249"/>
      <c r="AT43" s="249"/>
      <c r="AU43" s="249"/>
      <c r="AV43" s="249"/>
      <c r="AW43" s="249"/>
      <c r="AX43" s="249"/>
      <c r="AY43" s="249"/>
      <c r="AZ43" s="249"/>
      <c r="BA43" s="249"/>
      <c r="BB43" s="249"/>
      <c r="BC43" s="249"/>
      <c r="BD43" s="269"/>
      <c r="BE43" s="250"/>
      <c r="BF43" s="250"/>
      <c r="BG43" s="250"/>
      <c r="BH43" s="250"/>
      <c r="BI43" s="250"/>
      <c r="BJ43" s="250"/>
      <c r="BK43" s="250"/>
      <c r="BL43" s="250"/>
      <c r="BM43" s="250"/>
      <c r="BN43" s="250"/>
      <c r="BO43" s="250"/>
      <c r="BP43" s="250"/>
      <c r="BQ43" s="250"/>
      <c r="BR43" s="250"/>
      <c r="BS43" s="250"/>
      <c r="BT43" s="250"/>
      <c r="BU43" s="250"/>
      <c r="BV43" s="250"/>
      <c r="BW43" s="250"/>
      <c r="BX43" s="250"/>
      <c r="BY43" s="250"/>
      <c r="BZ43" s="250"/>
      <c r="CA43" s="250"/>
      <c r="CB43" s="250"/>
      <c r="CC43" s="250"/>
      <c r="CD43" s="250"/>
      <c r="CE43" s="250"/>
      <c r="CF43" s="258"/>
      <c r="CG43" s="172">
        <v>112.40989189649814</v>
      </c>
      <c r="CH43" s="172">
        <v>53.788707772023741</v>
      </c>
      <c r="CI43" s="172">
        <v>5.8416370347232913</v>
      </c>
      <c r="CJ43" s="13">
        <v>175.35943135853711</v>
      </c>
      <c r="CK43" s="13">
        <v>30.659563430053531</v>
      </c>
      <c r="CL43" s="47">
        <v>11.683274069446583</v>
      </c>
      <c r="CM43" s="47">
        <v>13.432738068066183</v>
      </c>
      <c r="CN43" s="47">
        <v>2.1612797638910641</v>
      </c>
      <c r="CO43" s="47">
        <v>21.247045955895484</v>
      </c>
      <c r="CP43" s="47">
        <v>1.2319294654179067</v>
      </c>
      <c r="CQ43" s="236">
        <f t="shared" si="5"/>
        <v>113.59462486002239</v>
      </c>
      <c r="CR43" s="238">
        <f t="shared" si="6"/>
        <v>0.21299947423764459</v>
      </c>
      <c r="CS43" s="238">
        <f t="shared" si="7"/>
        <v>0.43763144058885389</v>
      </c>
      <c r="CT43" s="238">
        <f t="shared" si="8"/>
        <v>0.10889852786540485</v>
      </c>
      <c r="CU43" s="238">
        <f t="shared" si="9"/>
        <v>4.9421661409043111E-2</v>
      </c>
      <c r="CV43" s="238">
        <f t="shared" si="10"/>
        <v>5.0407465825446904E-2</v>
      </c>
      <c r="CW43" s="238">
        <f t="shared" si="11"/>
        <v>0.14064143007360674</v>
      </c>
      <c r="CX43" s="238">
        <f t="shared" si="12"/>
        <v>1</v>
      </c>
      <c r="CY43" s="237"/>
      <c r="CZ43" s="240">
        <f>F51/[1]EU28!F51</f>
        <v>9.4747211385077496E-2</v>
      </c>
      <c r="DA43" s="240">
        <f>F59/[1]EU28!F59</f>
        <v>0.20943958257769649</v>
      </c>
      <c r="DB43" s="240">
        <f>H67/[1]EU28!F67</f>
        <v>3.8256113822348871E-2</v>
      </c>
      <c r="DC43" s="240">
        <f>F75/[1]EU28!F75</f>
        <v>8.8270991945271965E-2</v>
      </c>
      <c r="DD43" s="240">
        <f>F83/[1]EU28!F83</f>
        <v>5.6352890174058055E-2</v>
      </c>
      <c r="DE43" s="240">
        <f>F91/[1]EU28!F91</f>
        <v>0.10727837719738137</v>
      </c>
      <c r="DF43" s="237"/>
      <c r="DG43" s="27"/>
    </row>
    <row r="44" spans="1:111" ht="24.75" customHeight="1" x14ac:dyDescent="0.2">
      <c r="B44" s="5" t="s">
        <v>100</v>
      </c>
      <c r="C44" s="5" t="s">
        <v>83</v>
      </c>
      <c r="D44" s="5" t="s">
        <v>83</v>
      </c>
      <c r="E44" s="10" t="s">
        <v>94</v>
      </c>
      <c r="F44" s="17">
        <v>130.32474804031352</v>
      </c>
      <c r="G44" s="60">
        <v>130.32474804031352</v>
      </c>
      <c r="H44" s="17">
        <v>44.035439999999994</v>
      </c>
      <c r="I44" s="60">
        <v>1.2543930031048338</v>
      </c>
      <c r="J44" s="60">
        <v>0.21819187035853388</v>
      </c>
      <c r="K44" s="60">
        <v>0.48893333896888252</v>
      </c>
      <c r="L44" s="60">
        <v>0.76331301878401214</v>
      </c>
      <c r="M44" s="60">
        <v>0</v>
      </c>
      <c r="N44" s="13">
        <v>1.1555166515630733</v>
      </c>
      <c r="O44" s="13">
        <v>9.887635154176079E-2</v>
      </c>
      <c r="P44" s="225">
        <v>-2.3592239273284576E-16</v>
      </c>
      <c r="Q44" s="60">
        <v>0.40000000000000013</v>
      </c>
      <c r="R44" s="60">
        <v>1.8000000000000005</v>
      </c>
      <c r="S44" s="60">
        <v>0.25000000000000006</v>
      </c>
      <c r="T44" s="60">
        <v>0.30000000000000004</v>
      </c>
      <c r="U44" s="253"/>
      <c r="V44" s="249"/>
      <c r="W44" s="249"/>
      <c r="X44" s="249"/>
      <c r="Y44" s="249"/>
      <c r="Z44" s="249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  <c r="AK44" s="249"/>
      <c r="AL44" s="249"/>
      <c r="AM44" s="249"/>
      <c r="AN44" s="249"/>
      <c r="AO44" s="249"/>
      <c r="AP44" s="249"/>
      <c r="AQ44" s="249"/>
      <c r="AR44" s="249"/>
      <c r="AS44" s="249"/>
      <c r="AT44" s="249"/>
      <c r="AU44" s="249"/>
      <c r="AV44" s="249"/>
      <c r="AW44" s="249"/>
      <c r="AX44" s="249"/>
      <c r="AY44" s="249"/>
      <c r="AZ44" s="249"/>
      <c r="BA44" s="249"/>
      <c r="BB44" s="249"/>
      <c r="BC44" s="249"/>
      <c r="BD44" s="269"/>
      <c r="BE44" s="250"/>
      <c r="BF44" s="250"/>
      <c r="BG44" s="250"/>
      <c r="BH44" s="250"/>
      <c r="BI44" s="250"/>
      <c r="BJ44" s="250"/>
      <c r="BK44" s="250"/>
      <c r="BL44" s="250"/>
      <c r="BM44" s="250"/>
      <c r="BN44" s="250"/>
      <c r="BO44" s="250"/>
      <c r="BP44" s="250"/>
      <c r="BQ44" s="250"/>
      <c r="BR44" s="250"/>
      <c r="BS44" s="250"/>
      <c r="BT44" s="250"/>
      <c r="BU44" s="250"/>
      <c r="BV44" s="250"/>
      <c r="BW44" s="250"/>
      <c r="BX44" s="250"/>
      <c r="BY44" s="250"/>
      <c r="BZ44" s="250"/>
      <c r="CA44" s="250"/>
      <c r="CB44" s="250"/>
      <c r="CC44" s="250"/>
      <c r="CD44" s="250"/>
      <c r="CE44" s="250"/>
      <c r="CF44" s="258"/>
      <c r="CG44" s="172">
        <v>73.308692629909601</v>
      </c>
      <c r="CH44" s="172">
        <v>58.770801601603317</v>
      </c>
      <c r="CI44" s="172">
        <v>6.1880399201473102</v>
      </c>
      <c r="CJ44" s="13">
        <v>114.36156050265897</v>
      </c>
      <c r="CK44" s="13">
        <v>33.499356912913889</v>
      </c>
      <c r="CL44" s="47">
        <v>12.37607984029462</v>
      </c>
      <c r="CM44" s="47">
        <v>10.360391639614358</v>
      </c>
      <c r="CN44" s="47">
        <v>2.5879981076793066</v>
      </c>
      <c r="CO44" s="47">
        <v>16.517051044919302</v>
      </c>
      <c r="CP44" s="47">
        <v>1.4751589213772045</v>
      </c>
      <c r="CQ44" s="236">
        <f t="shared" si="5"/>
        <v>130.32474804031352</v>
      </c>
      <c r="CR44" s="238">
        <f t="shared" si="6"/>
        <v>0.19442057627312828</v>
      </c>
      <c r="CS44" s="238">
        <f t="shared" si="7"/>
        <v>0.49802371541501989</v>
      </c>
      <c r="CT44" s="238">
        <f t="shared" si="8"/>
        <v>8.0139772011227614E-2</v>
      </c>
      <c r="CU44" s="238">
        <f t="shared" si="9"/>
        <v>5.4992266712493569E-2</v>
      </c>
      <c r="CV44" s="238">
        <f t="shared" si="10"/>
        <v>5.2070802543392351E-2</v>
      </c>
      <c r="CW44" s="238">
        <f t="shared" si="11"/>
        <v>0.12035286704473855</v>
      </c>
      <c r="CX44" s="238">
        <f t="shared" si="12"/>
        <v>1.0000000000000002</v>
      </c>
      <c r="CY44" s="237"/>
      <c r="CZ44" s="240">
        <f>F52/[1]EU28!F52</f>
        <v>0.10671248575070755</v>
      </c>
      <c r="DA44" s="240">
        <f>F60/[1]EU28!F60</f>
        <v>0.24061099250996579</v>
      </c>
      <c r="DB44" s="240">
        <f>H68/[1]EU28!F68</f>
        <v>3.896427636254815E-2</v>
      </c>
      <c r="DC44" s="240">
        <f>F76/[1]EU28!F76</f>
        <v>0.11543614888413374</v>
      </c>
      <c r="DD44" s="240">
        <f>F84/[1]EU28!F84</f>
        <v>6.5967864505925192E-2</v>
      </c>
      <c r="DE44" s="240">
        <f>F92/[1]EU28!F92</f>
        <v>0.10316268028712587</v>
      </c>
      <c r="DF44" s="237"/>
      <c r="DG44" s="27"/>
    </row>
    <row r="45" spans="1:111" ht="23.25" customHeight="1" x14ac:dyDescent="0.2">
      <c r="B45" s="5" t="s">
        <v>100</v>
      </c>
      <c r="C45" s="5" t="s">
        <v>83</v>
      </c>
      <c r="D45" s="5" t="s">
        <v>83</v>
      </c>
      <c r="E45" s="10" t="s">
        <v>95</v>
      </c>
      <c r="F45" s="17">
        <v>85.145554311310207</v>
      </c>
      <c r="G45" s="60">
        <v>85.145554311310207</v>
      </c>
      <c r="H45" s="17">
        <v>31.544799999999999</v>
      </c>
      <c r="I45" s="60">
        <v>0.86401448480467979</v>
      </c>
      <c r="J45" s="60">
        <v>0.13522021860350003</v>
      </c>
      <c r="K45" s="60">
        <v>0.339421347708872</v>
      </c>
      <c r="L45" s="60">
        <v>0.52301575938187383</v>
      </c>
      <c r="M45" s="60">
        <v>0</v>
      </c>
      <c r="N45" s="13">
        <v>0.8</v>
      </c>
      <c r="O45" s="13">
        <v>3.2537453188866382E-2</v>
      </c>
      <c r="P45" s="225">
        <v>3.1477031615813368E-2</v>
      </c>
      <c r="Q45" s="60">
        <v>0.35</v>
      </c>
      <c r="R45" s="60">
        <v>2.2000000000000006</v>
      </c>
      <c r="S45" s="60">
        <v>0.19999999999999998</v>
      </c>
      <c r="T45" s="60">
        <v>0.25</v>
      </c>
      <c r="U45" s="253"/>
      <c r="V45" s="249"/>
      <c r="W45" s="249"/>
      <c r="X45" s="249"/>
      <c r="Y45" s="249"/>
      <c r="Z45" s="249"/>
      <c r="AA45" s="249"/>
      <c r="AB45" s="249"/>
      <c r="AC45" s="249"/>
      <c r="AD45" s="249"/>
      <c r="AE45" s="249"/>
      <c r="AF45" s="249"/>
      <c r="AG45" s="249"/>
      <c r="AH45" s="249"/>
      <c r="AI45" s="249"/>
      <c r="AJ45" s="249"/>
      <c r="AK45" s="249"/>
      <c r="AL45" s="249"/>
      <c r="AM45" s="249"/>
      <c r="AN45" s="249"/>
      <c r="AO45" s="249"/>
      <c r="AP45" s="249"/>
      <c r="AQ45" s="249"/>
      <c r="AR45" s="249"/>
      <c r="AS45" s="249"/>
      <c r="AT45" s="249"/>
      <c r="AU45" s="249"/>
      <c r="AV45" s="249"/>
      <c r="AW45" s="249"/>
      <c r="AX45" s="249"/>
      <c r="AY45" s="249"/>
      <c r="AZ45" s="249"/>
      <c r="BA45" s="249"/>
      <c r="BB45" s="249"/>
      <c r="BC45" s="249"/>
      <c r="BD45" s="269"/>
      <c r="BE45" s="250"/>
      <c r="BF45" s="250"/>
      <c r="BG45" s="250"/>
      <c r="BH45" s="250"/>
      <c r="BI45" s="250"/>
      <c r="BJ45" s="250"/>
      <c r="BK45" s="250"/>
      <c r="BL45" s="250"/>
      <c r="BM45" s="250"/>
      <c r="BN45" s="250"/>
      <c r="BO45" s="250"/>
      <c r="BP45" s="250"/>
      <c r="BQ45" s="250"/>
      <c r="BR45" s="250"/>
      <c r="BS45" s="250"/>
      <c r="BT45" s="250"/>
      <c r="BU45" s="250"/>
      <c r="BV45" s="250"/>
      <c r="BW45" s="250"/>
      <c r="BX45" s="250"/>
      <c r="BY45" s="250"/>
      <c r="BZ45" s="250"/>
      <c r="CA45" s="250"/>
      <c r="CB45" s="250"/>
      <c r="CC45" s="250"/>
      <c r="CD45" s="250"/>
      <c r="CE45" s="250"/>
      <c r="CF45" s="258"/>
      <c r="CG45" s="172">
        <v>73.46157300999262</v>
      </c>
      <c r="CH45" s="172">
        <v>61.527434098602505</v>
      </c>
      <c r="CI45" s="172">
        <v>6.5075487879294718</v>
      </c>
      <c r="CJ45" s="13">
        <v>114.60005389558849</v>
      </c>
      <c r="CK45" s="13">
        <v>35.070637436203427</v>
      </c>
      <c r="CL45" s="47">
        <v>13.015097575858944</v>
      </c>
      <c r="CM45" s="47">
        <v>6.8090152032727564</v>
      </c>
      <c r="CN45" s="47">
        <v>1.9408706031535963</v>
      </c>
      <c r="CO45" s="47">
        <v>10.865862810558207</v>
      </c>
      <c r="CP45" s="47">
        <v>1.1062962437975499</v>
      </c>
      <c r="CQ45" s="236">
        <f t="shared" si="5"/>
        <v>85.145554311310207</v>
      </c>
      <c r="CR45" s="238">
        <f t="shared" si="6"/>
        <v>0.16994344795864585</v>
      </c>
      <c r="CS45" s="238">
        <f t="shared" si="7"/>
        <v>0.59060535909480949</v>
      </c>
      <c r="CT45" s="238">
        <f t="shared" si="8"/>
        <v>9.0133953258530908E-2</v>
      </c>
      <c r="CU45" s="238">
        <f t="shared" si="9"/>
        <v>6.5145454543860365E-2</v>
      </c>
      <c r="CV45" s="238">
        <f t="shared" si="10"/>
        <v>4.5417692400699428E-2</v>
      </c>
      <c r="CW45" s="238">
        <f t="shared" si="11"/>
        <v>3.8754092743453948E-2</v>
      </c>
      <c r="CX45" s="238">
        <f t="shared" si="12"/>
        <v>1</v>
      </c>
      <c r="CY45" s="237"/>
      <c r="CZ45" s="240">
        <f>F53/[1]EU28!F53</f>
        <v>0.10441570990052101</v>
      </c>
      <c r="DA45" s="240">
        <f>F61/[1]EU28!F61</f>
        <v>0.3645072534021308</v>
      </c>
      <c r="DB45" s="240">
        <f>H69/[1]EU28!F69</f>
        <v>3.854553443919586E-2</v>
      </c>
      <c r="DC45" s="240">
        <f>F77/[1]EU28!F77</f>
        <v>0.25180887225346166</v>
      </c>
      <c r="DD45" s="240">
        <f>F85/[1]EU28!F85</f>
        <v>9.5141332357381633E-2</v>
      </c>
      <c r="DE45" s="240">
        <f>F93/[1]EU28!F93</f>
        <v>4.416256736627467E-2</v>
      </c>
      <c r="DF45" s="237"/>
      <c r="DG45" s="27"/>
    </row>
    <row r="46" spans="1:111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60"/>
      <c r="H46" s="109"/>
      <c r="I46" s="236">
        <v>2.6441445758360995</v>
      </c>
      <c r="J46" s="236">
        <v>0.32209999999999994</v>
      </c>
      <c r="K46" s="236">
        <v>0.81968481850919084</v>
      </c>
      <c r="L46" s="236">
        <v>1.8244597573269083</v>
      </c>
      <c r="M46" s="236">
        <v>0</v>
      </c>
      <c r="N46" s="14"/>
      <c r="O46" s="14"/>
      <c r="P46" s="317"/>
      <c r="Q46" s="7"/>
      <c r="R46" s="7"/>
      <c r="S46" s="7"/>
      <c r="T46" s="7"/>
      <c r="U46" s="253"/>
      <c r="V46" s="249"/>
      <c r="W46" s="249"/>
      <c r="X46" s="249"/>
      <c r="Y46" s="249"/>
      <c r="Z46" s="249"/>
      <c r="AA46" s="249"/>
      <c r="AB46" s="249"/>
      <c r="AC46" s="249"/>
      <c r="AD46" s="249"/>
      <c r="AE46" s="249"/>
      <c r="AF46" s="249"/>
      <c r="AG46" s="249"/>
      <c r="AH46" s="249"/>
      <c r="AI46" s="249"/>
      <c r="AJ46" s="249"/>
      <c r="AK46" s="249"/>
      <c r="AL46" s="249"/>
      <c r="AM46" s="249"/>
      <c r="AN46" s="249"/>
      <c r="AO46" s="249"/>
      <c r="AP46" s="249"/>
      <c r="AQ46" s="249"/>
      <c r="AR46" s="249"/>
      <c r="AS46" s="249"/>
      <c r="AT46" s="249"/>
      <c r="AU46" s="249"/>
      <c r="AV46" s="249"/>
      <c r="AW46" s="249"/>
      <c r="AX46" s="249"/>
      <c r="AY46" s="249"/>
      <c r="AZ46" s="249"/>
      <c r="BA46" s="249"/>
      <c r="BB46" s="249"/>
      <c r="BC46" s="249"/>
      <c r="BD46" s="269"/>
      <c r="BE46" s="250"/>
      <c r="BF46" s="250"/>
      <c r="BG46" s="250"/>
      <c r="BH46" s="250"/>
      <c r="BI46" s="250"/>
      <c r="BJ46" s="250"/>
      <c r="BK46" s="250"/>
      <c r="BL46" s="250"/>
      <c r="BM46" s="250"/>
      <c r="BN46" s="250"/>
      <c r="BO46" s="250"/>
      <c r="BP46" s="250"/>
      <c r="BQ46" s="250"/>
      <c r="BR46" s="250"/>
      <c r="BS46" s="250"/>
      <c r="BT46" s="250"/>
      <c r="BU46" s="250"/>
      <c r="BV46" s="250"/>
      <c r="BW46" s="250"/>
      <c r="BX46" s="250"/>
      <c r="BY46" s="250"/>
      <c r="BZ46" s="250"/>
      <c r="CA46" s="250"/>
      <c r="CB46" s="250"/>
      <c r="CC46" s="250"/>
      <c r="CD46" s="250"/>
      <c r="CE46" s="250"/>
      <c r="CF46" s="258"/>
      <c r="CG46" s="7"/>
      <c r="CH46" s="7"/>
      <c r="CI46" s="7"/>
      <c r="CJ46" s="7"/>
      <c r="CK46" s="7"/>
      <c r="CL46" s="7"/>
      <c r="CM46" s="7"/>
      <c r="CN46" s="47"/>
      <c r="CO46" s="7"/>
      <c r="CP46" s="7"/>
      <c r="CQ46" s="237"/>
      <c r="CR46" s="237"/>
      <c r="CS46" s="237"/>
      <c r="CT46" s="237"/>
      <c r="CU46" s="237"/>
      <c r="CV46" s="237"/>
      <c r="CW46" s="237"/>
      <c r="CX46" s="237"/>
      <c r="CY46" s="237"/>
      <c r="CZ46" s="237"/>
      <c r="DA46" s="237"/>
      <c r="DB46" s="237"/>
      <c r="DC46" s="237"/>
      <c r="DD46" s="237"/>
      <c r="DE46" s="237"/>
    </row>
    <row r="47" spans="1:111" ht="26.25" customHeight="1" x14ac:dyDescent="0.2">
      <c r="B47" s="37" t="s">
        <v>100</v>
      </c>
      <c r="C47" s="38" t="s">
        <v>101</v>
      </c>
      <c r="D47" s="37" t="s">
        <v>101</v>
      </c>
      <c r="E47" s="38" t="s">
        <v>84</v>
      </c>
      <c r="F47" s="39">
        <v>99.484882418812987</v>
      </c>
      <c r="G47" s="7">
        <v>99.484882418812987</v>
      </c>
      <c r="H47" s="36">
        <v>25.772479999999998</v>
      </c>
      <c r="I47" s="53">
        <v>1.2742037351921769</v>
      </c>
      <c r="J47" s="13">
        <v>0.18946413609588986</v>
      </c>
      <c r="K47" s="32">
        <v>0.39500315790957485</v>
      </c>
      <c r="L47" s="185">
        <v>0.87920057728260204</v>
      </c>
      <c r="M47" s="318">
        <v>0</v>
      </c>
      <c r="N47" s="17">
        <v>1.1423236485997865</v>
      </c>
      <c r="O47" s="103">
        <v>0.13188008659239031</v>
      </c>
      <c r="P47" s="225">
        <v>0</v>
      </c>
      <c r="Q47" s="53">
        <v>1.8</v>
      </c>
      <c r="R47" s="53">
        <v>4.9000000000000004</v>
      </c>
      <c r="S47" s="53">
        <v>1.9</v>
      </c>
      <c r="T47" s="53">
        <v>2</v>
      </c>
      <c r="U47" s="253"/>
      <c r="V47" s="249"/>
      <c r="W47" s="249"/>
      <c r="X47" s="249"/>
      <c r="Y47" s="249"/>
      <c r="Z47" s="249"/>
      <c r="AA47" s="249"/>
      <c r="AB47" s="249"/>
      <c r="AC47" s="249"/>
      <c r="AD47" s="249"/>
      <c r="AE47" s="249"/>
      <c r="AF47" s="249"/>
      <c r="AG47" s="249"/>
      <c r="AH47" s="249"/>
      <c r="AI47" s="249"/>
      <c r="AJ47" s="249"/>
      <c r="AK47" s="249"/>
      <c r="AL47" s="249"/>
      <c r="AM47" s="249"/>
      <c r="AN47" s="249"/>
      <c r="AO47" s="249"/>
      <c r="AP47" s="249"/>
      <c r="AQ47" s="249"/>
      <c r="AR47" s="249"/>
      <c r="AS47" s="249"/>
      <c r="AT47" s="249"/>
      <c r="AU47" s="249"/>
      <c r="AV47" s="249"/>
      <c r="AW47" s="249"/>
      <c r="AX47" s="249"/>
      <c r="AY47" s="249"/>
      <c r="AZ47" s="249"/>
      <c r="BA47" s="249"/>
      <c r="BB47" s="249"/>
      <c r="BC47" s="249"/>
      <c r="BD47" s="269"/>
      <c r="BE47" s="250"/>
      <c r="BF47" s="250"/>
      <c r="BG47" s="250"/>
      <c r="BH47" s="250"/>
      <c r="BI47" s="250"/>
      <c r="BJ47" s="250"/>
      <c r="BK47" s="250"/>
      <c r="BL47" s="250"/>
      <c r="BM47" s="250"/>
      <c r="BN47" s="250"/>
      <c r="BO47" s="250"/>
      <c r="BP47" s="250"/>
      <c r="BQ47" s="250"/>
      <c r="BR47" s="250"/>
      <c r="BS47" s="250"/>
      <c r="BT47" s="250"/>
      <c r="BU47" s="250"/>
      <c r="BV47" s="250"/>
      <c r="BW47" s="250"/>
      <c r="BX47" s="250"/>
      <c r="BY47" s="250"/>
      <c r="BZ47" s="250"/>
      <c r="CA47" s="250"/>
      <c r="CB47" s="250"/>
      <c r="CC47" s="250"/>
      <c r="CD47" s="250"/>
      <c r="CE47" s="250"/>
      <c r="CF47" s="258"/>
      <c r="CG47" s="53">
        <v>166.82155873441124</v>
      </c>
      <c r="CH47" s="58">
        <v>33.071233241431891</v>
      </c>
      <c r="CI47" s="61">
        <v>1.4390681876669527</v>
      </c>
      <c r="CJ47" s="13">
        <v>249.28163162568154</v>
      </c>
      <c r="CK47" s="13">
        <v>18.850602947616178</v>
      </c>
      <c r="CL47" s="47">
        <v>2.8781363753339053</v>
      </c>
      <c r="CM47" s="47">
        <v>16.739388685058707</v>
      </c>
      <c r="CN47" s="47">
        <v>0.85232769729013858</v>
      </c>
      <c r="CO47" s="94">
        <v>25.086084870336183</v>
      </c>
      <c r="CP47" s="94">
        <v>0.56582678745537895</v>
      </c>
    </row>
    <row r="48" spans="1:111" ht="26.25" customHeight="1" x14ac:dyDescent="0.2">
      <c r="B48" s="5" t="s">
        <v>100</v>
      </c>
      <c r="C48" s="10" t="s">
        <v>101</v>
      </c>
      <c r="D48" s="5" t="s">
        <v>101</v>
      </c>
      <c r="E48" s="12" t="s">
        <v>89</v>
      </c>
      <c r="F48" s="7">
        <v>15.893990294886152</v>
      </c>
      <c r="G48" s="7">
        <v>15.893990294886152</v>
      </c>
      <c r="H48" s="7">
        <v>3.6618799999999996</v>
      </c>
      <c r="I48" s="75">
        <v>0.20357044516164974</v>
      </c>
      <c r="J48" s="28">
        <v>7.6358422076633695E-3</v>
      </c>
      <c r="K48" s="32">
        <v>6.3106838000111423E-2</v>
      </c>
      <c r="L48" s="185">
        <v>0.14046360716153833</v>
      </c>
      <c r="M48" s="318">
        <v>0</v>
      </c>
      <c r="N48" s="17">
        <v>0.18250090408741898</v>
      </c>
      <c r="O48" s="103">
        <v>2.1069541074230747E-2</v>
      </c>
      <c r="P48" s="225">
        <v>0</v>
      </c>
      <c r="Q48" s="53">
        <v>1.7</v>
      </c>
      <c r="R48" s="190">
        <v>4.75</v>
      </c>
      <c r="S48" s="53">
        <v>1.8</v>
      </c>
      <c r="T48" s="53">
        <v>1.7</v>
      </c>
      <c r="U48" s="253"/>
      <c r="V48" s="249"/>
      <c r="W48" s="249"/>
      <c r="X48" s="249"/>
      <c r="Y48" s="249"/>
      <c r="Z48" s="249"/>
      <c r="AA48" s="249"/>
      <c r="AB48" s="249"/>
      <c r="AC48" s="249"/>
      <c r="AD48" s="249"/>
      <c r="AE48" s="249"/>
      <c r="AF48" s="249"/>
      <c r="AG48" s="249"/>
      <c r="AH48" s="249"/>
      <c r="AI48" s="249"/>
      <c r="AJ48" s="249"/>
      <c r="AK48" s="249"/>
      <c r="AL48" s="249"/>
      <c r="AM48" s="249"/>
      <c r="AN48" s="249"/>
      <c r="AO48" s="249"/>
      <c r="AP48" s="249"/>
      <c r="AQ48" s="249"/>
      <c r="AR48" s="249"/>
      <c r="AS48" s="249"/>
      <c r="AT48" s="249"/>
      <c r="AU48" s="249"/>
      <c r="AV48" s="249"/>
      <c r="AW48" s="249"/>
      <c r="AX48" s="249"/>
      <c r="AY48" s="249"/>
      <c r="AZ48" s="249"/>
      <c r="BA48" s="249"/>
      <c r="BB48" s="249"/>
      <c r="BC48" s="249"/>
      <c r="BD48" s="269"/>
      <c r="BE48" s="250"/>
      <c r="BF48" s="250"/>
      <c r="BG48" s="250"/>
      <c r="BH48" s="250"/>
      <c r="BI48" s="250"/>
      <c r="BJ48" s="250"/>
      <c r="BK48" s="250"/>
      <c r="BL48" s="250"/>
      <c r="BM48" s="250"/>
      <c r="BN48" s="250"/>
      <c r="BO48" s="250"/>
      <c r="BP48" s="250"/>
      <c r="BQ48" s="250"/>
      <c r="BR48" s="250"/>
      <c r="BS48" s="250"/>
      <c r="BT48" s="250"/>
      <c r="BU48" s="250"/>
      <c r="BV48" s="250"/>
      <c r="BW48" s="250"/>
      <c r="BX48" s="250"/>
      <c r="BY48" s="250"/>
      <c r="BZ48" s="250"/>
      <c r="CA48" s="250"/>
      <c r="CB48" s="250"/>
      <c r="CC48" s="250"/>
      <c r="CD48" s="250"/>
      <c r="CE48" s="250"/>
      <c r="CF48" s="258"/>
      <c r="CG48" s="36">
        <v>150.82155873441124</v>
      </c>
      <c r="CH48" s="17">
        <v>55.575804154503842</v>
      </c>
      <c r="CI48" s="34">
        <v>1.4390681876669527</v>
      </c>
      <c r="CJ48" s="13">
        <v>235.28163162568154</v>
      </c>
      <c r="CK48" s="13">
        <v>31.678208368067189</v>
      </c>
      <c r="CL48" s="47">
        <v>2.8781363753339053</v>
      </c>
      <c r="CM48" s="47">
        <v>2.4200289265927917</v>
      </c>
      <c r="CN48" s="47">
        <v>0.20351192571729451</v>
      </c>
      <c r="CO48" s="94">
        <v>3.7853090412404771</v>
      </c>
      <c r="CP48" s="94">
        <v>0.11600179765885786</v>
      </c>
    </row>
    <row r="49" spans="2:94" ht="26.25" customHeight="1" x14ac:dyDescent="0.2">
      <c r="B49" s="5" t="s">
        <v>100</v>
      </c>
      <c r="C49" s="10" t="s">
        <v>101</v>
      </c>
      <c r="D49" s="5" t="s">
        <v>101</v>
      </c>
      <c r="E49" s="12" t="s">
        <v>91</v>
      </c>
      <c r="F49" s="203">
        <v>10.772676371780516</v>
      </c>
      <c r="G49" s="7">
        <v>10.772676371780516</v>
      </c>
      <c r="H49" s="7">
        <v>2.4819599999999999</v>
      </c>
      <c r="I49" s="75">
        <v>0.13797658636367338</v>
      </c>
      <c r="J49" s="13">
        <v>1.817009545949292E-2</v>
      </c>
      <c r="K49" s="32">
        <v>4.2772741772738751E-2</v>
      </c>
      <c r="L49" s="185">
        <v>9.520384459093463E-2</v>
      </c>
      <c r="M49" s="225">
        <v>0</v>
      </c>
      <c r="N49" s="17">
        <v>0.12369600967503319</v>
      </c>
      <c r="O49" s="103">
        <v>1.4280576688640195E-2</v>
      </c>
      <c r="P49" s="225">
        <v>0</v>
      </c>
      <c r="Q49" s="53">
        <v>1.3</v>
      </c>
      <c r="R49" s="190">
        <v>4.67</v>
      </c>
      <c r="S49" s="53">
        <v>0.9</v>
      </c>
      <c r="T49" s="53">
        <v>1.4</v>
      </c>
      <c r="U49" s="253"/>
      <c r="V49" s="249"/>
      <c r="W49" s="249"/>
      <c r="X49" s="249"/>
      <c r="Y49" s="249"/>
      <c r="Z49" s="249"/>
      <c r="AA49" s="249"/>
      <c r="AB49" s="249"/>
      <c r="AC49" s="249"/>
      <c r="AD49" s="249"/>
      <c r="AE49" s="249"/>
      <c r="AF49" s="249"/>
      <c r="AG49" s="249"/>
      <c r="AH49" s="249"/>
      <c r="AI49" s="249"/>
      <c r="AJ49" s="249"/>
      <c r="AK49" s="249"/>
      <c r="AL49" s="249"/>
      <c r="AM49" s="249"/>
      <c r="AN49" s="249"/>
      <c r="AO49" s="249"/>
      <c r="AP49" s="249"/>
      <c r="AQ49" s="249"/>
      <c r="AR49" s="249"/>
      <c r="AS49" s="249"/>
      <c r="AT49" s="249"/>
      <c r="AU49" s="249"/>
      <c r="AV49" s="249"/>
      <c r="AW49" s="249"/>
      <c r="AX49" s="249"/>
      <c r="AY49" s="249"/>
      <c r="AZ49" s="249"/>
      <c r="BA49" s="249"/>
      <c r="BB49" s="249"/>
      <c r="BC49" s="249"/>
      <c r="BD49" s="269"/>
      <c r="BE49" s="250"/>
      <c r="BF49" s="250"/>
      <c r="BG49" s="250"/>
      <c r="BH49" s="250"/>
      <c r="BI49" s="250"/>
      <c r="BJ49" s="250"/>
      <c r="BK49" s="250"/>
      <c r="BL49" s="250"/>
      <c r="BM49" s="250"/>
      <c r="BN49" s="250"/>
      <c r="BO49" s="250"/>
      <c r="BP49" s="250"/>
      <c r="BQ49" s="250"/>
      <c r="BR49" s="250"/>
      <c r="BS49" s="250"/>
      <c r="BT49" s="250"/>
      <c r="BU49" s="250"/>
      <c r="BV49" s="250"/>
      <c r="BW49" s="250"/>
      <c r="BX49" s="250"/>
      <c r="BY49" s="250"/>
      <c r="BZ49" s="250"/>
      <c r="CA49" s="250"/>
      <c r="CB49" s="250"/>
      <c r="CC49" s="250"/>
      <c r="CD49" s="250"/>
      <c r="CE49" s="250"/>
      <c r="CF49" s="258"/>
      <c r="CG49" s="226">
        <v>153.04770720281584</v>
      </c>
      <c r="CH49" s="226">
        <v>55.616134926749488</v>
      </c>
      <c r="CI49" s="34">
        <v>1.4390681876669527</v>
      </c>
      <c r="CJ49" s="13">
        <v>238.75442323639271</v>
      </c>
      <c r="CK49" s="13">
        <v>31.701196908247205</v>
      </c>
      <c r="CL49" s="47">
        <v>2.8781363753339053</v>
      </c>
      <c r="CM49" s="47">
        <v>1.6642360350016179</v>
      </c>
      <c r="CN49" s="47">
        <v>0.13803702224279515</v>
      </c>
      <c r="CO49" s="94">
        <v>2.6030293655820946</v>
      </c>
      <c r="CP49" s="94">
        <v>7.8681102678393233E-2</v>
      </c>
    </row>
    <row r="50" spans="2:94" ht="26.25" customHeight="1" x14ac:dyDescent="0.2">
      <c r="B50" s="5" t="s">
        <v>100</v>
      </c>
      <c r="C50" s="10" t="s">
        <v>101</v>
      </c>
      <c r="D50" s="5" t="s">
        <v>101</v>
      </c>
      <c r="E50" s="12" t="s">
        <v>92</v>
      </c>
      <c r="F50" s="7">
        <v>16.289660321015305</v>
      </c>
      <c r="G50" s="7">
        <v>16.289660321015305</v>
      </c>
      <c r="H50" s="7">
        <v>6.5549199999999992</v>
      </c>
      <c r="I50" s="75">
        <v>0.20863819226994823</v>
      </c>
      <c r="J50" s="13">
        <v>1.5280881663174345E-2</v>
      </c>
      <c r="K50" s="32">
        <v>6.4677839603683951E-2</v>
      </c>
      <c r="L50" s="185">
        <v>0.14396035266626428</v>
      </c>
      <c r="M50" s="225">
        <v>0</v>
      </c>
      <c r="N50" s="17">
        <v>0.18704413937000858</v>
      </c>
      <c r="O50" s="103">
        <v>2.1594052899939639E-2</v>
      </c>
      <c r="P50" s="225">
        <v>0</v>
      </c>
      <c r="Q50" s="53">
        <v>0.7</v>
      </c>
      <c r="R50" s="53">
        <v>4.5999999999999996</v>
      </c>
      <c r="S50" s="53">
        <v>0.5</v>
      </c>
      <c r="T50" s="53">
        <v>1.1000000000000001</v>
      </c>
      <c r="U50" s="253"/>
      <c r="V50" s="249"/>
      <c r="W50" s="249"/>
      <c r="X50" s="249"/>
      <c r="Y50" s="249"/>
      <c r="Z50" s="249"/>
      <c r="AA50" s="249"/>
      <c r="AB50" s="249"/>
      <c r="AC50" s="249"/>
      <c r="AD50" s="249"/>
      <c r="AE50" s="249"/>
      <c r="AF50" s="249"/>
      <c r="AG50" s="249"/>
      <c r="AH50" s="249"/>
      <c r="AI50" s="249"/>
      <c r="AJ50" s="249"/>
      <c r="AK50" s="249"/>
      <c r="AL50" s="249"/>
      <c r="AM50" s="249"/>
      <c r="AN50" s="249"/>
      <c r="AO50" s="249"/>
      <c r="AP50" s="249"/>
      <c r="AQ50" s="249"/>
      <c r="AR50" s="249"/>
      <c r="AS50" s="249"/>
      <c r="AT50" s="249"/>
      <c r="AU50" s="249"/>
      <c r="AV50" s="249"/>
      <c r="AW50" s="249"/>
      <c r="AX50" s="249"/>
      <c r="AY50" s="249"/>
      <c r="AZ50" s="249"/>
      <c r="BA50" s="249"/>
      <c r="BB50" s="249"/>
      <c r="BC50" s="249"/>
      <c r="BD50" s="269"/>
      <c r="BE50" s="250"/>
      <c r="BF50" s="250"/>
      <c r="BG50" s="250"/>
      <c r="BH50" s="250"/>
      <c r="BI50" s="250"/>
      <c r="BJ50" s="250"/>
      <c r="BK50" s="250"/>
      <c r="BL50" s="250"/>
      <c r="BM50" s="250"/>
      <c r="BN50" s="250"/>
      <c r="BO50" s="250"/>
      <c r="BP50" s="250"/>
      <c r="BQ50" s="250"/>
      <c r="BR50" s="250"/>
      <c r="BS50" s="250"/>
      <c r="BT50" s="250"/>
      <c r="BU50" s="250"/>
      <c r="BV50" s="250"/>
      <c r="BW50" s="250"/>
      <c r="BX50" s="250"/>
      <c r="BY50" s="250"/>
      <c r="BZ50" s="250"/>
      <c r="CA50" s="250"/>
      <c r="CB50" s="250"/>
      <c r="CC50" s="250"/>
      <c r="CD50" s="250"/>
      <c r="CE50" s="250"/>
      <c r="CF50" s="258"/>
      <c r="CG50" s="36">
        <v>155.27385567122045</v>
      </c>
      <c r="CH50" s="17">
        <v>55.656465698995135</v>
      </c>
      <c r="CI50" s="34">
        <v>1.4390681876669527</v>
      </c>
      <c r="CJ50" s="13">
        <v>242.22721484710391</v>
      </c>
      <c r="CK50" s="13">
        <v>31.724185448427225</v>
      </c>
      <c r="CL50" s="47">
        <v>2.8781363753339053</v>
      </c>
      <c r="CM50" s="47">
        <v>2.5528002975744108</v>
      </c>
      <c r="CN50" s="47">
        <v>0.36482368013965716</v>
      </c>
      <c r="CO50" s="94">
        <v>3.9926829142766653</v>
      </c>
      <c r="CP50" s="47">
        <v>0.20794949767960455</v>
      </c>
    </row>
    <row r="51" spans="2:94" ht="26.25" customHeight="1" x14ac:dyDescent="0.2">
      <c r="B51" s="5" t="s">
        <v>100</v>
      </c>
      <c r="C51" s="10" t="s">
        <v>101</v>
      </c>
      <c r="D51" s="5" t="s">
        <v>101</v>
      </c>
      <c r="E51" s="12" t="s">
        <v>93</v>
      </c>
      <c r="F51" s="7">
        <v>24.19559537140724</v>
      </c>
      <c r="G51" s="60">
        <v>24.19559537140724</v>
      </c>
      <c r="H51" s="60">
        <v>8.3764000000000003</v>
      </c>
      <c r="I51" s="75">
        <v>0.30989751656594966</v>
      </c>
      <c r="J51" s="13">
        <v>3.1067612045382116E-2</v>
      </c>
      <c r="K51" s="32">
        <v>9.6068230135444396E-2</v>
      </c>
      <c r="L51" s="185">
        <v>0.21382928643050525</v>
      </c>
      <c r="M51" s="225">
        <v>0</v>
      </c>
      <c r="N51" s="17">
        <v>0.27782312360137384</v>
      </c>
      <c r="O51" s="103">
        <v>3.2074392964575787E-2</v>
      </c>
      <c r="P51" s="225">
        <v>0</v>
      </c>
      <c r="Q51" s="53">
        <v>0.5</v>
      </c>
      <c r="R51" s="53">
        <v>2.7</v>
      </c>
      <c r="S51" s="53">
        <v>0.3</v>
      </c>
      <c r="T51" s="53">
        <v>0.5</v>
      </c>
      <c r="U51" s="253"/>
      <c r="V51" s="249"/>
      <c r="W51" s="249"/>
      <c r="X51" s="249"/>
      <c r="Y51" s="249"/>
      <c r="Z51" s="249"/>
      <c r="AA51" s="249"/>
      <c r="AB51" s="249"/>
      <c r="AC51" s="249"/>
      <c r="AD51" s="249"/>
      <c r="AE51" s="249"/>
      <c r="AF51" s="249"/>
      <c r="AG51" s="249"/>
      <c r="AH51" s="249"/>
      <c r="AI51" s="249"/>
      <c r="AJ51" s="249"/>
      <c r="AK51" s="249"/>
      <c r="AL51" s="249"/>
      <c r="AM51" s="249"/>
      <c r="AN51" s="249"/>
      <c r="AO51" s="249"/>
      <c r="AP51" s="249"/>
      <c r="AQ51" s="249"/>
      <c r="AR51" s="249"/>
      <c r="AS51" s="249"/>
      <c r="AT51" s="249"/>
      <c r="AU51" s="249"/>
      <c r="AV51" s="249"/>
      <c r="AW51" s="249"/>
      <c r="AX51" s="249"/>
      <c r="AY51" s="249"/>
      <c r="AZ51" s="249"/>
      <c r="BA51" s="249"/>
      <c r="BB51" s="249"/>
      <c r="BC51" s="249"/>
      <c r="BD51" s="269"/>
      <c r="BE51" s="250"/>
      <c r="BF51" s="250"/>
      <c r="BG51" s="250"/>
      <c r="BH51" s="250"/>
      <c r="BI51" s="250"/>
      <c r="BJ51" s="250"/>
      <c r="BK51" s="250"/>
      <c r="BL51" s="250"/>
      <c r="BM51" s="250"/>
      <c r="BN51" s="250"/>
      <c r="BO51" s="250"/>
      <c r="BP51" s="250"/>
      <c r="BQ51" s="250"/>
      <c r="BR51" s="250"/>
      <c r="BS51" s="250"/>
      <c r="BT51" s="250"/>
      <c r="BU51" s="250"/>
      <c r="BV51" s="250"/>
      <c r="BW51" s="250"/>
      <c r="BX51" s="250"/>
      <c r="BY51" s="250"/>
      <c r="BZ51" s="250"/>
      <c r="CA51" s="250"/>
      <c r="CB51" s="250"/>
      <c r="CC51" s="250"/>
      <c r="CD51" s="250"/>
      <c r="CE51" s="250"/>
      <c r="CF51" s="258"/>
      <c r="CG51" s="36">
        <v>87.673147180667613</v>
      </c>
      <c r="CH51" s="17">
        <v>55.979111876960332</v>
      </c>
      <c r="CI51" s="34">
        <v>1.4390681876669527</v>
      </c>
      <c r="CJ51" s="13">
        <v>136.77010960184148</v>
      </c>
      <c r="CK51" s="13">
        <v>31.908093769867385</v>
      </c>
      <c r="CL51" s="47">
        <v>2.8781363753339053</v>
      </c>
      <c r="CM51" s="47">
        <v>2.156123105701921</v>
      </c>
      <c r="CN51" s="47">
        <v>0.46890343272617052</v>
      </c>
      <c r="CO51" s="94">
        <v>3.3788724539904846</v>
      </c>
      <c r="CP51" s="47">
        <v>0.26727495665391715</v>
      </c>
    </row>
    <row r="52" spans="2:94" ht="26.25" customHeight="1" x14ac:dyDescent="0.2">
      <c r="B52" s="5" t="s">
        <v>100</v>
      </c>
      <c r="C52" s="10" t="s">
        <v>101</v>
      </c>
      <c r="D52" s="5" t="s">
        <v>101</v>
      </c>
      <c r="E52" s="12" t="s">
        <v>94</v>
      </c>
      <c r="F52" s="7">
        <v>25.337812616648002</v>
      </c>
      <c r="G52" s="60">
        <v>25.337812616648002</v>
      </c>
      <c r="H52" s="60">
        <v>8.6395599999999995</v>
      </c>
      <c r="I52" s="75">
        <v>0.32452705067103765</v>
      </c>
      <c r="J52" s="13">
        <v>3.387566251609591E-2</v>
      </c>
      <c r="K52" s="32">
        <v>0.10060338570802167</v>
      </c>
      <c r="L52" s="185">
        <v>0.22392366496301597</v>
      </c>
      <c r="M52" s="225">
        <v>0</v>
      </c>
      <c r="N52" s="17">
        <v>0.29093850092658524</v>
      </c>
      <c r="O52" s="103">
        <v>3.3588549744452398E-2</v>
      </c>
      <c r="P52" s="225">
        <v>0</v>
      </c>
      <c r="Q52" s="53">
        <v>0.4</v>
      </c>
      <c r="R52" s="53">
        <v>1.8</v>
      </c>
      <c r="S52" s="190">
        <v>0.25</v>
      </c>
      <c r="T52" s="53">
        <v>0.3</v>
      </c>
      <c r="U52" s="253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49"/>
      <c r="AR52" s="249"/>
      <c r="AS52" s="249"/>
      <c r="AT52" s="249"/>
      <c r="AU52" s="249"/>
      <c r="AV52" s="249"/>
      <c r="AW52" s="249"/>
      <c r="AX52" s="249"/>
      <c r="AY52" s="249"/>
      <c r="AZ52" s="249"/>
      <c r="BA52" s="249"/>
      <c r="BB52" s="249"/>
      <c r="BC52" s="249"/>
      <c r="BD52" s="269"/>
      <c r="BE52" s="250"/>
      <c r="BF52" s="250"/>
      <c r="BG52" s="250"/>
      <c r="BH52" s="250"/>
      <c r="BI52" s="250"/>
      <c r="BJ52" s="250"/>
      <c r="BK52" s="250"/>
      <c r="BL52" s="250"/>
      <c r="BM52" s="250"/>
      <c r="BN52" s="250"/>
      <c r="BO52" s="250"/>
      <c r="BP52" s="250"/>
      <c r="BQ52" s="250"/>
      <c r="BR52" s="250"/>
      <c r="BS52" s="250"/>
      <c r="BT52" s="250"/>
      <c r="BU52" s="250"/>
      <c r="BV52" s="250"/>
      <c r="BW52" s="250"/>
      <c r="BX52" s="250"/>
      <c r="BY52" s="250"/>
      <c r="BZ52" s="250"/>
      <c r="CA52" s="250"/>
      <c r="CB52" s="250"/>
      <c r="CC52" s="250"/>
      <c r="CD52" s="250"/>
      <c r="CE52" s="250"/>
      <c r="CF52" s="258"/>
      <c r="CG52" s="36">
        <v>57.156361926287957</v>
      </c>
      <c r="CH52" s="17">
        <v>58.237635122716654</v>
      </c>
      <c r="CI52" s="34">
        <v>1.4390681876669527</v>
      </c>
      <c r="CJ52" s="13">
        <v>89.163924605009214</v>
      </c>
      <c r="CK52" s="13">
        <v>33.19545201994849</v>
      </c>
      <c r="CL52" s="47">
        <v>2.8781363753339053</v>
      </c>
      <c r="CM52" s="47">
        <v>1.4846800284192829</v>
      </c>
      <c r="CN52" s="47">
        <v>0.50314754290081787</v>
      </c>
      <c r="CO52" s="94">
        <v>2.3321444939700227</v>
      </c>
      <c r="CP52" s="47">
        <v>0.28679409945346618</v>
      </c>
    </row>
    <row r="53" spans="2:94" ht="23.25" customHeight="1" x14ac:dyDescent="0.2">
      <c r="B53" s="5" t="s">
        <v>100</v>
      </c>
      <c r="C53" s="10" t="s">
        <v>101</v>
      </c>
      <c r="D53" s="5" t="s">
        <v>101</v>
      </c>
      <c r="E53" s="10" t="s">
        <v>95</v>
      </c>
      <c r="F53" s="53">
        <v>14.4699290780142</v>
      </c>
      <c r="G53" s="60">
        <v>14.4699290780142</v>
      </c>
      <c r="H53" s="60">
        <v>6.1679199999999996</v>
      </c>
      <c r="I53" s="75">
        <v>0.18533104961166397</v>
      </c>
      <c r="J53" s="13">
        <v>2.6605770012301432E-2</v>
      </c>
      <c r="K53" s="32">
        <v>5.7452625379615832E-2</v>
      </c>
      <c r="L53" s="185">
        <v>0.12787842423204815</v>
      </c>
      <c r="M53" s="225">
        <v>0</v>
      </c>
      <c r="N53" s="17">
        <v>0.16614928597685674</v>
      </c>
      <c r="O53" s="103">
        <v>1.9181763634807218E-2</v>
      </c>
      <c r="P53" s="225">
        <v>0</v>
      </c>
      <c r="Q53" s="52">
        <v>0.35</v>
      </c>
      <c r="R53" s="53">
        <v>2.2000000000000002</v>
      </c>
      <c r="S53" s="53">
        <v>0.2</v>
      </c>
      <c r="T53" s="52">
        <v>0.25</v>
      </c>
      <c r="U53" s="253"/>
      <c r="V53" s="249"/>
      <c r="W53" s="249"/>
      <c r="X53" s="249"/>
      <c r="Y53" s="249"/>
      <c r="Z53" s="249"/>
      <c r="AA53" s="249"/>
      <c r="AB53" s="249"/>
      <c r="AC53" s="249"/>
      <c r="AD53" s="249"/>
      <c r="AE53" s="249"/>
      <c r="AF53" s="249"/>
      <c r="AG53" s="249"/>
      <c r="AH53" s="249"/>
      <c r="AI53" s="249"/>
      <c r="AJ53" s="249"/>
      <c r="AK53" s="249"/>
      <c r="AL53" s="249"/>
      <c r="AM53" s="249"/>
      <c r="AN53" s="249"/>
      <c r="AO53" s="249"/>
      <c r="AP53" s="249"/>
      <c r="AQ53" s="249"/>
      <c r="AR53" s="249"/>
      <c r="AS53" s="249"/>
      <c r="AT53" s="249"/>
      <c r="AU53" s="249"/>
      <c r="AV53" s="249"/>
      <c r="AW53" s="249"/>
      <c r="AX53" s="249"/>
      <c r="AY53" s="249"/>
      <c r="AZ53" s="249"/>
      <c r="BA53" s="249"/>
      <c r="BB53" s="249"/>
      <c r="BC53" s="249"/>
      <c r="BD53" s="269"/>
      <c r="BE53" s="250"/>
      <c r="BF53" s="250"/>
      <c r="BG53" s="250"/>
      <c r="BH53" s="250"/>
      <c r="BI53" s="250"/>
      <c r="BJ53" s="250"/>
      <c r="BK53" s="250"/>
      <c r="BL53" s="250"/>
      <c r="BM53" s="250"/>
      <c r="BN53" s="250"/>
      <c r="BO53" s="250"/>
      <c r="BP53" s="250"/>
      <c r="BQ53" s="250"/>
      <c r="BR53" s="250"/>
      <c r="BS53" s="250"/>
      <c r="BT53" s="250"/>
      <c r="BU53" s="250"/>
      <c r="BV53" s="250"/>
      <c r="BW53" s="250"/>
      <c r="BX53" s="250"/>
      <c r="BY53" s="250"/>
      <c r="BZ53" s="250"/>
      <c r="CA53" s="250"/>
      <c r="CB53" s="250"/>
      <c r="CC53" s="250"/>
      <c r="CD53" s="250"/>
      <c r="CE53" s="250"/>
      <c r="CF53" s="258"/>
      <c r="CG53" s="52">
        <v>51.79505436488023</v>
      </c>
      <c r="CH53" s="52">
        <v>57.495548913396711</v>
      </c>
      <c r="CI53" s="61">
        <v>1.4390681876669527</v>
      </c>
      <c r="CJ53" s="13">
        <v>80.800284809213167</v>
      </c>
      <c r="CK53" s="13">
        <v>32.77246288063612</v>
      </c>
      <c r="CL53" s="47">
        <v>2.8781363753339053</v>
      </c>
      <c r="CM53" s="47">
        <v>0.770293977865674</v>
      </c>
      <c r="CN53" s="47">
        <v>0.35462794605391779</v>
      </c>
      <c r="CO53" s="94">
        <v>1.2108208199005972</v>
      </c>
      <c r="CP53" s="47">
        <v>0.20213792925073312</v>
      </c>
    </row>
    <row r="54" spans="2:94" ht="22.5" customHeight="1" x14ac:dyDescent="0.2">
      <c r="B54" s="5" t="s">
        <v>100</v>
      </c>
      <c r="C54" s="5" t="s">
        <v>102</v>
      </c>
      <c r="D54" s="5" t="s">
        <v>102</v>
      </c>
      <c r="E54" s="5"/>
      <c r="F54" s="7"/>
      <c r="G54" s="60"/>
      <c r="H54" s="109"/>
      <c r="I54" s="231">
        <v>3.8559818421953267</v>
      </c>
      <c r="J54" s="231">
        <v>0.38140000000000002</v>
      </c>
      <c r="K54" s="231">
        <v>1.5809525553000836</v>
      </c>
      <c r="L54" s="231">
        <v>2.2750292868952426</v>
      </c>
      <c r="M54" s="231">
        <v>0</v>
      </c>
      <c r="N54" s="14"/>
      <c r="O54" s="14"/>
      <c r="P54" s="317"/>
      <c r="Q54" s="7"/>
      <c r="R54" s="7"/>
      <c r="S54" s="7"/>
      <c r="T54" s="7"/>
      <c r="U54" s="253"/>
      <c r="V54" s="249"/>
      <c r="W54" s="249"/>
      <c r="X54" s="249"/>
      <c r="Y54" s="249"/>
      <c r="Z54" s="249"/>
      <c r="AA54" s="249"/>
      <c r="AB54" s="249"/>
      <c r="AC54" s="249"/>
      <c r="AD54" s="249"/>
      <c r="AE54" s="249"/>
      <c r="AF54" s="249"/>
      <c r="AG54" s="249"/>
      <c r="AH54" s="249"/>
      <c r="AI54" s="249"/>
      <c r="AJ54" s="249"/>
      <c r="AK54" s="249"/>
      <c r="AL54" s="249"/>
      <c r="AM54" s="249"/>
      <c r="AN54" s="249"/>
      <c r="AO54" s="249"/>
      <c r="AP54" s="249"/>
      <c r="AQ54" s="249"/>
      <c r="AR54" s="249"/>
      <c r="AS54" s="249"/>
      <c r="AT54" s="249"/>
      <c r="AU54" s="249"/>
      <c r="AV54" s="249"/>
      <c r="AW54" s="249"/>
      <c r="AX54" s="249"/>
      <c r="AY54" s="249"/>
      <c r="AZ54" s="249"/>
      <c r="BA54" s="249"/>
      <c r="BB54" s="249"/>
      <c r="BC54" s="249"/>
      <c r="BD54" s="269"/>
      <c r="BE54" s="250"/>
      <c r="BF54" s="250"/>
      <c r="BG54" s="250"/>
      <c r="BH54" s="250"/>
      <c r="BI54" s="250"/>
      <c r="BJ54" s="250"/>
      <c r="BK54" s="250"/>
      <c r="BL54" s="250"/>
      <c r="BM54" s="250"/>
      <c r="BN54" s="250"/>
      <c r="BO54" s="250"/>
      <c r="BP54" s="250"/>
      <c r="BQ54" s="250"/>
      <c r="BR54" s="250"/>
      <c r="BS54" s="250"/>
      <c r="BT54" s="250"/>
      <c r="BU54" s="250"/>
      <c r="BV54" s="250"/>
      <c r="BW54" s="250"/>
      <c r="BX54" s="250"/>
      <c r="BY54" s="250"/>
      <c r="BZ54" s="250"/>
      <c r="CA54" s="250"/>
      <c r="CB54" s="250"/>
      <c r="CC54" s="250"/>
      <c r="CD54" s="250"/>
      <c r="CE54" s="250"/>
      <c r="CF54" s="258"/>
      <c r="CG54" s="7"/>
      <c r="CH54" s="7"/>
      <c r="CI54" s="7"/>
      <c r="CJ54" s="7"/>
      <c r="CK54" s="7"/>
      <c r="CL54" s="7"/>
      <c r="CM54" s="47"/>
      <c r="CN54" s="47"/>
      <c r="CO54" s="94"/>
      <c r="CP54" s="7"/>
    </row>
    <row r="55" spans="2:94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71">
        <v>65.218365061590148</v>
      </c>
      <c r="G55" s="60">
        <v>65.218365061590148</v>
      </c>
      <c r="H55" s="60">
        <v>17.8278</v>
      </c>
      <c r="I55" s="75">
        <v>0.83531771203953609</v>
      </c>
      <c r="J55" s="13">
        <v>8.460251504404892E-2</v>
      </c>
      <c r="K55" s="32">
        <v>0.34248026193620978</v>
      </c>
      <c r="L55" s="185">
        <v>0.4928374501033263</v>
      </c>
      <c r="M55" s="318">
        <v>0</v>
      </c>
      <c r="N55" s="44">
        <v>0.68842242520858554</v>
      </c>
      <c r="O55" s="44">
        <v>0.14689528683095054</v>
      </c>
      <c r="P55" s="225">
        <v>0</v>
      </c>
      <c r="Q55" s="53">
        <v>1.8</v>
      </c>
      <c r="R55" s="53">
        <v>4.9000000000000004</v>
      </c>
      <c r="S55" s="53">
        <v>1.9</v>
      </c>
      <c r="T55" s="53">
        <v>2</v>
      </c>
      <c r="U55" s="253"/>
      <c r="V55" s="249"/>
      <c r="W55" s="249"/>
      <c r="X55" s="249"/>
      <c r="Y55" s="249"/>
      <c r="Z55" s="249"/>
      <c r="AA55" s="249"/>
      <c r="AB55" s="249"/>
      <c r="AC55" s="249"/>
      <c r="AD55" s="249"/>
      <c r="AE55" s="249"/>
      <c r="AF55" s="249"/>
      <c r="AG55" s="249"/>
      <c r="AH55" s="249"/>
      <c r="AI55" s="249"/>
      <c r="AJ55" s="249"/>
      <c r="AK55" s="249"/>
      <c r="AL55" s="249"/>
      <c r="AM55" s="249"/>
      <c r="AN55" s="249"/>
      <c r="AO55" s="249"/>
      <c r="AP55" s="249"/>
      <c r="AQ55" s="249"/>
      <c r="AR55" s="249"/>
      <c r="AS55" s="249"/>
      <c r="AT55" s="249"/>
      <c r="AU55" s="249"/>
      <c r="AV55" s="249"/>
      <c r="AW55" s="249"/>
      <c r="AX55" s="249"/>
      <c r="AY55" s="249"/>
      <c r="AZ55" s="249"/>
      <c r="BA55" s="249"/>
      <c r="BB55" s="249"/>
      <c r="BC55" s="249"/>
      <c r="BD55" s="269"/>
      <c r="BE55" s="250"/>
      <c r="BF55" s="250"/>
      <c r="BG55" s="250"/>
      <c r="BH55" s="250"/>
      <c r="BI55" s="250"/>
      <c r="BJ55" s="250"/>
      <c r="BK55" s="250"/>
      <c r="BL55" s="250"/>
      <c r="BM55" s="250"/>
      <c r="BN55" s="250"/>
      <c r="BO55" s="250"/>
      <c r="BP55" s="250"/>
      <c r="BQ55" s="250"/>
      <c r="BR55" s="250"/>
      <c r="BS55" s="250"/>
      <c r="BT55" s="250"/>
      <c r="BU55" s="250"/>
      <c r="BV55" s="250"/>
      <c r="BW55" s="250"/>
      <c r="BX55" s="250"/>
      <c r="BY55" s="250"/>
      <c r="BZ55" s="250"/>
      <c r="CA55" s="250"/>
      <c r="CB55" s="250"/>
      <c r="CC55" s="250"/>
      <c r="CD55" s="250"/>
      <c r="CE55" s="250"/>
      <c r="CF55" s="258"/>
      <c r="CG55" s="53">
        <v>239.35689632992765</v>
      </c>
      <c r="CH55" s="53">
        <v>37.910925910909732</v>
      </c>
      <c r="CI55" s="53">
        <v>5.5643969923122167</v>
      </c>
      <c r="CJ55" s="13">
        <v>362.43675827468712</v>
      </c>
      <c r="CK55" s="13">
        <v>21.609227769218545</v>
      </c>
      <c r="CL55" s="47">
        <v>11.128793984624433</v>
      </c>
      <c r="CM55" s="47">
        <v>15.97336631924664</v>
      </c>
      <c r="CN55" s="47">
        <v>0.67586840495451661</v>
      </c>
      <c r="CO55" s="94">
        <v>24.363334561682315</v>
      </c>
      <c r="CP55" s="94">
        <v>0.38524499082407437</v>
      </c>
    </row>
    <row r="56" spans="2:94" ht="21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7">
        <v>13.064576334453156</v>
      </c>
      <c r="G56" s="60">
        <v>13.064576334453156</v>
      </c>
      <c r="H56" s="60">
        <v>5.8118799999999995</v>
      </c>
      <c r="I56" s="75">
        <v>0.16733127244381732</v>
      </c>
      <c r="J56" s="13">
        <v>2.4688894584810953E-3</v>
      </c>
      <c r="K56" s="32">
        <v>6.8605821701965095E-2</v>
      </c>
      <c r="L56" s="185">
        <v>9.8725450741852225E-2</v>
      </c>
      <c r="M56" s="318">
        <v>0</v>
      </c>
      <c r="N56" s="44">
        <v>0.14072319435193834</v>
      </c>
      <c r="O56" s="44">
        <v>2.6608078091878994E-2</v>
      </c>
      <c r="P56" s="225">
        <v>0</v>
      </c>
      <c r="Q56" s="53">
        <v>1.7</v>
      </c>
      <c r="R56" s="190">
        <v>4.75</v>
      </c>
      <c r="S56" s="53">
        <v>1.8</v>
      </c>
      <c r="T56" s="53">
        <v>1.7</v>
      </c>
      <c r="U56" s="253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49"/>
      <c r="AY56" s="249"/>
      <c r="AZ56" s="249"/>
      <c r="BA56" s="249"/>
      <c r="BB56" s="249"/>
      <c r="BC56" s="249"/>
      <c r="BD56" s="269"/>
      <c r="BE56" s="250"/>
      <c r="BF56" s="250"/>
      <c r="BG56" s="250"/>
      <c r="BH56" s="250"/>
      <c r="BI56" s="250"/>
      <c r="BJ56" s="250"/>
      <c r="BK56" s="250"/>
      <c r="BL56" s="250"/>
      <c r="BM56" s="250"/>
      <c r="BN56" s="250"/>
      <c r="BO56" s="250"/>
      <c r="BP56" s="250"/>
      <c r="BQ56" s="250"/>
      <c r="BR56" s="250"/>
      <c r="BS56" s="250"/>
      <c r="BT56" s="250"/>
      <c r="BU56" s="250"/>
      <c r="BV56" s="250"/>
      <c r="BW56" s="250"/>
      <c r="BX56" s="250"/>
      <c r="BY56" s="250"/>
      <c r="BZ56" s="250"/>
      <c r="CA56" s="250"/>
      <c r="CB56" s="250"/>
      <c r="CC56" s="250"/>
      <c r="CD56" s="250"/>
      <c r="CE56" s="250"/>
      <c r="CF56" s="258"/>
      <c r="CG56" s="7">
        <v>223.35689632992765</v>
      </c>
      <c r="CH56" s="7">
        <v>71.224143785815514</v>
      </c>
      <c r="CI56" s="7">
        <v>5.5643969923122167</v>
      </c>
      <c r="CJ56" s="13">
        <v>348.43675827468712</v>
      </c>
      <c r="CK56" s="13">
        <v>40.597761957914841</v>
      </c>
      <c r="CL56" s="47">
        <v>11.128793984624433</v>
      </c>
      <c r="CM56" s="47">
        <v>2.9907597111901443</v>
      </c>
      <c r="CN56" s="47">
        <v>0.41394617678590545</v>
      </c>
      <c r="CO56" s="94">
        <v>4.6975716047315812</v>
      </c>
      <c r="CP56" s="94">
        <v>0.23594932076796607</v>
      </c>
    </row>
    <row r="57" spans="2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7">
        <v>8.2642777155655107</v>
      </c>
      <c r="G57" s="60">
        <v>8.2642777155655107</v>
      </c>
      <c r="H57" s="60">
        <v>4.7059199999999999</v>
      </c>
      <c r="I57" s="75">
        <v>0.10584898205446046</v>
      </c>
      <c r="J57" s="13">
        <v>9.4339674275981493E-3</v>
      </c>
      <c r="K57" s="32">
        <v>4.3398082642328785E-2</v>
      </c>
      <c r="L57" s="185">
        <v>6.2450899412131673E-2</v>
      </c>
      <c r="M57" s="225">
        <v>0</v>
      </c>
      <c r="N57" s="44">
        <v>8.4582550756434213E-2</v>
      </c>
      <c r="O57" s="44">
        <v>2.1266431298026248E-2</v>
      </c>
      <c r="P57" s="225">
        <v>0</v>
      </c>
      <c r="Q57" s="53">
        <v>1.3</v>
      </c>
      <c r="R57" s="190">
        <v>4.67</v>
      </c>
      <c r="S57" s="53">
        <v>0.9</v>
      </c>
      <c r="T57" s="53">
        <v>1.4</v>
      </c>
      <c r="U57" s="253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  <c r="AO57" s="249"/>
      <c r="AP57" s="249"/>
      <c r="AQ57" s="249"/>
      <c r="AR57" s="249"/>
      <c r="AS57" s="249"/>
      <c r="AT57" s="249"/>
      <c r="AU57" s="249"/>
      <c r="AV57" s="249"/>
      <c r="AW57" s="249"/>
      <c r="AX57" s="249"/>
      <c r="AY57" s="249"/>
      <c r="AZ57" s="249"/>
      <c r="BA57" s="249"/>
      <c r="BB57" s="249"/>
      <c r="BC57" s="249"/>
      <c r="BD57" s="269"/>
      <c r="BE57" s="250"/>
      <c r="BF57" s="250"/>
      <c r="BG57" s="250"/>
      <c r="BH57" s="250"/>
      <c r="BI57" s="250"/>
      <c r="BJ57" s="250"/>
      <c r="BK57" s="250"/>
      <c r="BL57" s="250"/>
      <c r="BM57" s="250"/>
      <c r="BN57" s="250"/>
      <c r="BO57" s="250"/>
      <c r="BP57" s="250"/>
      <c r="BQ57" s="250"/>
      <c r="BR57" s="250"/>
      <c r="BS57" s="250"/>
      <c r="BT57" s="250"/>
      <c r="BU57" s="250"/>
      <c r="BV57" s="250"/>
      <c r="BW57" s="250"/>
      <c r="BX57" s="250"/>
      <c r="BY57" s="250"/>
      <c r="BZ57" s="250"/>
      <c r="CA57" s="250"/>
      <c r="CB57" s="250"/>
      <c r="CC57" s="250"/>
      <c r="CD57" s="250"/>
      <c r="CE57" s="250"/>
      <c r="CF57" s="258"/>
      <c r="CG57" s="7">
        <v>223.35689632992765</v>
      </c>
      <c r="CH57" s="226">
        <v>71.708113052763295</v>
      </c>
      <c r="CI57" s="7">
        <v>5.5643969923122167</v>
      </c>
      <c r="CJ57" s="13">
        <v>348.43675827468712</v>
      </c>
      <c r="CK57" s="13">
        <v>40.873624440075076</v>
      </c>
      <c r="CL57" s="47">
        <v>11.128793984624433</v>
      </c>
      <c r="CM57" s="47">
        <v>1.8918691430214227</v>
      </c>
      <c r="CN57" s="47">
        <v>0.33745264337725983</v>
      </c>
      <c r="CO57" s="94">
        <v>2.9715495808216348</v>
      </c>
      <c r="CP57" s="94">
        <v>0.1923480067250381</v>
      </c>
    </row>
    <row r="58" spans="2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7">
        <v>49.608062709966411</v>
      </c>
      <c r="G58" s="60">
        <v>49.608062709966411</v>
      </c>
      <c r="H58" s="60">
        <v>14.231279999999998</v>
      </c>
      <c r="I58" s="75">
        <v>0.63538074593666638</v>
      </c>
      <c r="J58" s="13">
        <v>6.2839422393663358E-2</v>
      </c>
      <c r="K58" s="32">
        <v>0.26050610583403322</v>
      </c>
      <c r="L58" s="185">
        <v>0.37487464010263316</v>
      </c>
      <c r="M58" s="225">
        <v>0</v>
      </c>
      <c r="N58" s="44">
        <v>0.57423558279328324</v>
      </c>
      <c r="O58" s="44">
        <v>6.1145163143383155E-2</v>
      </c>
      <c r="P58" s="225">
        <v>0</v>
      </c>
      <c r="Q58" s="53">
        <v>0.7</v>
      </c>
      <c r="R58" s="53">
        <v>4.5999999999999996</v>
      </c>
      <c r="S58" s="53">
        <v>0.5</v>
      </c>
      <c r="T58" s="53">
        <v>1.1000000000000001</v>
      </c>
      <c r="U58" s="253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49"/>
      <c r="AI58" s="249"/>
      <c r="AJ58" s="249"/>
      <c r="AK58" s="249"/>
      <c r="AL58" s="249"/>
      <c r="AM58" s="249"/>
      <c r="AN58" s="249"/>
      <c r="AO58" s="249"/>
      <c r="AP58" s="249"/>
      <c r="AQ58" s="249"/>
      <c r="AR58" s="249"/>
      <c r="AS58" s="249"/>
      <c r="AT58" s="249"/>
      <c r="AU58" s="249"/>
      <c r="AV58" s="249"/>
      <c r="AW58" s="249"/>
      <c r="AX58" s="249"/>
      <c r="AY58" s="249"/>
      <c r="AZ58" s="249"/>
      <c r="BA58" s="249"/>
      <c r="BB58" s="249"/>
      <c r="BC58" s="249"/>
      <c r="BD58" s="269"/>
      <c r="BE58" s="250"/>
      <c r="BF58" s="250"/>
      <c r="BG58" s="250"/>
      <c r="BH58" s="250"/>
      <c r="BI58" s="250"/>
      <c r="BJ58" s="250"/>
      <c r="BK58" s="250"/>
      <c r="BL58" s="250"/>
      <c r="BM58" s="250"/>
      <c r="BN58" s="250"/>
      <c r="BO58" s="250"/>
      <c r="BP58" s="250"/>
      <c r="BQ58" s="250"/>
      <c r="BR58" s="250"/>
      <c r="BS58" s="250"/>
      <c r="BT58" s="250"/>
      <c r="BU58" s="250"/>
      <c r="BV58" s="250"/>
      <c r="BW58" s="250"/>
      <c r="BX58" s="250"/>
      <c r="BY58" s="250"/>
      <c r="BZ58" s="250"/>
      <c r="CA58" s="250"/>
      <c r="CB58" s="250"/>
      <c r="CC58" s="250"/>
      <c r="CD58" s="250"/>
      <c r="CE58" s="250"/>
      <c r="CF58" s="258"/>
      <c r="CG58" s="7">
        <v>228.55124275620503</v>
      </c>
      <c r="CH58" s="226">
        <v>72.192082319711091</v>
      </c>
      <c r="CI58" s="7">
        <v>5.5643969923122167</v>
      </c>
      <c r="CJ58" s="13">
        <v>356.53993869967985</v>
      </c>
      <c r="CK58" s="13">
        <v>41.149486922235319</v>
      </c>
      <c r="CL58" s="47">
        <v>11.128793984624433</v>
      </c>
      <c r="CM58" s="47">
        <v>11.614023338028348</v>
      </c>
      <c r="CN58" s="47">
        <v>1.027385737274858</v>
      </c>
      <c r="CO58" s="94">
        <v>18.239333547496845</v>
      </c>
      <c r="CP58" s="47">
        <v>0.585609870246669</v>
      </c>
    </row>
    <row r="59" spans="2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7">
        <v>49.712579320642035</v>
      </c>
      <c r="G59" s="60">
        <v>49.712579320642035</v>
      </c>
      <c r="H59" s="60">
        <v>14.255359999999998</v>
      </c>
      <c r="I59" s="75">
        <v>0.63671939611621686</v>
      </c>
      <c r="J59" s="13">
        <v>6.2290203264754929E-2</v>
      </c>
      <c r="K59" s="32">
        <v>0.26105495240764892</v>
      </c>
      <c r="L59" s="185">
        <v>0.37566444370856794</v>
      </c>
      <c r="M59" s="225">
        <v>0</v>
      </c>
      <c r="N59" s="44">
        <v>0.57547407709544895</v>
      </c>
      <c r="O59" s="44">
        <v>6.1245319020767901E-2</v>
      </c>
      <c r="P59" s="225">
        <v>0</v>
      </c>
      <c r="Q59" s="53">
        <v>0.5</v>
      </c>
      <c r="R59" s="53">
        <v>2.7</v>
      </c>
      <c r="S59" s="53">
        <v>0.3</v>
      </c>
      <c r="T59" s="53">
        <v>0.5</v>
      </c>
      <c r="U59" s="253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49"/>
      <c r="AI59" s="249"/>
      <c r="AJ59" s="249"/>
      <c r="AK59" s="249"/>
      <c r="AL59" s="249"/>
      <c r="AM59" s="249"/>
      <c r="AN59" s="249"/>
      <c r="AO59" s="249"/>
      <c r="AP59" s="249"/>
      <c r="AQ59" s="249"/>
      <c r="AR59" s="249"/>
      <c r="AS59" s="249"/>
      <c r="AT59" s="249"/>
      <c r="AU59" s="249"/>
      <c r="AV59" s="249"/>
      <c r="AW59" s="249"/>
      <c r="AX59" s="249"/>
      <c r="AY59" s="249"/>
      <c r="AZ59" s="249"/>
      <c r="BA59" s="249"/>
      <c r="BB59" s="249"/>
      <c r="BC59" s="249"/>
      <c r="BD59" s="269"/>
      <c r="BE59" s="250"/>
      <c r="BF59" s="250"/>
      <c r="BG59" s="250"/>
      <c r="BH59" s="250"/>
      <c r="BI59" s="250"/>
      <c r="BJ59" s="250"/>
      <c r="BK59" s="250"/>
      <c r="BL59" s="250"/>
      <c r="BM59" s="250"/>
      <c r="BN59" s="250"/>
      <c r="BO59" s="250"/>
      <c r="BP59" s="250"/>
      <c r="BQ59" s="250"/>
      <c r="BR59" s="250"/>
      <c r="BS59" s="250"/>
      <c r="BT59" s="250"/>
      <c r="BU59" s="250"/>
      <c r="BV59" s="250"/>
      <c r="BW59" s="250"/>
      <c r="BX59" s="250"/>
      <c r="BY59" s="250"/>
      <c r="BZ59" s="250"/>
      <c r="CA59" s="250"/>
      <c r="CB59" s="250"/>
      <c r="CC59" s="250"/>
      <c r="CD59" s="250"/>
      <c r="CE59" s="250"/>
      <c r="CF59" s="258"/>
      <c r="CG59" s="7">
        <v>147.01855510088674</v>
      </c>
      <c r="CH59" s="7">
        <v>73.160020853606653</v>
      </c>
      <c r="CI59" s="7">
        <v>5.5643969923122167</v>
      </c>
      <c r="CJ59" s="13">
        <v>229.34894595738334</v>
      </c>
      <c r="CK59" s="13">
        <v>41.701211886555789</v>
      </c>
      <c r="CL59" s="47">
        <v>11.128793984624433</v>
      </c>
      <c r="CM59" s="47">
        <v>7.5852921089108776</v>
      </c>
      <c r="CN59" s="47">
        <v>1.04292243487567</v>
      </c>
      <c r="CO59" s="94">
        <v>11.954768721715789</v>
      </c>
      <c r="CP59" s="47">
        <v>0.59446578787913185</v>
      </c>
    </row>
    <row r="60" spans="2:94" ht="15.7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7">
        <v>64.904815229563269</v>
      </c>
      <c r="G60" s="60">
        <v>64.904815229563269</v>
      </c>
      <c r="H60" s="60">
        <v>17.755559999999999</v>
      </c>
      <c r="I60" s="75">
        <v>0.83130176150088442</v>
      </c>
      <c r="J60" s="13">
        <v>8.5752016909526066E-2</v>
      </c>
      <c r="K60" s="32">
        <v>0.34083372221536257</v>
      </c>
      <c r="L60" s="185">
        <v>0.49046803928552185</v>
      </c>
      <c r="M60" s="225">
        <v>0</v>
      </c>
      <c r="N60" s="44">
        <v>0.78237561539843936</v>
      </c>
      <c r="O60" s="44">
        <v>4.8926146102445008E-2</v>
      </c>
      <c r="P60" s="225">
        <v>0</v>
      </c>
      <c r="Q60" s="53">
        <v>0.4</v>
      </c>
      <c r="R60" s="53">
        <v>1.8</v>
      </c>
      <c r="S60" s="190">
        <v>0.25</v>
      </c>
      <c r="T60" s="53">
        <v>0.3</v>
      </c>
      <c r="U60" s="253"/>
      <c r="V60" s="249"/>
      <c r="W60" s="249"/>
      <c r="X60" s="249"/>
      <c r="Y60" s="249"/>
      <c r="Z60" s="249"/>
      <c r="AA60" s="249"/>
      <c r="AB60" s="249"/>
      <c r="AC60" s="249"/>
      <c r="AD60" s="249"/>
      <c r="AE60" s="249"/>
      <c r="AF60" s="249"/>
      <c r="AG60" s="249"/>
      <c r="AH60" s="249"/>
      <c r="AI60" s="249"/>
      <c r="AJ60" s="249"/>
      <c r="AK60" s="249"/>
      <c r="AL60" s="249"/>
      <c r="AM60" s="249"/>
      <c r="AN60" s="249"/>
      <c r="AO60" s="249"/>
      <c r="AP60" s="249"/>
      <c r="AQ60" s="249"/>
      <c r="AR60" s="249"/>
      <c r="AS60" s="249"/>
      <c r="AT60" s="249"/>
      <c r="AU60" s="249"/>
      <c r="AV60" s="249"/>
      <c r="AW60" s="249"/>
      <c r="AX60" s="249"/>
      <c r="AY60" s="249"/>
      <c r="AZ60" s="249"/>
      <c r="BA60" s="249"/>
      <c r="BB60" s="249"/>
      <c r="BC60" s="249"/>
      <c r="BD60" s="269"/>
      <c r="BE60" s="250"/>
      <c r="BF60" s="250"/>
      <c r="BG60" s="250"/>
      <c r="BH60" s="250"/>
      <c r="BI60" s="250"/>
      <c r="BJ60" s="250"/>
      <c r="BK60" s="250"/>
      <c r="BL60" s="250"/>
      <c r="BM60" s="250"/>
      <c r="BN60" s="250"/>
      <c r="BO60" s="250"/>
      <c r="BP60" s="250"/>
      <c r="BQ60" s="250"/>
      <c r="BR60" s="250"/>
      <c r="BS60" s="250"/>
      <c r="BT60" s="250"/>
      <c r="BU60" s="250"/>
      <c r="BV60" s="250"/>
      <c r="BW60" s="250"/>
      <c r="BX60" s="250"/>
      <c r="BY60" s="250"/>
      <c r="BZ60" s="250"/>
      <c r="CA60" s="250"/>
      <c r="CB60" s="250"/>
      <c r="CC60" s="250"/>
      <c r="CD60" s="250"/>
      <c r="CE60" s="250"/>
      <c r="CF60" s="258"/>
      <c r="CG60" s="7">
        <v>96.095408886131651</v>
      </c>
      <c r="CH60" s="7">
        <v>76.628467266732443</v>
      </c>
      <c r="CI60" s="7">
        <v>5.5643969923122167</v>
      </c>
      <c r="CJ60" s="13">
        <v>149.90883786236537</v>
      </c>
      <c r="CK60" s="13">
        <v>43.67822634203749</v>
      </c>
      <c r="CL60" s="47">
        <v>11.128793984624433</v>
      </c>
      <c r="CM60" s="47">
        <v>6.5982109168136693</v>
      </c>
      <c r="CN60" s="47">
        <v>1.3605813482625038</v>
      </c>
      <c r="CO60" s="94">
        <v>10.452117740035307</v>
      </c>
      <c r="CP60" s="47">
        <v>0.77553136850962712</v>
      </c>
    </row>
    <row r="61" spans="2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53">
        <v>50.287420679357972</v>
      </c>
      <c r="G61" s="60">
        <v>50.287420679357972</v>
      </c>
      <c r="H61" s="60">
        <v>14.3878</v>
      </c>
      <c r="I61" s="75">
        <v>0.64408197210374485</v>
      </c>
      <c r="J61" s="13">
        <v>7.4012985501927531E-2</v>
      </c>
      <c r="K61" s="32">
        <v>0.26407360856253537</v>
      </c>
      <c r="L61" s="185">
        <v>0.38000836354120948</v>
      </c>
      <c r="M61" s="225">
        <v>0</v>
      </c>
      <c r="N61" s="44">
        <v>0.6364701254225047</v>
      </c>
      <c r="O61" s="164">
        <v>7.6118466812401635E-3</v>
      </c>
      <c r="P61" s="225">
        <v>-1.0408340855860843E-17</v>
      </c>
      <c r="Q61" s="52">
        <v>0.35</v>
      </c>
      <c r="R61" s="53">
        <v>2.2000000000000002</v>
      </c>
      <c r="S61" s="53">
        <v>0.2</v>
      </c>
      <c r="T61" s="52">
        <v>0.25</v>
      </c>
      <c r="U61" s="253"/>
      <c r="V61" s="249"/>
      <c r="W61" s="249"/>
      <c r="X61" s="249"/>
      <c r="Y61" s="249"/>
      <c r="Z61" s="249"/>
      <c r="AA61" s="249"/>
      <c r="AB61" s="249"/>
      <c r="AC61" s="249"/>
      <c r="AD61" s="249"/>
      <c r="AE61" s="249"/>
      <c r="AF61" s="249"/>
      <c r="AG61" s="249"/>
      <c r="AH61" s="249"/>
      <c r="AI61" s="249"/>
      <c r="AJ61" s="249"/>
      <c r="AK61" s="249"/>
      <c r="AL61" s="249"/>
      <c r="AM61" s="249"/>
      <c r="AN61" s="249"/>
      <c r="AO61" s="249"/>
      <c r="AP61" s="249"/>
      <c r="AQ61" s="249"/>
      <c r="AR61" s="249"/>
      <c r="AS61" s="249"/>
      <c r="AT61" s="249"/>
      <c r="AU61" s="249"/>
      <c r="AV61" s="249"/>
      <c r="AW61" s="249"/>
      <c r="AX61" s="249"/>
      <c r="AY61" s="249"/>
      <c r="AZ61" s="249"/>
      <c r="BA61" s="249"/>
      <c r="BB61" s="249"/>
      <c r="BC61" s="249"/>
      <c r="BD61" s="269"/>
      <c r="BE61" s="250"/>
      <c r="BF61" s="250"/>
      <c r="BG61" s="250"/>
      <c r="BH61" s="250"/>
      <c r="BI61" s="250"/>
      <c r="BJ61" s="250"/>
      <c r="BK61" s="250"/>
      <c r="BL61" s="250"/>
      <c r="BM61" s="250"/>
      <c r="BN61" s="250"/>
      <c r="BO61" s="250"/>
      <c r="BP61" s="250"/>
      <c r="BQ61" s="250"/>
      <c r="BR61" s="250"/>
      <c r="BS61" s="250"/>
      <c r="BT61" s="250"/>
      <c r="BU61" s="250"/>
      <c r="BV61" s="250"/>
      <c r="BW61" s="250"/>
      <c r="BX61" s="250"/>
      <c r="BY61" s="250"/>
      <c r="BZ61" s="250"/>
      <c r="CA61" s="250"/>
      <c r="CB61" s="250"/>
      <c r="CC61" s="250"/>
      <c r="CD61" s="250"/>
      <c r="CE61" s="250"/>
      <c r="CF61" s="258"/>
      <c r="CG61" s="52">
        <v>92.70053247181464</v>
      </c>
      <c r="CH61" s="53">
        <v>75.741190277328172</v>
      </c>
      <c r="CI61" s="53">
        <v>5.5643969923122167</v>
      </c>
      <c r="CJ61" s="13">
        <v>144.61283065603084</v>
      </c>
      <c r="CK61" s="13">
        <v>43.172478458077052</v>
      </c>
      <c r="CL61" s="47">
        <v>11.128793984624433</v>
      </c>
      <c r="CM61" s="47">
        <v>4.9414898459899863</v>
      </c>
      <c r="CN61" s="47">
        <v>1.0897490974721422</v>
      </c>
      <c r="CO61" s="94">
        <v>7.8318445955912956</v>
      </c>
      <c r="CP61" s="47">
        <v>0.62115698555912102</v>
      </c>
    </row>
    <row r="62" spans="2:94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60"/>
      <c r="H62" s="109"/>
      <c r="I62" s="231">
        <v>6.2E-2</v>
      </c>
      <c r="J62" s="231">
        <v>6.2E-2</v>
      </c>
      <c r="K62" s="231">
        <v>4.7045599999999993E-2</v>
      </c>
      <c r="L62" s="231">
        <v>0</v>
      </c>
      <c r="M62" s="231">
        <v>0</v>
      </c>
      <c r="N62" s="14"/>
      <c r="O62" s="14"/>
      <c r="P62" s="317"/>
      <c r="Q62" s="7"/>
      <c r="R62" s="7"/>
      <c r="S62" s="7"/>
      <c r="T62" s="7"/>
      <c r="U62" s="253"/>
      <c r="V62" s="249"/>
      <c r="W62" s="249"/>
      <c r="X62" s="249"/>
      <c r="Y62" s="249"/>
      <c r="Z62" s="249"/>
      <c r="AA62" s="249"/>
      <c r="AB62" s="249"/>
      <c r="AC62" s="249"/>
      <c r="AD62" s="249"/>
      <c r="AE62" s="249"/>
      <c r="AF62" s="249"/>
      <c r="AG62" s="249"/>
      <c r="AH62" s="249"/>
      <c r="AI62" s="249"/>
      <c r="AJ62" s="249"/>
      <c r="AK62" s="249"/>
      <c r="AL62" s="249"/>
      <c r="AM62" s="249"/>
      <c r="AN62" s="249"/>
      <c r="AO62" s="249"/>
      <c r="AP62" s="249"/>
      <c r="AQ62" s="249"/>
      <c r="AR62" s="249"/>
      <c r="AS62" s="249"/>
      <c r="AT62" s="249"/>
      <c r="AU62" s="249"/>
      <c r="AV62" s="249"/>
      <c r="AW62" s="249"/>
      <c r="AX62" s="249"/>
      <c r="AY62" s="249"/>
      <c r="AZ62" s="249"/>
      <c r="BA62" s="249"/>
      <c r="BB62" s="249"/>
      <c r="BC62" s="249"/>
      <c r="BD62" s="269"/>
      <c r="BE62" s="250"/>
      <c r="BF62" s="250"/>
      <c r="BG62" s="250"/>
      <c r="BH62" s="250"/>
      <c r="BI62" s="250"/>
      <c r="BJ62" s="250"/>
      <c r="BK62" s="250"/>
      <c r="BL62" s="250"/>
      <c r="BM62" s="250"/>
      <c r="BN62" s="250"/>
      <c r="BO62" s="250"/>
      <c r="BP62" s="250"/>
      <c r="BQ62" s="250"/>
      <c r="BR62" s="250"/>
      <c r="BS62" s="250"/>
      <c r="BT62" s="250"/>
      <c r="BU62" s="250"/>
      <c r="BV62" s="250"/>
      <c r="BW62" s="250"/>
      <c r="BX62" s="250"/>
      <c r="BY62" s="250"/>
      <c r="BZ62" s="250"/>
      <c r="CA62" s="250"/>
      <c r="CB62" s="250"/>
      <c r="CC62" s="250"/>
      <c r="CD62" s="250"/>
      <c r="CE62" s="250"/>
      <c r="CF62" s="258"/>
      <c r="CG62" s="7"/>
      <c r="CH62" s="7"/>
      <c r="CI62" s="7"/>
      <c r="CJ62" s="7"/>
      <c r="CK62" s="7"/>
      <c r="CL62" s="7"/>
      <c r="CM62" s="47"/>
      <c r="CN62" s="7"/>
      <c r="CO62" s="94"/>
      <c r="CP62" s="7"/>
    </row>
    <row r="63" spans="2:94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141">
        <v>8.4285181037700632</v>
      </c>
      <c r="G63" s="60">
        <v>8.4285181037700632</v>
      </c>
      <c r="H63" s="60">
        <v>1.9418799999999996</v>
      </c>
      <c r="I63" s="133">
        <v>7.1822286066078383E-3</v>
      </c>
      <c r="J63" s="28">
        <v>7.1822286066078383E-3</v>
      </c>
      <c r="K63" s="133">
        <v>5.4498750666940278E-3</v>
      </c>
      <c r="L63" s="53">
        <v>0</v>
      </c>
      <c r="M63" s="318">
        <v>0</v>
      </c>
      <c r="N63" s="133">
        <v>5.9899786579109375E-3</v>
      </c>
      <c r="O63" s="149">
        <v>1.1922499486969012E-3</v>
      </c>
      <c r="P63" s="225">
        <v>0</v>
      </c>
      <c r="Q63" s="53">
        <v>1.8</v>
      </c>
      <c r="R63" s="53">
        <v>4.9000000000000004</v>
      </c>
      <c r="S63" s="53">
        <v>1.9</v>
      </c>
      <c r="T63" s="53">
        <v>2</v>
      </c>
      <c r="U63" s="253"/>
      <c r="V63" s="249"/>
      <c r="W63" s="249"/>
      <c r="X63" s="249"/>
      <c r="Y63" s="249"/>
      <c r="Z63" s="249"/>
      <c r="AA63" s="249"/>
      <c r="AB63" s="249"/>
      <c r="AC63" s="249"/>
      <c r="AD63" s="249"/>
      <c r="AE63" s="249"/>
      <c r="AF63" s="249"/>
      <c r="AG63" s="249"/>
      <c r="AH63" s="249"/>
      <c r="AI63" s="249"/>
      <c r="AJ63" s="249"/>
      <c r="AK63" s="249"/>
      <c r="AL63" s="249"/>
      <c r="AM63" s="249"/>
      <c r="AN63" s="249"/>
      <c r="AO63" s="249"/>
      <c r="AP63" s="249"/>
      <c r="AQ63" s="249"/>
      <c r="AR63" s="249"/>
      <c r="AS63" s="249"/>
      <c r="AT63" s="249"/>
      <c r="AU63" s="249"/>
      <c r="AV63" s="249"/>
      <c r="AW63" s="249"/>
      <c r="AX63" s="249"/>
      <c r="AY63" s="249"/>
      <c r="AZ63" s="249"/>
      <c r="BA63" s="249"/>
      <c r="BB63" s="249"/>
      <c r="BC63" s="249"/>
      <c r="BD63" s="269"/>
      <c r="BE63" s="250"/>
      <c r="BF63" s="250"/>
      <c r="BG63" s="250"/>
      <c r="BH63" s="250"/>
      <c r="BI63" s="250"/>
      <c r="BJ63" s="250"/>
      <c r="BK63" s="250"/>
      <c r="BL63" s="250"/>
      <c r="BM63" s="250"/>
      <c r="BN63" s="250"/>
      <c r="BO63" s="250"/>
      <c r="BP63" s="250"/>
      <c r="BQ63" s="250"/>
      <c r="BR63" s="250"/>
      <c r="BS63" s="250"/>
      <c r="BT63" s="250"/>
      <c r="BU63" s="250"/>
      <c r="BV63" s="250"/>
      <c r="BW63" s="250"/>
      <c r="BX63" s="250"/>
      <c r="BY63" s="250"/>
      <c r="BZ63" s="250"/>
      <c r="CA63" s="250"/>
      <c r="CB63" s="250"/>
      <c r="CC63" s="250"/>
      <c r="CD63" s="250"/>
      <c r="CE63" s="250"/>
      <c r="CF63" s="258"/>
      <c r="CG63" s="53">
        <v>184.00177122638212</v>
      </c>
      <c r="CH63" s="53">
        <v>37.910925910909732</v>
      </c>
      <c r="CI63" s="53">
        <v>2.0146954627337337</v>
      </c>
      <c r="CJ63" s="13">
        <v>278.64276311315609</v>
      </c>
      <c r="CK63" s="13">
        <v>21.609227769218545</v>
      </c>
      <c r="CL63" s="47">
        <v>4.0293909254674674</v>
      </c>
      <c r="CM63" s="47">
        <v>1.5678431570885538</v>
      </c>
      <c r="CN63" s="47">
        <v>7.3618468807877382E-2</v>
      </c>
      <c r="CO63" s="94">
        <v>2.3825073677462187</v>
      </c>
      <c r="CP63" s="94">
        <v>4.1962527220490105E-2</v>
      </c>
    </row>
    <row r="64" spans="2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10">
        <v>15.893990294886152</v>
      </c>
      <c r="G64" s="60">
        <v>15.893990294886152</v>
      </c>
      <c r="H64" s="60">
        <v>3.6618799999999996</v>
      </c>
      <c r="I64" s="53">
        <v>1.3543812846295916E-2</v>
      </c>
      <c r="J64" s="32">
        <v>1.3543812846295916E-2</v>
      </c>
      <c r="K64" s="53">
        <v>1.0277045187769342E-2</v>
      </c>
      <c r="L64" s="53">
        <v>0</v>
      </c>
      <c r="M64" s="318">
        <v>0</v>
      </c>
      <c r="N64" s="133">
        <v>1.1295539913810795E-2</v>
      </c>
      <c r="O64" s="149">
        <v>2.248272932485122E-3</v>
      </c>
      <c r="P64" s="225">
        <v>0</v>
      </c>
      <c r="Q64" s="53">
        <v>1.7</v>
      </c>
      <c r="R64" s="190">
        <v>4.75</v>
      </c>
      <c r="S64" s="53">
        <v>1.8</v>
      </c>
      <c r="T64" s="53">
        <v>1.7</v>
      </c>
      <c r="U64" s="253"/>
      <c r="V64" s="249"/>
      <c r="W64" s="249"/>
      <c r="X64" s="249"/>
      <c r="Y64" s="249"/>
      <c r="Z64" s="249"/>
      <c r="AA64" s="249"/>
      <c r="AB64" s="249"/>
      <c r="AC64" s="249"/>
      <c r="AD64" s="249"/>
      <c r="AE64" s="249"/>
      <c r="AF64" s="249"/>
      <c r="AG64" s="249"/>
      <c r="AH64" s="249"/>
      <c r="AI64" s="249"/>
      <c r="AJ64" s="249"/>
      <c r="AK64" s="249"/>
      <c r="AL64" s="249"/>
      <c r="AM64" s="249"/>
      <c r="AN64" s="249"/>
      <c r="AO64" s="249"/>
      <c r="AP64" s="249"/>
      <c r="AQ64" s="249"/>
      <c r="AR64" s="249"/>
      <c r="AS64" s="249"/>
      <c r="AT64" s="249"/>
      <c r="AU64" s="249"/>
      <c r="AV64" s="249"/>
      <c r="AW64" s="249"/>
      <c r="AX64" s="249"/>
      <c r="AY64" s="249"/>
      <c r="AZ64" s="249"/>
      <c r="BA64" s="249"/>
      <c r="BB64" s="249"/>
      <c r="BC64" s="249"/>
      <c r="BD64" s="269"/>
      <c r="BE64" s="250"/>
      <c r="BF64" s="250"/>
      <c r="BG64" s="250"/>
      <c r="BH64" s="250"/>
      <c r="BI64" s="250"/>
      <c r="BJ64" s="250"/>
      <c r="BK64" s="250"/>
      <c r="BL64" s="250"/>
      <c r="BM64" s="250"/>
      <c r="BN64" s="250"/>
      <c r="BO64" s="250"/>
      <c r="BP64" s="250"/>
      <c r="BQ64" s="250"/>
      <c r="BR64" s="250"/>
      <c r="BS64" s="250"/>
      <c r="BT64" s="250"/>
      <c r="BU64" s="250"/>
      <c r="BV64" s="250"/>
      <c r="BW64" s="250"/>
      <c r="BX64" s="250"/>
      <c r="BY64" s="250"/>
      <c r="BZ64" s="250"/>
      <c r="CA64" s="250"/>
      <c r="CB64" s="250"/>
      <c r="CC64" s="250"/>
      <c r="CD64" s="250"/>
      <c r="CE64" s="250"/>
      <c r="CF64" s="258"/>
      <c r="CG64" s="7">
        <v>169.00177122638212</v>
      </c>
      <c r="CH64" s="7">
        <v>33.47454096388838</v>
      </c>
      <c r="CI64" s="7">
        <v>2.0146954627337337</v>
      </c>
      <c r="CJ64" s="13">
        <v>263.64276311315609</v>
      </c>
      <c r="CK64" s="13">
        <v>19.080488349416374</v>
      </c>
      <c r="CL64" s="47">
        <v>4.0293909254674674</v>
      </c>
      <c r="CM64" s="47">
        <v>2.718134061822528</v>
      </c>
      <c r="CN64" s="47">
        <v>0.12257975206484356</v>
      </c>
      <c r="CO64" s="94">
        <v>4.2543786185011543</v>
      </c>
      <c r="CP64" s="94">
        <v>6.9870458676960817E-2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7">
        <v>9.2571855169839505</v>
      </c>
      <c r="G65" s="60">
        <v>9.2571855169839505</v>
      </c>
      <c r="H65" s="60">
        <v>2.1328</v>
      </c>
      <c r="I65" s="53">
        <v>7.8883644572132153E-3</v>
      </c>
      <c r="J65" s="32">
        <v>7.8883644572132153E-3</v>
      </c>
      <c r="K65" s="133">
        <v>5.9856909501333879E-3</v>
      </c>
      <c r="L65" s="53">
        <v>0</v>
      </c>
      <c r="M65" s="225">
        <v>0</v>
      </c>
      <c r="N65" s="133">
        <v>6.5788959573158216E-3</v>
      </c>
      <c r="O65" s="149">
        <v>1.3094684998973937E-3</v>
      </c>
      <c r="P65" s="225">
        <v>0</v>
      </c>
      <c r="Q65" s="53">
        <v>1.3</v>
      </c>
      <c r="R65" s="190">
        <v>4.67</v>
      </c>
      <c r="S65" s="53">
        <v>0.9</v>
      </c>
      <c r="T65" s="53">
        <v>1.4</v>
      </c>
      <c r="U65" s="253"/>
      <c r="V65" s="249"/>
      <c r="W65" s="249"/>
      <c r="X65" s="249"/>
      <c r="Y65" s="249"/>
      <c r="Z65" s="249"/>
      <c r="AA65" s="249"/>
      <c r="AB65" s="249"/>
      <c r="AC65" s="249"/>
      <c r="AD65" s="249"/>
      <c r="AE65" s="249"/>
      <c r="AF65" s="249"/>
      <c r="AG65" s="249"/>
      <c r="AH65" s="249"/>
      <c r="AI65" s="249"/>
      <c r="AJ65" s="249"/>
      <c r="AK65" s="249"/>
      <c r="AL65" s="249"/>
      <c r="AM65" s="249"/>
      <c r="AN65" s="249"/>
      <c r="AO65" s="249"/>
      <c r="AP65" s="249"/>
      <c r="AQ65" s="249"/>
      <c r="AR65" s="249"/>
      <c r="AS65" s="249"/>
      <c r="AT65" s="249"/>
      <c r="AU65" s="249"/>
      <c r="AV65" s="249"/>
      <c r="AW65" s="249"/>
      <c r="AX65" s="249"/>
      <c r="AY65" s="249"/>
      <c r="AZ65" s="249"/>
      <c r="BA65" s="249"/>
      <c r="BB65" s="249"/>
      <c r="BC65" s="249"/>
      <c r="BD65" s="269"/>
      <c r="BE65" s="250"/>
      <c r="BF65" s="250"/>
      <c r="BG65" s="250"/>
      <c r="BH65" s="250"/>
      <c r="BI65" s="250"/>
      <c r="BJ65" s="250"/>
      <c r="BK65" s="250"/>
      <c r="BL65" s="250"/>
      <c r="BM65" s="250"/>
      <c r="BN65" s="250"/>
      <c r="BO65" s="250"/>
      <c r="BP65" s="250"/>
      <c r="BQ65" s="250"/>
      <c r="BR65" s="250"/>
      <c r="BS65" s="250"/>
      <c r="BT65" s="250"/>
      <c r="BU65" s="250"/>
      <c r="BV65" s="250"/>
      <c r="BW65" s="250"/>
      <c r="BX65" s="250"/>
      <c r="BY65" s="250"/>
      <c r="BZ65" s="250"/>
      <c r="CA65" s="250"/>
      <c r="CB65" s="250"/>
      <c r="CC65" s="250"/>
      <c r="CD65" s="250"/>
      <c r="CE65" s="250"/>
      <c r="CF65" s="258"/>
      <c r="CG65" s="226">
        <v>172.06272537043844</v>
      </c>
      <c r="CH65" s="226">
        <v>33.555202508379672</v>
      </c>
      <c r="CI65" s="7">
        <v>2.0146954627337337</v>
      </c>
      <c r="CJ65" s="13">
        <v>268.41785157788399</v>
      </c>
      <c r="CK65" s="13">
        <v>19.126465429776413</v>
      </c>
      <c r="CL65" s="47">
        <v>4.0293909254674674</v>
      </c>
      <c r="CM65" s="47">
        <v>1.6114669789707619</v>
      </c>
      <c r="CN65" s="47">
        <v>7.1566535909872178E-2</v>
      </c>
      <c r="CO65" s="94">
        <v>2.5220946674442395</v>
      </c>
      <c r="CP65" s="94">
        <v>4.0792925468627131E-2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10">
        <v>8.689809630459127</v>
      </c>
      <c r="G66" s="60">
        <v>8.689809630459127</v>
      </c>
      <c r="H66" s="60">
        <v>4.80396</v>
      </c>
      <c r="I66" s="53">
        <v>7.4048840549969215E-3</v>
      </c>
      <c r="J66" s="32">
        <v>7.4048840549969215E-3</v>
      </c>
      <c r="K66" s="53">
        <v>5.6188260209316639E-3</v>
      </c>
      <c r="L66" s="53">
        <v>0</v>
      </c>
      <c r="M66" s="225">
        <v>0</v>
      </c>
      <c r="N66" s="53">
        <v>6.1756733018674325E-3</v>
      </c>
      <c r="O66" s="149">
        <v>1.229210753129489E-3</v>
      </c>
      <c r="P66" s="225">
        <v>0</v>
      </c>
      <c r="Q66" s="53">
        <v>0.7</v>
      </c>
      <c r="R66" s="53">
        <v>4.5999999999999996</v>
      </c>
      <c r="S66" s="53">
        <v>0.5</v>
      </c>
      <c r="T66" s="53">
        <v>1.1000000000000001</v>
      </c>
      <c r="U66" s="253"/>
      <c r="V66" s="249"/>
      <c r="W66" s="249"/>
      <c r="X66" s="249"/>
      <c r="Y66" s="249"/>
      <c r="Z66" s="249"/>
      <c r="AA66" s="249"/>
      <c r="AB66" s="249"/>
      <c r="AC66" s="249"/>
      <c r="AD66" s="249"/>
      <c r="AE66" s="249"/>
      <c r="AF66" s="249"/>
      <c r="AG66" s="249"/>
      <c r="AH66" s="249"/>
      <c r="AI66" s="249"/>
      <c r="AJ66" s="249"/>
      <c r="AK66" s="249"/>
      <c r="AL66" s="249"/>
      <c r="AM66" s="249"/>
      <c r="AN66" s="249"/>
      <c r="AO66" s="249"/>
      <c r="AP66" s="249"/>
      <c r="AQ66" s="249"/>
      <c r="AR66" s="249"/>
      <c r="AS66" s="249"/>
      <c r="AT66" s="249"/>
      <c r="AU66" s="249"/>
      <c r="AV66" s="249"/>
      <c r="AW66" s="249"/>
      <c r="AX66" s="249"/>
      <c r="AY66" s="249"/>
      <c r="AZ66" s="249"/>
      <c r="BA66" s="249"/>
      <c r="BB66" s="249"/>
      <c r="BC66" s="249"/>
      <c r="BD66" s="269"/>
      <c r="BE66" s="250"/>
      <c r="BF66" s="250"/>
      <c r="BG66" s="250"/>
      <c r="BH66" s="250"/>
      <c r="BI66" s="250"/>
      <c r="BJ66" s="250"/>
      <c r="BK66" s="250"/>
      <c r="BL66" s="250"/>
      <c r="BM66" s="250"/>
      <c r="BN66" s="250"/>
      <c r="BO66" s="250"/>
      <c r="BP66" s="250"/>
      <c r="BQ66" s="250"/>
      <c r="BR66" s="250"/>
      <c r="BS66" s="250"/>
      <c r="BT66" s="250"/>
      <c r="BU66" s="250"/>
      <c r="BV66" s="250"/>
      <c r="BW66" s="250"/>
      <c r="BX66" s="250"/>
      <c r="BY66" s="250"/>
      <c r="BZ66" s="250"/>
      <c r="CA66" s="250"/>
      <c r="CB66" s="250"/>
      <c r="CC66" s="250"/>
      <c r="CD66" s="250"/>
      <c r="CE66" s="250"/>
      <c r="CF66" s="258"/>
      <c r="CG66" s="7">
        <v>175.12367951449477</v>
      </c>
      <c r="CH66" s="7">
        <v>33.635864052870971</v>
      </c>
      <c r="CI66" s="7">
        <v>2.0146954627337337</v>
      </c>
      <c r="CJ66" s="13">
        <v>273.19294004261184</v>
      </c>
      <c r="CK66" s="13">
        <v>19.172442510136452</v>
      </c>
      <c r="CL66" s="47">
        <v>4.0293909254674674</v>
      </c>
      <c r="CM66" s="47">
        <v>1.5392987568010004</v>
      </c>
      <c r="CN66" s="47">
        <v>0.16158534547543005</v>
      </c>
      <c r="CO66" s="94">
        <v>2.4090092814247432</v>
      </c>
      <c r="CP66" s="47">
        <v>9.2103646920995125E-2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10">
        <v>12.370287420679359</v>
      </c>
      <c r="G67" s="60">
        <v>12.370287420679359</v>
      </c>
      <c r="H67" s="60">
        <v>5.6519199999999996</v>
      </c>
      <c r="I67" s="53">
        <v>1.0541145085163144E-2</v>
      </c>
      <c r="J67" s="32">
        <v>1.0541145085163144E-2</v>
      </c>
      <c r="K67" s="53">
        <v>7.9986208906217948E-3</v>
      </c>
      <c r="L67" s="53">
        <v>0</v>
      </c>
      <c r="M67" s="225">
        <v>0</v>
      </c>
      <c r="N67" s="53">
        <v>8.7913150010260621E-3</v>
      </c>
      <c r="O67" s="149">
        <v>1.749830084137082E-3</v>
      </c>
      <c r="P67" s="225">
        <v>0</v>
      </c>
      <c r="Q67" s="53">
        <v>0.5</v>
      </c>
      <c r="R67" s="53">
        <v>2.7</v>
      </c>
      <c r="S67" s="53">
        <v>0.3</v>
      </c>
      <c r="T67" s="53">
        <v>0.5</v>
      </c>
      <c r="U67" s="253"/>
      <c r="V67" s="249"/>
      <c r="W67" s="249"/>
      <c r="X67" s="249"/>
      <c r="Y67" s="249"/>
      <c r="Z67" s="249"/>
      <c r="AA67" s="249"/>
      <c r="AB67" s="249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9"/>
      <c r="AN67" s="249"/>
      <c r="AO67" s="249"/>
      <c r="AP67" s="249"/>
      <c r="AQ67" s="249"/>
      <c r="AR67" s="249"/>
      <c r="AS67" s="249"/>
      <c r="AT67" s="249"/>
      <c r="AU67" s="249"/>
      <c r="AV67" s="249"/>
      <c r="AW67" s="249"/>
      <c r="AX67" s="249"/>
      <c r="AY67" s="249"/>
      <c r="AZ67" s="249"/>
      <c r="BA67" s="249"/>
      <c r="BB67" s="249"/>
      <c r="BC67" s="249"/>
      <c r="BD67" s="269"/>
      <c r="BE67" s="250"/>
      <c r="BF67" s="250"/>
      <c r="BG67" s="250"/>
      <c r="BH67" s="250"/>
      <c r="BI67" s="250"/>
      <c r="BJ67" s="250"/>
      <c r="BK67" s="250"/>
      <c r="BL67" s="250"/>
      <c r="BM67" s="250"/>
      <c r="BN67" s="250"/>
      <c r="BO67" s="250"/>
      <c r="BP67" s="250"/>
      <c r="BQ67" s="250"/>
      <c r="BR67" s="250"/>
      <c r="BS67" s="250"/>
      <c r="BT67" s="250"/>
      <c r="BU67" s="250"/>
      <c r="BV67" s="250"/>
      <c r="BW67" s="250"/>
      <c r="BX67" s="250"/>
      <c r="BY67" s="250"/>
      <c r="BZ67" s="250"/>
      <c r="CA67" s="250"/>
      <c r="CB67" s="250"/>
      <c r="CC67" s="250"/>
      <c r="CD67" s="250"/>
      <c r="CE67" s="250"/>
      <c r="CF67" s="258"/>
      <c r="CG67" s="7">
        <v>99.15636303018799</v>
      </c>
      <c r="CH67" s="7">
        <v>31.135356173640758</v>
      </c>
      <c r="CI67" s="7">
        <v>2.0146954627337337</v>
      </c>
      <c r="CJ67" s="13">
        <v>154.68392632709327</v>
      </c>
      <c r="CK67" s="13">
        <v>17.747153018975229</v>
      </c>
      <c r="CL67" s="47">
        <v>4.0293909254674674</v>
      </c>
      <c r="CM67" s="47">
        <v>1.2515150722118051</v>
      </c>
      <c r="CN67" s="47">
        <v>0.17597454226492365</v>
      </c>
      <c r="CO67" s="94">
        <v>1.9633293519036445</v>
      </c>
      <c r="CP67" s="47">
        <v>0.10030548909100646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10">
        <v>10.444195595371408</v>
      </c>
      <c r="G68" s="60">
        <v>10.444195595371408</v>
      </c>
      <c r="H68" s="60">
        <v>5.2081599999999995</v>
      </c>
      <c r="I68" s="53">
        <v>8.8998563513236206E-3</v>
      </c>
      <c r="J68" s="32">
        <v>8.8998563513236206E-3</v>
      </c>
      <c r="K68" s="53">
        <v>6.7532109993843634E-3</v>
      </c>
      <c r="L68" s="53">
        <v>0</v>
      </c>
      <c r="M68" s="225">
        <v>0</v>
      </c>
      <c r="N68" s="53">
        <v>7.4224801970038997E-3</v>
      </c>
      <c r="O68" s="149">
        <v>1.4773761543197211E-3</v>
      </c>
      <c r="P68" s="225">
        <v>0</v>
      </c>
      <c r="Q68" s="53">
        <v>0.4</v>
      </c>
      <c r="R68" s="53">
        <v>1.8</v>
      </c>
      <c r="S68" s="190">
        <v>0.25</v>
      </c>
      <c r="T68" s="53">
        <v>0.3</v>
      </c>
      <c r="U68" s="253"/>
      <c r="V68" s="249"/>
      <c r="W68" s="249"/>
      <c r="X68" s="249"/>
      <c r="Y68" s="249"/>
      <c r="Z68" s="249"/>
      <c r="AA68" s="249"/>
      <c r="AB68" s="249"/>
      <c r="AC68" s="249"/>
      <c r="AD68" s="249"/>
      <c r="AE68" s="249"/>
      <c r="AF68" s="249"/>
      <c r="AG68" s="249"/>
      <c r="AH68" s="249"/>
      <c r="AI68" s="249"/>
      <c r="AJ68" s="249"/>
      <c r="AK68" s="249"/>
      <c r="AL68" s="249"/>
      <c r="AM68" s="249"/>
      <c r="AN68" s="249"/>
      <c r="AO68" s="249"/>
      <c r="AP68" s="249"/>
      <c r="AQ68" s="249"/>
      <c r="AR68" s="249"/>
      <c r="AS68" s="249"/>
      <c r="AT68" s="249"/>
      <c r="AU68" s="249"/>
      <c r="AV68" s="249"/>
      <c r="AW68" s="249"/>
      <c r="AX68" s="249"/>
      <c r="AY68" s="249"/>
      <c r="AZ68" s="249"/>
      <c r="BA68" s="249"/>
      <c r="BB68" s="249"/>
      <c r="BC68" s="249"/>
      <c r="BD68" s="269"/>
      <c r="BE68" s="250"/>
      <c r="BF68" s="250"/>
      <c r="BG68" s="250"/>
      <c r="BH68" s="250"/>
      <c r="BI68" s="250"/>
      <c r="BJ68" s="250"/>
      <c r="BK68" s="250"/>
      <c r="BL68" s="250"/>
      <c r="BM68" s="250"/>
      <c r="BN68" s="250"/>
      <c r="BO68" s="250"/>
      <c r="BP68" s="250"/>
      <c r="BQ68" s="250"/>
      <c r="BR68" s="250"/>
      <c r="BS68" s="250"/>
      <c r="BT68" s="250"/>
      <c r="BU68" s="250"/>
      <c r="BV68" s="250"/>
      <c r="BW68" s="250"/>
      <c r="BX68" s="250"/>
      <c r="BY68" s="250"/>
      <c r="BZ68" s="250"/>
      <c r="CA68" s="250"/>
      <c r="CB68" s="250"/>
      <c r="CC68" s="250"/>
      <c r="CD68" s="250"/>
      <c r="CE68" s="250"/>
      <c r="CF68" s="258"/>
      <c r="CG68" s="60">
        <v>62.239400929145106</v>
      </c>
      <c r="CH68" s="7">
        <v>32.829248607958</v>
      </c>
      <c r="CI68" s="7">
        <v>2.0146954627337337</v>
      </c>
      <c r="CJ68" s="13">
        <v>97.093465449466365</v>
      </c>
      <c r="CK68" s="13">
        <v>18.71267170653606</v>
      </c>
      <c r="CL68" s="47">
        <v>4.0293909254674674</v>
      </c>
      <c r="CM68" s="47">
        <v>0.67108235052063081</v>
      </c>
      <c r="CN68" s="47">
        <v>0.17097997943002252</v>
      </c>
      <c r="CO68" s="94">
        <v>1.0561468911424594</v>
      </c>
      <c r="CP68" s="47">
        <v>9.7458588275112834E-2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53">
        <v>7.6745054124673384</v>
      </c>
      <c r="G69" s="60">
        <v>7.6745054124673384</v>
      </c>
      <c r="H69" s="60">
        <v>2.4561599999999997</v>
      </c>
      <c r="I69" s="53">
        <v>6.5397085983993431E-3</v>
      </c>
      <c r="J69" s="32">
        <v>6.5397085983993431E-3</v>
      </c>
      <c r="K69" s="133">
        <v>4.9623308844654219E-3</v>
      </c>
      <c r="L69" s="53">
        <v>0</v>
      </c>
      <c r="M69" s="225">
        <v>0</v>
      </c>
      <c r="N69" s="133">
        <v>5.4541169710650523E-3</v>
      </c>
      <c r="O69" s="133">
        <v>1.085591627334291E-3</v>
      </c>
      <c r="P69" s="225">
        <v>0</v>
      </c>
      <c r="Q69" s="52">
        <v>0.35</v>
      </c>
      <c r="R69" s="53">
        <v>2.2000000000000002</v>
      </c>
      <c r="S69" s="53">
        <v>0.2</v>
      </c>
      <c r="T69" s="52">
        <v>0.25</v>
      </c>
      <c r="U69" s="253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49"/>
      <c r="AY69" s="249"/>
      <c r="AZ69" s="249"/>
      <c r="BA69" s="249"/>
      <c r="BB69" s="249"/>
      <c r="BC69" s="249"/>
      <c r="BD69" s="269"/>
      <c r="BE69" s="250"/>
      <c r="BF69" s="250"/>
      <c r="BG69" s="250"/>
      <c r="BH69" s="250"/>
      <c r="BI69" s="250"/>
      <c r="BJ69" s="250"/>
      <c r="BK69" s="250"/>
      <c r="BL69" s="250"/>
      <c r="BM69" s="250"/>
      <c r="BN69" s="250"/>
      <c r="BO69" s="250"/>
      <c r="BP69" s="250"/>
      <c r="BQ69" s="250"/>
      <c r="BR69" s="250"/>
      <c r="BS69" s="250"/>
      <c r="BT69" s="250"/>
      <c r="BU69" s="250"/>
      <c r="BV69" s="250"/>
      <c r="BW69" s="250"/>
      <c r="BX69" s="250"/>
      <c r="BY69" s="250"/>
      <c r="BZ69" s="250"/>
      <c r="CA69" s="250"/>
      <c r="CB69" s="250"/>
      <c r="CC69" s="250"/>
      <c r="CD69" s="250"/>
      <c r="CE69" s="250"/>
      <c r="CF69" s="258"/>
      <c r="CG69" s="52">
        <v>57.471732959311943</v>
      </c>
      <c r="CH69" s="52">
        <v>32.01456700859589</v>
      </c>
      <c r="CI69" s="53">
        <v>2.0146954627337337</v>
      </c>
      <c r="CJ69" s="13">
        <v>89.655903416526641</v>
      </c>
      <c r="CK69" s="13">
        <v>18.248303194899655</v>
      </c>
      <c r="CL69" s="47">
        <v>4.0293909254674674</v>
      </c>
      <c r="CM69" s="47">
        <v>0.45652891689334046</v>
      </c>
      <c r="CN69" s="47">
        <v>7.8632898903832862E-2</v>
      </c>
      <c r="CO69" s="94">
        <v>0.71898829849622947</v>
      </c>
      <c r="CP69" s="47">
        <v>4.4820752375184729E-2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10"/>
      <c r="H70" s="10"/>
      <c r="I70" s="512">
        <v>2.5000000000000001E-2</v>
      </c>
      <c r="J70" s="512">
        <v>2.5000000000000001E-2</v>
      </c>
      <c r="K70" s="512">
        <v>1.3105E-2</v>
      </c>
      <c r="L70" s="512">
        <v>1.1895000000000001E-2</v>
      </c>
      <c r="M70" s="512">
        <v>0</v>
      </c>
      <c r="N70" s="15"/>
      <c r="O70" s="15"/>
      <c r="P70" s="241"/>
      <c r="Q70" s="15"/>
      <c r="R70" s="15"/>
      <c r="S70" s="15"/>
      <c r="T70" s="15"/>
      <c r="U70" s="253"/>
      <c r="V70" s="249"/>
      <c r="W70" s="249"/>
      <c r="X70" s="249"/>
      <c r="Y70" s="249"/>
      <c r="Z70" s="249"/>
      <c r="AA70" s="249"/>
      <c r="AB70" s="249"/>
      <c r="AC70" s="249"/>
      <c r="AD70" s="249"/>
      <c r="AE70" s="249"/>
      <c r="AF70" s="249"/>
      <c r="AG70" s="249"/>
      <c r="AH70" s="249"/>
      <c r="AI70" s="249"/>
      <c r="AJ70" s="249"/>
      <c r="AK70" s="249"/>
      <c r="AL70" s="249"/>
      <c r="AM70" s="249"/>
      <c r="AN70" s="249"/>
      <c r="AO70" s="249"/>
      <c r="AP70" s="249"/>
      <c r="AQ70" s="249"/>
      <c r="AR70" s="249"/>
      <c r="AS70" s="249"/>
      <c r="AT70" s="249"/>
      <c r="AU70" s="249"/>
      <c r="AV70" s="249"/>
      <c r="AW70" s="249"/>
      <c r="AX70" s="249"/>
      <c r="AY70" s="249"/>
      <c r="AZ70" s="249"/>
      <c r="BA70" s="249"/>
      <c r="BB70" s="249"/>
      <c r="BC70" s="249"/>
      <c r="BD70" s="269"/>
      <c r="BE70" s="250"/>
      <c r="BF70" s="250"/>
      <c r="BG70" s="250"/>
      <c r="BH70" s="250"/>
      <c r="BI70" s="250"/>
      <c r="BJ70" s="250"/>
      <c r="BK70" s="250"/>
      <c r="BL70" s="250"/>
      <c r="BM70" s="250"/>
      <c r="BN70" s="250"/>
      <c r="BO70" s="250"/>
      <c r="BP70" s="250"/>
      <c r="BQ70" s="250"/>
      <c r="BR70" s="250"/>
      <c r="BS70" s="250"/>
      <c r="BT70" s="250"/>
      <c r="BU70" s="250"/>
      <c r="BV70" s="250"/>
      <c r="BW70" s="250"/>
      <c r="BX70" s="250"/>
      <c r="BY70" s="250"/>
      <c r="BZ70" s="250"/>
      <c r="CA70" s="250"/>
      <c r="CB70" s="250"/>
      <c r="CC70" s="250"/>
      <c r="CD70" s="250"/>
      <c r="CE70" s="250"/>
      <c r="CF70" s="258"/>
      <c r="CG70" s="10"/>
      <c r="CH70" s="15"/>
      <c r="CI70" s="7"/>
      <c r="CJ70" s="15"/>
      <c r="CK70" s="15"/>
      <c r="CL70" s="15"/>
      <c r="CM70" s="47"/>
      <c r="CN70" s="47"/>
      <c r="CO70" s="94"/>
      <c r="CP70" s="15"/>
    </row>
    <row r="71" spans="2:94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141">
        <v>6.4501679731243007</v>
      </c>
      <c r="G71" s="7">
        <v>6.4501679731243007</v>
      </c>
      <c r="H71" s="7">
        <v>1.4860800000000001</v>
      </c>
      <c r="I71" s="133">
        <v>4.7798185439256484E-3</v>
      </c>
      <c r="J71" s="31">
        <v>4.7798185439256484E-3</v>
      </c>
      <c r="K71" s="133">
        <v>2.505580880725825E-3</v>
      </c>
      <c r="L71" s="133">
        <v>2.2742376631998233E-3</v>
      </c>
      <c r="M71" s="318">
        <v>0</v>
      </c>
      <c r="N71" s="133">
        <v>3.9863686656339903E-3</v>
      </c>
      <c r="O71" s="149">
        <v>7.9344987829165772E-4</v>
      </c>
      <c r="P71" s="225">
        <v>0</v>
      </c>
      <c r="Q71" s="53">
        <v>1.8</v>
      </c>
      <c r="R71" s="53">
        <v>4.9000000000000004</v>
      </c>
      <c r="S71" s="53">
        <v>1.9</v>
      </c>
      <c r="T71" s="53">
        <v>2</v>
      </c>
      <c r="U71" s="253"/>
      <c r="V71" s="249"/>
      <c r="W71" s="249"/>
      <c r="X71" s="249"/>
      <c r="Y71" s="249"/>
      <c r="Z71" s="249"/>
      <c r="AA71" s="249"/>
      <c r="AB71" s="249"/>
      <c r="AC71" s="249"/>
      <c r="AD71" s="249"/>
      <c r="AE71" s="249"/>
      <c r="AF71" s="249"/>
      <c r="AG71" s="249"/>
      <c r="AH71" s="249"/>
      <c r="AI71" s="249"/>
      <c r="AJ71" s="249"/>
      <c r="AK71" s="249"/>
      <c r="AL71" s="249"/>
      <c r="AM71" s="249"/>
      <c r="AN71" s="249"/>
      <c r="AO71" s="249"/>
      <c r="AP71" s="249"/>
      <c r="AQ71" s="249"/>
      <c r="AR71" s="249"/>
      <c r="AS71" s="249"/>
      <c r="AT71" s="249"/>
      <c r="AU71" s="249"/>
      <c r="AV71" s="249"/>
      <c r="AW71" s="249"/>
      <c r="AX71" s="249"/>
      <c r="AY71" s="249"/>
      <c r="AZ71" s="249"/>
      <c r="BA71" s="249"/>
      <c r="BB71" s="249"/>
      <c r="BC71" s="249"/>
      <c r="BD71" s="269"/>
      <c r="BE71" s="250"/>
      <c r="BF71" s="250"/>
      <c r="BG71" s="250"/>
      <c r="BH71" s="250"/>
      <c r="BI71" s="250"/>
      <c r="BJ71" s="250"/>
      <c r="BK71" s="250"/>
      <c r="BL71" s="250"/>
      <c r="BM71" s="250"/>
      <c r="BN71" s="250"/>
      <c r="BO71" s="250"/>
      <c r="BP71" s="250"/>
      <c r="BQ71" s="250"/>
      <c r="BR71" s="250"/>
      <c r="BS71" s="250"/>
      <c r="BT71" s="250"/>
      <c r="BU71" s="250"/>
      <c r="BV71" s="250"/>
      <c r="BW71" s="250"/>
      <c r="BX71" s="250"/>
      <c r="BY71" s="250"/>
      <c r="BZ71" s="250"/>
      <c r="CA71" s="250"/>
      <c r="CB71" s="250"/>
      <c r="CC71" s="250"/>
      <c r="CD71" s="250"/>
      <c r="CE71" s="250"/>
      <c r="CF71" s="258"/>
      <c r="CG71" s="53">
        <v>90.787988225651972</v>
      </c>
      <c r="CH71" s="53">
        <v>37.910925910909732</v>
      </c>
      <c r="CI71" s="53">
        <v>29.740742545117023</v>
      </c>
      <c r="CJ71" s="13">
        <v>141.26926163201708</v>
      </c>
      <c r="CK71" s="13">
        <v>21.609227769218545</v>
      </c>
      <c r="CL71" s="47">
        <v>59.481485090234045</v>
      </c>
      <c r="CM71" s="47">
        <v>0.77743055905893566</v>
      </c>
      <c r="CN71" s="47">
        <v>5.6338668777684738E-2</v>
      </c>
      <c r="CO71" s="94">
        <v>1.2948760370886523</v>
      </c>
      <c r="CP71" s="94">
        <v>3.2113041203280297E-2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7">
        <v>2.4038820455393806</v>
      </c>
      <c r="G72" s="7">
        <v>2.4038820455393806</v>
      </c>
      <c r="H72" s="7">
        <v>0.55384</v>
      </c>
      <c r="I72" s="133">
        <v>1.7813675591945124E-3</v>
      </c>
      <c r="J72" s="31">
        <v>1.7813675591945124E-3</v>
      </c>
      <c r="K72" s="133">
        <v>9.3379287452976341E-4</v>
      </c>
      <c r="L72" s="133">
        <v>8.4757468466474897E-4</v>
      </c>
      <c r="M72" s="318">
        <v>0</v>
      </c>
      <c r="N72" s="133">
        <v>1.4856605443682234E-3</v>
      </c>
      <c r="O72" s="150">
        <v>2.9570701482628905E-4</v>
      </c>
      <c r="P72" s="225">
        <v>0</v>
      </c>
      <c r="Q72" s="53">
        <v>1.7</v>
      </c>
      <c r="R72" s="190">
        <v>4.75</v>
      </c>
      <c r="S72" s="53">
        <v>1.8</v>
      </c>
      <c r="T72" s="53">
        <v>1.7</v>
      </c>
      <c r="U72" s="253"/>
      <c r="V72" s="249"/>
      <c r="W72" s="249"/>
      <c r="X72" s="249"/>
      <c r="Y72" s="249"/>
      <c r="Z72" s="249"/>
      <c r="AA72" s="249"/>
      <c r="AB72" s="249"/>
      <c r="AC72" s="249"/>
      <c r="AD72" s="249"/>
      <c r="AE72" s="249"/>
      <c r="AF72" s="249"/>
      <c r="AG72" s="249"/>
      <c r="AH72" s="249"/>
      <c r="AI72" s="249"/>
      <c r="AJ72" s="249"/>
      <c r="AK72" s="249"/>
      <c r="AL72" s="249"/>
      <c r="AM72" s="249"/>
      <c r="AN72" s="249"/>
      <c r="AO72" s="249"/>
      <c r="AP72" s="249"/>
      <c r="AQ72" s="249"/>
      <c r="AR72" s="249"/>
      <c r="AS72" s="249"/>
      <c r="AT72" s="249"/>
      <c r="AU72" s="249"/>
      <c r="AV72" s="249"/>
      <c r="AW72" s="249"/>
      <c r="AX72" s="249"/>
      <c r="AY72" s="249"/>
      <c r="AZ72" s="249"/>
      <c r="BA72" s="249"/>
      <c r="BB72" s="249"/>
      <c r="BC72" s="249"/>
      <c r="BD72" s="269"/>
      <c r="BE72" s="250"/>
      <c r="BF72" s="250"/>
      <c r="BG72" s="250"/>
      <c r="BH72" s="250"/>
      <c r="BI72" s="250"/>
      <c r="BJ72" s="250"/>
      <c r="BK72" s="250"/>
      <c r="BL72" s="250"/>
      <c r="BM72" s="250"/>
      <c r="BN72" s="250"/>
      <c r="BO72" s="250"/>
      <c r="BP72" s="250"/>
      <c r="BQ72" s="250"/>
      <c r="BR72" s="250"/>
      <c r="BS72" s="250"/>
      <c r="BT72" s="250"/>
      <c r="BU72" s="250"/>
      <c r="BV72" s="250"/>
      <c r="BW72" s="250"/>
      <c r="BX72" s="250"/>
      <c r="BY72" s="250"/>
      <c r="BZ72" s="250"/>
      <c r="CA72" s="250"/>
      <c r="CB72" s="250"/>
      <c r="CC72" s="250"/>
      <c r="CD72" s="250"/>
      <c r="CE72" s="250"/>
      <c r="CF72" s="258"/>
      <c r="CG72" s="7">
        <v>89.787988225651972</v>
      </c>
      <c r="CH72" s="7">
        <v>12.663862485133675</v>
      </c>
      <c r="CI72" s="7">
        <v>29.740742545117023</v>
      </c>
      <c r="CJ72" s="13">
        <v>140.06926163201709</v>
      </c>
      <c r="CK72" s="13">
        <v>7.2184016165261946</v>
      </c>
      <c r="CL72" s="47">
        <v>59.481485090234045</v>
      </c>
      <c r="CM72" s="47">
        <v>0.28733296982596207</v>
      </c>
      <c r="CN72" s="47">
        <v>7.013753598766435E-3</v>
      </c>
      <c r="CO72" s="94">
        <v>0.47969645721959592</v>
      </c>
      <c r="CP72" s="101">
        <v>3.997839551296868E-3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7">
        <v>1.7319895483389325</v>
      </c>
      <c r="G73" s="7">
        <v>1.7319895483389325</v>
      </c>
      <c r="H73" s="7">
        <v>0.39903999999999995</v>
      </c>
      <c r="I73" s="133">
        <v>1.2834697942022573E-3</v>
      </c>
      <c r="J73" s="31">
        <v>1.2834697942022573E-3</v>
      </c>
      <c r="K73" s="133">
        <v>6.7279486612082328E-4</v>
      </c>
      <c r="L73" s="133">
        <v>6.1067492808143404E-4</v>
      </c>
      <c r="M73" s="225">
        <v>0</v>
      </c>
      <c r="N73" s="133">
        <v>1.0704138083646826E-3</v>
      </c>
      <c r="O73" s="150">
        <v>2.1305598583757471E-4</v>
      </c>
      <c r="P73" s="225">
        <v>0</v>
      </c>
      <c r="Q73" s="53">
        <v>1.3</v>
      </c>
      <c r="R73" s="190">
        <v>4.67</v>
      </c>
      <c r="S73" s="53">
        <v>0.9</v>
      </c>
      <c r="T73" s="53">
        <v>1.4</v>
      </c>
      <c r="U73" s="253"/>
      <c r="V73" s="249"/>
      <c r="W73" s="249"/>
      <c r="X73" s="249"/>
      <c r="Y73" s="249"/>
      <c r="Z73" s="249"/>
      <c r="AA73" s="249"/>
      <c r="AB73" s="249"/>
      <c r="AC73" s="249"/>
      <c r="AD73" s="249"/>
      <c r="AE73" s="249"/>
      <c r="AF73" s="249"/>
      <c r="AG73" s="249"/>
      <c r="AH73" s="249"/>
      <c r="AI73" s="249"/>
      <c r="AJ73" s="249"/>
      <c r="AK73" s="249"/>
      <c r="AL73" s="249"/>
      <c r="AM73" s="249"/>
      <c r="AN73" s="249"/>
      <c r="AO73" s="249"/>
      <c r="AP73" s="249"/>
      <c r="AQ73" s="249"/>
      <c r="AR73" s="249"/>
      <c r="AS73" s="249"/>
      <c r="AT73" s="249"/>
      <c r="AU73" s="249"/>
      <c r="AV73" s="249"/>
      <c r="AW73" s="249"/>
      <c r="AX73" s="249"/>
      <c r="AY73" s="249"/>
      <c r="AZ73" s="249"/>
      <c r="BA73" s="249"/>
      <c r="BB73" s="249"/>
      <c r="BC73" s="249"/>
      <c r="BD73" s="269"/>
      <c r="BE73" s="250"/>
      <c r="BF73" s="250"/>
      <c r="BG73" s="250"/>
      <c r="BH73" s="250"/>
      <c r="BI73" s="250"/>
      <c r="BJ73" s="250"/>
      <c r="BK73" s="250"/>
      <c r="BL73" s="250"/>
      <c r="BM73" s="250"/>
      <c r="BN73" s="250"/>
      <c r="BO73" s="250"/>
      <c r="BP73" s="250"/>
      <c r="BQ73" s="250"/>
      <c r="BR73" s="250"/>
      <c r="BS73" s="250"/>
      <c r="BT73" s="250"/>
      <c r="BU73" s="250"/>
      <c r="BV73" s="250"/>
      <c r="BW73" s="250"/>
      <c r="BX73" s="250"/>
      <c r="BY73" s="250"/>
      <c r="BZ73" s="250"/>
      <c r="CA73" s="250"/>
      <c r="CB73" s="250"/>
      <c r="CC73" s="250"/>
      <c r="CD73" s="250"/>
      <c r="CE73" s="250"/>
      <c r="CF73" s="258"/>
      <c r="CG73" s="226">
        <v>91.272087204588374</v>
      </c>
      <c r="CH73" s="226">
        <v>15.960903116215455</v>
      </c>
      <c r="CI73" s="7">
        <v>29.740742545117023</v>
      </c>
      <c r="CJ73" s="13">
        <v>142.38445603915787</v>
      </c>
      <c r="CK73" s="13">
        <v>9.0977147762428086</v>
      </c>
      <c r="CL73" s="47">
        <v>59.481485090234045</v>
      </c>
      <c r="CM73" s="47">
        <v>0.20959295634140837</v>
      </c>
      <c r="CN73" s="47">
        <v>6.3690387794946143E-3</v>
      </c>
      <c r="CO73" s="94">
        <v>0.34962970020170908</v>
      </c>
      <c r="CP73" s="101">
        <v>3.6303521043119301E-3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7">
        <v>4.8226950354609928</v>
      </c>
      <c r="G74" s="7">
        <v>4.8226950354609928</v>
      </c>
      <c r="H74" s="7">
        <v>1.1111199999999999</v>
      </c>
      <c r="I74" s="133">
        <v>3.5737995131666297E-3</v>
      </c>
      <c r="J74" s="31">
        <v>3.5737995131666297E-3</v>
      </c>
      <c r="K74" s="133">
        <v>1.8733857048019473E-3</v>
      </c>
      <c r="L74" s="133">
        <v>1.7004138083646825E-3</v>
      </c>
      <c r="M74" s="225">
        <v>0</v>
      </c>
      <c r="N74" s="133">
        <v>2.980548793980969E-3</v>
      </c>
      <c r="O74" s="149">
        <v>5.932507191856606E-4</v>
      </c>
      <c r="P74" s="225">
        <v>0</v>
      </c>
      <c r="Q74" s="53">
        <v>0.7</v>
      </c>
      <c r="R74" s="53">
        <v>4.5999999999999996</v>
      </c>
      <c r="S74" s="53">
        <v>0.5</v>
      </c>
      <c r="T74" s="53">
        <v>1.1000000000000001</v>
      </c>
      <c r="U74" s="253"/>
      <c r="V74" s="249"/>
      <c r="W74" s="249"/>
      <c r="X74" s="249"/>
      <c r="Y74" s="249"/>
      <c r="Z74" s="249"/>
      <c r="AA74" s="249"/>
      <c r="AB74" s="249"/>
      <c r="AC74" s="249"/>
      <c r="AD74" s="249"/>
      <c r="AE74" s="249"/>
      <c r="AF74" s="249"/>
      <c r="AG74" s="249"/>
      <c r="AH74" s="249"/>
      <c r="AI74" s="249"/>
      <c r="AJ74" s="249"/>
      <c r="AK74" s="249"/>
      <c r="AL74" s="249"/>
      <c r="AM74" s="249"/>
      <c r="AN74" s="249"/>
      <c r="AO74" s="249"/>
      <c r="AP74" s="249"/>
      <c r="AQ74" s="249"/>
      <c r="AR74" s="249"/>
      <c r="AS74" s="249"/>
      <c r="AT74" s="249"/>
      <c r="AU74" s="249"/>
      <c r="AV74" s="249"/>
      <c r="AW74" s="249"/>
      <c r="AX74" s="249"/>
      <c r="AY74" s="249"/>
      <c r="AZ74" s="249"/>
      <c r="BA74" s="249"/>
      <c r="BB74" s="249"/>
      <c r="BC74" s="249"/>
      <c r="BD74" s="269"/>
      <c r="BE74" s="250"/>
      <c r="BF74" s="250"/>
      <c r="BG74" s="250"/>
      <c r="BH74" s="250"/>
      <c r="BI74" s="250"/>
      <c r="BJ74" s="250"/>
      <c r="BK74" s="250"/>
      <c r="BL74" s="250"/>
      <c r="BM74" s="250"/>
      <c r="BN74" s="250"/>
      <c r="BO74" s="250"/>
      <c r="BP74" s="250"/>
      <c r="BQ74" s="250"/>
      <c r="BR74" s="250"/>
      <c r="BS74" s="250"/>
      <c r="BT74" s="250"/>
      <c r="BU74" s="250"/>
      <c r="BV74" s="250"/>
      <c r="BW74" s="250"/>
      <c r="BX74" s="250"/>
      <c r="BY74" s="250"/>
      <c r="BZ74" s="250"/>
      <c r="CA74" s="250"/>
      <c r="CB74" s="250"/>
      <c r="CC74" s="250"/>
      <c r="CD74" s="250"/>
      <c r="CE74" s="250"/>
      <c r="CF74" s="258"/>
      <c r="CG74" s="7">
        <v>92.756186183524761</v>
      </c>
      <c r="CH74" s="226">
        <v>19.257943747297229</v>
      </c>
      <c r="CI74" s="7">
        <v>29.740742545117023</v>
      </c>
      <c r="CJ74" s="13">
        <v>144.69965044629862</v>
      </c>
      <c r="CK74" s="13">
        <v>10.97702793595942</v>
      </c>
      <c r="CL74" s="47">
        <v>59.481485090234045</v>
      </c>
      <c r="CM74" s="47">
        <v>0.5907653300388398</v>
      </c>
      <c r="CN74" s="47">
        <v>2.1397886456496894E-2</v>
      </c>
      <c r="CO74" s="94">
        <v>0.9847033486868243</v>
      </c>
      <c r="CP74" s="47">
        <v>1.2196795280203229E-2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7">
        <v>5.6140350877192979</v>
      </c>
      <c r="G75" s="7">
        <v>5.6140350877192979</v>
      </c>
      <c r="H75" s="7">
        <v>1.2934399999999999</v>
      </c>
      <c r="I75" s="133">
        <v>4.16021243637973E-3</v>
      </c>
      <c r="J75" s="31">
        <v>4.16021243637973E-3</v>
      </c>
      <c r="K75" s="133">
        <v>2.1807833591502546E-3</v>
      </c>
      <c r="L75" s="133">
        <v>1.9794290772294754E-3</v>
      </c>
      <c r="M75" s="225">
        <v>0</v>
      </c>
      <c r="N75" s="133">
        <v>3.4696171719406947E-3</v>
      </c>
      <c r="O75" s="149">
        <v>6.9059526443903524E-4</v>
      </c>
      <c r="P75" s="225">
        <v>0</v>
      </c>
      <c r="Q75" s="53">
        <v>0.5</v>
      </c>
      <c r="R75" s="53">
        <v>2.7</v>
      </c>
      <c r="S75" s="53">
        <v>0.3</v>
      </c>
      <c r="T75" s="53">
        <v>0.5</v>
      </c>
      <c r="U75" s="253"/>
      <c r="V75" s="249"/>
      <c r="W75" s="249"/>
      <c r="X75" s="249"/>
      <c r="Y75" s="249"/>
      <c r="Z75" s="249"/>
      <c r="AA75" s="249"/>
      <c r="AB75" s="249"/>
      <c r="AC75" s="249"/>
      <c r="AD75" s="249"/>
      <c r="AE75" s="249"/>
      <c r="AF75" s="249"/>
      <c r="AG75" s="249"/>
      <c r="AH75" s="249"/>
      <c r="AI75" s="249"/>
      <c r="AJ75" s="249"/>
      <c r="AK75" s="249"/>
      <c r="AL75" s="249"/>
      <c r="AM75" s="249"/>
      <c r="AN75" s="249"/>
      <c r="AO75" s="249"/>
      <c r="AP75" s="249"/>
      <c r="AQ75" s="249"/>
      <c r="AR75" s="249"/>
      <c r="AS75" s="249"/>
      <c r="AT75" s="249"/>
      <c r="AU75" s="249"/>
      <c r="AV75" s="249"/>
      <c r="AW75" s="249"/>
      <c r="AX75" s="249"/>
      <c r="AY75" s="249"/>
      <c r="AZ75" s="249"/>
      <c r="BA75" s="249"/>
      <c r="BB75" s="249"/>
      <c r="BC75" s="249"/>
      <c r="BD75" s="269"/>
      <c r="BE75" s="250"/>
      <c r="BF75" s="250"/>
      <c r="BG75" s="250"/>
      <c r="BH75" s="250"/>
      <c r="BI75" s="250"/>
      <c r="BJ75" s="250"/>
      <c r="BK75" s="250"/>
      <c r="BL75" s="250"/>
      <c r="BM75" s="250"/>
      <c r="BN75" s="250"/>
      <c r="BO75" s="250"/>
      <c r="BP75" s="250"/>
      <c r="BQ75" s="250"/>
      <c r="BR75" s="250"/>
      <c r="BS75" s="250"/>
      <c r="BT75" s="250"/>
      <c r="BU75" s="250"/>
      <c r="BV75" s="250"/>
      <c r="BW75" s="250"/>
      <c r="BX75" s="250"/>
      <c r="BY75" s="250"/>
      <c r="BZ75" s="250"/>
      <c r="CA75" s="250"/>
      <c r="CB75" s="250"/>
      <c r="CC75" s="250"/>
      <c r="CD75" s="250"/>
      <c r="CE75" s="250"/>
      <c r="CF75" s="258"/>
      <c r="CG75" s="7">
        <v>50.830390028571564</v>
      </c>
      <c r="CH75" s="7">
        <v>12.341216307168487</v>
      </c>
      <c r="CI75" s="7">
        <v>29.740742545117023</v>
      </c>
      <c r="CJ75" s="13">
        <v>79.295408444571649</v>
      </c>
      <c r="CK75" s="13">
        <v>7.0344932950860368</v>
      </c>
      <c r="CL75" s="47">
        <v>59.481485090234045</v>
      </c>
      <c r="CM75" s="47">
        <v>0.45232916532597095</v>
      </c>
      <c r="CN75" s="47">
        <v>1.5962622820344007E-2</v>
      </c>
      <c r="CO75" s="94">
        <v>0.77909834966908453</v>
      </c>
      <c r="CP75" s="47">
        <v>9.0986950075960839E-3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7">
        <v>7.166853303471445</v>
      </c>
      <c r="G76" s="60">
        <v>7.166853303471445</v>
      </c>
      <c r="H76" s="60">
        <v>1.6511999999999998</v>
      </c>
      <c r="I76" s="133">
        <v>5.3109094932507197E-3</v>
      </c>
      <c r="J76" s="31">
        <v>5.3109094932507197E-3</v>
      </c>
      <c r="K76" s="133">
        <v>2.7839787563620272E-3</v>
      </c>
      <c r="L76" s="133">
        <v>2.5269307368886926E-3</v>
      </c>
      <c r="M76" s="225">
        <v>0</v>
      </c>
      <c r="N76" s="133">
        <v>4.4292985173710999E-3</v>
      </c>
      <c r="O76" s="149">
        <v>8.8161097587961953E-4</v>
      </c>
      <c r="P76" s="225">
        <v>0</v>
      </c>
      <c r="Q76" s="53">
        <v>0.4</v>
      </c>
      <c r="R76" s="53">
        <v>1.8</v>
      </c>
      <c r="S76" s="190">
        <v>0.25</v>
      </c>
      <c r="T76" s="53">
        <v>0.3</v>
      </c>
      <c r="U76" s="253"/>
      <c r="V76" s="249"/>
      <c r="W76" s="249"/>
      <c r="X76" s="249"/>
      <c r="Y76" s="249"/>
      <c r="Z76" s="249"/>
      <c r="AA76" s="249"/>
      <c r="AB76" s="249"/>
      <c r="AC76" s="249"/>
      <c r="AD76" s="249"/>
      <c r="AE76" s="249"/>
      <c r="AF76" s="249"/>
      <c r="AG76" s="249"/>
      <c r="AH76" s="249"/>
      <c r="AI76" s="249"/>
      <c r="AJ76" s="249"/>
      <c r="AK76" s="249"/>
      <c r="AL76" s="249"/>
      <c r="AM76" s="249"/>
      <c r="AN76" s="249"/>
      <c r="AO76" s="249"/>
      <c r="AP76" s="249"/>
      <c r="AQ76" s="249"/>
      <c r="AR76" s="249"/>
      <c r="AS76" s="249"/>
      <c r="AT76" s="249"/>
      <c r="AU76" s="249"/>
      <c r="AV76" s="249"/>
      <c r="AW76" s="249"/>
      <c r="AX76" s="249"/>
      <c r="AY76" s="249"/>
      <c r="AZ76" s="249"/>
      <c r="BA76" s="249"/>
      <c r="BB76" s="249"/>
      <c r="BC76" s="249"/>
      <c r="BD76" s="269"/>
      <c r="BE76" s="250"/>
      <c r="BF76" s="250"/>
      <c r="BG76" s="250"/>
      <c r="BH76" s="250"/>
      <c r="BI76" s="250"/>
      <c r="BJ76" s="250"/>
      <c r="BK76" s="250"/>
      <c r="BL76" s="250"/>
      <c r="BM76" s="250"/>
      <c r="BN76" s="250"/>
      <c r="BO76" s="250"/>
      <c r="BP76" s="250"/>
      <c r="BQ76" s="250"/>
      <c r="BR76" s="250"/>
      <c r="BS76" s="250"/>
      <c r="BT76" s="250"/>
      <c r="BU76" s="250"/>
      <c r="BV76" s="250"/>
      <c r="BW76" s="250"/>
      <c r="BX76" s="250"/>
      <c r="BY76" s="250"/>
      <c r="BZ76" s="250"/>
      <c r="CA76" s="250"/>
      <c r="CB76" s="250"/>
      <c r="CC76" s="250"/>
      <c r="CD76" s="250"/>
      <c r="CE76" s="250"/>
      <c r="CF76" s="258"/>
      <c r="CG76" s="7">
        <v>31.258834743847849</v>
      </c>
      <c r="CH76" s="7">
        <v>12.663862485133675</v>
      </c>
      <c r="CI76" s="7">
        <v>29.740742545117023</v>
      </c>
      <c r="CJ76" s="13">
        <v>48.763782200402645</v>
      </c>
      <c r="CK76" s="13">
        <v>7.2184016165261946</v>
      </c>
      <c r="CL76" s="47">
        <v>59.481485090234045</v>
      </c>
      <c r="CM76" s="47">
        <v>0.43717502200377967</v>
      </c>
      <c r="CN76" s="47">
        <v>2.091056973545272E-2</v>
      </c>
      <c r="CO76" s="94">
        <v>0.7757779514670492</v>
      </c>
      <c r="CP76" s="47">
        <v>1.191902474920805E-2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53">
        <v>5.5468458379992533</v>
      </c>
      <c r="G77" s="60">
        <v>5.5468458379992533</v>
      </c>
      <c r="H77" s="60">
        <v>1.2779599999999998</v>
      </c>
      <c r="I77" s="133">
        <v>4.1104226598805043E-3</v>
      </c>
      <c r="J77" s="31">
        <v>4.1104226598805043E-3</v>
      </c>
      <c r="K77" s="133">
        <v>2.1546835583093602E-3</v>
      </c>
      <c r="L77" s="133">
        <v>1.955739101571144E-3</v>
      </c>
      <c r="M77" s="225">
        <v>0</v>
      </c>
      <c r="N77" s="133">
        <v>3.4280924983403406E-3</v>
      </c>
      <c r="O77" s="133">
        <v>6.8233016154016371E-4</v>
      </c>
      <c r="P77" s="225">
        <v>0</v>
      </c>
      <c r="Q77" s="52">
        <v>0.35</v>
      </c>
      <c r="R77" s="53">
        <v>2.2000000000000002</v>
      </c>
      <c r="S77" s="53">
        <v>0.2</v>
      </c>
      <c r="T77" s="52">
        <v>0.25</v>
      </c>
      <c r="U77" s="253"/>
      <c r="V77" s="249"/>
      <c r="W77" s="249"/>
      <c r="X77" s="249"/>
      <c r="Y77" s="249"/>
      <c r="Z77" s="249"/>
      <c r="AA77" s="249"/>
      <c r="AB77" s="249"/>
      <c r="AC77" s="249"/>
      <c r="AD77" s="249"/>
      <c r="AE77" s="249"/>
      <c r="AF77" s="249"/>
      <c r="AG77" s="249"/>
      <c r="AH77" s="249"/>
      <c r="AI77" s="249"/>
      <c r="AJ77" s="249"/>
      <c r="AK77" s="249"/>
      <c r="AL77" s="249"/>
      <c r="AM77" s="249"/>
      <c r="AN77" s="249"/>
      <c r="AO77" s="249"/>
      <c r="AP77" s="249"/>
      <c r="AQ77" s="249"/>
      <c r="AR77" s="249"/>
      <c r="AS77" s="249"/>
      <c r="AT77" s="249"/>
      <c r="AU77" s="249"/>
      <c r="AV77" s="249"/>
      <c r="AW77" s="249"/>
      <c r="AX77" s="249"/>
      <c r="AY77" s="249"/>
      <c r="AZ77" s="249"/>
      <c r="BA77" s="249"/>
      <c r="BB77" s="249"/>
      <c r="BC77" s="249"/>
      <c r="BD77" s="269"/>
      <c r="BE77" s="250"/>
      <c r="BF77" s="250"/>
      <c r="BG77" s="250"/>
      <c r="BH77" s="250"/>
      <c r="BI77" s="250"/>
      <c r="BJ77" s="250"/>
      <c r="BK77" s="250"/>
      <c r="BL77" s="250"/>
      <c r="BM77" s="250"/>
      <c r="BN77" s="250"/>
      <c r="BO77" s="250"/>
      <c r="BP77" s="250"/>
      <c r="BQ77" s="250"/>
      <c r="BR77" s="250"/>
      <c r="BS77" s="250"/>
      <c r="BT77" s="250"/>
      <c r="BU77" s="250"/>
      <c r="BV77" s="250"/>
      <c r="BW77" s="250"/>
      <c r="BX77" s="250"/>
      <c r="BY77" s="250"/>
      <c r="BZ77" s="250"/>
      <c r="CA77" s="250"/>
      <c r="CB77" s="250"/>
      <c r="CC77" s="250"/>
      <c r="CD77" s="250"/>
      <c r="CE77" s="250"/>
      <c r="CF77" s="258"/>
      <c r="CG77" s="52">
        <v>28.327739260448464</v>
      </c>
      <c r="CH77" s="52">
        <v>12.809053265218012</v>
      </c>
      <c r="CI77" s="53">
        <v>29.740742545117023</v>
      </c>
      <c r="CJ77" s="13">
        <v>44.191273246299602</v>
      </c>
      <c r="CK77" s="13">
        <v>7.3011603611742659</v>
      </c>
      <c r="CL77" s="47">
        <v>59.481485090234045</v>
      </c>
      <c r="CM77" s="47">
        <v>0.3220969166221363</v>
      </c>
      <c r="CN77" s="47">
        <v>1.6369457710818009E-2</v>
      </c>
      <c r="CO77" s="94">
        <v>0.57505680809290405</v>
      </c>
      <c r="CP77" s="47">
        <v>9.3305908951662637E-3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63"/>
      <c r="H78" s="64"/>
      <c r="I78" s="231">
        <v>0.126</v>
      </c>
      <c r="J78" s="231">
        <v>0.126</v>
      </c>
      <c r="K78" s="231">
        <v>5.6699999999999993E-2</v>
      </c>
      <c r="L78" s="231">
        <v>6.93E-2</v>
      </c>
      <c r="M78" s="231">
        <v>0</v>
      </c>
      <c r="N78" s="15"/>
      <c r="O78" s="15"/>
      <c r="P78" s="241"/>
      <c r="Q78" s="15"/>
      <c r="R78" s="15"/>
      <c r="S78" s="15"/>
      <c r="T78" s="15"/>
      <c r="U78" s="253"/>
      <c r="V78" s="249"/>
      <c r="W78" s="249"/>
      <c r="X78" s="249"/>
      <c r="Y78" s="249"/>
      <c r="Z78" s="249"/>
      <c r="AA78" s="249"/>
      <c r="AB78" s="249"/>
      <c r="AC78" s="249"/>
      <c r="AD78" s="249"/>
      <c r="AE78" s="249"/>
      <c r="AF78" s="249"/>
      <c r="AG78" s="249"/>
      <c r="AH78" s="249"/>
      <c r="AI78" s="249"/>
      <c r="AJ78" s="249"/>
      <c r="AK78" s="249"/>
      <c r="AL78" s="249"/>
      <c r="AM78" s="249"/>
      <c r="AN78" s="249"/>
      <c r="AO78" s="249"/>
      <c r="AP78" s="249"/>
      <c r="AQ78" s="249"/>
      <c r="AR78" s="249"/>
      <c r="AS78" s="249"/>
      <c r="AT78" s="249"/>
      <c r="AU78" s="249"/>
      <c r="AV78" s="249"/>
      <c r="AW78" s="249"/>
      <c r="AX78" s="249"/>
      <c r="AY78" s="249"/>
      <c r="AZ78" s="249"/>
      <c r="BA78" s="249"/>
      <c r="BB78" s="249"/>
      <c r="BC78" s="249"/>
      <c r="BD78" s="269"/>
      <c r="BE78" s="250"/>
      <c r="BF78" s="250"/>
      <c r="BG78" s="250"/>
      <c r="BH78" s="250"/>
      <c r="BI78" s="250"/>
      <c r="BJ78" s="250"/>
      <c r="BK78" s="250"/>
      <c r="BL78" s="250"/>
      <c r="BM78" s="250"/>
      <c r="BN78" s="250"/>
      <c r="BO78" s="250"/>
      <c r="BP78" s="250"/>
      <c r="BQ78" s="250"/>
      <c r="BR78" s="250"/>
      <c r="BS78" s="250"/>
      <c r="BT78" s="250"/>
      <c r="BU78" s="250"/>
      <c r="BV78" s="250"/>
      <c r="BW78" s="250"/>
      <c r="BX78" s="250"/>
      <c r="BY78" s="250"/>
      <c r="BZ78" s="250"/>
      <c r="CA78" s="250"/>
      <c r="CB78" s="250"/>
      <c r="CC78" s="250"/>
      <c r="CD78" s="250"/>
      <c r="CE78" s="250"/>
      <c r="CF78" s="258"/>
      <c r="CG78" s="7"/>
      <c r="CH78" s="15"/>
      <c r="CI78" s="7"/>
      <c r="CJ78" s="15"/>
      <c r="CK78" s="15"/>
      <c r="CL78" s="15"/>
      <c r="CM78" s="47"/>
      <c r="CN78" s="47"/>
      <c r="CO78" s="94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141">
        <v>18.783128032848079</v>
      </c>
      <c r="G79" s="60">
        <v>18.783128032848079</v>
      </c>
      <c r="H79" s="60">
        <v>4.3275199999999998</v>
      </c>
      <c r="I79" s="53">
        <v>4.777935192162773E-2</v>
      </c>
      <c r="J79" s="7">
        <v>4.777935192162773E-2</v>
      </c>
      <c r="K79" s="32">
        <v>2.1500708364732477E-2</v>
      </c>
      <c r="L79" s="185">
        <v>2.6278643556895253E-2</v>
      </c>
      <c r="M79" s="318">
        <v>0</v>
      </c>
      <c r="N79" s="53">
        <v>3.9847979502637527E-2</v>
      </c>
      <c r="O79" s="133">
        <v>7.9313724189902044E-3</v>
      </c>
      <c r="P79" s="225">
        <v>0</v>
      </c>
      <c r="Q79" s="53">
        <v>1.8</v>
      </c>
      <c r="R79" s="53">
        <v>4.9000000000000004</v>
      </c>
      <c r="S79" s="53">
        <v>1.9</v>
      </c>
      <c r="T79" s="53">
        <v>2</v>
      </c>
      <c r="U79" s="253"/>
      <c r="V79" s="249"/>
      <c r="W79" s="249"/>
      <c r="X79" s="249"/>
      <c r="Y79" s="249"/>
      <c r="Z79" s="249"/>
      <c r="AA79" s="249"/>
      <c r="AB79" s="249"/>
      <c r="AC79" s="249"/>
      <c r="AD79" s="249"/>
      <c r="AE79" s="249"/>
      <c r="AF79" s="249"/>
      <c r="AG79" s="249"/>
      <c r="AH79" s="249"/>
      <c r="AI79" s="249"/>
      <c r="AJ79" s="249"/>
      <c r="AK79" s="249"/>
      <c r="AL79" s="249"/>
      <c r="AM79" s="249"/>
      <c r="AN79" s="249"/>
      <c r="AO79" s="249"/>
      <c r="AP79" s="249"/>
      <c r="AQ79" s="249"/>
      <c r="AR79" s="249"/>
      <c r="AS79" s="249"/>
      <c r="AT79" s="249"/>
      <c r="AU79" s="249"/>
      <c r="AV79" s="249"/>
      <c r="AW79" s="249"/>
      <c r="AX79" s="249"/>
      <c r="AY79" s="249"/>
      <c r="AZ79" s="249"/>
      <c r="BA79" s="249"/>
      <c r="BB79" s="249"/>
      <c r="BC79" s="249"/>
      <c r="BD79" s="269"/>
      <c r="BE79" s="250"/>
      <c r="BF79" s="250"/>
      <c r="BG79" s="250"/>
      <c r="BH79" s="250"/>
      <c r="BI79" s="250"/>
      <c r="BJ79" s="250"/>
      <c r="BK79" s="250"/>
      <c r="BL79" s="250"/>
      <c r="BM79" s="250"/>
      <c r="BN79" s="250"/>
      <c r="BO79" s="250"/>
      <c r="BP79" s="250"/>
      <c r="BQ79" s="250"/>
      <c r="BR79" s="250"/>
      <c r="BS79" s="250"/>
      <c r="BT79" s="250"/>
      <c r="BU79" s="250"/>
      <c r="BV79" s="250"/>
      <c r="BW79" s="250"/>
      <c r="BX79" s="250"/>
      <c r="BY79" s="250"/>
      <c r="BZ79" s="250"/>
      <c r="CA79" s="250"/>
      <c r="CB79" s="250"/>
      <c r="CC79" s="250"/>
      <c r="CD79" s="250"/>
      <c r="CE79" s="250"/>
      <c r="CF79" s="258"/>
      <c r="CG79" s="53">
        <v>171.59894443952081</v>
      </c>
      <c r="CH79" s="53">
        <v>37.910925910909732</v>
      </c>
      <c r="CI79" s="53">
        <v>14.870371272558511</v>
      </c>
      <c r="CJ79" s="13">
        <v>267.69435332565251</v>
      </c>
      <c r="CK79" s="13">
        <v>21.609227769218545</v>
      </c>
      <c r="CL79" s="47">
        <v>29.740742545117023</v>
      </c>
      <c r="CM79" s="47">
        <v>3.5024770312175555</v>
      </c>
      <c r="CN79" s="47">
        <v>0.16406029009798007</v>
      </c>
      <c r="CO79" s="94">
        <v>5.5867614872031073</v>
      </c>
      <c r="CP79" s="94">
        <v>9.3514365355848644E-2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7">
        <v>8.7644643523702879</v>
      </c>
      <c r="G80" s="60">
        <v>8.7644643523702879</v>
      </c>
      <c r="H80" s="60">
        <v>2.0192799999999997</v>
      </c>
      <c r="I80" s="53">
        <v>2.2294498869630745E-2</v>
      </c>
      <c r="J80" s="7">
        <v>2.2294498869630745E-2</v>
      </c>
      <c r="K80" s="32">
        <v>1.0032524491333834E-2</v>
      </c>
      <c r="L80" s="185">
        <v>1.2261974378296911E-2</v>
      </c>
      <c r="M80" s="318">
        <v>0</v>
      </c>
      <c r="N80" s="53">
        <v>1.859361205727204E-2</v>
      </c>
      <c r="O80" s="149">
        <v>3.7008868123587038E-3</v>
      </c>
      <c r="P80" s="225">
        <v>0</v>
      </c>
      <c r="Q80" s="53">
        <v>1.7</v>
      </c>
      <c r="R80" s="190">
        <v>4.75</v>
      </c>
      <c r="S80" s="53">
        <v>1.8</v>
      </c>
      <c r="T80" s="53">
        <v>1.7</v>
      </c>
      <c r="U80" s="253"/>
      <c r="V80" s="249"/>
      <c r="W80" s="249"/>
      <c r="X80" s="249"/>
      <c r="Y80" s="249"/>
      <c r="Z80" s="249"/>
      <c r="AA80" s="249"/>
      <c r="AB80" s="249"/>
      <c r="AC80" s="249"/>
      <c r="AD80" s="249"/>
      <c r="AE80" s="249"/>
      <c r="AF80" s="249"/>
      <c r="AG80" s="249"/>
      <c r="AH80" s="249"/>
      <c r="AI80" s="249"/>
      <c r="AJ80" s="249"/>
      <c r="AK80" s="249"/>
      <c r="AL80" s="249"/>
      <c r="AM80" s="249"/>
      <c r="AN80" s="249"/>
      <c r="AO80" s="249"/>
      <c r="AP80" s="249"/>
      <c r="AQ80" s="249"/>
      <c r="AR80" s="249"/>
      <c r="AS80" s="249"/>
      <c r="AT80" s="249"/>
      <c r="AU80" s="249"/>
      <c r="AV80" s="249"/>
      <c r="AW80" s="249"/>
      <c r="AX80" s="249"/>
      <c r="AY80" s="249"/>
      <c r="AZ80" s="249"/>
      <c r="BA80" s="249"/>
      <c r="BB80" s="249"/>
      <c r="BC80" s="249"/>
      <c r="BD80" s="269"/>
      <c r="BE80" s="250"/>
      <c r="BF80" s="250"/>
      <c r="BG80" s="250"/>
      <c r="BH80" s="250"/>
      <c r="BI80" s="250"/>
      <c r="BJ80" s="250"/>
      <c r="BK80" s="250"/>
      <c r="BL80" s="250"/>
      <c r="BM80" s="250"/>
      <c r="BN80" s="250"/>
      <c r="BO80" s="250"/>
      <c r="BP80" s="250"/>
      <c r="BQ80" s="250"/>
      <c r="BR80" s="250"/>
      <c r="BS80" s="250"/>
      <c r="BT80" s="250"/>
      <c r="BU80" s="250"/>
      <c r="BV80" s="250"/>
      <c r="BW80" s="250"/>
      <c r="BX80" s="250"/>
      <c r="BY80" s="250"/>
      <c r="BZ80" s="250"/>
      <c r="CA80" s="250"/>
      <c r="CB80" s="250"/>
      <c r="CC80" s="250"/>
      <c r="CD80" s="250"/>
      <c r="CE80" s="250"/>
      <c r="CF80" s="258"/>
      <c r="CG80" s="7">
        <v>166.96113513034456</v>
      </c>
      <c r="CH80" s="7">
        <v>50.332803762569512</v>
      </c>
      <c r="CI80" s="7">
        <v>14.870371272558511</v>
      </c>
      <c r="CJ80" s="13">
        <v>260.45937080333749</v>
      </c>
      <c r="CK80" s="13">
        <v>28.689698144664618</v>
      </c>
      <c r="CL80" s="47">
        <v>29.740742545117023</v>
      </c>
      <c r="CM80" s="47">
        <v>1.5936557560060336</v>
      </c>
      <c r="CN80" s="47">
        <v>0.10163602398168135</v>
      </c>
      <c r="CO80" s="94">
        <v>2.5434485484963467</v>
      </c>
      <c r="CP80" s="94">
        <v>5.7932533669558361E-2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7">
        <v>5.3004852556924229</v>
      </c>
      <c r="G81" s="60">
        <v>5.3004852556924229</v>
      </c>
      <c r="H81" s="60">
        <v>1.2211999999999998</v>
      </c>
      <c r="I81" s="53">
        <v>1.3483044461190656E-2</v>
      </c>
      <c r="J81" s="7">
        <v>1.3483044461190656E-2</v>
      </c>
      <c r="K81" s="83">
        <v>6.0673700075357948E-3</v>
      </c>
      <c r="L81" s="186">
        <v>7.4156744536548616E-3</v>
      </c>
      <c r="M81" s="225">
        <v>0</v>
      </c>
      <c r="N81" s="53">
        <v>1.1244859080633007E-2</v>
      </c>
      <c r="O81" s="149">
        <v>2.2381853805576489E-3</v>
      </c>
      <c r="P81" s="225">
        <v>0</v>
      </c>
      <c r="Q81" s="53">
        <v>1.3</v>
      </c>
      <c r="R81" s="190">
        <v>4.67</v>
      </c>
      <c r="S81" s="53">
        <v>0.9</v>
      </c>
      <c r="T81" s="53">
        <v>1.4</v>
      </c>
      <c r="U81" s="253"/>
      <c r="V81" s="249"/>
      <c r="W81" s="249"/>
      <c r="X81" s="249"/>
      <c r="Y81" s="249"/>
      <c r="Z81" s="249"/>
      <c r="AA81" s="249"/>
      <c r="AB81" s="249"/>
      <c r="AC81" s="249"/>
      <c r="AD81" s="249"/>
      <c r="AE81" s="249"/>
      <c r="AF81" s="249"/>
      <c r="AG81" s="249"/>
      <c r="AH81" s="249"/>
      <c r="AI81" s="249"/>
      <c r="AJ81" s="249"/>
      <c r="AK81" s="249"/>
      <c r="AL81" s="249"/>
      <c r="AM81" s="249"/>
      <c r="AN81" s="249"/>
      <c r="AO81" s="249"/>
      <c r="AP81" s="249"/>
      <c r="AQ81" s="249"/>
      <c r="AR81" s="249"/>
      <c r="AS81" s="249"/>
      <c r="AT81" s="249"/>
      <c r="AU81" s="249"/>
      <c r="AV81" s="249"/>
      <c r="AW81" s="249"/>
      <c r="AX81" s="249"/>
      <c r="AY81" s="249"/>
      <c r="AZ81" s="249"/>
      <c r="BA81" s="249"/>
      <c r="BB81" s="249"/>
      <c r="BC81" s="249"/>
      <c r="BD81" s="269"/>
      <c r="BE81" s="250"/>
      <c r="BF81" s="250"/>
      <c r="BG81" s="250"/>
      <c r="BH81" s="250"/>
      <c r="BI81" s="250"/>
      <c r="BJ81" s="250"/>
      <c r="BK81" s="250"/>
      <c r="BL81" s="250"/>
      <c r="BM81" s="250"/>
      <c r="BN81" s="250"/>
      <c r="BO81" s="250"/>
      <c r="BP81" s="250"/>
      <c r="BQ81" s="250"/>
      <c r="BR81" s="250"/>
      <c r="BS81" s="250"/>
      <c r="BT81" s="250"/>
      <c r="BU81" s="250"/>
      <c r="BV81" s="250"/>
      <c r="BW81" s="250"/>
      <c r="BX81" s="250"/>
      <c r="BY81" s="250"/>
      <c r="BZ81" s="250"/>
      <c r="CA81" s="250"/>
      <c r="CB81" s="250"/>
      <c r="CC81" s="250"/>
      <c r="CD81" s="250"/>
      <c r="CE81" s="250"/>
      <c r="CF81" s="258"/>
      <c r="CG81" s="226">
        <v>169.28003978493268</v>
      </c>
      <c r="CH81" s="226">
        <v>50.373134534815158</v>
      </c>
      <c r="CI81" s="7">
        <v>14.870371272558511</v>
      </c>
      <c r="CJ81" s="13">
        <v>264.076862064495</v>
      </c>
      <c r="CK81" s="13">
        <v>28.712686684844638</v>
      </c>
      <c r="CL81" s="47">
        <v>29.740742545117023</v>
      </c>
      <c r="CM81" s="47">
        <v>0.976086538639931</v>
      </c>
      <c r="CN81" s="47">
        <v>6.1515671893916261E-2</v>
      </c>
      <c r="CO81" s="94">
        <v>1.5573758810961145</v>
      </c>
      <c r="CP81" s="94">
        <v>3.5063932979532267E-2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7">
        <v>0.3060843598357596</v>
      </c>
      <c r="G82" s="60">
        <v>0.3060843598357596</v>
      </c>
      <c r="H82" s="60">
        <v>2.8723999999999998</v>
      </c>
      <c r="I82" s="53">
        <v>7.7859834212509413E-4</v>
      </c>
      <c r="J82" s="7">
        <v>7.7859834212509413E-4</v>
      </c>
      <c r="K82" s="32">
        <v>3.5036925395629231E-4</v>
      </c>
      <c r="L82" s="185">
        <v>4.2822908816880182E-4</v>
      </c>
      <c r="M82" s="225">
        <v>0</v>
      </c>
      <c r="N82" s="53">
        <v>6.4935101733232855E-4</v>
      </c>
      <c r="O82" s="149">
        <v>1.2924732479276563E-4</v>
      </c>
      <c r="P82" s="225">
        <v>0</v>
      </c>
      <c r="Q82" s="53">
        <v>0.7</v>
      </c>
      <c r="R82" s="53">
        <v>4.5999999999999996</v>
      </c>
      <c r="S82" s="53">
        <v>0.5</v>
      </c>
      <c r="T82" s="53">
        <v>1.1000000000000001</v>
      </c>
      <c r="U82" s="253"/>
      <c r="V82" s="249"/>
      <c r="W82" s="249"/>
      <c r="X82" s="249"/>
      <c r="Y82" s="249"/>
      <c r="Z82" s="249"/>
      <c r="AA82" s="249"/>
      <c r="AB82" s="249"/>
      <c r="AC82" s="249"/>
      <c r="AD82" s="249"/>
      <c r="AE82" s="249"/>
      <c r="AF82" s="249"/>
      <c r="AG82" s="249"/>
      <c r="AH82" s="249"/>
      <c r="AI82" s="249"/>
      <c r="AJ82" s="249"/>
      <c r="AK82" s="249"/>
      <c r="AL82" s="249"/>
      <c r="AM82" s="249"/>
      <c r="AN82" s="249"/>
      <c r="AO82" s="249"/>
      <c r="AP82" s="249"/>
      <c r="AQ82" s="249"/>
      <c r="AR82" s="249"/>
      <c r="AS82" s="249"/>
      <c r="AT82" s="249"/>
      <c r="AU82" s="249"/>
      <c r="AV82" s="249"/>
      <c r="AW82" s="249"/>
      <c r="AX82" s="249"/>
      <c r="AY82" s="249"/>
      <c r="AZ82" s="249"/>
      <c r="BA82" s="249"/>
      <c r="BB82" s="249"/>
      <c r="BC82" s="249"/>
      <c r="BD82" s="269"/>
      <c r="BE82" s="250"/>
      <c r="BF82" s="250"/>
      <c r="BG82" s="250"/>
      <c r="BH82" s="250"/>
      <c r="BI82" s="250"/>
      <c r="BJ82" s="250"/>
      <c r="BK82" s="250"/>
      <c r="BL82" s="250"/>
      <c r="BM82" s="250"/>
      <c r="BN82" s="250"/>
      <c r="BO82" s="250"/>
      <c r="BP82" s="250"/>
      <c r="BQ82" s="250"/>
      <c r="BR82" s="250"/>
      <c r="BS82" s="250"/>
      <c r="BT82" s="250"/>
      <c r="BU82" s="250"/>
      <c r="BV82" s="250"/>
      <c r="BW82" s="250"/>
      <c r="BX82" s="250"/>
      <c r="BY82" s="250"/>
      <c r="BZ82" s="250"/>
      <c r="CA82" s="250"/>
      <c r="CB82" s="250"/>
      <c r="CC82" s="250"/>
      <c r="CD82" s="250"/>
      <c r="CE82" s="250"/>
      <c r="CF82" s="258"/>
      <c r="CG82" s="7">
        <v>171.59894443952084</v>
      </c>
      <c r="CH82" s="7">
        <v>50.413465307060811</v>
      </c>
      <c r="CI82" s="7">
        <v>14.870371272558511</v>
      </c>
      <c r="CJ82" s="13">
        <v>267.69435332565251</v>
      </c>
      <c r="CK82" s="13">
        <v>28.735675225024661</v>
      </c>
      <c r="CL82" s="47">
        <v>29.740742545117023</v>
      </c>
      <c r="CM82" s="47">
        <v>5.7075341128743955E-2</v>
      </c>
      <c r="CN82" s="47">
        <v>0.14480763774800146</v>
      </c>
      <c r="CO82" s="94">
        <v>9.1040230912292269E-2</v>
      </c>
      <c r="CP82" s="47">
        <v>8.2540353516360826E-2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7">
        <v>5.7260171705860401</v>
      </c>
      <c r="G83" s="60">
        <v>5.7260171705860401</v>
      </c>
      <c r="H83" s="60">
        <v>4.1211199999999995</v>
      </c>
      <c r="I83" s="53">
        <v>1.4565486058779201E-2</v>
      </c>
      <c r="J83" s="7">
        <v>1.4565486058779201E-2</v>
      </c>
      <c r="K83" s="32">
        <v>6.55446872645064E-3</v>
      </c>
      <c r="L83" s="185">
        <v>8.011017332328561E-3</v>
      </c>
      <c r="M83" s="225">
        <v>0</v>
      </c>
      <c r="N83" s="53">
        <v>1.2147615373021853E-2</v>
      </c>
      <c r="O83" s="149">
        <v>2.4178706857573475E-3</v>
      </c>
      <c r="P83" s="225">
        <v>0</v>
      </c>
      <c r="Q83" s="53">
        <v>0.5</v>
      </c>
      <c r="R83" s="53">
        <v>2.7</v>
      </c>
      <c r="S83" s="53">
        <v>0.3</v>
      </c>
      <c r="T83" s="53">
        <v>0.5</v>
      </c>
      <c r="U83" s="253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49"/>
      <c r="AY83" s="249"/>
      <c r="AZ83" s="249"/>
      <c r="BA83" s="249"/>
      <c r="BB83" s="249"/>
      <c r="BC83" s="249"/>
      <c r="BD83" s="269"/>
      <c r="BE83" s="250"/>
      <c r="BF83" s="250"/>
      <c r="BG83" s="250"/>
      <c r="BH83" s="250"/>
      <c r="BI83" s="250"/>
      <c r="BJ83" s="250"/>
      <c r="BK83" s="250"/>
      <c r="BL83" s="250"/>
      <c r="BM83" s="250"/>
      <c r="BN83" s="250"/>
      <c r="BO83" s="250"/>
      <c r="BP83" s="250"/>
      <c r="BQ83" s="250"/>
      <c r="BR83" s="250"/>
      <c r="BS83" s="250"/>
      <c r="BT83" s="250"/>
      <c r="BU83" s="250"/>
      <c r="BV83" s="250"/>
      <c r="BW83" s="250"/>
      <c r="BX83" s="250"/>
      <c r="BY83" s="250"/>
      <c r="BZ83" s="250"/>
      <c r="CA83" s="250"/>
      <c r="CB83" s="250"/>
      <c r="CC83" s="250"/>
      <c r="CD83" s="250"/>
      <c r="CE83" s="250"/>
      <c r="CF83" s="258"/>
      <c r="CG83" s="7">
        <v>102.49558573279486</v>
      </c>
      <c r="CH83" s="7">
        <v>51.865373107904155</v>
      </c>
      <c r="CI83" s="7">
        <v>14.870371272558511</v>
      </c>
      <c r="CJ83" s="13">
        <v>159.89311374316</v>
      </c>
      <c r="CK83" s="13">
        <v>29.563262671505367</v>
      </c>
      <c r="CL83" s="47">
        <v>29.740742545117023</v>
      </c>
      <c r="CM83" s="47">
        <v>0.67203948505491629</v>
      </c>
      <c r="CN83" s="47">
        <v>0.21374342642244593</v>
      </c>
      <c r="CO83" s="94">
        <v>1.0858467172311197</v>
      </c>
      <c r="CP83" s="47">
        <v>0.12183375306079418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7">
        <v>6.7861142217245245</v>
      </c>
      <c r="G84" s="60">
        <v>6.7861142217245245</v>
      </c>
      <c r="H84" s="60">
        <v>4.3653599999999999</v>
      </c>
      <c r="I84" s="53">
        <v>1.7262094951017333E-2</v>
      </c>
      <c r="J84" s="7">
        <v>1.7262094951017333E-2</v>
      </c>
      <c r="K84" s="32">
        <v>7.7679427279577998E-3</v>
      </c>
      <c r="L84" s="185">
        <v>9.4941522230595331E-3</v>
      </c>
      <c r="M84" s="225">
        <v>0</v>
      </c>
      <c r="N84" s="53">
        <v>1.4396587189148456E-2</v>
      </c>
      <c r="O84" s="149">
        <v>2.8655077618688772E-3</v>
      </c>
      <c r="P84" s="225">
        <v>0</v>
      </c>
      <c r="Q84" s="53">
        <v>0.4</v>
      </c>
      <c r="R84" s="53">
        <v>1.8</v>
      </c>
      <c r="S84" s="190">
        <v>0.25</v>
      </c>
      <c r="T84" s="53">
        <v>0.3</v>
      </c>
      <c r="U84" s="253"/>
      <c r="V84" s="249"/>
      <c r="W84" s="249"/>
      <c r="X84" s="249"/>
      <c r="Y84" s="249"/>
      <c r="Z84" s="249"/>
      <c r="AA84" s="249"/>
      <c r="AB84" s="249"/>
      <c r="AC84" s="249"/>
      <c r="AD84" s="249"/>
      <c r="AE84" s="249"/>
      <c r="AF84" s="249"/>
      <c r="AG84" s="249"/>
      <c r="AH84" s="249"/>
      <c r="AI84" s="249"/>
      <c r="AJ84" s="249"/>
      <c r="AK84" s="249"/>
      <c r="AL84" s="249"/>
      <c r="AM84" s="249"/>
      <c r="AN84" s="249"/>
      <c r="AO84" s="249"/>
      <c r="AP84" s="249"/>
      <c r="AQ84" s="249"/>
      <c r="AR84" s="249"/>
      <c r="AS84" s="249"/>
      <c r="AT84" s="249"/>
      <c r="AU84" s="249"/>
      <c r="AV84" s="249"/>
      <c r="AW84" s="249"/>
      <c r="AX84" s="249"/>
      <c r="AY84" s="249"/>
      <c r="AZ84" s="249"/>
      <c r="BA84" s="249"/>
      <c r="BB84" s="249"/>
      <c r="BC84" s="249"/>
      <c r="BD84" s="269"/>
      <c r="BE84" s="250"/>
      <c r="BF84" s="250"/>
      <c r="BG84" s="250"/>
      <c r="BH84" s="250"/>
      <c r="BI84" s="250"/>
      <c r="BJ84" s="250"/>
      <c r="BK84" s="250"/>
      <c r="BL84" s="250"/>
      <c r="BM84" s="250"/>
      <c r="BN84" s="250"/>
      <c r="BO84" s="250"/>
      <c r="BP84" s="250"/>
      <c r="BQ84" s="250"/>
      <c r="BR84" s="250"/>
      <c r="BS84" s="250"/>
      <c r="BT84" s="250"/>
      <c r="BU84" s="250"/>
      <c r="BV84" s="250"/>
      <c r="BW84" s="250"/>
      <c r="BX84" s="250"/>
      <c r="BY84" s="250"/>
      <c r="BZ84" s="250"/>
      <c r="CA84" s="250"/>
      <c r="CB84" s="250"/>
      <c r="CC84" s="250"/>
      <c r="CD84" s="250"/>
      <c r="CE84" s="250"/>
      <c r="CF84" s="258"/>
      <c r="CG84" s="7">
        <v>63.037104130323421</v>
      </c>
      <c r="CH84" s="7">
        <v>54.688527165099565</v>
      </c>
      <c r="CI84" s="7">
        <v>14.870371272558511</v>
      </c>
      <c r="CJ84" s="13">
        <v>98.337882443304537</v>
      </c>
      <c r="CK84" s="13">
        <v>31.17246048410675</v>
      </c>
      <c r="CL84" s="47">
        <v>29.740742545117023</v>
      </c>
      <c r="CM84" s="47">
        <v>0.52868902681015073</v>
      </c>
      <c r="CN84" s="47">
        <v>0.23873510894543903</v>
      </c>
      <c r="CO84" s="94">
        <v>0.86915617853284954</v>
      </c>
      <c r="CP84" s="47">
        <v>0.13607901209890025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53">
        <v>3.8671145949981338</v>
      </c>
      <c r="G85" s="60">
        <v>3.8671145949981338</v>
      </c>
      <c r="H85" s="60">
        <v>3.6928399999999995</v>
      </c>
      <c r="I85" s="53">
        <v>9.8369253956292393E-3</v>
      </c>
      <c r="J85" s="7">
        <v>9.8369253956292393E-3</v>
      </c>
      <c r="K85" s="32">
        <v>4.4266164280331571E-3</v>
      </c>
      <c r="L85" s="185">
        <v>5.4103089675960822E-3</v>
      </c>
      <c r="M85" s="225">
        <v>0</v>
      </c>
      <c r="N85" s="53">
        <v>8.2039957799547852E-3</v>
      </c>
      <c r="O85" s="133">
        <v>1.6329296156744539E-3</v>
      </c>
      <c r="P85" s="225">
        <v>0</v>
      </c>
      <c r="Q85" s="52">
        <v>0.35</v>
      </c>
      <c r="R85" s="53">
        <v>2.2000000000000002</v>
      </c>
      <c r="S85" s="53">
        <v>0.2</v>
      </c>
      <c r="T85" s="52">
        <v>0.25</v>
      </c>
      <c r="U85" s="253"/>
      <c r="V85" s="249"/>
      <c r="W85" s="249"/>
      <c r="X85" s="249"/>
      <c r="Y85" s="249"/>
      <c r="Z85" s="249"/>
      <c r="AA85" s="249"/>
      <c r="AB85" s="249"/>
      <c r="AC85" s="249"/>
      <c r="AD85" s="249"/>
      <c r="AE85" s="249"/>
      <c r="AF85" s="249"/>
      <c r="AG85" s="249"/>
      <c r="AH85" s="249"/>
      <c r="AI85" s="249"/>
      <c r="AJ85" s="249"/>
      <c r="AK85" s="249"/>
      <c r="AL85" s="249"/>
      <c r="AM85" s="249"/>
      <c r="AN85" s="249"/>
      <c r="AO85" s="249"/>
      <c r="AP85" s="249"/>
      <c r="AQ85" s="249"/>
      <c r="AR85" s="249"/>
      <c r="AS85" s="249"/>
      <c r="AT85" s="249"/>
      <c r="AU85" s="249"/>
      <c r="AV85" s="249"/>
      <c r="AW85" s="249"/>
      <c r="AX85" s="249"/>
      <c r="AY85" s="249"/>
      <c r="AZ85" s="249"/>
      <c r="BA85" s="249"/>
      <c r="BB85" s="249"/>
      <c r="BC85" s="249"/>
      <c r="BD85" s="269"/>
      <c r="BE85" s="250"/>
      <c r="BF85" s="250"/>
      <c r="BG85" s="250"/>
      <c r="BH85" s="250"/>
      <c r="BI85" s="250"/>
      <c r="BJ85" s="250"/>
      <c r="BK85" s="250"/>
      <c r="BL85" s="250"/>
      <c r="BM85" s="250"/>
      <c r="BN85" s="250"/>
      <c r="BO85" s="250"/>
      <c r="BP85" s="250"/>
      <c r="BQ85" s="250"/>
      <c r="BR85" s="250"/>
      <c r="BS85" s="250"/>
      <c r="BT85" s="250"/>
      <c r="BU85" s="250"/>
      <c r="BV85" s="250"/>
      <c r="BW85" s="250"/>
      <c r="BX85" s="250"/>
      <c r="BY85" s="250"/>
      <c r="BZ85" s="250"/>
      <c r="CA85" s="250"/>
      <c r="CB85" s="250"/>
      <c r="CC85" s="250"/>
      <c r="CD85" s="250"/>
      <c r="CE85" s="250"/>
      <c r="CF85" s="258"/>
      <c r="CG85" s="53">
        <v>59.549471529822902</v>
      </c>
      <c r="CH85" s="52">
        <v>54.140028662558748</v>
      </c>
      <c r="CI85" s="53">
        <v>14.870371272558511</v>
      </c>
      <c r="CJ85" s="13">
        <v>92.89717558652373</v>
      </c>
      <c r="CK85" s="13">
        <v>30.859816337658483</v>
      </c>
      <c r="CL85" s="47">
        <v>29.740742545117023</v>
      </c>
      <c r="CM85" s="47">
        <v>0.28779006025855597</v>
      </c>
      <c r="CN85" s="47">
        <v>0.19993046344624341</v>
      </c>
      <c r="CO85" s="94">
        <v>0.47425488310705416</v>
      </c>
      <c r="CP85" s="47">
        <v>0.11396036416435874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63"/>
      <c r="H86" s="64"/>
      <c r="I86" s="231">
        <v>0.39300000000000002</v>
      </c>
      <c r="J86" s="231">
        <v>0.39300000000000002</v>
      </c>
      <c r="K86" s="231">
        <v>0.17684999999999998</v>
      </c>
      <c r="L86" s="231">
        <v>0.21615000000000004</v>
      </c>
      <c r="M86" s="231">
        <v>0</v>
      </c>
      <c r="N86" s="15"/>
      <c r="O86" s="15"/>
      <c r="P86" s="241"/>
      <c r="Q86" s="15"/>
      <c r="R86" s="15"/>
      <c r="S86" s="15"/>
      <c r="T86" s="15"/>
      <c r="U86" s="253"/>
      <c r="V86" s="249"/>
      <c r="W86" s="249"/>
      <c r="X86" s="249"/>
      <c r="Y86" s="249"/>
      <c r="Z86" s="249"/>
      <c r="AA86" s="249"/>
      <c r="AB86" s="249"/>
      <c r="AC86" s="249"/>
      <c r="AD86" s="249"/>
      <c r="AE86" s="249"/>
      <c r="AF86" s="249"/>
      <c r="AG86" s="249"/>
      <c r="AH86" s="249"/>
      <c r="AI86" s="249"/>
      <c r="AJ86" s="249"/>
      <c r="AK86" s="249"/>
      <c r="AL86" s="249"/>
      <c r="AM86" s="249"/>
      <c r="AN86" s="249"/>
      <c r="AO86" s="249"/>
      <c r="AP86" s="249"/>
      <c r="AQ86" s="249"/>
      <c r="AR86" s="249"/>
      <c r="AS86" s="249"/>
      <c r="AT86" s="249"/>
      <c r="AU86" s="249"/>
      <c r="AV86" s="249"/>
      <c r="AW86" s="249"/>
      <c r="AX86" s="249"/>
      <c r="AY86" s="249"/>
      <c r="AZ86" s="249"/>
      <c r="BA86" s="249"/>
      <c r="BB86" s="249"/>
      <c r="BC86" s="249"/>
      <c r="BD86" s="269"/>
      <c r="BE86" s="250"/>
      <c r="BF86" s="250"/>
      <c r="BG86" s="250"/>
      <c r="BH86" s="250"/>
      <c r="BI86" s="250"/>
      <c r="BJ86" s="250"/>
      <c r="BK86" s="250"/>
      <c r="BL86" s="250"/>
      <c r="BM86" s="250"/>
      <c r="BN86" s="250"/>
      <c r="BO86" s="250"/>
      <c r="BP86" s="250"/>
      <c r="BQ86" s="250"/>
      <c r="BR86" s="250"/>
      <c r="BS86" s="250"/>
      <c r="BT86" s="250"/>
      <c r="BU86" s="250"/>
      <c r="BV86" s="250"/>
      <c r="BW86" s="250"/>
      <c r="BX86" s="250"/>
      <c r="BY86" s="250"/>
      <c r="BZ86" s="250"/>
      <c r="CA86" s="250"/>
      <c r="CB86" s="250"/>
      <c r="CC86" s="250"/>
      <c r="CD86" s="250"/>
      <c r="CE86" s="250"/>
      <c r="CF86" s="258"/>
      <c r="CG86" s="10"/>
      <c r="CH86" s="15"/>
      <c r="CI86" s="7"/>
      <c r="CJ86" s="15"/>
      <c r="CK86" s="15"/>
      <c r="CL86" s="15"/>
      <c r="CM86" s="47"/>
      <c r="CN86" s="47"/>
      <c r="CO86" s="94"/>
      <c r="CP86" s="15"/>
    </row>
    <row r="87" spans="2:94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71">
        <v>17.588652482269502</v>
      </c>
      <c r="G87" s="7">
        <v>17.588652482269502</v>
      </c>
      <c r="H87" s="7">
        <v>6.8541999999999996</v>
      </c>
      <c r="I87" s="53">
        <v>7.5234256926952139E-2</v>
      </c>
      <c r="J87" s="60">
        <v>7.5234256926952139E-2</v>
      </c>
      <c r="K87" s="32">
        <v>3.3855415617128459E-2</v>
      </c>
      <c r="L87" s="185">
        <v>4.137884130982368E-2</v>
      </c>
      <c r="M87" s="318">
        <v>0</v>
      </c>
      <c r="N87" s="53">
        <v>6.2745370277078077E-2</v>
      </c>
      <c r="O87" s="53">
        <v>1.2488886649874055E-2</v>
      </c>
      <c r="P87" s="225">
        <v>0</v>
      </c>
      <c r="Q87" s="53">
        <v>1.8</v>
      </c>
      <c r="R87" s="53">
        <v>4.9000000000000004</v>
      </c>
      <c r="S87" s="53">
        <v>1.9</v>
      </c>
      <c r="T87" s="53">
        <v>2</v>
      </c>
      <c r="U87" s="253"/>
      <c r="V87" s="249"/>
      <c r="W87" s="249"/>
      <c r="X87" s="249"/>
      <c r="Y87" s="249"/>
      <c r="Z87" s="249"/>
      <c r="AA87" s="249"/>
      <c r="AB87" s="249"/>
      <c r="AC87" s="249"/>
      <c r="AD87" s="249"/>
      <c r="AE87" s="249"/>
      <c r="AF87" s="249"/>
      <c r="AG87" s="249"/>
      <c r="AH87" s="249"/>
      <c r="AI87" s="249"/>
      <c r="AJ87" s="249"/>
      <c r="AK87" s="249"/>
      <c r="AL87" s="249"/>
      <c r="AM87" s="249"/>
      <c r="AN87" s="249"/>
      <c r="AO87" s="249"/>
      <c r="AP87" s="249"/>
      <c r="AQ87" s="249"/>
      <c r="AR87" s="249"/>
      <c r="AS87" s="249"/>
      <c r="AT87" s="249"/>
      <c r="AU87" s="249"/>
      <c r="AV87" s="249"/>
      <c r="AW87" s="249"/>
      <c r="AX87" s="249"/>
      <c r="AY87" s="249"/>
      <c r="AZ87" s="249"/>
      <c r="BA87" s="249"/>
      <c r="BB87" s="249"/>
      <c r="BC87" s="249"/>
      <c r="BD87" s="269"/>
      <c r="BE87" s="250"/>
      <c r="BF87" s="250"/>
      <c r="BG87" s="250"/>
      <c r="BH87" s="250"/>
      <c r="BI87" s="250"/>
      <c r="BJ87" s="250"/>
      <c r="BK87" s="250"/>
      <c r="BL87" s="250"/>
      <c r="BM87" s="250"/>
      <c r="BN87" s="250"/>
      <c r="BO87" s="250"/>
      <c r="BP87" s="250"/>
      <c r="BQ87" s="250"/>
      <c r="BR87" s="250"/>
      <c r="BS87" s="250"/>
      <c r="BT87" s="250"/>
      <c r="BU87" s="250"/>
      <c r="BV87" s="250"/>
      <c r="BW87" s="250"/>
      <c r="BX87" s="250"/>
      <c r="BY87" s="250"/>
      <c r="BZ87" s="250"/>
      <c r="CA87" s="250"/>
      <c r="CB87" s="250"/>
      <c r="CC87" s="250"/>
      <c r="CD87" s="250"/>
      <c r="CE87" s="250"/>
      <c r="CF87" s="258"/>
      <c r="CG87" s="53">
        <v>291.25442461626773</v>
      </c>
      <c r="CH87" s="7">
        <v>15.970985809276865</v>
      </c>
      <c r="CI87" s="7">
        <v>4.7009560797120455</v>
      </c>
      <c r="CJ87" s="13">
        <v>454.35690240137768</v>
      </c>
      <c r="CK87" s="13">
        <v>9.1034619112878126</v>
      </c>
      <c r="CL87" s="47">
        <v>9.4019121594240911</v>
      </c>
      <c r="CM87" s="47">
        <v>5.2054563413193602</v>
      </c>
      <c r="CN87" s="47">
        <v>0.10946833093394548</v>
      </c>
      <c r="CO87" s="94">
        <v>8.1568926248992089</v>
      </c>
      <c r="CP87" s="94">
        <v>6.2396948632348924E-2</v>
      </c>
    </row>
    <row r="88" spans="2:94" ht="53.25" customHeight="1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7">
        <v>20.447928331466969</v>
      </c>
      <c r="G88" s="7">
        <v>20.447928331466969</v>
      </c>
      <c r="H88" s="7">
        <v>7.5129599999999996</v>
      </c>
      <c r="I88" s="53">
        <v>8.7464613634516949E-2</v>
      </c>
      <c r="J88" s="60">
        <v>8.7464613634516949E-2</v>
      </c>
      <c r="K88" s="32">
        <v>3.9359076135532627E-2</v>
      </c>
      <c r="L88" s="185">
        <v>4.8105537498984323E-2</v>
      </c>
      <c r="M88" s="318">
        <v>0</v>
      </c>
      <c r="N88" s="53">
        <v>7.2945487771187131E-2</v>
      </c>
      <c r="O88" s="53">
        <v>1.4519125863329815E-2</v>
      </c>
      <c r="P88" s="225">
        <v>0</v>
      </c>
      <c r="Q88" s="53">
        <v>1.7</v>
      </c>
      <c r="R88" s="190">
        <v>4.75</v>
      </c>
      <c r="S88" s="53">
        <v>1.8</v>
      </c>
      <c r="T88" s="53">
        <v>1.7</v>
      </c>
      <c r="U88" s="253"/>
      <c r="V88" s="249"/>
      <c r="W88" s="249"/>
      <c r="X88" s="249"/>
      <c r="Y88" s="249"/>
      <c r="Z88" s="249"/>
      <c r="AA88" s="249"/>
      <c r="AB88" s="249"/>
      <c r="AC88" s="249"/>
      <c r="AD88" s="249"/>
      <c r="AE88" s="249"/>
      <c r="AF88" s="249"/>
      <c r="AG88" s="249"/>
      <c r="AH88" s="249"/>
      <c r="AI88" s="249"/>
      <c r="AJ88" s="249"/>
      <c r="AK88" s="249"/>
      <c r="AL88" s="249"/>
      <c r="AM88" s="249"/>
      <c r="AN88" s="249"/>
      <c r="AO88" s="249"/>
      <c r="AP88" s="249"/>
      <c r="AQ88" s="249"/>
      <c r="AR88" s="249"/>
      <c r="AS88" s="249"/>
      <c r="AT88" s="249"/>
      <c r="AU88" s="249"/>
      <c r="AV88" s="249"/>
      <c r="AW88" s="249"/>
      <c r="AX88" s="249"/>
      <c r="AY88" s="249"/>
      <c r="AZ88" s="249"/>
      <c r="BA88" s="249"/>
      <c r="BB88" s="249"/>
      <c r="BC88" s="249"/>
      <c r="BD88" s="269"/>
      <c r="BE88" s="250"/>
      <c r="BF88" s="250"/>
      <c r="BG88" s="250"/>
      <c r="BH88" s="250"/>
      <c r="BI88" s="250"/>
      <c r="BJ88" s="250"/>
      <c r="BK88" s="250"/>
      <c r="BL88" s="250"/>
      <c r="BM88" s="250"/>
      <c r="BN88" s="250"/>
      <c r="BO88" s="250"/>
      <c r="BP88" s="250"/>
      <c r="BQ88" s="250"/>
      <c r="BR88" s="250"/>
      <c r="BS88" s="250"/>
      <c r="BT88" s="250"/>
      <c r="BU88" s="250"/>
      <c r="BV88" s="250"/>
      <c r="BW88" s="250"/>
      <c r="BX88" s="250"/>
      <c r="BY88" s="250"/>
      <c r="BZ88" s="250"/>
      <c r="CA88" s="250"/>
      <c r="CB88" s="250"/>
      <c r="CC88" s="250"/>
      <c r="CD88" s="250"/>
      <c r="CE88" s="250"/>
      <c r="CF88" s="258"/>
      <c r="CG88" s="226">
        <v>276.45981291999561</v>
      </c>
      <c r="CH88" s="226">
        <v>17.987524421559296</v>
      </c>
      <c r="CI88" s="7">
        <v>4.7009560797120455</v>
      </c>
      <c r="CJ88" s="13">
        <v>431.27730815519317</v>
      </c>
      <c r="CK88" s="13">
        <v>10.252888920288799</v>
      </c>
      <c r="CL88" s="47">
        <v>9.4019121594240911</v>
      </c>
      <c r="CM88" s="47">
        <v>5.7491552541261619</v>
      </c>
      <c r="CN88" s="47">
        <v>0.13513955147819812</v>
      </c>
      <c r="CO88" s="94">
        <v>9.0109771141600365</v>
      </c>
      <c r="CP88" s="94">
        <v>7.7029544342572934E-2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7">
        <v>3.7327360955580442</v>
      </c>
      <c r="G89" s="7">
        <v>3.7327360955580442</v>
      </c>
      <c r="H89" s="7">
        <v>3.6618799999999996</v>
      </c>
      <c r="I89" s="53">
        <v>1.5966523116925327E-2</v>
      </c>
      <c r="J89" s="60">
        <v>1.5966523116925327E-2</v>
      </c>
      <c r="K89" s="83">
        <v>7.1849354026163968E-3</v>
      </c>
      <c r="L89" s="186">
        <v>8.7815877143089301E-3</v>
      </c>
      <c r="M89" s="225">
        <v>0</v>
      </c>
      <c r="N89" s="53">
        <v>1.3316080279515722E-2</v>
      </c>
      <c r="O89" s="53">
        <v>2.6504428374096046E-3</v>
      </c>
      <c r="P89" s="225">
        <v>0</v>
      </c>
      <c r="Q89" s="53">
        <v>1.3</v>
      </c>
      <c r="R89" s="190">
        <v>4.67</v>
      </c>
      <c r="S89" s="53">
        <v>0.9</v>
      </c>
      <c r="T89" s="53">
        <v>1.4</v>
      </c>
      <c r="U89" s="253"/>
      <c r="V89" s="249"/>
      <c r="W89" s="249"/>
      <c r="X89" s="249"/>
      <c r="Y89" s="249"/>
      <c r="Z89" s="249"/>
      <c r="AA89" s="249"/>
      <c r="AB89" s="249"/>
      <c r="AC89" s="249"/>
      <c r="AD89" s="249"/>
      <c r="AE89" s="249"/>
      <c r="AF89" s="249"/>
      <c r="AG89" s="249"/>
      <c r="AH89" s="249"/>
      <c r="AI89" s="249"/>
      <c r="AJ89" s="249"/>
      <c r="AK89" s="249"/>
      <c r="AL89" s="249"/>
      <c r="AM89" s="249"/>
      <c r="AN89" s="249"/>
      <c r="AO89" s="249"/>
      <c r="AP89" s="249"/>
      <c r="AQ89" s="249"/>
      <c r="AR89" s="249"/>
      <c r="AS89" s="249"/>
      <c r="AT89" s="249"/>
      <c r="AU89" s="249"/>
      <c r="AV89" s="249"/>
      <c r="AW89" s="249"/>
      <c r="AX89" s="249"/>
      <c r="AY89" s="249"/>
      <c r="AZ89" s="249"/>
      <c r="BA89" s="249"/>
      <c r="BB89" s="249"/>
      <c r="BC89" s="249"/>
      <c r="BD89" s="269"/>
      <c r="BE89" s="250"/>
      <c r="BF89" s="250"/>
      <c r="BG89" s="250"/>
      <c r="BH89" s="250"/>
      <c r="BI89" s="250"/>
      <c r="BJ89" s="250"/>
      <c r="BK89" s="250"/>
      <c r="BL89" s="250"/>
      <c r="BM89" s="250"/>
      <c r="BN89" s="250"/>
      <c r="BO89" s="250"/>
      <c r="BP89" s="250"/>
      <c r="BQ89" s="250"/>
      <c r="BR89" s="250"/>
      <c r="BS89" s="250"/>
      <c r="BT89" s="250"/>
      <c r="BU89" s="250"/>
      <c r="BV89" s="250"/>
      <c r="BW89" s="250"/>
      <c r="BX89" s="250"/>
      <c r="BY89" s="250"/>
      <c r="BZ89" s="250"/>
      <c r="CA89" s="250"/>
      <c r="CB89" s="250"/>
      <c r="CC89" s="250"/>
      <c r="CD89" s="250"/>
      <c r="CE89" s="250"/>
      <c r="CF89" s="258"/>
      <c r="CG89" s="226">
        <v>261.66520122372339</v>
      </c>
      <c r="CH89" s="226">
        <v>20.004063033841732</v>
      </c>
      <c r="CI89" s="7">
        <v>4.7009560797120455</v>
      </c>
      <c r="CJ89" s="13">
        <v>408.19771390900848</v>
      </c>
      <c r="CK89" s="13">
        <v>11.402315929289786</v>
      </c>
      <c r="CL89" s="47">
        <v>9.4019121594240911</v>
      </c>
      <c r="CM89" s="47">
        <v>0.99427457000162545</v>
      </c>
      <c r="CN89" s="47">
        <v>7.3252478342364355E-2</v>
      </c>
      <c r="CO89" s="94">
        <v>1.5587891977171804</v>
      </c>
      <c r="CP89" s="94">
        <v>4.1753912655147676E-2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7">
        <v>15.147443075774543</v>
      </c>
      <c r="G90" s="7">
        <v>15.147443075774543</v>
      </c>
      <c r="H90" s="7">
        <v>6.2917599999999991</v>
      </c>
      <c r="I90" s="53">
        <v>6.4792150808482982E-2</v>
      </c>
      <c r="J90" s="60">
        <v>6.4792150808482982E-2</v>
      </c>
      <c r="K90" s="32">
        <v>2.9156467863817336E-2</v>
      </c>
      <c r="L90" s="185">
        <v>3.5635682944665646E-2</v>
      </c>
      <c r="M90" s="225">
        <v>0</v>
      </c>
      <c r="N90" s="53">
        <v>5.4036653774274808E-2</v>
      </c>
      <c r="O90" s="53">
        <v>1.0755497034208176E-2</v>
      </c>
      <c r="P90" s="225">
        <v>0</v>
      </c>
      <c r="Q90" s="53">
        <v>0.7</v>
      </c>
      <c r="R90" s="53">
        <v>4.5999999999999996</v>
      </c>
      <c r="S90" s="53">
        <v>0.5</v>
      </c>
      <c r="T90" s="53">
        <v>1.1000000000000001</v>
      </c>
      <c r="U90" s="253"/>
      <c r="V90" s="249"/>
      <c r="W90" s="249"/>
      <c r="X90" s="249"/>
      <c r="Y90" s="249"/>
      <c r="Z90" s="249"/>
      <c r="AA90" s="249"/>
      <c r="AB90" s="249"/>
      <c r="AC90" s="249"/>
      <c r="AD90" s="249"/>
      <c r="AE90" s="249"/>
      <c r="AF90" s="249"/>
      <c r="AG90" s="249"/>
      <c r="AH90" s="249"/>
      <c r="AI90" s="249"/>
      <c r="AJ90" s="249"/>
      <c r="AK90" s="249"/>
      <c r="AL90" s="249"/>
      <c r="AM90" s="249"/>
      <c r="AN90" s="249"/>
      <c r="AO90" s="249"/>
      <c r="AP90" s="249"/>
      <c r="AQ90" s="249"/>
      <c r="AR90" s="249"/>
      <c r="AS90" s="249"/>
      <c r="AT90" s="249"/>
      <c r="AU90" s="249"/>
      <c r="AV90" s="249"/>
      <c r="AW90" s="249"/>
      <c r="AX90" s="249"/>
      <c r="AY90" s="249"/>
      <c r="AZ90" s="249"/>
      <c r="BA90" s="249"/>
      <c r="BB90" s="249"/>
      <c r="BC90" s="249"/>
      <c r="BD90" s="269"/>
      <c r="BE90" s="250"/>
      <c r="BF90" s="250"/>
      <c r="BG90" s="250"/>
      <c r="BH90" s="250"/>
      <c r="BI90" s="250"/>
      <c r="BJ90" s="250"/>
      <c r="BK90" s="250"/>
      <c r="BL90" s="250"/>
      <c r="BM90" s="250"/>
      <c r="BN90" s="250"/>
      <c r="BO90" s="250"/>
      <c r="BP90" s="250"/>
      <c r="BQ90" s="250"/>
      <c r="BR90" s="250"/>
      <c r="BS90" s="250"/>
      <c r="BT90" s="250"/>
      <c r="BU90" s="250"/>
      <c r="BV90" s="250"/>
      <c r="BW90" s="250"/>
      <c r="BX90" s="250"/>
      <c r="BY90" s="250"/>
      <c r="BZ90" s="250"/>
      <c r="CA90" s="250"/>
      <c r="CB90" s="250"/>
      <c r="CC90" s="250"/>
      <c r="CD90" s="250"/>
      <c r="CE90" s="250"/>
      <c r="CF90" s="258"/>
      <c r="CG90" s="7">
        <v>232.07597783117896</v>
      </c>
      <c r="CH90" s="7">
        <v>24.037140258406595</v>
      </c>
      <c r="CI90" s="7">
        <v>4.7009560797120455</v>
      </c>
      <c r="CJ90" s="13">
        <v>362.03852541663917</v>
      </c>
      <c r="CK90" s="13">
        <v>13.701169947291758</v>
      </c>
      <c r="CL90" s="47">
        <v>9.4019121594240911</v>
      </c>
      <c r="CM90" s="47">
        <v>3.5865651280716526</v>
      </c>
      <c r="CN90" s="47">
        <v>0.15123591759223226</v>
      </c>
      <c r="CO90" s="94">
        <v>5.6263728842242067</v>
      </c>
      <c r="CP90" s="47">
        <v>8.6204473027572379E-2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7">
        <v>15.976110488988429</v>
      </c>
      <c r="G91" s="7">
        <v>15.976110488988429</v>
      </c>
      <c r="H91" s="7">
        <v>6.4826799999999993</v>
      </c>
      <c r="I91" s="53">
        <v>6.8336718940440397E-2</v>
      </c>
      <c r="J91" s="60">
        <v>6.8336718940440397E-2</v>
      </c>
      <c r="K91" s="32">
        <v>3.0751523523198175E-2</v>
      </c>
      <c r="L91" s="185">
        <v>3.7585195417242222E-2</v>
      </c>
      <c r="M91" s="225">
        <v>0</v>
      </c>
      <c r="N91" s="53">
        <v>5.6992823596327291E-2</v>
      </c>
      <c r="O91" s="53">
        <v>1.1343895344113106E-2</v>
      </c>
      <c r="P91" s="225">
        <v>0</v>
      </c>
      <c r="Q91" s="53">
        <v>0.5</v>
      </c>
      <c r="R91" s="53">
        <v>2.7</v>
      </c>
      <c r="S91" s="53">
        <v>0.3</v>
      </c>
      <c r="T91" s="53">
        <v>0.5</v>
      </c>
      <c r="U91" s="253"/>
      <c r="V91" s="249"/>
      <c r="W91" s="249"/>
      <c r="X91" s="249"/>
      <c r="Y91" s="249"/>
      <c r="Z91" s="249"/>
      <c r="AA91" s="249"/>
      <c r="AB91" s="249"/>
      <c r="AC91" s="249"/>
      <c r="AD91" s="249"/>
      <c r="AE91" s="249"/>
      <c r="AF91" s="249"/>
      <c r="AG91" s="249"/>
      <c r="AH91" s="249"/>
      <c r="AI91" s="249"/>
      <c r="AJ91" s="249"/>
      <c r="AK91" s="249"/>
      <c r="AL91" s="249"/>
      <c r="AM91" s="249"/>
      <c r="AN91" s="249"/>
      <c r="AO91" s="249"/>
      <c r="AP91" s="249"/>
      <c r="AQ91" s="249"/>
      <c r="AR91" s="249"/>
      <c r="AS91" s="249"/>
      <c r="AT91" s="249"/>
      <c r="AU91" s="249"/>
      <c r="AV91" s="249"/>
      <c r="AW91" s="249"/>
      <c r="AX91" s="249"/>
      <c r="AY91" s="249"/>
      <c r="AZ91" s="249"/>
      <c r="BA91" s="249"/>
      <c r="BB91" s="249"/>
      <c r="BC91" s="249"/>
      <c r="BD91" s="269"/>
      <c r="BE91" s="250"/>
      <c r="BF91" s="250"/>
      <c r="BG91" s="250"/>
      <c r="BH91" s="250"/>
      <c r="BI91" s="250"/>
      <c r="BJ91" s="250"/>
      <c r="BK91" s="250"/>
      <c r="BL91" s="250"/>
      <c r="BM91" s="250"/>
      <c r="BN91" s="250"/>
      <c r="BO91" s="250"/>
      <c r="BP91" s="250"/>
      <c r="BQ91" s="250"/>
      <c r="BR91" s="250"/>
      <c r="BS91" s="250"/>
      <c r="BT91" s="250"/>
      <c r="BU91" s="250"/>
      <c r="BV91" s="250"/>
      <c r="BW91" s="250"/>
      <c r="BX91" s="250"/>
      <c r="BY91" s="250"/>
      <c r="BZ91" s="250"/>
      <c r="CA91" s="250"/>
      <c r="CB91" s="250"/>
      <c r="CC91" s="250"/>
      <c r="CD91" s="250"/>
      <c r="CE91" s="250"/>
      <c r="CF91" s="258"/>
      <c r="CG91" s="7">
        <v>77.636927835610223</v>
      </c>
      <c r="CH91" s="7">
        <v>22.988540180019729</v>
      </c>
      <c r="CI91" s="7">
        <v>4.7009560797120455</v>
      </c>
      <c r="CJ91" s="13">
        <v>121.11360742355195</v>
      </c>
      <c r="CK91" s="13">
        <v>13.103467902611245</v>
      </c>
      <c r="CL91" s="47">
        <v>9.4019121594240911</v>
      </c>
      <c r="CM91" s="47">
        <v>1.3154391308606916</v>
      </c>
      <c r="CN91" s="47">
        <v>0.1490273496542103</v>
      </c>
      <c r="CO91" s="94">
        <v>2.0851303613853585</v>
      </c>
      <c r="CP91" s="47">
        <v>8.4945589302899846E-2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7">
        <v>15.684957073534903</v>
      </c>
      <c r="G92" s="60">
        <v>15.684957073534903</v>
      </c>
      <c r="H92" s="60">
        <v>6.4155999999999986</v>
      </c>
      <c r="I92" s="53">
        <v>6.7091330137320229E-2</v>
      </c>
      <c r="J92" s="60">
        <v>6.7091330137320229E-2</v>
      </c>
      <c r="K92" s="32">
        <v>3.0191098561794097E-2</v>
      </c>
      <c r="L92" s="185">
        <v>3.6900231575526132E-2</v>
      </c>
      <c r="M92" s="225">
        <v>0</v>
      </c>
      <c r="N92" s="53">
        <v>5.5954169334525072E-2</v>
      </c>
      <c r="O92" s="53">
        <v>1.1137160802795159E-2</v>
      </c>
      <c r="P92" s="225">
        <v>0</v>
      </c>
      <c r="Q92" s="53">
        <v>0.4</v>
      </c>
      <c r="R92" s="53">
        <v>1.8</v>
      </c>
      <c r="S92" s="190">
        <v>0.25</v>
      </c>
      <c r="T92" s="53">
        <v>0.3</v>
      </c>
      <c r="U92" s="253"/>
      <c r="V92" s="249"/>
      <c r="W92" s="249"/>
      <c r="X92" s="249"/>
      <c r="Y92" s="249"/>
      <c r="Z92" s="249"/>
      <c r="AA92" s="249"/>
      <c r="AB92" s="249"/>
      <c r="AC92" s="249"/>
      <c r="AD92" s="249"/>
      <c r="AE92" s="249"/>
      <c r="AF92" s="249"/>
      <c r="AG92" s="249"/>
      <c r="AH92" s="249"/>
      <c r="AI92" s="249"/>
      <c r="AJ92" s="249"/>
      <c r="AK92" s="249"/>
      <c r="AL92" s="249"/>
      <c r="AM92" s="249"/>
      <c r="AN92" s="249"/>
      <c r="AO92" s="249"/>
      <c r="AP92" s="249"/>
      <c r="AQ92" s="249"/>
      <c r="AR92" s="249"/>
      <c r="AS92" s="249"/>
      <c r="AT92" s="249"/>
      <c r="AU92" s="249"/>
      <c r="AV92" s="249"/>
      <c r="AW92" s="249"/>
      <c r="AX92" s="249"/>
      <c r="AY92" s="249"/>
      <c r="AZ92" s="249"/>
      <c r="BA92" s="249"/>
      <c r="BB92" s="249"/>
      <c r="BC92" s="249"/>
      <c r="BD92" s="269"/>
      <c r="BE92" s="250"/>
      <c r="BF92" s="250"/>
      <c r="BG92" s="250"/>
      <c r="BH92" s="250"/>
      <c r="BI92" s="250"/>
      <c r="BJ92" s="250"/>
      <c r="BK92" s="250"/>
      <c r="BL92" s="250"/>
      <c r="BM92" s="250"/>
      <c r="BN92" s="250"/>
      <c r="BO92" s="250"/>
      <c r="BP92" s="250"/>
      <c r="BQ92" s="250"/>
      <c r="BR92" s="250"/>
      <c r="BS92" s="250"/>
      <c r="BT92" s="250"/>
      <c r="BU92" s="250"/>
      <c r="BV92" s="250"/>
      <c r="BW92" s="250"/>
      <c r="BX92" s="250"/>
      <c r="BY92" s="250"/>
      <c r="BZ92" s="250"/>
      <c r="CA92" s="250"/>
      <c r="CB92" s="250"/>
      <c r="CC92" s="250"/>
      <c r="CD92" s="250"/>
      <c r="CE92" s="250"/>
      <c r="CF92" s="258"/>
      <c r="CG92" s="7">
        <v>36.137810137101248</v>
      </c>
      <c r="CH92" s="58">
        <v>25.843958855011653</v>
      </c>
      <c r="CI92" s="7">
        <v>4.7009560797120455</v>
      </c>
      <c r="CJ92" s="13">
        <v>56.374983813877947</v>
      </c>
      <c r="CK92" s="13">
        <v>14.731056547356641</v>
      </c>
      <c r="CL92" s="47">
        <v>9.4019121594240911</v>
      </c>
      <c r="CM92" s="47">
        <v>0.64055429504684391</v>
      </c>
      <c r="CN92" s="47">
        <v>0.16580450243021272</v>
      </c>
      <c r="CO92" s="94">
        <v>1.0317077897716134</v>
      </c>
      <c r="CP92" s="47">
        <v>9.4508566385221246E-2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53">
        <v>3.2997387084733112</v>
      </c>
      <c r="G93" s="60">
        <v>3.2997387084733112</v>
      </c>
      <c r="H93" s="60">
        <v>3.5621199999999997</v>
      </c>
      <c r="I93" s="53">
        <v>1.4114406435361989E-2</v>
      </c>
      <c r="J93" s="60">
        <v>1.4114406435361989E-2</v>
      </c>
      <c r="K93" s="32">
        <v>6.3514828959128945E-3</v>
      </c>
      <c r="L93" s="185">
        <v>7.7629235394490945E-3</v>
      </c>
      <c r="M93" s="225">
        <v>0</v>
      </c>
      <c r="N93" s="53">
        <v>1.1771414967091899E-2</v>
      </c>
      <c r="O93" s="53">
        <v>2.3429914682700902E-3</v>
      </c>
      <c r="P93" s="225">
        <v>0</v>
      </c>
      <c r="Q93" s="52">
        <v>0.35</v>
      </c>
      <c r="R93" s="53">
        <v>2.2000000000000002</v>
      </c>
      <c r="S93" s="53">
        <v>0.2</v>
      </c>
      <c r="T93" s="52">
        <v>0.25</v>
      </c>
      <c r="U93" s="259"/>
      <c r="V93" s="260"/>
      <c r="W93" s="260"/>
      <c r="X93" s="260"/>
      <c r="Y93" s="260"/>
      <c r="Z93" s="260"/>
      <c r="AA93" s="260"/>
      <c r="AB93" s="260"/>
      <c r="AC93" s="260"/>
      <c r="AD93" s="260"/>
      <c r="AE93" s="260"/>
      <c r="AF93" s="260"/>
      <c r="AG93" s="260"/>
      <c r="AH93" s="260"/>
      <c r="AI93" s="260"/>
      <c r="AJ93" s="260"/>
      <c r="AK93" s="260"/>
      <c r="AL93" s="260"/>
      <c r="AM93" s="260"/>
      <c r="AN93" s="260"/>
      <c r="AO93" s="260"/>
      <c r="AP93" s="260"/>
      <c r="AQ93" s="260"/>
      <c r="AR93" s="260"/>
      <c r="AS93" s="260"/>
      <c r="AT93" s="260"/>
      <c r="AU93" s="260"/>
      <c r="AV93" s="260"/>
      <c r="AW93" s="260"/>
      <c r="AX93" s="260"/>
      <c r="AY93" s="260"/>
      <c r="AZ93" s="260"/>
      <c r="BA93" s="260"/>
      <c r="BB93" s="260"/>
      <c r="BC93" s="260"/>
      <c r="BD93" s="270"/>
      <c r="BE93" s="261"/>
      <c r="BF93" s="261"/>
      <c r="BG93" s="261"/>
      <c r="BH93" s="261"/>
      <c r="BI93" s="261"/>
      <c r="BJ93" s="261"/>
      <c r="BK93" s="261"/>
      <c r="BL93" s="261"/>
      <c r="BM93" s="261"/>
      <c r="BN93" s="261"/>
      <c r="BO93" s="261"/>
      <c r="BP93" s="261"/>
      <c r="BQ93" s="261"/>
      <c r="BR93" s="261"/>
      <c r="BS93" s="261"/>
      <c r="BT93" s="261"/>
      <c r="BU93" s="261"/>
      <c r="BV93" s="261"/>
      <c r="BW93" s="261"/>
      <c r="BX93" s="261"/>
      <c r="BY93" s="261"/>
      <c r="BZ93" s="261"/>
      <c r="CA93" s="261"/>
      <c r="CB93" s="261"/>
      <c r="CC93" s="261"/>
      <c r="CD93" s="261"/>
      <c r="CE93" s="261"/>
      <c r="CF93" s="262"/>
      <c r="CG93" s="53">
        <v>34.137810137101248</v>
      </c>
      <c r="CH93" s="202">
        <v>21.786683167099401</v>
      </c>
      <c r="CI93" s="53">
        <v>4.7009560797120455</v>
      </c>
      <c r="CJ93" s="13">
        <v>53.374983813877947</v>
      </c>
      <c r="CK93" s="35">
        <v>12.418409405246658</v>
      </c>
      <c r="CL93" s="7">
        <v>9.4019121594240911</v>
      </c>
      <c r="CM93" s="47">
        <v>0.12815778027496438</v>
      </c>
      <c r="CN93" s="7">
        <v>7.7606779843188103E-2</v>
      </c>
      <c r="CO93" s="94">
        <v>0.20714735364090706</v>
      </c>
      <c r="CP93" s="7">
        <v>4.4235864510617222E-2</v>
      </c>
    </row>
    <row r="94" spans="2:94" x14ac:dyDescent="0.2">
      <c r="B94" s="21"/>
      <c r="C94" s="21"/>
      <c r="D94" s="21"/>
      <c r="E94" s="21"/>
      <c r="F94" s="22"/>
      <c r="G94" s="22"/>
      <c r="H94" s="23"/>
      <c r="I94" s="23"/>
      <c r="J94" s="132">
        <f>SUM(J87:J93)</f>
        <v>0.39300000000000002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2"/>
      <c r="CH94" s="23"/>
      <c r="CI94" s="24"/>
      <c r="CJ94" s="23"/>
      <c r="CK94" s="23"/>
      <c r="CL94" s="23"/>
      <c r="CM94" s="23"/>
      <c r="CN94" s="23"/>
      <c r="CO94" s="23"/>
      <c r="CP94" s="23"/>
    </row>
    <row r="95" spans="2:94" x14ac:dyDescent="0.2">
      <c r="F95" s="25"/>
      <c r="I95" s="25"/>
      <c r="J95" s="147">
        <f>J94/J38</f>
        <v>0.30011454753722794</v>
      </c>
      <c r="CG95" s="25"/>
      <c r="CI95" s="26"/>
    </row>
    <row r="96" spans="2:94" x14ac:dyDescent="0.2">
      <c r="B96" s="54"/>
      <c r="C96" s="18" t="s">
        <v>107</v>
      </c>
    </row>
  </sheetData>
  <mergeCells count="72">
    <mergeCell ref="N3:P3"/>
    <mergeCell ref="CB3:CD3"/>
    <mergeCell ref="CE3:CE4"/>
    <mergeCell ref="CF3:CF4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R3:BR4"/>
    <mergeCell ref="BS3:BS4"/>
    <mergeCell ref="BC4:BC5"/>
    <mergeCell ref="AV4:AV5"/>
    <mergeCell ref="AW4:AW5"/>
    <mergeCell ref="AX4:AX5"/>
    <mergeCell ref="AY4:AZ4"/>
    <mergeCell ref="BA4:BB4"/>
    <mergeCell ref="AQ4:AR4"/>
    <mergeCell ref="AS4:AT4"/>
    <mergeCell ref="AU4:AU5"/>
    <mergeCell ref="BQ3:BQ4"/>
    <mergeCell ref="BP3:BP4"/>
    <mergeCell ref="AJ4:AK4"/>
    <mergeCell ref="AL4:AM4"/>
    <mergeCell ref="AN4:AN5"/>
    <mergeCell ref="AO4:AO5"/>
    <mergeCell ref="AP4:AP5"/>
    <mergeCell ref="AE4:AE5"/>
    <mergeCell ref="AF4:AF5"/>
    <mergeCell ref="AG4:AG5"/>
    <mergeCell ref="AH4:AH5"/>
    <mergeCell ref="AI4:AI5"/>
    <mergeCell ref="W4:W5"/>
    <mergeCell ref="X4:X5"/>
    <mergeCell ref="Y4:Z4"/>
    <mergeCell ref="AA4:AB4"/>
    <mergeCell ref="AC4:AD4"/>
    <mergeCell ref="U2:AE2"/>
    <mergeCell ref="AF2:AM2"/>
    <mergeCell ref="AN2:AT2"/>
    <mergeCell ref="AU2:BC2"/>
    <mergeCell ref="U3:X3"/>
    <mergeCell ref="Y3:AE3"/>
    <mergeCell ref="AF3:AH3"/>
    <mergeCell ref="AI3:AM3"/>
    <mergeCell ref="AN3:AP3"/>
    <mergeCell ref="AQ3:AT3"/>
    <mergeCell ref="AU3:AX3"/>
    <mergeCell ref="AY3:BC3"/>
    <mergeCell ref="CG3:CI3"/>
    <mergeCell ref="CJ3:CL3"/>
    <mergeCell ref="CM3:CN3"/>
    <mergeCell ref="CO3:CP3"/>
    <mergeCell ref="F3:J3"/>
    <mergeCell ref="K3:M3"/>
    <mergeCell ref="Q3:T3"/>
    <mergeCell ref="BT3:BT4"/>
    <mergeCell ref="BU3:BU4"/>
    <mergeCell ref="BV3:BV4"/>
    <mergeCell ref="BW3:BX3"/>
    <mergeCell ref="BY3:BY4"/>
    <mergeCell ref="BZ3:BZ4"/>
    <mergeCell ref="CA3:CA4"/>
    <mergeCell ref="U4:U5"/>
    <mergeCell ref="V4:V5"/>
  </mergeCells>
  <pageMargins left="0.74791666666666701" right="0.74791666666666701" top="0.98402777777777795" bottom="0.98402777777777795" header="0.51180555555555496" footer="0.51180555555555496"/>
  <pageSetup firstPageNumber="0" orientation="portrait" horizontalDpi="360" verticalDpi="360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I96"/>
  <sheetViews>
    <sheetView zoomScaleNormal="100" workbookViewId="0">
      <pane xSplit="5" ySplit="4" topLeftCell="F5" activePane="bottomRight" state="frozen"/>
      <selection activeCell="I38" sqref="I38"/>
      <selection pane="topRight" activeCell="I38" sqref="I38"/>
      <selection pane="bottomLeft" activeCell="I38" sqref="I38"/>
      <selection pane="bottomRight"/>
    </sheetView>
  </sheetViews>
  <sheetFormatPr baseColWidth="10" defaultColWidth="8.6640625" defaultRowHeight="15" x14ac:dyDescent="0.2"/>
  <cols>
    <col min="1" max="1" width="7.5" customWidth="1"/>
    <col min="2" max="2" width="19.5" customWidth="1"/>
    <col min="3" max="3" width="27.5" customWidth="1"/>
    <col min="4" max="4" width="28.33203125" customWidth="1"/>
    <col min="5" max="5" width="12.33203125" customWidth="1"/>
    <col min="6" max="6" width="11.33203125" customWidth="1"/>
    <col min="7" max="7" width="10.6640625" customWidth="1"/>
    <col min="9" max="9" width="14.5" customWidth="1"/>
    <col min="11" max="11" width="14.5" customWidth="1"/>
    <col min="12" max="12" width="13.6640625" customWidth="1"/>
    <col min="13" max="13" width="14.33203125" customWidth="1"/>
    <col min="15" max="15" width="8" customWidth="1"/>
    <col min="16" max="16" width="10.5" customWidth="1"/>
    <col min="17" max="17" width="9.6640625" customWidth="1"/>
    <col min="21" max="50" width="10.6640625" style="136" customWidth="1"/>
    <col min="51" max="51" width="36" style="136" customWidth="1"/>
    <col min="52" max="55" width="10.6640625" style="136" customWidth="1"/>
    <col min="56" max="84" width="30.6640625" style="21" customWidth="1"/>
    <col min="85" max="85" width="17.5" customWidth="1"/>
    <col min="86" max="86" width="20.33203125" customWidth="1"/>
    <col min="87" max="87" width="25.33203125" customWidth="1"/>
    <col min="88" max="88" width="14.6640625" customWidth="1"/>
    <col min="89" max="89" width="16.6640625" customWidth="1"/>
    <col min="90" max="90" width="21.6640625" customWidth="1"/>
    <col min="91" max="91" width="16" customWidth="1"/>
    <col min="92" max="92" width="12.5" customWidth="1"/>
    <col min="93" max="93" width="17.5" customWidth="1"/>
    <col min="94" max="94" width="13" customWidth="1"/>
    <col min="95" max="95" width="13.33203125" hidden="1" customWidth="1"/>
    <col min="96" max="96" width="15.33203125" hidden="1" customWidth="1"/>
    <col min="97" max="97" width="14.5" hidden="1" customWidth="1"/>
    <col min="98" max="98" width="17.5" hidden="1" customWidth="1"/>
    <col min="99" max="99" width="14.33203125" hidden="1" customWidth="1"/>
    <col min="100" max="100" width="11.33203125" hidden="1" customWidth="1"/>
    <col min="101" max="101" width="14.33203125" hidden="1" customWidth="1"/>
    <col min="102" max="109" width="0" hidden="1" customWidth="1"/>
    <col min="110" max="110" width="10" customWidth="1"/>
    <col min="111" max="111" width="10.33203125" customWidth="1"/>
  </cols>
  <sheetData>
    <row r="1" spans="1:113" x14ac:dyDescent="0.2">
      <c r="A1" s="364"/>
      <c r="CM1" s="353">
        <f>SUM(CM7:CM13)</f>
        <v>2348.1111061517468</v>
      </c>
      <c r="CN1" s="353">
        <f>SUM(CN7:CN13)</f>
        <v>54.337970634999046</v>
      </c>
      <c r="CO1" s="353">
        <f>SUM(CO7:CO13)</f>
        <v>2852.7067861763148</v>
      </c>
      <c r="CP1" s="353">
        <f>SUM(CP7:CP13)</f>
        <v>26.819633030023791</v>
      </c>
      <c r="CQ1" s="237"/>
      <c r="CR1" s="237"/>
      <c r="CS1" s="237"/>
      <c r="CT1" s="237"/>
      <c r="CU1" s="237"/>
      <c r="CV1" s="237"/>
      <c r="CW1" s="237"/>
      <c r="CX1" s="237"/>
      <c r="CY1" s="237"/>
      <c r="CZ1" s="237"/>
      <c r="DA1" s="237"/>
      <c r="DB1" s="237"/>
      <c r="DC1" s="237"/>
      <c r="DD1" s="237"/>
      <c r="DE1" s="237"/>
      <c r="DF1" s="353">
        <f>1953.41+396.41</f>
        <v>2349.8200000000002</v>
      </c>
      <c r="DG1" s="353">
        <v>175.43</v>
      </c>
      <c r="DH1" s="354">
        <v>2855.9</v>
      </c>
      <c r="DI1" s="353">
        <v>92.49</v>
      </c>
    </row>
    <row r="2" spans="1:113" ht="15.75" customHeight="1" x14ac:dyDescent="0.2">
      <c r="A2" s="19"/>
      <c r="I2" s="25"/>
      <c r="U2" s="553" t="s">
        <v>1</v>
      </c>
      <c r="V2" s="553"/>
      <c r="W2" s="553"/>
      <c r="X2" s="553"/>
      <c r="Y2" s="553"/>
      <c r="Z2" s="553"/>
      <c r="AA2" s="553"/>
      <c r="AB2" s="553"/>
      <c r="AC2" s="553"/>
      <c r="AD2" s="553"/>
      <c r="AE2" s="553"/>
      <c r="AF2" s="553" t="s">
        <v>2</v>
      </c>
      <c r="AG2" s="553"/>
      <c r="AH2" s="553"/>
      <c r="AI2" s="553"/>
      <c r="AJ2" s="553"/>
      <c r="AK2" s="553"/>
      <c r="AL2" s="553"/>
      <c r="AM2" s="553"/>
      <c r="AN2" s="553" t="s">
        <v>3</v>
      </c>
      <c r="AO2" s="553"/>
      <c r="AP2" s="553"/>
      <c r="AQ2" s="553"/>
      <c r="AR2" s="553"/>
      <c r="AS2" s="553"/>
      <c r="AT2" s="553"/>
      <c r="AU2" s="553" t="s">
        <v>4</v>
      </c>
      <c r="AV2" s="553"/>
      <c r="AW2" s="553"/>
      <c r="AX2" s="553"/>
      <c r="AY2" s="553"/>
      <c r="AZ2" s="553"/>
      <c r="BA2" s="553"/>
      <c r="BB2" s="553"/>
      <c r="BC2" s="553"/>
      <c r="BD2" s="554" t="s">
        <v>5</v>
      </c>
      <c r="BE2" s="554"/>
      <c r="BF2" s="554"/>
      <c r="BG2" s="554"/>
      <c r="BH2" s="554"/>
      <c r="BI2" s="554"/>
      <c r="BJ2" s="554"/>
      <c r="BK2" s="554"/>
      <c r="BL2" s="554"/>
      <c r="BM2" s="554"/>
      <c r="BN2" s="554"/>
      <c r="BO2" s="554"/>
      <c r="BP2" s="554"/>
      <c r="BQ2" s="554"/>
      <c r="BR2" s="554" t="s">
        <v>6</v>
      </c>
      <c r="BS2" s="554"/>
      <c r="BT2" s="554" t="s">
        <v>7</v>
      </c>
      <c r="BU2" s="554"/>
      <c r="BV2" s="554"/>
      <c r="BW2" s="554"/>
      <c r="BX2" s="554"/>
      <c r="BY2" s="554"/>
      <c r="BZ2" s="554"/>
      <c r="CA2" s="554"/>
      <c r="CB2" s="554"/>
      <c r="CC2" s="554"/>
      <c r="CD2" s="554"/>
      <c r="CE2" s="554"/>
      <c r="CF2" s="554"/>
      <c r="CG2" s="25"/>
      <c r="CM2" s="353">
        <f>SUM(CM39:CM45)</f>
        <v>846.18354742995189</v>
      </c>
      <c r="CN2" s="353">
        <f>SUM(CN39:CN45)</f>
        <v>153.45207297430338</v>
      </c>
      <c r="CO2" s="353">
        <f>SUM(CO39:CO45)</f>
        <v>1317.513756694568</v>
      </c>
      <c r="CP2" s="353">
        <f>SUM(CP39:CP45)</f>
        <v>80.617813314910677</v>
      </c>
      <c r="CQ2" s="237"/>
      <c r="CR2" s="237"/>
      <c r="CS2" s="237"/>
      <c r="CT2" s="237"/>
      <c r="CU2" s="237"/>
      <c r="CV2" s="237"/>
      <c r="CW2" s="237"/>
      <c r="CX2" s="237"/>
      <c r="CY2" s="237"/>
      <c r="CZ2" s="237"/>
      <c r="DA2" s="237"/>
      <c r="DB2" s="237"/>
      <c r="DC2" s="237"/>
      <c r="DD2" s="237"/>
      <c r="DE2" s="237"/>
      <c r="DF2" s="353">
        <f>731.59+33.4</f>
        <v>764.99</v>
      </c>
      <c r="DG2" s="353">
        <v>318.61</v>
      </c>
      <c r="DH2" s="354">
        <v>1039.03</v>
      </c>
      <c r="DI2" s="353">
        <v>125.62</v>
      </c>
    </row>
    <row r="3" spans="1:113" ht="21.75" customHeight="1" x14ac:dyDescent="0.2">
      <c r="B3" s="1"/>
      <c r="C3" s="1"/>
      <c r="D3" s="1"/>
      <c r="E3" s="1"/>
      <c r="F3" s="583" t="s">
        <v>8</v>
      </c>
      <c r="G3" s="583"/>
      <c r="H3" s="583"/>
      <c r="I3" s="583"/>
      <c r="J3" s="583"/>
      <c r="K3" s="584" t="s">
        <v>9</v>
      </c>
      <c r="L3" s="584"/>
      <c r="M3" s="584"/>
      <c r="N3" s="590" t="s">
        <v>10</v>
      </c>
      <c r="O3" s="591"/>
      <c r="P3" s="592"/>
      <c r="Q3" s="586" t="s">
        <v>11</v>
      </c>
      <c r="R3" s="586"/>
      <c r="S3" s="586"/>
      <c r="T3" s="586"/>
      <c r="U3" s="587" t="s">
        <v>12</v>
      </c>
      <c r="V3" s="587"/>
      <c r="W3" s="587"/>
      <c r="X3" s="587"/>
      <c r="Y3" s="588" t="s">
        <v>13</v>
      </c>
      <c r="Z3" s="588"/>
      <c r="AA3" s="588"/>
      <c r="AB3" s="588"/>
      <c r="AC3" s="588"/>
      <c r="AD3" s="588"/>
      <c r="AE3" s="588"/>
      <c r="AF3" s="587" t="s">
        <v>12</v>
      </c>
      <c r="AG3" s="587"/>
      <c r="AH3" s="587"/>
      <c r="AI3" s="588" t="s">
        <v>13</v>
      </c>
      <c r="AJ3" s="588"/>
      <c r="AK3" s="588"/>
      <c r="AL3" s="588"/>
      <c r="AM3" s="588"/>
      <c r="AN3" s="587" t="s">
        <v>12</v>
      </c>
      <c r="AO3" s="587"/>
      <c r="AP3" s="587"/>
      <c r="AQ3" s="588"/>
      <c r="AR3" s="588"/>
      <c r="AS3" s="588"/>
      <c r="AT3" s="588"/>
      <c r="AU3" s="587" t="s">
        <v>12</v>
      </c>
      <c r="AV3" s="587"/>
      <c r="AW3" s="587"/>
      <c r="AX3" s="587"/>
      <c r="AY3" s="588" t="s">
        <v>13</v>
      </c>
      <c r="AZ3" s="588"/>
      <c r="BA3" s="588"/>
      <c r="BB3" s="588"/>
      <c r="BC3" s="588"/>
      <c r="BD3" s="581" t="s">
        <v>14</v>
      </c>
      <c r="BE3" s="581" t="s">
        <v>15</v>
      </c>
      <c r="BF3" s="581" t="s">
        <v>16</v>
      </c>
      <c r="BG3" s="593" t="s">
        <v>17</v>
      </c>
      <c r="BH3" s="593"/>
      <c r="BI3" s="593" t="s">
        <v>18</v>
      </c>
      <c r="BJ3" s="593" t="s">
        <v>19</v>
      </c>
      <c r="BK3" s="593" t="s">
        <v>20</v>
      </c>
      <c r="BL3" s="593" t="s">
        <v>21</v>
      </c>
      <c r="BM3" s="576" t="s">
        <v>22</v>
      </c>
      <c r="BN3" s="576"/>
      <c r="BO3" s="576"/>
      <c r="BP3" s="576" t="s">
        <v>23</v>
      </c>
      <c r="BQ3" s="576" t="s">
        <v>24</v>
      </c>
      <c r="BR3" s="589" t="s">
        <v>25</v>
      </c>
      <c r="BS3" s="589" t="s">
        <v>26</v>
      </c>
      <c r="BT3" s="581" t="s">
        <v>14</v>
      </c>
      <c r="BU3" s="581" t="s">
        <v>15</v>
      </c>
      <c r="BV3" s="581" t="s">
        <v>16</v>
      </c>
      <c r="BW3" s="582" t="s">
        <v>17</v>
      </c>
      <c r="BX3" s="582"/>
      <c r="BY3" s="582" t="s">
        <v>27</v>
      </c>
      <c r="BZ3" s="582" t="s">
        <v>28</v>
      </c>
      <c r="CA3" s="582" t="s">
        <v>21</v>
      </c>
      <c r="CB3" s="576" t="s">
        <v>22</v>
      </c>
      <c r="CC3" s="576"/>
      <c r="CD3" s="576"/>
      <c r="CE3" s="576" t="s">
        <v>23</v>
      </c>
      <c r="CF3" s="576" t="s">
        <v>24</v>
      </c>
      <c r="CG3" s="578" t="s">
        <v>29</v>
      </c>
      <c r="CH3" s="578"/>
      <c r="CI3" s="578"/>
      <c r="CJ3" s="579" t="s">
        <v>30</v>
      </c>
      <c r="CK3" s="579"/>
      <c r="CL3" s="579"/>
      <c r="CM3" s="580" t="s">
        <v>31</v>
      </c>
      <c r="CN3" s="580"/>
      <c r="CO3" s="578" t="s">
        <v>32</v>
      </c>
      <c r="CP3" s="578"/>
      <c r="CR3" s="2"/>
      <c r="DF3" s="359">
        <f>SUM(CN7:CN13)</f>
        <v>54.337970634999046</v>
      </c>
      <c r="DG3" s="359">
        <f>SUM(CP7:CP13)</f>
        <v>26.819633030023791</v>
      </c>
    </row>
    <row r="4" spans="1:113" ht="110.25" customHeight="1" x14ac:dyDescent="0.2">
      <c r="A4" s="2"/>
      <c r="B4" s="3" t="s">
        <v>33</v>
      </c>
      <c r="C4" s="3" t="s">
        <v>34</v>
      </c>
      <c r="D4" s="3" t="s">
        <v>35</v>
      </c>
      <c r="E4" s="3" t="s">
        <v>36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139" t="s">
        <v>46</v>
      </c>
      <c r="P4" s="139" t="s">
        <v>47</v>
      </c>
      <c r="Q4" s="4" t="s">
        <v>48</v>
      </c>
      <c r="R4" s="4" t="s">
        <v>110</v>
      </c>
      <c r="S4" s="4" t="s">
        <v>112</v>
      </c>
      <c r="T4" s="4" t="s">
        <v>117</v>
      </c>
      <c r="U4" s="576" t="s">
        <v>52</v>
      </c>
      <c r="V4" s="576" t="s">
        <v>53</v>
      </c>
      <c r="W4" s="576" t="s">
        <v>54</v>
      </c>
      <c r="X4" s="576" t="s">
        <v>55</v>
      </c>
      <c r="Y4" s="577" t="s">
        <v>56</v>
      </c>
      <c r="Z4" s="577"/>
      <c r="AA4" s="577" t="s">
        <v>57</v>
      </c>
      <c r="AB4" s="577"/>
      <c r="AC4" s="577" t="s">
        <v>58</v>
      </c>
      <c r="AD4" s="577"/>
      <c r="AE4" s="585" t="s">
        <v>55</v>
      </c>
      <c r="AF4" s="576" t="s">
        <v>54</v>
      </c>
      <c r="AG4" s="576" t="s">
        <v>59</v>
      </c>
      <c r="AH4" s="576" t="s">
        <v>60</v>
      </c>
      <c r="AI4" s="577" t="s">
        <v>61</v>
      </c>
      <c r="AJ4" s="577" t="s">
        <v>62</v>
      </c>
      <c r="AK4" s="577"/>
      <c r="AL4" s="577" t="s">
        <v>63</v>
      </c>
      <c r="AM4" s="577"/>
      <c r="AN4" s="576" t="s">
        <v>54</v>
      </c>
      <c r="AO4" s="576" t="s">
        <v>53</v>
      </c>
      <c r="AP4" s="576" t="s">
        <v>64</v>
      </c>
      <c r="AQ4" s="577" t="s">
        <v>65</v>
      </c>
      <c r="AR4" s="577"/>
      <c r="AS4" s="577" t="s">
        <v>66</v>
      </c>
      <c r="AT4" s="577"/>
      <c r="AU4" s="576" t="s">
        <v>54</v>
      </c>
      <c r="AV4" s="576" t="s">
        <v>53</v>
      </c>
      <c r="AW4" s="576" t="s">
        <v>64</v>
      </c>
      <c r="AX4" s="576" t="s">
        <v>55</v>
      </c>
      <c r="AY4" s="577" t="s">
        <v>67</v>
      </c>
      <c r="AZ4" s="577"/>
      <c r="BA4" s="577" t="s">
        <v>68</v>
      </c>
      <c r="BB4" s="577"/>
      <c r="BC4" s="585" t="s">
        <v>55</v>
      </c>
      <c r="BD4" s="581"/>
      <c r="BE4" s="581"/>
      <c r="BF4" s="581"/>
      <c r="BG4" s="365" t="s">
        <v>69</v>
      </c>
      <c r="BH4" s="365" t="s">
        <v>70</v>
      </c>
      <c r="BI4" s="593"/>
      <c r="BJ4" s="593"/>
      <c r="BK4" s="593"/>
      <c r="BL4" s="593"/>
      <c r="BM4" s="366" t="s">
        <v>71</v>
      </c>
      <c r="BN4" s="366" t="s">
        <v>72</v>
      </c>
      <c r="BO4" s="366" t="s">
        <v>73</v>
      </c>
      <c r="BP4" s="576"/>
      <c r="BQ4" s="576"/>
      <c r="BR4" s="589"/>
      <c r="BS4" s="589"/>
      <c r="BT4" s="581"/>
      <c r="BU4" s="581"/>
      <c r="BV4" s="581"/>
      <c r="BW4" s="369" t="s">
        <v>69</v>
      </c>
      <c r="BX4" s="369" t="s">
        <v>70</v>
      </c>
      <c r="BY4" s="582"/>
      <c r="BZ4" s="582"/>
      <c r="CA4" s="582"/>
      <c r="CB4" s="366" t="s">
        <v>71</v>
      </c>
      <c r="CC4" s="366" t="s">
        <v>72</v>
      </c>
      <c r="CD4" s="366" t="s">
        <v>73</v>
      </c>
      <c r="CE4" s="576"/>
      <c r="CF4" s="576"/>
      <c r="CG4" s="4" t="s">
        <v>74</v>
      </c>
      <c r="CH4" s="4" t="s">
        <v>75</v>
      </c>
      <c r="CI4" s="4" t="s">
        <v>76</v>
      </c>
      <c r="CJ4" s="4" t="s">
        <v>74</v>
      </c>
      <c r="CK4" s="4" t="s">
        <v>75</v>
      </c>
      <c r="CL4" s="4" t="s">
        <v>77</v>
      </c>
      <c r="CM4" s="4" t="s">
        <v>78</v>
      </c>
      <c r="CN4" s="4" t="s">
        <v>79</v>
      </c>
      <c r="CO4" s="4" t="s">
        <v>78</v>
      </c>
      <c r="CP4" s="4" t="s">
        <v>79</v>
      </c>
      <c r="CQ4" s="2"/>
      <c r="CR4" s="2"/>
      <c r="DF4" s="359">
        <f>SUM(CN39:CN45)</f>
        <v>153.45207297430338</v>
      </c>
      <c r="DG4" s="359">
        <f>SUM(CP39:CP45)</f>
        <v>80.617813314910677</v>
      </c>
    </row>
    <row r="5" spans="1:113" ht="20.25" customHeight="1" x14ac:dyDescent="0.2">
      <c r="A5" s="2"/>
      <c r="B5" s="3"/>
      <c r="C5" s="3"/>
      <c r="D5" s="3"/>
      <c r="E5" s="3"/>
      <c r="F5" s="148">
        <f>F6/I6</f>
        <v>62.220617720079574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576"/>
      <c r="V5" s="576"/>
      <c r="W5" s="576"/>
      <c r="X5" s="576"/>
      <c r="Y5" s="367"/>
      <c r="Z5" s="367" t="s">
        <v>80</v>
      </c>
      <c r="AA5" s="367"/>
      <c r="AB5" s="367" t="s">
        <v>80</v>
      </c>
      <c r="AC5" s="367"/>
      <c r="AD5" s="367" t="s">
        <v>80</v>
      </c>
      <c r="AE5" s="585"/>
      <c r="AF5" s="576"/>
      <c r="AG5" s="576"/>
      <c r="AH5" s="576"/>
      <c r="AI5" s="577"/>
      <c r="AJ5" s="367"/>
      <c r="AK5" s="367" t="s">
        <v>81</v>
      </c>
      <c r="AL5" s="367"/>
      <c r="AM5" s="367" t="s">
        <v>81</v>
      </c>
      <c r="AN5" s="576"/>
      <c r="AO5" s="576"/>
      <c r="AP5" s="576"/>
      <c r="AQ5" s="367"/>
      <c r="AR5" s="367" t="s">
        <v>80</v>
      </c>
      <c r="AS5" s="367"/>
      <c r="AT5" s="367" t="s">
        <v>80</v>
      </c>
      <c r="AU5" s="576"/>
      <c r="AV5" s="576"/>
      <c r="AW5" s="576"/>
      <c r="AX5" s="576"/>
      <c r="AY5" s="367"/>
      <c r="AZ5" s="367" t="s">
        <v>80</v>
      </c>
      <c r="BA5" s="367"/>
      <c r="BB5" s="367" t="s">
        <v>80</v>
      </c>
      <c r="BC5" s="58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4"/>
      <c r="CH5" s="4"/>
      <c r="CI5" s="4"/>
      <c r="CJ5" s="4"/>
      <c r="CK5" s="4"/>
      <c r="CL5" s="4"/>
      <c r="CM5" s="4"/>
      <c r="CN5" s="4"/>
      <c r="CO5" s="4"/>
      <c r="CP5" s="4"/>
      <c r="CQ5" s="234"/>
      <c r="CR5" s="234"/>
      <c r="CS5" s="27"/>
      <c r="CT5" s="27"/>
      <c r="CU5" s="27"/>
      <c r="CV5" s="27"/>
      <c r="CW5" s="27"/>
      <c r="CX5" s="27"/>
      <c r="CY5" s="27"/>
    </row>
    <row r="6" spans="1:113" ht="27" customHeight="1" x14ac:dyDescent="0.2">
      <c r="B6" s="5" t="s">
        <v>82</v>
      </c>
      <c r="C6" s="5" t="s">
        <v>83</v>
      </c>
      <c r="D6" s="5" t="s">
        <v>83</v>
      </c>
      <c r="E6" s="5"/>
      <c r="F6" s="115">
        <v>18751.941433173401</v>
      </c>
      <c r="G6" s="7"/>
      <c r="H6" s="355"/>
      <c r="I6" s="231">
        <v>301.37825885199874</v>
      </c>
      <c r="J6" s="231">
        <v>118.1396</v>
      </c>
      <c r="K6" s="231">
        <v>211.63669243576481</v>
      </c>
      <c r="L6" s="231">
        <v>56.301644301606522</v>
      </c>
      <c r="M6" s="231">
        <v>33.439922114627421</v>
      </c>
      <c r="N6" s="231">
        <v>240.99416359372802</v>
      </c>
      <c r="O6" s="231">
        <v>35.299566838655352</v>
      </c>
      <c r="P6" s="231">
        <v>26.786855416030477</v>
      </c>
      <c r="Q6" s="99"/>
      <c r="R6" s="9"/>
      <c r="S6" s="9"/>
      <c r="T6" s="170"/>
      <c r="U6" s="277"/>
      <c r="V6" s="277"/>
      <c r="W6" s="277"/>
      <c r="X6" s="277"/>
      <c r="Y6" s="278"/>
      <c r="Z6" s="278"/>
      <c r="AA6" s="278"/>
      <c r="AB6" s="278"/>
      <c r="AC6" s="278"/>
      <c r="AD6" s="278"/>
      <c r="AE6" s="278"/>
      <c r="AF6" s="277"/>
      <c r="AG6" s="277"/>
      <c r="AH6" s="277"/>
      <c r="AI6" s="277"/>
      <c r="AJ6" s="278"/>
      <c r="AK6" s="278"/>
      <c r="AL6" s="278"/>
      <c r="AM6" s="278"/>
      <c r="AN6" s="277"/>
      <c r="AO6" s="277"/>
      <c r="AP6" s="277"/>
      <c r="AQ6" s="278"/>
      <c r="AR6" s="278"/>
      <c r="AS6" s="278"/>
      <c r="AT6" s="278"/>
      <c r="AU6" s="277"/>
      <c r="AV6" s="277"/>
      <c r="AW6" s="277"/>
      <c r="AX6" s="277"/>
      <c r="AY6" s="278"/>
      <c r="AZ6" s="278"/>
      <c r="BA6" s="278"/>
      <c r="BB6" s="278"/>
      <c r="BC6" s="27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243"/>
      <c r="CH6" s="8"/>
      <c r="CI6" s="8"/>
      <c r="CJ6" s="8"/>
      <c r="CK6" s="8"/>
      <c r="CL6" s="8"/>
      <c r="CM6" s="8"/>
      <c r="CN6" s="8"/>
      <c r="CO6" s="8"/>
      <c r="CP6" s="8"/>
      <c r="CQ6" s="236"/>
      <c r="CR6" s="237" t="s">
        <v>119</v>
      </c>
      <c r="CS6" s="237"/>
      <c r="CT6" s="237"/>
      <c r="CU6" s="237"/>
      <c r="CV6" s="237"/>
      <c r="CW6" s="237"/>
      <c r="CX6" s="27"/>
      <c r="CY6" s="27"/>
      <c r="CZ6" s="27"/>
      <c r="DA6" s="27"/>
      <c r="DB6" s="27"/>
      <c r="DC6" s="27"/>
      <c r="DD6" s="27"/>
      <c r="DE6" s="27"/>
    </row>
    <row r="7" spans="1:113" ht="27" customHeight="1" x14ac:dyDescent="0.2">
      <c r="B7" s="37" t="s">
        <v>82</v>
      </c>
      <c r="C7" s="37" t="s">
        <v>83</v>
      </c>
      <c r="D7" s="37" t="s">
        <v>83</v>
      </c>
      <c r="E7" s="38" t="s">
        <v>84</v>
      </c>
      <c r="F7" s="32">
        <v>3626.8246463320065</v>
      </c>
      <c r="G7" s="32">
        <v>2921.0140945047719</v>
      </c>
      <c r="H7" s="32">
        <v>211.42876203</v>
      </c>
      <c r="I7" s="32">
        <v>55.505896801551216</v>
      </c>
      <c r="J7" s="32">
        <v>23.424145173282167</v>
      </c>
      <c r="K7" s="32">
        <v>38.337867645854615</v>
      </c>
      <c r="L7" s="32">
        <v>10.777886240112538</v>
      </c>
      <c r="M7" s="32">
        <v>6.3901429155840583</v>
      </c>
      <c r="N7" s="32">
        <v>45.330253426068268</v>
      </c>
      <c r="O7" s="32">
        <v>6.4323878173378732</v>
      </c>
      <c r="P7" s="32">
        <v>4.0916901728047943</v>
      </c>
      <c r="Q7" s="13">
        <v>2.1780172842488907</v>
      </c>
      <c r="R7" s="13">
        <v>5.3389828238851118</v>
      </c>
      <c r="S7" s="13">
        <v>1.9808973995369492</v>
      </c>
      <c r="T7" s="35">
        <v>1.6258554968078049</v>
      </c>
      <c r="U7" s="303">
        <v>0.73031691546050037</v>
      </c>
      <c r="V7" s="303">
        <v>8.0529507400195974E-3</v>
      </c>
      <c r="W7" s="303">
        <v>0.12278669097595517</v>
      </c>
      <c r="X7" s="303">
        <v>0.1388330993810972</v>
      </c>
      <c r="Y7" s="303">
        <v>0.82786648842432675</v>
      </c>
      <c r="Z7" s="350">
        <v>5.8323029702781924E-4</v>
      </c>
      <c r="AA7" s="303">
        <v>6.1528841321915675E-2</v>
      </c>
      <c r="AB7" s="303">
        <v>5.0020979927475201E-3</v>
      </c>
      <c r="AC7" s="303">
        <v>2.8011062487524645E-2</v>
      </c>
      <c r="AD7" s="303">
        <v>0</v>
      </c>
      <c r="AE7" s="303">
        <v>8.2585203607070695E-2</v>
      </c>
      <c r="AF7" s="303">
        <v>0.86130436444932756</v>
      </c>
      <c r="AG7" s="303">
        <v>3.535485277248681E-2</v>
      </c>
      <c r="AH7" s="303">
        <v>0.10333460862251025</v>
      </c>
      <c r="AI7" s="303">
        <v>0.75680764383586052</v>
      </c>
      <c r="AJ7" s="303">
        <v>0.24319235616413948</v>
      </c>
      <c r="AK7" s="303">
        <v>0</v>
      </c>
      <c r="AL7" s="303">
        <v>0</v>
      </c>
      <c r="AM7" s="303">
        <v>0</v>
      </c>
      <c r="AN7" s="303">
        <v>0.86748480786190552</v>
      </c>
      <c r="AO7" s="303">
        <v>0.12200267641485424</v>
      </c>
      <c r="AP7" s="303">
        <v>1.0503087608198887E-2</v>
      </c>
      <c r="AQ7" s="303">
        <v>0.86793530413984865</v>
      </c>
      <c r="AR7" s="303">
        <v>8.3725177983088497E-2</v>
      </c>
      <c r="AS7" s="303">
        <v>0.13205422433100297</v>
      </c>
      <c r="AT7" s="303">
        <v>0</v>
      </c>
      <c r="AU7" s="303">
        <v>0.15460674521643084</v>
      </c>
      <c r="AV7" s="303">
        <v>0.58440917605418874</v>
      </c>
      <c r="AW7" s="303">
        <v>0.13366576741490885</v>
      </c>
      <c r="AX7" s="303">
        <v>0.12596914087042016</v>
      </c>
      <c r="AY7" s="303">
        <v>0.71229679803442214</v>
      </c>
      <c r="AZ7" s="303">
        <v>7.3257438123674676E-3</v>
      </c>
      <c r="BA7" s="303">
        <v>0.1468919209033977</v>
      </c>
      <c r="BB7" s="303">
        <v>5.8323029702781924E-4</v>
      </c>
      <c r="BC7" s="303">
        <v>0.13990529939329302</v>
      </c>
      <c r="BD7" s="273">
        <v>0.18077900764619578</v>
      </c>
      <c r="BE7" s="273">
        <v>0.75209903312157445</v>
      </c>
      <c r="BF7" s="273">
        <v>6.7121959232229828E-2</v>
      </c>
      <c r="BG7" s="273">
        <v>0.69803841457957916</v>
      </c>
      <c r="BH7" s="273">
        <v>1.9663020796989853E-3</v>
      </c>
      <c r="BI7" s="273">
        <v>0.16661136277261857</v>
      </c>
      <c r="BJ7" s="273">
        <v>9.8843212141175307E-2</v>
      </c>
      <c r="BK7" s="273">
        <v>0</v>
      </c>
      <c r="BL7" s="273">
        <v>3.4566025851119064E-2</v>
      </c>
      <c r="BM7" s="273">
        <v>0</v>
      </c>
      <c r="BN7" s="273">
        <v>0.34861940481818809</v>
      </c>
      <c r="BO7" s="273">
        <v>0.62138615961717236</v>
      </c>
      <c r="BP7" s="277">
        <v>2.5576091773230045E-2</v>
      </c>
      <c r="BQ7" s="277">
        <v>4.4183437914094709E-3</v>
      </c>
      <c r="BR7" s="273">
        <v>1</v>
      </c>
      <c r="BS7" s="273">
        <v>0</v>
      </c>
      <c r="BT7" s="277">
        <v>0.30949365853370775</v>
      </c>
      <c r="BU7" s="277">
        <v>0.65450052801026737</v>
      </c>
      <c r="BV7" s="273">
        <v>3.6005813456024792E-2</v>
      </c>
      <c r="BW7" s="277">
        <v>0.6501383580371497</v>
      </c>
      <c r="BX7" s="273">
        <v>2.1037686527570639E-3</v>
      </c>
      <c r="BY7" s="277">
        <v>0.31321716488316509</v>
      </c>
      <c r="BZ7" s="273">
        <v>0</v>
      </c>
      <c r="CA7" s="273">
        <v>3.4566025851119064E-2</v>
      </c>
      <c r="CB7" s="273">
        <v>0</v>
      </c>
      <c r="CC7" s="273">
        <v>0.5126483575979448</v>
      </c>
      <c r="CD7" s="273">
        <v>0.40864036896443584</v>
      </c>
      <c r="CE7" s="273">
        <v>7.8746901484182022E-2</v>
      </c>
      <c r="CF7" s="273">
        <v>0</v>
      </c>
      <c r="CG7" s="247">
        <v>184.35247443455748</v>
      </c>
      <c r="CH7" s="225">
        <v>31.940783722434311</v>
      </c>
      <c r="CI7" s="225">
        <v>19.808056672436372</v>
      </c>
      <c r="CJ7" s="225">
        <v>223.56619140801021</v>
      </c>
      <c r="CK7" s="225">
        <v>13.665535126565707</v>
      </c>
      <c r="CL7" s="13">
        <v>28.270388218484058</v>
      </c>
      <c r="CM7" s="47">
        <v>633.20015820633535</v>
      </c>
      <c r="CN7" s="47">
        <v>8.6038952197809149</v>
      </c>
      <c r="CO7" s="47">
        <v>762.20063582616694</v>
      </c>
      <c r="CP7" s="47">
        <v>4.1966173246472733</v>
      </c>
      <c r="CQ7" s="236">
        <f t="shared" ref="CQ7:CQ13" si="0">F15+F23+F31</f>
        <v>3626.8246463320065</v>
      </c>
      <c r="CR7" s="238">
        <f t="shared" ref="CR7:CR13" si="1">F15/CQ7</f>
        <v>0.62643094904449492</v>
      </c>
      <c r="CS7" s="238">
        <f t="shared" ref="CS7:CS13" si="2">F23/CQ7</f>
        <v>0.23994705900941893</v>
      </c>
      <c r="CT7" s="238">
        <f t="shared" ref="CT7:CT13" si="3">F31/CQ7</f>
        <v>0.13362199194608604</v>
      </c>
      <c r="CU7" s="238">
        <f>CR7+CS7+CT7</f>
        <v>0.99999999999999989</v>
      </c>
      <c r="CV7" s="237"/>
      <c r="CW7" s="240">
        <f>CQ7/[1]EU28!F7</f>
        <v>0.72299318546780778</v>
      </c>
      <c r="CX7" s="240">
        <f>F15/[1]EU28!F15</f>
        <v>0.73806370824499523</v>
      </c>
      <c r="CY7" s="240">
        <f>F23/[1]EU28!F23</f>
        <v>0.69527682302466409</v>
      </c>
      <c r="CZ7" s="240">
        <f>F31/[1]EU28!F31</f>
        <v>0.70595016545846734</v>
      </c>
      <c r="DA7" s="27"/>
      <c r="DB7" s="27"/>
      <c r="DC7" s="27"/>
      <c r="DD7" s="27"/>
    </row>
    <row r="8" spans="1:113" ht="21.75" customHeight="1" x14ac:dyDescent="0.2">
      <c r="B8" s="5" t="s">
        <v>82</v>
      </c>
      <c r="C8" s="5" t="s">
        <v>83</v>
      </c>
      <c r="D8" s="5" t="s">
        <v>83</v>
      </c>
      <c r="E8" s="12" t="s">
        <v>89</v>
      </c>
      <c r="F8" s="32">
        <v>3729.093903951522</v>
      </c>
      <c r="G8" s="32">
        <v>3043.5399261236589</v>
      </c>
      <c r="H8" s="32">
        <v>221.13931250000005</v>
      </c>
      <c r="I8" s="32">
        <v>60.988069248048262</v>
      </c>
      <c r="J8" s="32">
        <v>24.327187276651877</v>
      </c>
      <c r="K8" s="32">
        <v>41.943706431186932</v>
      </c>
      <c r="L8" s="32">
        <v>12.595327520544881</v>
      </c>
      <c r="M8" s="32">
        <v>6.4490352963164561</v>
      </c>
      <c r="N8" s="32">
        <v>49.861729250456968</v>
      </c>
      <c r="O8" s="32">
        <v>6.7835961423010112</v>
      </c>
      <c r="P8" s="32">
        <v>4.7824058046906961</v>
      </c>
      <c r="Q8" s="13">
        <v>1.8583897279453505</v>
      </c>
      <c r="R8" s="13">
        <v>4.6998845739147104</v>
      </c>
      <c r="S8" s="13">
        <v>1.5782177892606044</v>
      </c>
      <c r="T8" s="35">
        <v>1.4585633244485601</v>
      </c>
      <c r="U8" s="303">
        <v>0.79518858419186744</v>
      </c>
      <c r="V8" s="303">
        <v>0.16826206148398365</v>
      </c>
      <c r="W8" s="303">
        <v>3.6549235023884137E-2</v>
      </c>
      <c r="X8" s="352">
        <v>0</v>
      </c>
      <c r="Y8" s="303">
        <v>0.60829553059645336</v>
      </c>
      <c r="Z8" s="303">
        <v>1.4763655972237539E-2</v>
      </c>
      <c r="AA8" s="303">
        <v>0.22753577899257202</v>
      </c>
      <c r="AB8" s="303">
        <v>1.0987031826712637E-2</v>
      </c>
      <c r="AC8" s="303">
        <v>0.16377094332852624</v>
      </c>
      <c r="AD8" s="303">
        <v>0</v>
      </c>
      <c r="AE8" s="331">
        <v>3.9762778218361362E-4</v>
      </c>
      <c r="AF8" s="303">
        <v>0.74868005256163517</v>
      </c>
      <c r="AG8" s="303">
        <v>0.1525309219371406</v>
      </c>
      <c r="AH8" s="303">
        <v>9.8789025501224134E-2</v>
      </c>
      <c r="AI8" s="303">
        <v>0.63464823070199827</v>
      </c>
      <c r="AJ8" s="303">
        <v>0.36535176929800173</v>
      </c>
      <c r="AK8" s="303">
        <v>0</v>
      </c>
      <c r="AL8" s="303">
        <v>0</v>
      </c>
      <c r="AM8" s="303">
        <v>0</v>
      </c>
      <c r="AN8" s="303">
        <v>0.61326986001558825</v>
      </c>
      <c r="AO8" s="303">
        <v>0.28734865534787224</v>
      </c>
      <c r="AP8" s="303">
        <v>9.9381365336274757E-2</v>
      </c>
      <c r="AQ8" s="303">
        <v>0.70430079976973348</v>
      </c>
      <c r="AR8" s="303">
        <v>0.17182805687209721</v>
      </c>
      <c r="AS8" s="303">
        <v>0.29569908093000186</v>
      </c>
      <c r="AT8" s="303">
        <v>5.0851098551251651E-3</v>
      </c>
      <c r="AU8" s="303">
        <v>5.7468645998645457E-2</v>
      </c>
      <c r="AV8" s="303">
        <v>0.67945091774132416</v>
      </c>
      <c r="AW8" s="303">
        <v>0.22480180958224366</v>
      </c>
      <c r="AX8" s="303">
        <v>3.8277152637854736E-2</v>
      </c>
      <c r="AY8" s="303">
        <v>0.90425272732356765</v>
      </c>
      <c r="AZ8" s="303">
        <v>9.6152176768676025E-3</v>
      </c>
      <c r="BA8" s="303">
        <v>5.7468645998645457E-2</v>
      </c>
      <c r="BB8" s="303">
        <v>6.7736983371301683E-3</v>
      </c>
      <c r="BC8" s="303">
        <v>3.8277152637854736E-2</v>
      </c>
      <c r="BD8" s="273">
        <v>0.15773614550725773</v>
      </c>
      <c r="BE8" s="273">
        <v>0.77372058600448101</v>
      </c>
      <c r="BF8" s="273">
        <v>6.8543268488261228E-2</v>
      </c>
      <c r="BG8" s="273">
        <v>0.77571057801880894</v>
      </c>
      <c r="BH8" s="273">
        <v>3.0620839660889763E-3</v>
      </c>
      <c r="BI8" s="273">
        <v>0.16930407782289481</v>
      </c>
      <c r="BJ8" s="273">
        <v>2.0486081132278018E-2</v>
      </c>
      <c r="BK8" s="273">
        <v>0</v>
      </c>
      <c r="BL8" s="273">
        <v>3.1458788560959954E-2</v>
      </c>
      <c r="BM8" s="273">
        <v>0</v>
      </c>
      <c r="BN8" s="273">
        <v>0.26157387032159629</v>
      </c>
      <c r="BO8" s="273">
        <v>0.70259496136289101</v>
      </c>
      <c r="BP8" s="277">
        <v>2.5955567698018801E-2</v>
      </c>
      <c r="BQ8" s="277">
        <v>9.8756006174938616E-3</v>
      </c>
      <c r="BR8" s="273">
        <v>1</v>
      </c>
      <c r="BS8" s="273">
        <v>0</v>
      </c>
      <c r="BT8" s="277">
        <v>0.26317468451811321</v>
      </c>
      <c r="BU8" s="277">
        <v>0.69774064726420548</v>
      </c>
      <c r="BV8" s="273">
        <v>3.9084668217681307E-2</v>
      </c>
      <c r="BW8" s="277">
        <v>0.58151789707650658</v>
      </c>
      <c r="BX8" s="273">
        <v>1.9066293805221459E-3</v>
      </c>
      <c r="BY8" s="277">
        <v>0.38513829448304193</v>
      </c>
      <c r="BZ8" s="273">
        <v>0</v>
      </c>
      <c r="CA8" s="273">
        <v>3.1458788560959954E-2</v>
      </c>
      <c r="CB8" s="273">
        <v>0</v>
      </c>
      <c r="CC8" s="273">
        <v>0.42739000487929524</v>
      </c>
      <c r="CD8" s="273">
        <v>0.40699404761454272</v>
      </c>
      <c r="CE8" s="273">
        <v>0.16564442084291356</v>
      </c>
      <c r="CF8" s="273">
        <v>0</v>
      </c>
      <c r="CG8" s="247">
        <v>161.45302089619869</v>
      </c>
      <c r="CH8" s="225">
        <v>45.19486885689787</v>
      </c>
      <c r="CI8" s="225">
        <v>20.957587941979295</v>
      </c>
      <c r="CJ8" s="225">
        <v>193.91937701802982</v>
      </c>
      <c r="CK8" s="225">
        <v>18.0962234014196</v>
      </c>
      <c r="CL8" s="13">
        <v>28.84888982097711</v>
      </c>
      <c r="CM8" s="47">
        <v>598.7840272047938</v>
      </c>
      <c r="CN8" s="47">
        <v>11.401460993244303</v>
      </c>
      <c r="CO8" s="47">
        <v>713.70794032083381</v>
      </c>
      <c r="CP8" s="47">
        <v>5.3859308009430018</v>
      </c>
      <c r="CQ8" s="236">
        <f t="shared" si="0"/>
        <v>3729.093903951522</v>
      </c>
      <c r="CR8" s="238">
        <f t="shared" si="1"/>
        <v>0.54958016784450847</v>
      </c>
      <c r="CS8" s="238">
        <f t="shared" si="2"/>
        <v>0.25951207659894043</v>
      </c>
      <c r="CT8" s="238">
        <f t="shared" si="3"/>
        <v>0.19090775555655115</v>
      </c>
      <c r="CU8" s="238">
        <f t="shared" ref="CU8:CU13" si="4">CR8+CS8+CT8</f>
        <v>1</v>
      </c>
      <c r="CV8" s="237"/>
      <c r="CW8" s="240">
        <f>CQ8/[1]EU28!F8</f>
        <v>0.79393623929634682</v>
      </c>
      <c r="CX8" s="240">
        <f>F16/[1]EU28!F16</f>
        <v>0.80473552398442327</v>
      </c>
      <c r="CY8" s="240">
        <f>F23/[1]EU28!F23</f>
        <v>0.69527682302466409</v>
      </c>
      <c r="CZ8" s="240" t="s">
        <v>120</v>
      </c>
      <c r="DA8" s="27"/>
      <c r="DB8" s="27"/>
      <c r="DC8" s="27"/>
      <c r="DD8" s="27"/>
    </row>
    <row r="9" spans="1:113" ht="21.75" customHeight="1" x14ac:dyDescent="0.2">
      <c r="B9" s="5" t="s">
        <v>82</v>
      </c>
      <c r="C9" s="5" t="s">
        <v>83</v>
      </c>
      <c r="D9" s="5" t="s">
        <v>83</v>
      </c>
      <c r="E9" s="12" t="s">
        <v>91</v>
      </c>
      <c r="F9" s="32">
        <v>2671.3646593094768</v>
      </c>
      <c r="G9" s="32">
        <v>2095.1084991222097</v>
      </c>
      <c r="H9" s="32">
        <v>182.95392250000003</v>
      </c>
      <c r="I9" s="32">
        <v>45.261472005607374</v>
      </c>
      <c r="J9" s="32">
        <v>16.968006139824919</v>
      </c>
      <c r="K9" s="32">
        <v>31.549641344132141</v>
      </c>
      <c r="L9" s="32">
        <v>8.8607928464739754</v>
      </c>
      <c r="M9" s="32">
        <v>4.8510378150012698</v>
      </c>
      <c r="N9" s="32">
        <v>35.853126668959206</v>
      </c>
      <c r="O9" s="32">
        <v>5.2355237205457952</v>
      </c>
      <c r="P9" s="32">
        <v>4.1728216161023823</v>
      </c>
      <c r="Q9" s="356">
        <v>1.3238656512159619</v>
      </c>
      <c r="R9" s="13">
        <v>4.2628455840034052</v>
      </c>
      <c r="S9" s="13">
        <v>1.191383146714573</v>
      </c>
      <c r="T9" s="35">
        <v>1.2324259426826427</v>
      </c>
      <c r="U9" s="303">
        <v>0.65080244212088234</v>
      </c>
      <c r="V9" s="303">
        <v>0.30780038926764147</v>
      </c>
      <c r="W9" s="303">
        <v>4.1397168611476319E-2</v>
      </c>
      <c r="X9" s="303">
        <v>0</v>
      </c>
      <c r="Y9" s="303">
        <v>0.57230289054486194</v>
      </c>
      <c r="Z9" s="303">
        <v>0.11068885342047205</v>
      </c>
      <c r="AA9" s="303">
        <v>0.14024662106396432</v>
      </c>
      <c r="AB9" s="303">
        <v>8.3354930365862993E-3</v>
      </c>
      <c r="AC9" s="303">
        <v>0.24175750948982846</v>
      </c>
      <c r="AD9" s="303">
        <v>7.8019572455836975E-3</v>
      </c>
      <c r="AE9" s="303">
        <v>4.5692978901345278E-2</v>
      </c>
      <c r="AF9" s="303">
        <v>0.62317251492392711</v>
      </c>
      <c r="AG9" s="303">
        <v>0.23636559519460071</v>
      </c>
      <c r="AH9" s="303">
        <v>0.14046188988147229</v>
      </c>
      <c r="AI9" s="303">
        <v>0.38714707951911714</v>
      </c>
      <c r="AJ9" s="303">
        <v>0.61285292048088302</v>
      </c>
      <c r="AK9" s="303">
        <v>0</v>
      </c>
      <c r="AL9" s="303">
        <v>0</v>
      </c>
      <c r="AM9" s="303">
        <v>0</v>
      </c>
      <c r="AN9" s="303">
        <v>0.37707269742323107</v>
      </c>
      <c r="AO9" s="303">
        <v>0.46847743333229053</v>
      </c>
      <c r="AP9" s="303">
        <v>0.15444986924447854</v>
      </c>
      <c r="AQ9" s="303">
        <v>0.50398214185737245</v>
      </c>
      <c r="AR9" s="303">
        <v>0.20772053895284248</v>
      </c>
      <c r="AS9" s="303">
        <v>0.4960178581426275</v>
      </c>
      <c r="AT9" s="303">
        <v>0.33188759438579041</v>
      </c>
      <c r="AU9" s="303">
        <v>4.2382304268847371E-2</v>
      </c>
      <c r="AV9" s="303">
        <v>0.74719586444469521</v>
      </c>
      <c r="AW9" s="303">
        <v>0.18895488015852424</v>
      </c>
      <c r="AX9" s="303">
        <v>2.1466951127933155E-2</v>
      </c>
      <c r="AY9" s="303">
        <v>0.93615074460321956</v>
      </c>
      <c r="AZ9" s="303">
        <v>0.36649428499598613</v>
      </c>
      <c r="BA9" s="303">
        <v>4.2382304268847371E-2</v>
      </c>
      <c r="BB9" s="303">
        <v>2.1077808077745459E-2</v>
      </c>
      <c r="BC9" s="303">
        <v>2.1466951127933155E-2</v>
      </c>
      <c r="BD9" s="273">
        <v>0.14992836155556938</v>
      </c>
      <c r="BE9" s="273">
        <v>0.69623873383084456</v>
      </c>
      <c r="BF9" s="273">
        <v>0.15383290461358606</v>
      </c>
      <c r="BG9" s="273">
        <v>0.75540019449440621</v>
      </c>
      <c r="BH9" s="273">
        <v>2.5972176390742273E-3</v>
      </c>
      <c r="BI9" s="273">
        <v>0.17731349997256662</v>
      </c>
      <c r="BJ9" s="273">
        <v>2.4981525387973366E-2</v>
      </c>
      <c r="BK9" s="273">
        <v>0</v>
      </c>
      <c r="BL9" s="273">
        <v>3.9729223684210523E-2</v>
      </c>
      <c r="BM9" s="273">
        <v>0</v>
      </c>
      <c r="BN9" s="273">
        <v>0.30338586561123593</v>
      </c>
      <c r="BO9" s="273">
        <v>0.65818554964543685</v>
      </c>
      <c r="BP9" s="277">
        <v>3.0626627497743697E-2</v>
      </c>
      <c r="BQ9" s="277">
        <v>7.8019572455836975E-3</v>
      </c>
      <c r="BR9" s="273">
        <v>1</v>
      </c>
      <c r="BS9" s="273">
        <v>0</v>
      </c>
      <c r="BT9" s="277">
        <v>0.24809036528252898</v>
      </c>
      <c r="BU9" s="277">
        <v>0.63079936224722577</v>
      </c>
      <c r="BV9" s="273">
        <v>0.12111027247024542</v>
      </c>
      <c r="BW9" s="277">
        <v>0.57947990320241838</v>
      </c>
      <c r="BX9" s="273">
        <v>1.1117913047362534E-3</v>
      </c>
      <c r="BY9" s="277">
        <v>0.37777354063552071</v>
      </c>
      <c r="BZ9" s="273">
        <v>1.9272023513452474E-3</v>
      </c>
      <c r="CA9" s="273">
        <v>3.9729223684210523E-2</v>
      </c>
      <c r="CB9" s="273">
        <v>0</v>
      </c>
      <c r="CC9" s="273">
        <v>0.3404587974659557</v>
      </c>
      <c r="CD9" s="273">
        <v>0.42054648444873555</v>
      </c>
      <c r="CE9" s="273">
        <v>0.23901867795961418</v>
      </c>
      <c r="CF9" s="273">
        <v>0</v>
      </c>
      <c r="CG9" s="248">
        <v>139.11399925271425</v>
      </c>
      <c r="CH9" s="225">
        <v>36.336883489693712</v>
      </c>
      <c r="CI9" s="225">
        <v>21.354126428229506</v>
      </c>
      <c r="CJ9" s="235">
        <v>168.6076777248241</v>
      </c>
      <c r="CK9" s="225">
        <v>16.637438329971513</v>
      </c>
      <c r="CL9" s="13">
        <v>27.528245810671159</v>
      </c>
      <c r="CM9" s="47">
        <v>351.42470590635338</v>
      </c>
      <c r="CN9" s="47">
        <v>8.2639488954058127</v>
      </c>
      <c r="CO9" s="47">
        <v>425.54133404133717</v>
      </c>
      <c r="CP9" s="47">
        <v>4.2797226511689868</v>
      </c>
      <c r="CQ9" s="236">
        <f t="shared" si="0"/>
        <v>2671.3646593094763</v>
      </c>
      <c r="CR9" s="238">
        <f t="shared" si="1"/>
        <v>0.48406513835499776</v>
      </c>
      <c r="CS9" s="238">
        <f t="shared" si="2"/>
        <v>0.2899844559508537</v>
      </c>
      <c r="CT9" s="238">
        <f t="shared" si="3"/>
        <v>0.22595040569414854</v>
      </c>
      <c r="CU9" s="238">
        <f t="shared" si="4"/>
        <v>1</v>
      </c>
      <c r="CV9" s="237"/>
      <c r="CW9" s="240">
        <f>CQ9/[1]EU28!F9</f>
        <v>0.75300955785951107</v>
      </c>
      <c r="CX9" s="240">
        <f>F17/[1]EU28!F17</f>
        <v>0.74203062163536004</v>
      </c>
      <c r="CY9" s="240">
        <f>F24/[1]EU28!F24</f>
        <v>0.71942333419210669</v>
      </c>
      <c r="CZ9" s="240">
        <f>F33/[1]EU28!F33</f>
        <v>0.87653049459626831</v>
      </c>
      <c r="DA9" s="27"/>
      <c r="DB9" s="27"/>
      <c r="DC9" s="27"/>
      <c r="DD9" s="27"/>
    </row>
    <row r="10" spans="1:113" ht="21.75" customHeight="1" x14ac:dyDescent="0.2">
      <c r="B10" s="5" t="s">
        <v>82</v>
      </c>
      <c r="C10" s="5" t="s">
        <v>83</v>
      </c>
      <c r="D10" s="5" t="s">
        <v>83</v>
      </c>
      <c r="E10" s="12" t="s">
        <v>92</v>
      </c>
      <c r="F10" s="32">
        <v>2404.39675027676</v>
      </c>
      <c r="G10" s="32">
        <v>1849.9140831607847</v>
      </c>
      <c r="H10" s="32">
        <v>185.32896650000001</v>
      </c>
      <c r="I10" s="32">
        <v>39.648885147245636</v>
      </c>
      <c r="J10" s="32">
        <v>14.883206883319344</v>
      </c>
      <c r="K10" s="32">
        <v>28.279598922104732</v>
      </c>
      <c r="L10" s="32">
        <v>7.0956306853209314</v>
      </c>
      <c r="M10" s="32">
        <v>4.2736555398199814</v>
      </c>
      <c r="N10" s="32">
        <v>31.40566257250687</v>
      </c>
      <c r="O10" s="32">
        <v>4.7896479009787276</v>
      </c>
      <c r="P10" s="32">
        <v>3.4535746737600523</v>
      </c>
      <c r="Q10" s="13">
        <v>0.85385158271440442</v>
      </c>
      <c r="R10" s="13">
        <v>3.7023719250594684</v>
      </c>
      <c r="S10" s="13">
        <v>0.78934185282764557</v>
      </c>
      <c r="T10" s="35">
        <v>0.98965795992765349</v>
      </c>
      <c r="U10" s="303">
        <v>0.49473711973470369</v>
      </c>
      <c r="V10" s="303">
        <v>0.43404799348510537</v>
      </c>
      <c r="W10" s="303">
        <v>5.4427757326742099E-2</v>
      </c>
      <c r="X10" s="303">
        <v>1.6782094321639091E-2</v>
      </c>
      <c r="Y10" s="303">
        <v>0.3791841685339789</v>
      </c>
      <c r="Z10" s="303">
        <v>0.19827880829510375</v>
      </c>
      <c r="AA10" s="303">
        <v>0.13105716153607938</v>
      </c>
      <c r="AB10" s="303">
        <v>1.802169290908491E-2</v>
      </c>
      <c r="AC10" s="303">
        <v>0.38138542902177475</v>
      </c>
      <c r="AD10" s="303">
        <v>0.19963547965514089</v>
      </c>
      <c r="AE10" s="303">
        <v>0.10837324090816682</v>
      </c>
      <c r="AF10" s="303">
        <v>0.42207993790174625</v>
      </c>
      <c r="AG10" s="303">
        <v>0.17158653118613421</v>
      </c>
      <c r="AH10" s="303">
        <v>0.40633353091211943</v>
      </c>
      <c r="AI10" s="303">
        <v>0.2767276213477744</v>
      </c>
      <c r="AJ10" s="303">
        <v>0.72327237865222571</v>
      </c>
      <c r="AK10" s="303">
        <v>3.4144826326502058E-2</v>
      </c>
      <c r="AL10" s="303">
        <v>0</v>
      </c>
      <c r="AM10" s="303">
        <v>0</v>
      </c>
      <c r="AN10" s="303">
        <v>0.39366968589813028</v>
      </c>
      <c r="AO10" s="303">
        <v>0.35914356240129586</v>
      </c>
      <c r="AP10" s="303">
        <v>0.24718675170057369</v>
      </c>
      <c r="AQ10" s="303">
        <v>0.50360319864252023</v>
      </c>
      <c r="AR10" s="303">
        <v>0.42077648623035502</v>
      </c>
      <c r="AS10" s="303">
        <v>0.49639680135747971</v>
      </c>
      <c r="AT10" s="303">
        <v>0.41401313223412473</v>
      </c>
      <c r="AU10" s="303">
        <v>0</v>
      </c>
      <c r="AV10" s="303">
        <v>0.79736739286563063</v>
      </c>
      <c r="AW10" s="303">
        <v>0.20263260713436937</v>
      </c>
      <c r="AX10" s="303">
        <v>0</v>
      </c>
      <c r="AY10" s="303">
        <v>1</v>
      </c>
      <c r="AZ10" s="303">
        <v>0.5744340766977345</v>
      </c>
      <c r="BA10" s="303">
        <v>0</v>
      </c>
      <c r="BB10" s="303">
        <v>0</v>
      </c>
      <c r="BC10" s="303">
        <v>0</v>
      </c>
      <c r="BD10" s="273">
        <v>0.19601800759133281</v>
      </c>
      <c r="BE10" s="273">
        <v>0.73954043121299551</v>
      </c>
      <c r="BF10" s="273">
        <v>6.444156119567164E-2</v>
      </c>
      <c r="BG10" s="273">
        <v>0.58610021094998277</v>
      </c>
      <c r="BH10" s="273">
        <v>0.11069467272339531</v>
      </c>
      <c r="BI10" s="273">
        <v>0.2091366757561357</v>
      </c>
      <c r="BJ10" s="273">
        <v>5.5331723972038907E-2</v>
      </c>
      <c r="BK10" s="273">
        <v>0</v>
      </c>
      <c r="BL10" s="273">
        <v>3.8765636872058078E-2</v>
      </c>
      <c r="BM10" s="277">
        <v>2.7060777457090301E-2</v>
      </c>
      <c r="BN10" s="277">
        <v>0.17965519229464771</v>
      </c>
      <c r="BO10" s="277">
        <v>0.76161901487548977</v>
      </c>
      <c r="BP10" s="277">
        <v>2.5080184665292951E-2</v>
      </c>
      <c r="BQ10" s="277">
        <v>6.5848307074791558E-3</v>
      </c>
      <c r="BR10" s="273">
        <v>1</v>
      </c>
      <c r="BS10" s="273">
        <v>0</v>
      </c>
      <c r="BT10" s="277">
        <v>0.29663241617347386</v>
      </c>
      <c r="BU10" s="277">
        <v>0.58025363508921013</v>
      </c>
      <c r="BV10" s="273">
        <v>0.12311394873731582</v>
      </c>
      <c r="BW10" s="277">
        <v>0.6315845354213272</v>
      </c>
      <c r="BX10" s="273">
        <v>2.9398997585593733E-2</v>
      </c>
      <c r="BY10" s="277">
        <v>0.29734918071894734</v>
      </c>
      <c r="BZ10" s="273">
        <v>2.9305696756843609E-3</v>
      </c>
      <c r="CA10" s="273">
        <v>3.8765636872058078E-2</v>
      </c>
      <c r="CB10" s="273">
        <v>0</v>
      </c>
      <c r="CC10" s="273">
        <v>0.276973059066834</v>
      </c>
      <c r="CD10" s="273">
        <v>0.47996906179064991</v>
      </c>
      <c r="CE10" s="273">
        <v>0.24309018728315632</v>
      </c>
      <c r="CF10" s="273">
        <v>0</v>
      </c>
      <c r="CG10" s="247">
        <v>112.35147077970586</v>
      </c>
      <c r="CH10" s="225">
        <v>36.251163264663283</v>
      </c>
      <c r="CI10" s="225">
        <v>20.679519757639603</v>
      </c>
      <c r="CJ10" s="225">
        <v>138.77663200881736</v>
      </c>
      <c r="CK10" s="225">
        <v>16.726808508596299</v>
      </c>
      <c r="CL10" s="13">
        <v>27.648771672412547</v>
      </c>
      <c r="CM10" s="47">
        <v>263.10526018917187</v>
      </c>
      <c r="CN10" s="47">
        <v>8.3655807004083886</v>
      </c>
      <c r="CO10" s="47">
        <v>320.89101869162738</v>
      </c>
      <c r="CP10" s="47">
        <v>4.3033970564667277</v>
      </c>
      <c r="CQ10" s="236">
        <f t="shared" si="0"/>
        <v>2404.3967502767605</v>
      </c>
      <c r="CR10" s="238">
        <f t="shared" si="1"/>
        <v>0.47504153822717515</v>
      </c>
      <c r="CS10" s="238">
        <f t="shared" si="2"/>
        <v>0.3240350754993151</v>
      </c>
      <c r="CT10" s="238">
        <f t="shared" si="3"/>
        <v>0.20092338627350972</v>
      </c>
      <c r="CU10" s="238">
        <f t="shared" si="4"/>
        <v>0.99999999999999989</v>
      </c>
      <c r="CV10" s="237"/>
      <c r="CW10" s="240">
        <f>CQ10/[1]EU28!F10</f>
        <v>0.74623221132787243</v>
      </c>
      <c r="CX10" s="240">
        <f>F18/[1]EU28!F18</f>
        <v>0.74036826324755034</v>
      </c>
      <c r="CY10" s="240">
        <f>F25/[1]EU28!F25</f>
        <v>0.69395144200513548</v>
      </c>
      <c r="CZ10" s="240">
        <f>F34/[1]EU28!F34</f>
        <v>0.89289514687379468</v>
      </c>
      <c r="DA10" s="27"/>
      <c r="DB10" s="27"/>
      <c r="DC10" s="27"/>
      <c r="DD10" s="27"/>
    </row>
    <row r="11" spans="1:113" ht="21.75" customHeight="1" x14ac:dyDescent="0.2">
      <c r="B11" s="5" t="s">
        <v>82</v>
      </c>
      <c r="C11" s="5" t="s">
        <v>83</v>
      </c>
      <c r="D11" s="5" t="s">
        <v>83</v>
      </c>
      <c r="E11" s="12" t="s">
        <v>93</v>
      </c>
      <c r="F11" s="32">
        <v>2108.4552585896759</v>
      </c>
      <c r="G11" s="32">
        <v>1643.4703880336949</v>
      </c>
      <c r="H11" s="32">
        <v>162.70429949999999</v>
      </c>
      <c r="I11" s="32">
        <v>33.767593188433352</v>
      </c>
      <c r="J11" s="32">
        <v>13.196108634128791</v>
      </c>
      <c r="K11" s="32">
        <v>23.960925374761988</v>
      </c>
      <c r="L11" s="32">
        <v>6.1964671222821588</v>
      </c>
      <c r="M11" s="32">
        <v>3.610200691389212</v>
      </c>
      <c r="N11" s="32">
        <v>26.767690643935005</v>
      </c>
      <c r="O11" s="32">
        <v>4.0394705954895231</v>
      </c>
      <c r="P11" s="32">
        <v>2.9114602667892928</v>
      </c>
      <c r="Q11" s="13">
        <v>0.62573037821497557</v>
      </c>
      <c r="R11" s="13">
        <v>3.2006224482340269</v>
      </c>
      <c r="S11" s="13">
        <v>0.60526475081913411</v>
      </c>
      <c r="T11" s="35">
        <v>0.74083358600508598</v>
      </c>
      <c r="U11" s="303">
        <v>0.6403446876553639</v>
      </c>
      <c r="V11" s="303">
        <v>0.25429753682543421</v>
      </c>
      <c r="W11" s="303">
        <v>5.7075259579994528E-2</v>
      </c>
      <c r="X11" s="303">
        <v>4.827802328382013E-2</v>
      </c>
      <c r="Y11" s="303">
        <v>0.46423169809619735</v>
      </c>
      <c r="Z11" s="303">
        <v>0.26368239641690933</v>
      </c>
      <c r="AA11" s="303">
        <v>0.23893068540570941</v>
      </c>
      <c r="AB11" s="303">
        <v>0.15203258662691416</v>
      </c>
      <c r="AC11" s="303">
        <v>0.20855592685252947</v>
      </c>
      <c r="AD11" s="303">
        <v>0.19745937290498264</v>
      </c>
      <c r="AE11" s="303">
        <v>8.8281689645563793E-2</v>
      </c>
      <c r="AF11" s="303">
        <v>0.36811493565568193</v>
      </c>
      <c r="AG11" s="303">
        <v>0.28488369567849592</v>
      </c>
      <c r="AH11" s="303">
        <v>0.3470013686658221</v>
      </c>
      <c r="AI11" s="303">
        <v>0.26363555510757453</v>
      </c>
      <c r="AJ11" s="303">
        <v>0.73636444489242536</v>
      </c>
      <c r="AK11" s="303">
        <v>0.35772605050861317</v>
      </c>
      <c r="AL11" s="303">
        <v>0</v>
      </c>
      <c r="AM11" s="303">
        <v>0</v>
      </c>
      <c r="AN11" s="303">
        <v>0.39842011096810143</v>
      </c>
      <c r="AO11" s="303">
        <v>0.30225646839107734</v>
      </c>
      <c r="AP11" s="303">
        <v>0.29932342064082118</v>
      </c>
      <c r="AQ11" s="303">
        <v>0.52705235967207764</v>
      </c>
      <c r="AR11" s="303">
        <v>0.50177471144083585</v>
      </c>
      <c r="AS11" s="303">
        <v>0.47294764032792225</v>
      </c>
      <c r="AT11" s="303">
        <v>0.43833997079198189</v>
      </c>
      <c r="AU11" s="303">
        <v>0</v>
      </c>
      <c r="AV11" s="303">
        <v>0.76569298425012711</v>
      </c>
      <c r="AW11" s="303">
        <v>0.23430701574987284</v>
      </c>
      <c r="AX11" s="303">
        <v>0</v>
      </c>
      <c r="AY11" s="303">
        <v>0.99999999999999989</v>
      </c>
      <c r="AZ11" s="303">
        <v>0.63650022998667388</v>
      </c>
      <c r="BA11" s="303">
        <v>0</v>
      </c>
      <c r="BB11" s="303">
        <v>0</v>
      </c>
      <c r="BC11" s="303">
        <v>0</v>
      </c>
      <c r="BD11" s="273">
        <v>0.1023090076678187</v>
      </c>
      <c r="BE11" s="273">
        <v>0.79543844348469983</v>
      </c>
      <c r="BF11" s="273">
        <v>0.10225254884748135</v>
      </c>
      <c r="BG11" s="273">
        <v>0.37514158046804957</v>
      </c>
      <c r="BH11" s="273">
        <v>0.23704528524256935</v>
      </c>
      <c r="BI11" s="273">
        <v>0.23637078933036124</v>
      </c>
      <c r="BJ11" s="273">
        <v>6.0404989787019234E-3</v>
      </c>
      <c r="BK11" s="273">
        <v>0.10729039629147244</v>
      </c>
      <c r="BL11" s="273">
        <v>3.8135701968531097E-2</v>
      </c>
      <c r="BM11" s="277">
        <v>5.2769067737257975E-3</v>
      </c>
      <c r="BN11" s="277">
        <v>0.1712899157459499</v>
      </c>
      <c r="BO11" s="277">
        <v>0.81684962094270175</v>
      </c>
      <c r="BP11" s="273">
        <v>0</v>
      </c>
      <c r="BQ11" s="277">
        <v>6.5835565376226304E-3</v>
      </c>
      <c r="BR11" s="273">
        <v>0.97517547496264045</v>
      </c>
      <c r="BS11" s="273">
        <v>2.4824525037359459E-2</v>
      </c>
      <c r="BT11" s="277">
        <v>0.32498546679687268</v>
      </c>
      <c r="BU11" s="277">
        <v>0.64192208348182866</v>
      </c>
      <c r="BV11" s="273">
        <v>3.3092449721298572E-2</v>
      </c>
      <c r="BW11" s="277">
        <v>0.58949220181552708</v>
      </c>
      <c r="BX11" s="273">
        <v>2.8440349830862299E-2</v>
      </c>
      <c r="BY11" s="277">
        <v>0.33602315385000514</v>
      </c>
      <c r="BZ11" s="273">
        <v>2.655938041034144E-3</v>
      </c>
      <c r="CA11" s="273">
        <v>4.34126087422569E-2</v>
      </c>
      <c r="CB11" s="273">
        <v>0</v>
      </c>
      <c r="CC11" s="273">
        <v>0.28885142037298528</v>
      </c>
      <c r="CD11" s="273">
        <v>0.51528634646948079</v>
      </c>
      <c r="CE11" s="273">
        <v>0.19589063830083245</v>
      </c>
      <c r="CF11" s="273">
        <v>0</v>
      </c>
      <c r="CG11" s="247">
        <v>88.887172773002732</v>
      </c>
      <c r="CH11" s="225">
        <v>35.730956716481799</v>
      </c>
      <c r="CI11" s="225">
        <v>20.94587723901304</v>
      </c>
      <c r="CJ11" s="225">
        <v>110.82948662708236</v>
      </c>
      <c r="CK11" s="225">
        <v>16.639183378570145</v>
      </c>
      <c r="CL11" s="13">
        <v>27.747515253275882</v>
      </c>
      <c r="CM11" s="47">
        <v>192.98086482095101</v>
      </c>
      <c r="CN11" s="47">
        <v>6.9791412505007315</v>
      </c>
      <c r="CO11" s="47">
        <v>236.79483526731801</v>
      </c>
      <c r="CP11" s="47">
        <v>3.5465550407915671</v>
      </c>
      <c r="CQ11" s="236">
        <f t="shared" si="0"/>
        <v>2108.4552585896759</v>
      </c>
      <c r="CR11" s="238">
        <f t="shared" si="1"/>
        <v>0.44157602290251119</v>
      </c>
      <c r="CS11" s="238">
        <f t="shared" si="2"/>
        <v>0.38359665703518336</v>
      </c>
      <c r="CT11" s="238">
        <f t="shared" si="3"/>
        <v>0.17482732006230547</v>
      </c>
      <c r="CU11" s="238">
        <f t="shared" si="4"/>
        <v>1</v>
      </c>
      <c r="CV11" s="237"/>
      <c r="CW11" s="240">
        <f>CQ11/[1]EU28!F11</f>
        <v>0.72818247137274739</v>
      </c>
      <c r="CX11" s="240">
        <f>F19/[1]EU28!F19</f>
        <v>0.73520636745652135</v>
      </c>
      <c r="CY11" s="240">
        <f>F26/[1]EU28!F26</f>
        <v>0.68446722430998286</v>
      </c>
      <c r="CZ11" s="240">
        <f>F35/[1]EU28!F35</f>
        <v>0.88851200715100165</v>
      </c>
      <c r="DA11" s="27"/>
      <c r="DB11" s="27"/>
      <c r="DC11" s="27"/>
      <c r="DD11" s="27"/>
    </row>
    <row r="12" spans="1:113" ht="21.75" customHeight="1" x14ac:dyDescent="0.2">
      <c r="B12" s="5" t="s">
        <v>82</v>
      </c>
      <c r="C12" s="5" t="s">
        <v>83</v>
      </c>
      <c r="D12" s="5" t="s">
        <v>83</v>
      </c>
      <c r="E12" s="12" t="s">
        <v>94</v>
      </c>
      <c r="F12" s="32">
        <v>2486.1500763053036</v>
      </c>
      <c r="G12" s="32">
        <v>1908.4825802991138</v>
      </c>
      <c r="H12" s="32">
        <v>183.42403513965431</v>
      </c>
      <c r="I12" s="32">
        <v>39.838064852552549</v>
      </c>
      <c r="J12" s="32">
        <v>15.512977719150976</v>
      </c>
      <c r="K12" s="32">
        <v>28.633094418140054</v>
      </c>
      <c r="L12" s="32">
        <v>6.4666876554384629</v>
      </c>
      <c r="M12" s="32">
        <v>4.738282778974038</v>
      </c>
      <c r="N12" s="32">
        <v>32.074808184147884</v>
      </c>
      <c r="O12" s="32">
        <v>4.7973346228512188</v>
      </c>
      <c r="P12" s="32">
        <v>3.4304640362196186</v>
      </c>
      <c r="Q12" s="13">
        <v>0.48033187120102594</v>
      </c>
      <c r="R12" s="13">
        <v>2.784651778022599</v>
      </c>
      <c r="S12" s="13">
        <v>0.41618008824681474</v>
      </c>
      <c r="T12" s="35">
        <v>0.52687589389163347</v>
      </c>
      <c r="U12" s="303">
        <v>0.68927556019075908</v>
      </c>
      <c r="V12" s="303">
        <v>0.27827607964398526</v>
      </c>
      <c r="W12" s="303">
        <v>1.9357871188053884E-2</v>
      </c>
      <c r="X12" s="303">
        <v>1.3086489476508496E-2</v>
      </c>
      <c r="Y12" s="303">
        <v>0.48900175263158968</v>
      </c>
      <c r="Z12" s="303">
        <v>0.29006313324939709</v>
      </c>
      <c r="AA12" s="303">
        <v>0.28398229519416762</v>
      </c>
      <c r="AB12" s="303">
        <v>0.28384557258336579</v>
      </c>
      <c r="AC12" s="303">
        <v>0.22074457046269741</v>
      </c>
      <c r="AD12" s="303">
        <v>0.19133022241042061</v>
      </c>
      <c r="AE12" s="303">
        <v>6.2713817115453915E-3</v>
      </c>
      <c r="AF12" s="303">
        <v>0.51731637074666603</v>
      </c>
      <c r="AG12" s="303">
        <v>0.19891292258026361</v>
      </c>
      <c r="AH12" s="303">
        <v>0.28377070667307053</v>
      </c>
      <c r="AI12" s="303">
        <v>0.15942783704854252</v>
      </c>
      <c r="AJ12" s="303">
        <v>0.80130876818245511</v>
      </c>
      <c r="AK12" s="303">
        <v>0.45617751829257192</v>
      </c>
      <c r="AL12" s="303">
        <v>3.926339476900239E-2</v>
      </c>
      <c r="AM12" s="303">
        <v>0</v>
      </c>
      <c r="AN12" s="303">
        <v>0.42048592243295774</v>
      </c>
      <c r="AO12" s="303">
        <v>0.29724730155305457</v>
      </c>
      <c r="AP12" s="303">
        <v>0.28226677601398775</v>
      </c>
      <c r="AQ12" s="303">
        <v>0.54647786058611592</v>
      </c>
      <c r="AR12" s="303">
        <v>0.40430263177181219</v>
      </c>
      <c r="AS12" s="303">
        <v>0.45352213941388397</v>
      </c>
      <c r="AT12" s="303">
        <v>0.39849099500535112</v>
      </c>
      <c r="AU12" s="303">
        <v>6.2713817115453915E-3</v>
      </c>
      <c r="AV12" s="303">
        <v>0.76350829394857078</v>
      </c>
      <c r="AW12" s="303">
        <v>0.23022032433988388</v>
      </c>
      <c r="AX12" s="303">
        <v>0</v>
      </c>
      <c r="AY12" s="303">
        <v>0.9937286182884546</v>
      </c>
      <c r="AZ12" s="303">
        <v>0.62225820049050473</v>
      </c>
      <c r="BA12" s="303">
        <v>6.2713817115453915E-3</v>
      </c>
      <c r="BB12" s="303">
        <v>1.2542763423090783E-2</v>
      </c>
      <c r="BC12" s="303">
        <v>0</v>
      </c>
      <c r="BD12" s="273">
        <v>9.4184903180574042E-2</v>
      </c>
      <c r="BE12" s="273">
        <v>0.77722571239964311</v>
      </c>
      <c r="BF12" s="273">
        <v>0.12858938441978299</v>
      </c>
      <c r="BG12" s="273">
        <v>0.51006343222414141</v>
      </c>
      <c r="BH12" s="273">
        <v>0.18093014828080106</v>
      </c>
      <c r="BI12" s="273">
        <v>0.22428257356943049</v>
      </c>
      <c r="BJ12" s="273">
        <v>2.1680107131787237E-3</v>
      </c>
      <c r="BK12" s="273">
        <v>4.9957179399945303E-2</v>
      </c>
      <c r="BL12" s="273">
        <v>3.262199182167471E-2</v>
      </c>
      <c r="BM12" s="273">
        <v>0</v>
      </c>
      <c r="BN12" s="277">
        <v>0.20694111553008118</v>
      </c>
      <c r="BO12" s="277">
        <v>0.7930588844699189</v>
      </c>
      <c r="BP12" s="273">
        <v>0</v>
      </c>
      <c r="BQ12" s="273">
        <v>0</v>
      </c>
      <c r="BR12" s="273">
        <v>0.92291289254283448</v>
      </c>
      <c r="BS12" s="273">
        <v>7.7087107457165502E-2</v>
      </c>
      <c r="BT12" s="277">
        <v>0.33115677885826339</v>
      </c>
      <c r="BU12" s="277">
        <v>0.63232236370115569</v>
      </c>
      <c r="BV12" s="273">
        <v>3.6520857440580923E-2</v>
      </c>
      <c r="BW12" s="277">
        <v>0.6014425457701581</v>
      </c>
      <c r="BX12" s="273">
        <v>4.016425484874854E-2</v>
      </c>
      <c r="BY12" s="277">
        <v>0.26857775726049926</v>
      </c>
      <c r="BZ12" s="273">
        <v>7.2596069081457592E-3</v>
      </c>
      <c r="CA12" s="273">
        <v>8.2579171221620021E-2</v>
      </c>
      <c r="CB12" s="273">
        <v>0</v>
      </c>
      <c r="CC12" s="273">
        <v>0.30044817560267251</v>
      </c>
      <c r="CD12" s="273">
        <v>0.50981904988333748</v>
      </c>
      <c r="CE12" s="273">
        <v>0.18976154963115638</v>
      </c>
      <c r="CF12" s="273">
        <v>0</v>
      </c>
      <c r="CG12" s="247">
        <v>76.494578361867426</v>
      </c>
      <c r="CH12" s="225">
        <v>34.589632958988219</v>
      </c>
      <c r="CI12" s="225">
        <v>20.088821201565803</v>
      </c>
      <c r="CJ12" s="225">
        <v>96.314680454987979</v>
      </c>
      <c r="CK12" s="225">
        <v>14.45981487197348</v>
      </c>
      <c r="CL12" s="13">
        <v>28.551145681312772</v>
      </c>
      <c r="CM12" s="47">
        <v>199.04133549430657</v>
      </c>
      <c r="CN12" s="47">
        <v>7.504784452717514</v>
      </c>
      <c r="CO12" s="47">
        <v>254.14220905464919</v>
      </c>
      <c r="CP12" s="47">
        <v>3.2756602933813364</v>
      </c>
      <c r="CQ12" s="236">
        <f t="shared" si="0"/>
        <v>2486.1500763053032</v>
      </c>
      <c r="CR12" s="238">
        <f t="shared" si="1"/>
        <v>0.47693403868942835</v>
      </c>
      <c r="CS12" s="238">
        <f t="shared" si="2"/>
        <v>0.33337312180441425</v>
      </c>
      <c r="CT12" s="238">
        <f t="shared" si="3"/>
        <v>0.18969283950615745</v>
      </c>
      <c r="CU12" s="238">
        <f t="shared" si="4"/>
        <v>1</v>
      </c>
      <c r="CV12" s="237"/>
      <c r="CW12" s="240">
        <f>CQ12/[1]EU28!F12</f>
        <v>0.75074762242527138</v>
      </c>
      <c r="CX12" s="240">
        <f>F20/[1]EU28!F20</f>
        <v>0.73823418235947547</v>
      </c>
      <c r="CY12" s="240">
        <f>F27/[1]EU28!F27</f>
        <v>0.66607866462743026</v>
      </c>
      <c r="CZ12" s="240">
        <f>F36/[1]EU28!F36</f>
        <v>1.0041336320100174</v>
      </c>
      <c r="DA12" s="27"/>
      <c r="DB12" s="27"/>
      <c r="DC12" s="27"/>
      <c r="DD12" s="27"/>
    </row>
    <row r="13" spans="1:113" ht="23.25" customHeight="1" x14ac:dyDescent="0.2">
      <c r="B13" s="5" t="s">
        <v>82</v>
      </c>
      <c r="C13" s="5" t="s">
        <v>83</v>
      </c>
      <c r="D13" s="5" t="s">
        <v>83</v>
      </c>
      <c r="E13" s="10" t="s">
        <v>95</v>
      </c>
      <c r="F13" s="32">
        <v>1725.6561384086572</v>
      </c>
      <c r="G13" s="32">
        <v>1315.8342430543039</v>
      </c>
      <c r="H13" s="32">
        <v>103.19698510841594</v>
      </c>
      <c r="I13" s="32">
        <v>26.368277608560344</v>
      </c>
      <c r="J13" s="32">
        <v>9.8279681736419242</v>
      </c>
      <c r="K13" s="32">
        <v>18.93185829958437</v>
      </c>
      <c r="L13" s="32">
        <v>4.3088522314335691</v>
      </c>
      <c r="M13" s="32">
        <v>3.1275670775424036</v>
      </c>
      <c r="N13" s="32">
        <v>19.700892847653847</v>
      </c>
      <c r="O13" s="32">
        <v>3.2216060391512027</v>
      </c>
      <c r="P13" s="32">
        <v>3.9444388456636386</v>
      </c>
      <c r="Q13" s="13">
        <v>0.35917602963986756</v>
      </c>
      <c r="R13" s="13">
        <v>2.3945960478063992</v>
      </c>
      <c r="S13" s="13">
        <v>0.27991804936698328</v>
      </c>
      <c r="T13" s="35">
        <v>0.35995394391864394</v>
      </c>
      <c r="U13" s="303">
        <v>0.70068831460311409</v>
      </c>
      <c r="V13" s="303">
        <v>0.27136058097512117</v>
      </c>
      <c r="W13" s="303">
        <v>1.3973455982862095E-2</v>
      </c>
      <c r="X13" s="303">
        <v>1.3973455982862095E-2</v>
      </c>
      <c r="Y13" s="303">
        <v>0.50893017601274182</v>
      </c>
      <c r="Z13" s="303">
        <v>0.3454747803664765</v>
      </c>
      <c r="AA13" s="303">
        <v>0.26316116986034055</v>
      </c>
      <c r="AB13" s="303">
        <v>0.26663234995117974</v>
      </c>
      <c r="AC13" s="303">
        <v>0.22790865412691752</v>
      </c>
      <c r="AD13" s="303">
        <v>0.22729480368699678</v>
      </c>
      <c r="AE13" s="303">
        <v>0</v>
      </c>
      <c r="AF13" s="303">
        <v>0.66786154459692815</v>
      </c>
      <c r="AG13" s="303">
        <v>0.32992360784007096</v>
      </c>
      <c r="AH13" s="303">
        <v>2.2148475630008129E-3</v>
      </c>
      <c r="AI13" s="303">
        <v>0</v>
      </c>
      <c r="AJ13" s="303">
        <v>0.86397108836346292</v>
      </c>
      <c r="AK13" s="303">
        <v>0.46048044587592246</v>
      </c>
      <c r="AL13" s="303">
        <v>0.13602891163653713</v>
      </c>
      <c r="AM13" s="303">
        <v>9.4104351231910383E-2</v>
      </c>
      <c r="AN13" s="303">
        <v>0.38416228526905272</v>
      </c>
      <c r="AO13" s="303">
        <v>0.32523593752728197</v>
      </c>
      <c r="AP13" s="303">
        <v>0.29060177720366526</v>
      </c>
      <c r="AQ13" s="303">
        <v>0.55242143882308725</v>
      </c>
      <c r="AR13" s="303">
        <v>0.36164564533992266</v>
      </c>
      <c r="AS13" s="303">
        <v>0.44757856117691253</v>
      </c>
      <c r="AT13" s="303">
        <v>0.41908934468401898</v>
      </c>
      <c r="AU13" s="303">
        <v>0</v>
      </c>
      <c r="AV13" s="303">
        <v>0.69299016470699337</v>
      </c>
      <c r="AW13" s="303">
        <v>0.30700983529300652</v>
      </c>
      <c r="AX13" s="303">
        <v>0</v>
      </c>
      <c r="AY13" s="303">
        <v>1</v>
      </c>
      <c r="AZ13" s="303">
        <v>0.71315832410877411</v>
      </c>
      <c r="BA13" s="303">
        <v>0</v>
      </c>
      <c r="BB13" s="303">
        <v>0</v>
      </c>
      <c r="BC13" s="303">
        <v>0</v>
      </c>
      <c r="BD13" s="273">
        <v>8.8886539982293594E-2</v>
      </c>
      <c r="BE13" s="273">
        <v>0.8589202667081508</v>
      </c>
      <c r="BF13" s="273">
        <v>5.2193193309555595E-2</v>
      </c>
      <c r="BG13" s="273">
        <v>0.42258026290261097</v>
      </c>
      <c r="BH13" s="273">
        <v>0.24539237562985819</v>
      </c>
      <c r="BI13" s="273">
        <v>0.24990195254870892</v>
      </c>
      <c r="BJ13" s="273">
        <v>0</v>
      </c>
      <c r="BK13" s="273">
        <v>0</v>
      </c>
      <c r="BL13" s="273">
        <v>8.2152746211749617E-2</v>
      </c>
      <c r="BM13" s="273">
        <v>0</v>
      </c>
      <c r="BN13" s="277">
        <v>0.2307141186527942</v>
      </c>
      <c r="BO13" s="273">
        <v>0.72763668868593867</v>
      </c>
      <c r="BP13" s="277">
        <v>4.1649192661267161E-2</v>
      </c>
      <c r="BQ13" s="273">
        <v>0</v>
      </c>
      <c r="BR13" s="273">
        <v>0.84418089779534045</v>
      </c>
      <c r="BS13" s="273">
        <v>0.15581910220465958</v>
      </c>
      <c r="BT13" s="273">
        <v>0.20112236190180202</v>
      </c>
      <c r="BU13" s="273">
        <v>0.76380784677505542</v>
      </c>
      <c r="BV13" s="273">
        <v>3.5069791323142571E-2</v>
      </c>
      <c r="BW13" s="277">
        <v>0.57323920087873326</v>
      </c>
      <c r="BX13" s="273">
        <v>6.2098814049427249E-2</v>
      </c>
      <c r="BY13" s="273">
        <v>0.15334423695800223</v>
      </c>
      <c r="BZ13" s="273">
        <v>0.12919233919501538</v>
      </c>
      <c r="CA13" s="273">
        <v>8.2152746211749617E-2</v>
      </c>
      <c r="CB13" s="273">
        <v>0</v>
      </c>
      <c r="CC13" s="273">
        <v>0.29063109827044487</v>
      </c>
      <c r="CD13" s="273">
        <v>0.50036680893135654</v>
      </c>
      <c r="CE13" s="273">
        <v>0.20903698832784937</v>
      </c>
      <c r="CF13" s="273">
        <v>0</v>
      </c>
      <c r="CG13" s="247">
        <v>57.086597848054893</v>
      </c>
      <c r="CH13" s="225">
        <v>27.173911906657292</v>
      </c>
      <c r="CI13" s="225">
        <v>19.942145215795993</v>
      </c>
      <c r="CJ13" s="225">
        <v>70.375190800378732</v>
      </c>
      <c r="CK13" s="13">
        <v>12.715645094686918</v>
      </c>
      <c r="CL13" s="13">
        <v>28.745122447408107</v>
      </c>
      <c r="CM13" s="47">
        <v>109.57475432983465</v>
      </c>
      <c r="CN13" s="47">
        <v>3.2191591229413876</v>
      </c>
      <c r="CO13" s="47">
        <v>139.42881297438237</v>
      </c>
      <c r="CP13" s="47">
        <v>1.8317498626249005</v>
      </c>
      <c r="CQ13" s="236">
        <f t="shared" si="0"/>
        <v>1725.6561384086576</v>
      </c>
      <c r="CR13" s="238">
        <f t="shared" si="1"/>
        <v>0.40360919925286393</v>
      </c>
      <c r="CS13" s="238">
        <f t="shared" si="2"/>
        <v>0.45935865389282465</v>
      </c>
      <c r="CT13" s="238">
        <f t="shared" si="3"/>
        <v>0.13703214685431137</v>
      </c>
      <c r="CU13" s="238">
        <f t="shared" si="4"/>
        <v>1</v>
      </c>
      <c r="CV13" s="237"/>
      <c r="CW13" s="240">
        <f>CQ13/[1]EU28!F13</f>
        <v>0.73116695719223024</v>
      </c>
      <c r="CX13" s="240">
        <f>F21/[1]EU28!F21</f>
        <v>0.7513627109927048</v>
      </c>
      <c r="CY13" s="240">
        <f>F28/[1]EU28!F28</f>
        <v>0.67070808645877256</v>
      </c>
      <c r="CZ13" s="240">
        <f>F37/[1]EU28!F37</f>
        <v>1.1184395948395096</v>
      </c>
      <c r="DA13" s="27"/>
      <c r="DB13" s="27"/>
      <c r="DC13" s="27"/>
      <c r="DD13" s="27"/>
    </row>
    <row r="14" spans="1:113" ht="24.75" customHeight="1" x14ac:dyDescent="0.2">
      <c r="B14" s="5" t="s">
        <v>82</v>
      </c>
      <c r="C14" s="5" t="s">
        <v>97</v>
      </c>
      <c r="D14" s="5" t="s">
        <v>97</v>
      </c>
      <c r="E14" s="15"/>
      <c r="F14" s="10"/>
      <c r="G14" s="13"/>
      <c r="H14" s="358"/>
      <c r="I14" s="229">
        <v>160.42533796480157</v>
      </c>
      <c r="J14" s="229">
        <v>80.576899999999995</v>
      </c>
      <c r="K14" s="229">
        <v>113.69175953744613</v>
      </c>
      <c r="L14" s="229">
        <v>29.629265489541343</v>
      </c>
      <c r="M14" s="229">
        <v>17.104312937814118</v>
      </c>
      <c r="N14" s="99"/>
      <c r="O14" s="357"/>
      <c r="P14" s="357"/>
      <c r="Q14" s="99">
        <v>2.4741552630358017</v>
      </c>
      <c r="R14" s="7"/>
      <c r="S14" s="7"/>
      <c r="T14" s="284"/>
      <c r="U14" s="274"/>
      <c r="V14" s="274"/>
      <c r="W14" s="274"/>
      <c r="X14" s="274"/>
      <c r="Y14" s="274"/>
      <c r="Z14" s="274"/>
      <c r="AA14" s="274"/>
      <c r="AB14" s="274"/>
      <c r="AC14" s="274"/>
      <c r="AD14" s="274"/>
      <c r="AE14" s="274"/>
      <c r="AF14" s="274"/>
      <c r="AG14" s="274"/>
      <c r="AH14" s="274"/>
      <c r="AI14" s="274"/>
      <c r="AJ14" s="274"/>
      <c r="AK14" s="274"/>
      <c r="AL14" s="274"/>
      <c r="AM14" s="274"/>
      <c r="AN14" s="274"/>
      <c r="AO14" s="274"/>
      <c r="AP14" s="274"/>
      <c r="AQ14" s="274"/>
      <c r="AR14" s="274"/>
      <c r="AS14" s="274"/>
      <c r="AT14" s="274"/>
      <c r="AU14" s="274"/>
      <c r="AV14" s="274"/>
      <c r="AW14" s="274"/>
      <c r="AX14" s="274"/>
      <c r="AY14" s="274"/>
      <c r="AZ14" s="274"/>
      <c r="BA14" s="274"/>
      <c r="BB14" s="274"/>
      <c r="BC14" s="274"/>
      <c r="BD14" s="273"/>
      <c r="BE14" s="273"/>
      <c r="BF14" s="273"/>
      <c r="BG14" s="273"/>
      <c r="BH14" s="273"/>
      <c r="BI14" s="273"/>
      <c r="BJ14" s="273"/>
      <c r="BK14" s="273"/>
      <c r="BL14" s="273"/>
      <c r="BM14" s="273"/>
      <c r="BN14" s="273"/>
      <c r="BO14" s="273"/>
      <c r="BP14" s="273"/>
      <c r="BQ14" s="273"/>
      <c r="BR14" s="273"/>
      <c r="BS14" s="273"/>
      <c r="BT14" s="273"/>
      <c r="BU14" s="273"/>
      <c r="BV14" s="273"/>
      <c r="BW14" s="273"/>
      <c r="BX14" s="273"/>
      <c r="BY14" s="273"/>
      <c r="BZ14" s="273"/>
      <c r="CA14" s="273"/>
      <c r="CB14" s="273"/>
      <c r="CC14" s="273"/>
      <c r="CD14" s="273"/>
      <c r="CE14" s="273"/>
      <c r="CF14" s="273"/>
      <c r="CG14" s="313"/>
      <c r="CH14" s="241"/>
      <c r="CI14" s="241"/>
      <c r="CJ14" s="241"/>
      <c r="CK14" s="63"/>
      <c r="CL14" s="63"/>
      <c r="CM14" s="15"/>
      <c r="CN14" s="15"/>
      <c r="CO14" s="241"/>
      <c r="CP14" s="6"/>
      <c r="CQ14" s="239"/>
      <c r="CR14" s="239"/>
      <c r="CS14" s="239"/>
      <c r="CT14" s="239"/>
      <c r="CU14" s="237"/>
      <c r="CV14" s="27"/>
      <c r="CW14" s="27"/>
      <c r="CX14" s="27"/>
      <c r="CY14" s="27"/>
      <c r="CZ14" s="27"/>
      <c r="DA14" s="27"/>
      <c r="DB14" s="27"/>
      <c r="DC14" s="27"/>
      <c r="DD14" s="27"/>
      <c r="DE14" s="27"/>
    </row>
    <row r="15" spans="1:113" ht="24.75" customHeight="1" x14ac:dyDescent="0.2">
      <c r="A15" s="26"/>
      <c r="B15" s="37" t="s">
        <v>82</v>
      </c>
      <c r="C15" s="37" t="s">
        <v>97</v>
      </c>
      <c r="D15" s="37" t="s">
        <v>97</v>
      </c>
      <c r="E15" s="38" t="s">
        <v>84</v>
      </c>
      <c r="F15" s="32">
        <v>2271.9552052197237</v>
      </c>
      <c r="G15" s="32">
        <v>1846.4888447926332</v>
      </c>
      <c r="H15" s="32">
        <v>121.79673056000001</v>
      </c>
      <c r="I15" s="32">
        <v>34.764772755699283</v>
      </c>
      <c r="J15" s="32">
        <v>17.669745173282166</v>
      </c>
      <c r="K15" s="32">
        <v>24.080695237885244</v>
      </c>
      <c r="L15" s="32">
        <v>6.7546333804221952</v>
      </c>
      <c r="M15" s="32">
        <v>3.9294441373918509</v>
      </c>
      <c r="N15" s="32">
        <v>28.625643173730182</v>
      </c>
      <c r="O15" s="32">
        <v>3.6395567109972129</v>
      </c>
      <c r="P15" s="32">
        <v>2.575270085445974</v>
      </c>
      <c r="Q15" s="7">
        <v>2.4728382517214138</v>
      </c>
      <c r="R15" s="7">
        <v>6.18933789740632</v>
      </c>
      <c r="S15" s="7">
        <v>2.1762113138450045</v>
      </c>
      <c r="T15" s="7">
        <v>1.8834552431785281</v>
      </c>
      <c r="U15" s="304">
        <v>0.73327615061769846</v>
      </c>
      <c r="V15" s="304">
        <v>5.3170005194132933E-3</v>
      </c>
      <c r="W15" s="304">
        <v>0.14425722457177473</v>
      </c>
      <c r="X15" s="304">
        <v>0.11718720342032324</v>
      </c>
      <c r="Y15" s="304">
        <v>0.77090404004748248</v>
      </c>
      <c r="Z15" s="304">
        <v>0</v>
      </c>
      <c r="AA15" s="304">
        <v>7.717294080627457E-2</v>
      </c>
      <c r="AB15" s="304">
        <v>7.9850748121198349E-3</v>
      </c>
      <c r="AC15" s="304">
        <v>4.4715323421121458E-2</v>
      </c>
      <c r="AD15" s="304">
        <v>0</v>
      </c>
      <c r="AE15" s="304">
        <v>0.10719427978650137</v>
      </c>
      <c r="AF15" s="304">
        <v>0.91964013241242615</v>
      </c>
      <c r="AG15" s="304">
        <v>1.425256415429885E-2</v>
      </c>
      <c r="AH15" s="304">
        <v>6.610730343327513E-2</v>
      </c>
      <c r="AI15" s="304">
        <v>0.72568989608749834</v>
      </c>
      <c r="AJ15" s="304">
        <v>0.27431010391250171</v>
      </c>
      <c r="AK15" s="304">
        <v>0</v>
      </c>
      <c r="AL15" s="304">
        <v>0</v>
      </c>
      <c r="AM15" s="304">
        <v>0</v>
      </c>
      <c r="AN15" s="304">
        <v>0.95684906235261524</v>
      </c>
      <c r="AO15" s="304">
        <v>4.314091759067417E-2</v>
      </c>
      <c r="AP15" s="304">
        <v>0</v>
      </c>
      <c r="AQ15" s="304">
        <v>0.95684906235261524</v>
      </c>
      <c r="AR15" s="304">
        <v>5.0545849960335412E-2</v>
      </c>
      <c r="AS15" s="304">
        <v>4.314091759067417E-2</v>
      </c>
      <c r="AT15" s="304">
        <v>0</v>
      </c>
      <c r="AU15" s="304">
        <v>0.19601551206558049</v>
      </c>
      <c r="AV15" s="304">
        <v>0.61161490095564319</v>
      </c>
      <c r="AW15" s="304">
        <v>4.9683793459523971E-2</v>
      </c>
      <c r="AX15" s="304">
        <v>0.14054190792352239</v>
      </c>
      <c r="AY15" s="304">
        <v>0.66200617666175821</v>
      </c>
      <c r="AZ15" s="304">
        <v>5.3417314779324321E-3</v>
      </c>
      <c r="BA15" s="304">
        <v>0.18803043725346064</v>
      </c>
      <c r="BB15" s="304">
        <v>0</v>
      </c>
      <c r="BC15" s="304">
        <v>0.14852698273564224</v>
      </c>
      <c r="BD15" s="273">
        <v>0.24445120703715981</v>
      </c>
      <c r="BE15" s="273">
        <v>0.70419736921318876</v>
      </c>
      <c r="BF15" s="273">
        <v>5.1351423749651542E-2</v>
      </c>
      <c r="BG15" s="273">
        <v>0.67834462974601062</v>
      </c>
      <c r="BH15" s="277">
        <v>2.4418674885981224E-3</v>
      </c>
      <c r="BI15" s="273">
        <v>0.14810562831184201</v>
      </c>
      <c r="BJ15" s="273">
        <v>0.14105779778578156</v>
      </c>
      <c r="BK15" s="277">
        <v>0</v>
      </c>
      <c r="BL15" s="273">
        <v>3.0077771133048943E-2</v>
      </c>
      <c r="BM15" s="277">
        <v>0</v>
      </c>
      <c r="BN15" s="273">
        <v>0.44835172216112329</v>
      </c>
      <c r="BO15" s="273">
        <v>0.51684364877885791</v>
      </c>
      <c r="BP15" s="277">
        <v>2.7751427429178716E-2</v>
      </c>
      <c r="BQ15" s="277">
        <v>7.0532016308403039E-3</v>
      </c>
      <c r="BR15" s="273">
        <v>1</v>
      </c>
      <c r="BS15" s="277">
        <v>0</v>
      </c>
      <c r="BT15" s="277">
        <v>0.2878175559746915</v>
      </c>
      <c r="BU15" s="277">
        <v>0.70419736921318876</v>
      </c>
      <c r="BV15" s="273">
        <v>7.9850748121198349E-3</v>
      </c>
      <c r="BW15" s="277">
        <v>0.60745573544738751</v>
      </c>
      <c r="BX15" s="277">
        <v>0</v>
      </c>
      <c r="BY15" s="277">
        <v>0.36249418788484483</v>
      </c>
      <c r="BZ15" s="277">
        <v>0</v>
      </c>
      <c r="CA15" s="273">
        <v>3.0077771133048943E-2</v>
      </c>
      <c r="CB15" s="277">
        <v>0</v>
      </c>
      <c r="CC15" s="273">
        <v>0.62975422533031711</v>
      </c>
      <c r="CD15" s="273">
        <v>0.28314358832582803</v>
      </c>
      <c r="CE15" s="273">
        <v>8.7143333655060384E-2</v>
      </c>
      <c r="CF15" s="277">
        <v>0</v>
      </c>
      <c r="CG15" s="246">
        <v>209.70338410783739</v>
      </c>
      <c r="CH15" s="246">
        <v>29.431710081938768</v>
      </c>
      <c r="CI15" s="246">
        <v>18.658605080967249</v>
      </c>
      <c r="CJ15" s="225">
        <v>255.75391240869516</v>
      </c>
      <c r="CK15" s="225">
        <v>10.272079161429478</v>
      </c>
      <c r="CL15" s="225">
        <v>27.78730968781047</v>
      </c>
      <c r="CM15" s="47">
        <v>437.39512938963509</v>
      </c>
      <c r="CN15" s="47">
        <v>4.6515334237522454</v>
      </c>
      <c r="CO15" s="242">
        <v>535.37826915900132</v>
      </c>
      <c r="CP15" s="94">
        <v>1.251105657915617</v>
      </c>
      <c r="CQ15" s="239"/>
      <c r="CR15" s="239"/>
      <c r="CS15" s="239"/>
      <c r="CT15" s="239"/>
      <c r="CU15" s="237"/>
      <c r="CV15" s="27"/>
      <c r="CW15" s="27"/>
      <c r="CX15" s="27"/>
      <c r="CY15" s="27"/>
      <c r="CZ15" s="27"/>
      <c r="DA15" s="27"/>
      <c r="DB15" s="27"/>
      <c r="DC15" s="27"/>
      <c r="DD15" s="27"/>
      <c r="DE15" s="27"/>
    </row>
    <row r="16" spans="1:113" ht="21.75" customHeight="1" x14ac:dyDescent="0.2">
      <c r="A16" s="26"/>
      <c r="B16" s="5" t="s">
        <v>82</v>
      </c>
      <c r="C16" s="5" t="s">
        <v>97</v>
      </c>
      <c r="D16" s="5" t="s">
        <v>97</v>
      </c>
      <c r="E16" s="12" t="s">
        <v>89</v>
      </c>
      <c r="F16" s="32">
        <v>2049.4360536416107</v>
      </c>
      <c r="G16" s="32">
        <v>1694.5196471077763</v>
      </c>
      <c r="H16" s="32">
        <v>116.535017</v>
      </c>
      <c r="I16" s="32">
        <v>34.602448894312175</v>
      </c>
      <c r="J16" s="32">
        <v>17.579887276651874</v>
      </c>
      <c r="K16" s="32">
        <v>24.309521320718058</v>
      </c>
      <c r="L16" s="32">
        <v>6.7585352357235609</v>
      </c>
      <c r="M16" s="32">
        <v>3.5343923378705604</v>
      </c>
      <c r="N16" s="32">
        <v>28.031429418427827</v>
      </c>
      <c r="O16" s="32">
        <v>3.7706613751841269</v>
      </c>
      <c r="P16" s="32">
        <v>2.8003581007002318</v>
      </c>
      <c r="Q16" s="7">
        <v>2.0039809223333322</v>
      </c>
      <c r="R16" s="7">
        <v>5.3984945174543197</v>
      </c>
      <c r="S16" s="7">
        <v>1.695270330715078</v>
      </c>
      <c r="T16" s="7">
        <v>1.6898660797797029</v>
      </c>
      <c r="U16" s="304">
        <v>0.92266888215720777</v>
      </c>
      <c r="V16" s="304">
        <v>4.1955657234413544E-2</v>
      </c>
      <c r="W16" s="304">
        <v>3.5375460608378526E-2</v>
      </c>
      <c r="X16" s="304">
        <v>0</v>
      </c>
      <c r="Y16" s="304">
        <v>0.5896173993401479</v>
      </c>
      <c r="Z16" s="304">
        <v>0</v>
      </c>
      <c r="AA16" s="304">
        <v>0.35721612920182261</v>
      </c>
      <c r="AB16" s="304">
        <v>9.3147352886605167E-3</v>
      </c>
      <c r="AC16" s="304">
        <v>5.3166471458029267E-2</v>
      </c>
      <c r="AD16" s="304">
        <v>0</v>
      </c>
      <c r="AE16" s="304">
        <v>0</v>
      </c>
      <c r="AF16" s="304">
        <v>0.85753303434135564</v>
      </c>
      <c r="AG16" s="304">
        <v>5.9829385291351025E-2</v>
      </c>
      <c r="AH16" s="304">
        <v>8.2637580367293087E-2</v>
      </c>
      <c r="AI16" s="304">
        <v>0.59303065153442702</v>
      </c>
      <c r="AJ16" s="304">
        <v>0.40696934846557292</v>
      </c>
      <c r="AK16" s="304">
        <v>0</v>
      </c>
      <c r="AL16" s="304">
        <v>0</v>
      </c>
      <c r="AM16" s="304">
        <v>0</v>
      </c>
      <c r="AN16" s="304">
        <v>0.87439883419157804</v>
      </c>
      <c r="AO16" s="304">
        <v>8.0006038765846679E-2</v>
      </c>
      <c r="AP16" s="304">
        <v>4.5595127042575116E-2</v>
      </c>
      <c r="AQ16" s="304">
        <v>0.93796331528895216</v>
      </c>
      <c r="AR16" s="304">
        <v>0.19778135372644037</v>
      </c>
      <c r="AS16" s="304">
        <v>6.2036684711047618E-2</v>
      </c>
      <c r="AT16" s="304">
        <v>0</v>
      </c>
      <c r="AU16" s="304">
        <v>8.9720465395337248E-2</v>
      </c>
      <c r="AV16" s="304">
        <v>0.72243456286751662</v>
      </c>
      <c r="AW16" s="304">
        <v>0.1181955869279262</v>
      </c>
      <c r="AX16" s="304">
        <v>6.9647987459191596E-2</v>
      </c>
      <c r="AY16" s="304">
        <v>0.8406301497954427</v>
      </c>
      <c r="AZ16" s="304">
        <v>5.6554272917380011E-3</v>
      </c>
      <c r="BA16" s="304">
        <v>8.9720465395337248E-2</v>
      </c>
      <c r="BB16" s="304">
        <v>6.9867501415095392E-3</v>
      </c>
      <c r="BC16" s="304">
        <v>6.9647987459191596E-2</v>
      </c>
      <c r="BD16" s="273">
        <v>0.19360111048145956</v>
      </c>
      <c r="BE16" s="273">
        <v>0.75455765268218733</v>
      </c>
      <c r="BF16" s="273">
        <v>5.1841236836352937E-2</v>
      </c>
      <c r="BG16" s="273">
        <v>0.79672673575218367</v>
      </c>
      <c r="BH16" s="277">
        <v>3.9672896242411533E-3</v>
      </c>
      <c r="BI16" s="273">
        <v>0.16234431742343375</v>
      </c>
      <c r="BJ16" s="273">
        <v>6.4578740949164711E-3</v>
      </c>
      <c r="BK16" s="277">
        <v>0</v>
      </c>
      <c r="BL16" s="273">
        <v>3.0522996425760732E-2</v>
      </c>
      <c r="BM16" s="277">
        <v>0</v>
      </c>
      <c r="BN16" s="273">
        <v>0.34083649510189706</v>
      </c>
      <c r="BO16" s="273">
        <v>0.6133523453385108</v>
      </c>
      <c r="BP16" s="277">
        <v>2.7841805504792882E-2</v>
      </c>
      <c r="BQ16" s="277">
        <v>1.7969354054799051E-2</v>
      </c>
      <c r="BR16" s="273">
        <v>0.99999999999999978</v>
      </c>
      <c r="BS16" s="277">
        <v>0</v>
      </c>
      <c r="BT16" s="273">
        <v>0.23741750672394674</v>
      </c>
      <c r="BU16" s="273">
        <v>0.7555957431345437</v>
      </c>
      <c r="BV16" s="273">
        <v>6.9867501415095392E-3</v>
      </c>
      <c r="BW16" s="277">
        <v>0.49983681026238413</v>
      </c>
      <c r="BX16" s="277">
        <v>0</v>
      </c>
      <c r="BY16" s="277">
        <v>0.46965940663239075</v>
      </c>
      <c r="BZ16" s="277">
        <v>0</v>
      </c>
      <c r="CA16" s="273">
        <v>3.0522996425760732E-2</v>
      </c>
      <c r="CB16" s="277">
        <v>0</v>
      </c>
      <c r="CC16" s="273">
        <v>0.52133119348679857</v>
      </c>
      <c r="CD16" s="273">
        <v>0.31585873737043912</v>
      </c>
      <c r="CE16" s="273">
        <v>0.16283760262611208</v>
      </c>
      <c r="CF16" s="277">
        <v>0</v>
      </c>
      <c r="CG16" s="246">
        <v>189.76916745269315</v>
      </c>
      <c r="CH16" s="246">
        <v>40.187515171268458</v>
      </c>
      <c r="CI16" s="246">
        <v>19.444866371222922</v>
      </c>
      <c r="CJ16" s="225">
        <v>228.58202714057072</v>
      </c>
      <c r="CK16" s="225">
        <v>13.224089058235606</v>
      </c>
      <c r="CL16" s="225">
        <v>27.973009427159994</v>
      </c>
      <c r="CM16" s="47">
        <v>370.8587870756441</v>
      </c>
      <c r="CN16" s="47">
        <v>5.6148445691209075</v>
      </c>
      <c r="CO16" s="242">
        <v>444.66563001429836</v>
      </c>
      <c r="CP16" s="94">
        <v>1.5410694432110004</v>
      </c>
      <c r="CQ16" s="239"/>
      <c r="CR16" s="239"/>
      <c r="CS16" s="239"/>
      <c r="CT16" s="239"/>
      <c r="CU16" s="237"/>
      <c r="CV16" s="237"/>
      <c r="CW16" s="237"/>
      <c r="CX16" s="27"/>
      <c r="CY16" s="27"/>
      <c r="CZ16" s="27"/>
      <c r="DA16" s="27"/>
      <c r="DB16" s="27"/>
      <c r="DC16" s="27"/>
      <c r="DD16" s="27"/>
      <c r="DE16" s="27"/>
    </row>
    <row r="17" spans="1:109" ht="21.75" customHeight="1" x14ac:dyDescent="0.2">
      <c r="A17" s="26"/>
      <c r="B17" s="5" t="s">
        <v>82</v>
      </c>
      <c r="C17" s="5" t="s">
        <v>97</v>
      </c>
      <c r="D17" s="5" t="s">
        <v>97</v>
      </c>
      <c r="E17" s="12" t="s">
        <v>91</v>
      </c>
      <c r="F17" s="32">
        <v>1293.1145034052931</v>
      </c>
      <c r="G17" s="32">
        <v>1026.8696730791946</v>
      </c>
      <c r="H17" s="32">
        <v>86.860383999999996</v>
      </c>
      <c r="I17" s="32">
        <v>23.06174848664439</v>
      </c>
      <c r="J17" s="32">
        <v>11.549206139824918</v>
      </c>
      <c r="K17" s="32">
        <v>16.306591347070803</v>
      </c>
      <c r="L17" s="32">
        <v>4.4235010712867311</v>
      </c>
      <c r="M17" s="32">
        <v>2.3316560682868572</v>
      </c>
      <c r="N17" s="32">
        <v>18.169870370246219</v>
      </c>
      <c r="O17" s="32">
        <v>2.4601637290680776</v>
      </c>
      <c r="P17" s="32">
        <v>2.4317143873300928</v>
      </c>
      <c r="Q17" s="7">
        <v>1.5976112080924603</v>
      </c>
      <c r="R17" s="7">
        <v>5.0793849656155547</v>
      </c>
      <c r="S17" s="7">
        <v>1.4956864174634141</v>
      </c>
      <c r="T17" s="7">
        <v>1.467886168136332</v>
      </c>
      <c r="U17" s="304">
        <v>0.76719735379978138</v>
      </c>
      <c r="V17" s="304">
        <v>0.19521973707348481</v>
      </c>
      <c r="W17" s="304">
        <v>3.7582909126734058E-2</v>
      </c>
      <c r="X17" s="304">
        <v>0</v>
      </c>
      <c r="Y17" s="304">
        <v>0.51004426117617252</v>
      </c>
      <c r="Z17" s="304">
        <v>2.6323554479592285E-2</v>
      </c>
      <c r="AA17" s="304">
        <v>0.18110838079161223</v>
      </c>
      <c r="AB17" s="304">
        <v>0</v>
      </c>
      <c r="AC17" s="304">
        <v>0.29372386962612296</v>
      </c>
      <c r="AD17" s="304">
        <v>1.6117577217184341E-2</v>
      </c>
      <c r="AE17" s="304">
        <v>1.5123488406092492E-2</v>
      </c>
      <c r="AF17" s="304">
        <v>0.7454383542818277</v>
      </c>
      <c r="AG17" s="304">
        <v>0.13671626762808875</v>
      </c>
      <c r="AH17" s="304">
        <v>0.11784537809008368</v>
      </c>
      <c r="AI17" s="304">
        <v>0.36008814432129643</v>
      </c>
      <c r="AJ17" s="304">
        <v>0.63991185567870368</v>
      </c>
      <c r="AK17" s="304">
        <v>0</v>
      </c>
      <c r="AL17" s="304">
        <v>0</v>
      </c>
      <c r="AM17" s="304">
        <v>0</v>
      </c>
      <c r="AN17" s="304">
        <v>0.53824598495746945</v>
      </c>
      <c r="AO17" s="304">
        <v>0.38373499061463162</v>
      </c>
      <c r="AP17" s="304">
        <v>7.8019024427899097E-2</v>
      </c>
      <c r="AQ17" s="304">
        <v>0.66261487051635182</v>
      </c>
      <c r="AR17" s="304">
        <v>0.25784547857044771</v>
      </c>
      <c r="AS17" s="304">
        <v>0.33738512948364835</v>
      </c>
      <c r="AT17" s="304">
        <v>0.32213790880204685</v>
      </c>
      <c r="AU17" s="304">
        <v>7.2290338398649387E-2</v>
      </c>
      <c r="AV17" s="304">
        <v>0.80534340076455757</v>
      </c>
      <c r="AW17" s="304">
        <v>7.8019024427899097E-2</v>
      </c>
      <c r="AX17" s="304">
        <v>4.4347236408894181E-2</v>
      </c>
      <c r="AY17" s="304">
        <v>0.88336242519245667</v>
      </c>
      <c r="AZ17" s="304">
        <v>0.2778517855915118</v>
      </c>
      <c r="BA17" s="304">
        <v>7.2290338398649387E-2</v>
      </c>
      <c r="BB17" s="304">
        <v>2.6323554479592285E-2</v>
      </c>
      <c r="BC17" s="304">
        <v>4.4347236408894181E-2</v>
      </c>
      <c r="BD17" s="273">
        <v>0.22238646809722909</v>
      </c>
      <c r="BE17" s="273">
        <v>0.70791662029747104</v>
      </c>
      <c r="BF17" s="273">
        <v>6.9696911605299963E-2</v>
      </c>
      <c r="BG17" s="273">
        <v>0.75656624328984545</v>
      </c>
      <c r="BH17" s="277">
        <v>3.58792383481256E-3</v>
      </c>
      <c r="BI17" s="273">
        <v>0.19232444719653757</v>
      </c>
      <c r="BJ17" s="273">
        <v>4.7325480720263255E-3</v>
      </c>
      <c r="BK17" s="277">
        <v>0</v>
      </c>
      <c r="BL17" s="273">
        <v>4.2808368546274324E-2</v>
      </c>
      <c r="BM17" s="277">
        <v>0</v>
      </c>
      <c r="BN17" s="273">
        <v>0.33724165070822409</v>
      </c>
      <c r="BO17" s="273">
        <v>0.60522912611518054</v>
      </c>
      <c r="BP17" s="277">
        <v>4.1411645959411325E-2</v>
      </c>
      <c r="BQ17" s="277">
        <v>1.6117577217184341E-2</v>
      </c>
      <c r="BR17" s="273">
        <v>1.0000000000000002</v>
      </c>
      <c r="BS17" s="277">
        <v>0</v>
      </c>
      <c r="BT17" s="277">
        <v>0.27834557978799029</v>
      </c>
      <c r="BU17" s="277">
        <v>0.7084926429722137</v>
      </c>
      <c r="BV17" s="273">
        <v>1.3161777239796143E-2</v>
      </c>
      <c r="BW17" s="277">
        <v>0.51305672959910298</v>
      </c>
      <c r="BX17" s="277">
        <v>0</v>
      </c>
      <c r="BY17" s="277">
        <v>0.44415443279411887</v>
      </c>
      <c r="BZ17" s="277">
        <v>0</v>
      </c>
      <c r="CA17" s="273">
        <v>4.2808368546274324E-2</v>
      </c>
      <c r="CB17" s="277">
        <v>0</v>
      </c>
      <c r="CC17" s="273">
        <v>0.39248496246158465</v>
      </c>
      <c r="CD17" s="273">
        <v>0.35539282275657608</v>
      </c>
      <c r="CE17" s="273">
        <v>0.25214394665945683</v>
      </c>
      <c r="CF17" s="277">
        <v>0</v>
      </c>
      <c r="CG17" s="246">
        <v>166.49852106929981</v>
      </c>
      <c r="CH17" s="246">
        <v>33.875834047251992</v>
      </c>
      <c r="CI17" s="246">
        <v>19.200881264459664</v>
      </c>
      <c r="CJ17" s="225">
        <v>203.60621877393885</v>
      </c>
      <c r="CK17" s="225">
        <v>13.181030584077767</v>
      </c>
      <c r="CL17" s="225">
        <v>26.185237694106814</v>
      </c>
      <c r="CM17" s="47">
        <v>199.36127372779492</v>
      </c>
      <c r="CN17" s="47">
        <v>3.6905053093697751</v>
      </c>
      <c r="CO17" s="242">
        <v>242.93756194665008</v>
      </c>
      <c r="CP17" s="94">
        <v>1.1449093780487392</v>
      </c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</row>
    <row r="18" spans="1:109" ht="21.75" customHeight="1" x14ac:dyDescent="0.2">
      <c r="A18" s="26"/>
      <c r="B18" s="5" t="s">
        <v>82</v>
      </c>
      <c r="C18" s="5" t="s">
        <v>97</v>
      </c>
      <c r="D18" s="5" t="s">
        <v>97</v>
      </c>
      <c r="E18" s="12" t="s">
        <v>92</v>
      </c>
      <c r="F18" s="32">
        <v>1142.1883307598935</v>
      </c>
      <c r="G18" s="32">
        <v>888.54690205778525</v>
      </c>
      <c r="H18" s="32">
        <v>89.756039999999999</v>
      </c>
      <c r="I18" s="32">
        <v>20.07702990780723</v>
      </c>
      <c r="J18" s="32">
        <v>9.7034068833193423</v>
      </c>
      <c r="K18" s="32">
        <v>14.505019406066541</v>
      </c>
      <c r="L18" s="32">
        <v>3.5447868105394669</v>
      </c>
      <c r="M18" s="32">
        <v>2.0272236912012231</v>
      </c>
      <c r="N18" s="32">
        <v>16.129362842554105</v>
      </c>
      <c r="O18" s="32">
        <v>2.1935543877586041</v>
      </c>
      <c r="P18" s="32">
        <v>1.7638489536339879</v>
      </c>
      <c r="Q18" s="7">
        <v>1.0041934927234468</v>
      </c>
      <c r="R18" s="7">
        <v>4.4950996544541422</v>
      </c>
      <c r="S18" s="7">
        <v>0.92610606420576469</v>
      </c>
      <c r="T18" s="7">
        <v>1.1728236604484887</v>
      </c>
      <c r="U18" s="304">
        <v>0.43656988076917552</v>
      </c>
      <c r="V18" s="304">
        <v>0.46218652316602904</v>
      </c>
      <c r="W18" s="304">
        <v>8.5784433524947357E-2</v>
      </c>
      <c r="X18" s="304">
        <v>1.5454525718450348E-2</v>
      </c>
      <c r="Y18" s="304">
        <v>0.25886127554618049</v>
      </c>
      <c r="Z18" s="304">
        <v>6.4969229061094411E-2</v>
      </c>
      <c r="AA18" s="304">
        <v>0.15283097529660505</v>
      </c>
      <c r="AB18" s="304">
        <v>2.2518877578907845E-2</v>
      </c>
      <c r="AC18" s="304">
        <v>0.44303713333012928</v>
      </c>
      <c r="AD18" s="304">
        <v>0.18016737958348453</v>
      </c>
      <c r="AE18" s="304">
        <v>0.14527061582708503</v>
      </c>
      <c r="AF18" s="304">
        <v>0.4482545144127878</v>
      </c>
      <c r="AG18" s="304">
        <v>0.15160525154256382</v>
      </c>
      <c r="AH18" s="304">
        <v>0.40014023404464827</v>
      </c>
      <c r="AI18" s="304">
        <v>0.34562271403820094</v>
      </c>
      <c r="AJ18" s="304">
        <v>0.654377285961799</v>
      </c>
      <c r="AK18" s="304">
        <v>4.6367661878890812E-2</v>
      </c>
      <c r="AL18" s="304">
        <v>0</v>
      </c>
      <c r="AM18" s="304">
        <v>0</v>
      </c>
      <c r="AN18" s="304">
        <v>0.65100384515638587</v>
      </c>
      <c r="AO18" s="304">
        <v>0.13697736488876339</v>
      </c>
      <c r="AP18" s="304">
        <v>0.21201878995485057</v>
      </c>
      <c r="AQ18" s="304">
        <v>0.70208485077621452</v>
      </c>
      <c r="AR18" s="304">
        <v>0.59970465602792911</v>
      </c>
      <c r="AS18" s="304">
        <v>0.29791514922378537</v>
      </c>
      <c r="AT18" s="304">
        <v>0.27855634332065615</v>
      </c>
      <c r="AU18" s="304">
        <v>0</v>
      </c>
      <c r="AV18" s="304">
        <v>0.93376277295887811</v>
      </c>
      <c r="AW18" s="304">
        <v>6.6237227041122004E-2</v>
      </c>
      <c r="AX18" s="304">
        <v>0</v>
      </c>
      <c r="AY18" s="304">
        <v>1</v>
      </c>
      <c r="AZ18" s="304">
        <v>0.46984950471074788</v>
      </c>
      <c r="BA18" s="304">
        <v>0</v>
      </c>
      <c r="BB18" s="304">
        <v>0</v>
      </c>
      <c r="BC18" s="304">
        <v>0</v>
      </c>
      <c r="BD18" s="273">
        <v>0.19132345285470548</v>
      </c>
      <c r="BE18" s="273">
        <v>0.75905379522438843</v>
      </c>
      <c r="BF18" s="273">
        <v>4.9622751920906046E-2</v>
      </c>
      <c r="BG18" s="273">
        <v>0.64978073862095964</v>
      </c>
      <c r="BH18" s="273">
        <v>5.8164143991141113E-3</v>
      </c>
      <c r="BI18" s="273">
        <v>0.19705628373783285</v>
      </c>
      <c r="BJ18" s="273">
        <v>0.1164776540984887</v>
      </c>
      <c r="BK18" s="277">
        <v>0</v>
      </c>
      <c r="BL18" s="273">
        <v>3.0894919537396301E-2</v>
      </c>
      <c r="BM18" s="277">
        <v>5.6965076271181261E-2</v>
      </c>
      <c r="BN18" s="277">
        <v>0.21609768028925608</v>
      </c>
      <c r="BO18" s="273">
        <v>0.6796485922604254</v>
      </c>
      <c r="BP18" s="277">
        <v>3.3427061870435142E-2</v>
      </c>
      <c r="BQ18" s="277">
        <v>1.3861589308701983E-2</v>
      </c>
      <c r="BR18" s="273">
        <v>1</v>
      </c>
      <c r="BS18" s="277">
        <v>0</v>
      </c>
      <c r="BT18" s="277">
        <v>0.2957645341459374</v>
      </c>
      <c r="BU18" s="277">
        <v>0.70249133493396576</v>
      </c>
      <c r="BV18" s="273">
        <v>1.7441309200967013E-3</v>
      </c>
      <c r="BW18" s="277">
        <v>0.54263211524235277</v>
      </c>
      <c r="BX18" s="277">
        <v>0</v>
      </c>
      <c r="BY18" s="277">
        <v>0.42649897561404249</v>
      </c>
      <c r="BZ18" s="277">
        <v>0</v>
      </c>
      <c r="CA18" s="273">
        <v>3.0894919537396301E-2</v>
      </c>
      <c r="CB18" s="277">
        <v>0</v>
      </c>
      <c r="CC18" s="273">
        <v>0.35909551183631316</v>
      </c>
      <c r="CD18" s="273">
        <v>0.41174381875116689</v>
      </c>
      <c r="CE18" s="273">
        <v>0.22918823986793138</v>
      </c>
      <c r="CF18" s="277">
        <v>0</v>
      </c>
      <c r="CG18" s="246">
        <v>132.67506510971953</v>
      </c>
      <c r="CH18" s="246">
        <v>37.20789467548466</v>
      </c>
      <c r="CI18" s="246">
        <v>19.274290752038699</v>
      </c>
      <c r="CJ18" s="225">
        <v>165.94552574531815</v>
      </c>
      <c r="CK18" s="225">
        <v>13.846162847259428</v>
      </c>
      <c r="CL18" s="225">
        <v>26.697297074986018</v>
      </c>
      <c r="CM18" s="47">
        <v>143.56863360071884</v>
      </c>
      <c r="CN18" s="47">
        <v>4.1135894978027849</v>
      </c>
      <c r="CO18" s="242">
        <v>177.94372399323211</v>
      </c>
      <c r="CP18" s="47">
        <v>1.2427767463651311</v>
      </c>
      <c r="CW18" s="27"/>
      <c r="CX18" s="27"/>
      <c r="CY18" s="27"/>
      <c r="CZ18" s="27"/>
      <c r="DA18" s="27"/>
      <c r="DB18" s="27"/>
      <c r="DC18" s="27"/>
      <c r="DD18" s="27"/>
      <c r="DE18" s="27"/>
    </row>
    <row r="19" spans="1:109" ht="21.75" customHeight="1" x14ac:dyDescent="0.2">
      <c r="A19" s="26"/>
      <c r="B19" s="5" t="s">
        <v>82</v>
      </c>
      <c r="C19" s="5" t="s">
        <v>97</v>
      </c>
      <c r="D19" s="5" t="s">
        <v>97</v>
      </c>
      <c r="E19" s="12" t="s">
        <v>93</v>
      </c>
      <c r="F19" s="32">
        <v>931.04328755591484</v>
      </c>
      <c r="G19" s="32">
        <v>754.17456654975786</v>
      </c>
      <c r="H19" s="32">
        <v>73.701059999999998</v>
      </c>
      <c r="I19" s="32">
        <v>16.262376123158351</v>
      </c>
      <c r="J19" s="32">
        <v>8.1200086341287925</v>
      </c>
      <c r="K19" s="32">
        <v>11.693749937004332</v>
      </c>
      <c r="L19" s="32">
        <v>2.9849151597959844</v>
      </c>
      <c r="M19" s="32">
        <v>1.5837110263580338</v>
      </c>
      <c r="N19" s="32">
        <v>13.156130984258628</v>
      </c>
      <c r="O19" s="32">
        <v>1.7145855182028471</v>
      </c>
      <c r="P19" s="32">
        <v>1.3916596206968765</v>
      </c>
      <c r="Q19" s="7">
        <v>0.77656244110528083</v>
      </c>
      <c r="R19" s="7">
        <v>3.8192911670233745</v>
      </c>
      <c r="S19" s="7">
        <v>0.73063290124533942</v>
      </c>
      <c r="T19" s="7">
        <v>0.90398539480564855</v>
      </c>
      <c r="U19" s="304">
        <v>0.67210806662621303</v>
      </c>
      <c r="V19" s="304">
        <v>0.15185795411006442</v>
      </c>
      <c r="W19" s="304">
        <v>8.8852995807297136E-2</v>
      </c>
      <c r="X19" s="304">
        <v>8.717745609732816E-2</v>
      </c>
      <c r="Y19" s="304">
        <v>0.28005229987497143</v>
      </c>
      <c r="Z19" s="304">
        <v>6.5764475917181792E-2</v>
      </c>
      <c r="AA19" s="304">
        <v>0.43857691560772982</v>
      </c>
      <c r="AB19" s="304">
        <v>0.28976403797697214</v>
      </c>
      <c r="AC19" s="304">
        <v>0.11458326316837943</v>
      </c>
      <c r="AD19" s="304">
        <v>0.11458326316837943</v>
      </c>
      <c r="AE19" s="304">
        <v>0.16678752134891914</v>
      </c>
      <c r="AF19" s="304">
        <v>0.37791869440414383</v>
      </c>
      <c r="AG19" s="304">
        <v>0.13238706896258304</v>
      </c>
      <c r="AH19" s="304">
        <v>0.48969423663327294</v>
      </c>
      <c r="AI19" s="304">
        <v>0.35091948482618229</v>
      </c>
      <c r="AJ19" s="304">
        <v>0.64908051517381737</v>
      </c>
      <c r="AK19" s="304">
        <v>0.31308044962840903</v>
      </c>
      <c r="AL19" s="304">
        <v>0</v>
      </c>
      <c r="AM19" s="304">
        <v>0</v>
      </c>
      <c r="AN19" s="304">
        <v>0.61386315993605534</v>
      </c>
      <c r="AO19" s="304">
        <v>0.15435580890945841</v>
      </c>
      <c r="AP19" s="304">
        <v>0.23178103115448598</v>
      </c>
      <c r="AQ19" s="304">
        <v>0.64627357870440194</v>
      </c>
      <c r="AR19" s="304">
        <v>0.56254163113076516</v>
      </c>
      <c r="AS19" s="304">
        <v>0.35372642129559773</v>
      </c>
      <c r="AT19" s="304">
        <v>0.36416417548848024</v>
      </c>
      <c r="AU19" s="304">
        <v>0</v>
      </c>
      <c r="AV19" s="304">
        <v>0.94550395892723116</v>
      </c>
      <c r="AW19" s="304">
        <v>5.4496041072768502E-2</v>
      </c>
      <c r="AX19" s="304">
        <v>0</v>
      </c>
      <c r="AY19" s="304">
        <v>0.99999999999999956</v>
      </c>
      <c r="AZ19" s="304">
        <v>0.54720808499943918</v>
      </c>
      <c r="BA19" s="304">
        <v>0</v>
      </c>
      <c r="BB19" s="304">
        <v>0</v>
      </c>
      <c r="BC19" s="304">
        <v>0</v>
      </c>
      <c r="BD19" s="273">
        <v>0.12852120621695318</v>
      </c>
      <c r="BE19" s="273">
        <v>0.84917393832650223</v>
      </c>
      <c r="BF19" s="273">
        <v>2.2304855456544297E-2</v>
      </c>
      <c r="BG19" s="273">
        <v>0.43537696920250801</v>
      </c>
      <c r="BH19" s="273">
        <v>0.32032711885365955</v>
      </c>
      <c r="BI19" s="273">
        <v>0.20701311723661125</v>
      </c>
      <c r="BJ19" s="273">
        <v>1.3679408902225456E-2</v>
      </c>
      <c r="BK19" s="277">
        <v>0</v>
      </c>
      <c r="BL19" s="273">
        <v>2.3626820220351376E-2</v>
      </c>
      <c r="BM19" s="277">
        <v>1.1950165996424142E-2</v>
      </c>
      <c r="BN19" s="277">
        <v>0.23885313309756873</v>
      </c>
      <c r="BO19" s="273">
        <v>0.73428747532272365</v>
      </c>
      <c r="BP19" s="277">
        <v>0</v>
      </c>
      <c r="BQ19" s="277">
        <v>1.4909225583283342E-2</v>
      </c>
      <c r="BR19" s="273">
        <v>0.99669217683950539</v>
      </c>
      <c r="BS19" s="273">
        <v>3.3078231604940752E-3</v>
      </c>
      <c r="BT19" s="273">
        <v>0.15639572897870074</v>
      </c>
      <c r="BU19" s="273">
        <v>0.84154494374804312</v>
      </c>
      <c r="BV19" s="273">
        <v>2.0593272732558339E-3</v>
      </c>
      <c r="BW19" s="277">
        <v>0.43853387017570289</v>
      </c>
      <c r="BX19" s="273">
        <v>3.3078231604940752E-3</v>
      </c>
      <c r="BY19" s="277">
        <v>0.52260475486238323</v>
      </c>
      <c r="BZ19" s="277">
        <v>0</v>
      </c>
      <c r="CA19" s="273">
        <v>3.5576986216775519E-2</v>
      </c>
      <c r="CB19" s="277">
        <v>0</v>
      </c>
      <c r="CC19" s="273">
        <v>0.4460047066079309</v>
      </c>
      <c r="CD19" s="273">
        <v>0.46478240685364686</v>
      </c>
      <c r="CE19" s="273">
        <v>8.9237995579089291E-2</v>
      </c>
      <c r="CF19" s="277">
        <v>0</v>
      </c>
      <c r="CG19" s="246">
        <v>103.13754762696782</v>
      </c>
      <c r="CH19" s="246">
        <v>34.906061120719073</v>
      </c>
      <c r="CI19" s="246">
        <v>19.563041981212717</v>
      </c>
      <c r="CJ19" s="225">
        <v>129.73238228427377</v>
      </c>
      <c r="CK19" s="225">
        <v>12.012698842515174</v>
      </c>
      <c r="CL19" s="225">
        <v>27.34831910590146</v>
      </c>
      <c r="CM19" s="47">
        <v>99.104938985760484</v>
      </c>
      <c r="CN19" s="47">
        <v>3.084523286234429</v>
      </c>
      <c r="CO19" s="242">
        <v>123.30333210619638</v>
      </c>
      <c r="CP19" s="47">
        <v>0.88534863815414144</v>
      </c>
      <c r="CW19" s="27"/>
      <c r="CX19" s="27"/>
      <c r="CY19" s="27"/>
      <c r="CZ19" s="27"/>
      <c r="DA19" s="27"/>
      <c r="DB19" s="27"/>
      <c r="DC19" s="27"/>
      <c r="DD19" s="27"/>
      <c r="DE19" s="27"/>
    </row>
    <row r="20" spans="1:109" ht="21.75" customHeight="1" x14ac:dyDescent="0.2">
      <c r="A20" s="26"/>
      <c r="B20" s="5" t="s">
        <v>82</v>
      </c>
      <c r="C20" s="5" t="s">
        <v>97</v>
      </c>
      <c r="D20" s="5" t="s">
        <v>97</v>
      </c>
      <c r="E20" s="12" t="s">
        <v>94</v>
      </c>
      <c r="F20" s="32">
        <v>1185.7295966803188</v>
      </c>
      <c r="G20" s="32">
        <v>942.33127761554829</v>
      </c>
      <c r="H20" s="32">
        <v>73.664829999999995</v>
      </c>
      <c r="I20" s="32">
        <v>20.390623160218048</v>
      </c>
      <c r="J20" s="32">
        <v>10.370177719150977</v>
      </c>
      <c r="K20" s="32">
        <v>14.685109226639804</v>
      </c>
      <c r="L20" s="32">
        <v>3.3509222526610909</v>
      </c>
      <c r="M20" s="32">
        <v>2.3545916809171592</v>
      </c>
      <c r="N20" s="32">
        <v>16.779601361396175</v>
      </c>
      <c r="O20" s="32">
        <v>2.201538438384071</v>
      </c>
      <c r="P20" s="32">
        <v>1.4094833604378056</v>
      </c>
      <c r="Q20" s="7">
        <v>0.57659186175049659</v>
      </c>
      <c r="R20" s="7">
        <v>3.4100149179191832</v>
      </c>
      <c r="S20" s="7">
        <v>0.46697584456221874</v>
      </c>
      <c r="T20" s="7">
        <v>0.59135366787214738</v>
      </c>
      <c r="U20" s="304">
        <v>0.77397983282369887</v>
      </c>
      <c r="V20" s="304">
        <v>0.20489926248045631</v>
      </c>
      <c r="W20" s="304">
        <v>1.1754364724048019E-2</v>
      </c>
      <c r="X20" s="304">
        <v>9.3637305716852207E-3</v>
      </c>
      <c r="Y20" s="304">
        <v>0.36348060920496089</v>
      </c>
      <c r="Z20" s="304">
        <v>0.18104555339817455</v>
      </c>
      <c r="AA20" s="304">
        <v>0.45535716557287942</v>
      </c>
      <c r="AB20" s="304">
        <v>0.45134697639204713</v>
      </c>
      <c r="AC20" s="304">
        <v>0.17877159106979673</v>
      </c>
      <c r="AD20" s="304">
        <v>0.10762552181742899</v>
      </c>
      <c r="AE20" s="304">
        <v>2.3906341523627999E-3</v>
      </c>
      <c r="AF20" s="304">
        <v>0.57766490599374309</v>
      </c>
      <c r="AG20" s="304">
        <v>0.10121660037264904</v>
      </c>
      <c r="AH20" s="304">
        <v>0.32111849363360773</v>
      </c>
      <c r="AI20" s="304">
        <v>0.14070661680968502</v>
      </c>
      <c r="AJ20" s="304">
        <v>0.83119938207514765</v>
      </c>
      <c r="AK20" s="304">
        <v>0.39239799634337752</v>
      </c>
      <c r="AL20" s="304">
        <v>2.8094001115167185E-2</v>
      </c>
      <c r="AM20" s="304">
        <v>0</v>
      </c>
      <c r="AN20" s="304">
        <v>0.73166040480572647</v>
      </c>
      <c r="AO20" s="304">
        <v>9.470408238131546E-2</v>
      </c>
      <c r="AP20" s="304">
        <v>0.17363551281295792</v>
      </c>
      <c r="AQ20" s="304">
        <v>0.77715540360487734</v>
      </c>
      <c r="AR20" s="304">
        <v>0.53743498263852219</v>
      </c>
      <c r="AS20" s="304">
        <v>0.22284459639512236</v>
      </c>
      <c r="AT20" s="304">
        <v>0.2617823345904392</v>
      </c>
      <c r="AU20" s="304">
        <v>2.3906341523627999E-3</v>
      </c>
      <c r="AV20" s="304">
        <v>0.96013474541015043</v>
      </c>
      <c r="AW20" s="304">
        <v>3.7474620437486533E-2</v>
      </c>
      <c r="AX20" s="304">
        <v>0</v>
      </c>
      <c r="AY20" s="304">
        <v>0.99760936584763693</v>
      </c>
      <c r="AZ20" s="304">
        <v>0.5560542383792999</v>
      </c>
      <c r="BA20" s="304">
        <v>2.3906341523627999E-3</v>
      </c>
      <c r="BB20" s="304">
        <v>4.7812683047255998E-3</v>
      </c>
      <c r="BC20" s="304">
        <v>0</v>
      </c>
      <c r="BD20" s="273">
        <v>9.1512649693274523E-2</v>
      </c>
      <c r="BE20" s="273">
        <v>0.83072799369117534</v>
      </c>
      <c r="BF20" s="273">
        <v>7.7759356615550029E-2</v>
      </c>
      <c r="BG20" s="273">
        <v>0.49675443778447037</v>
      </c>
      <c r="BH20" s="273">
        <v>0.2056641660805591</v>
      </c>
      <c r="BI20" s="273">
        <v>0.16843000243908676</v>
      </c>
      <c r="BJ20" s="277">
        <v>4.5457244342136313E-3</v>
      </c>
      <c r="BK20" s="273">
        <v>0.10474651701778954</v>
      </c>
      <c r="BL20" s="273">
        <v>1.9878383340975345E-2</v>
      </c>
      <c r="BM20" s="277">
        <v>0</v>
      </c>
      <c r="BN20" s="273">
        <v>0.33188128292539704</v>
      </c>
      <c r="BO20" s="273">
        <v>0.6681187170746028</v>
      </c>
      <c r="BP20" s="277">
        <v>0</v>
      </c>
      <c r="BQ20" s="277">
        <v>0</v>
      </c>
      <c r="BR20" s="273">
        <v>0.88572371617733681</v>
      </c>
      <c r="BS20" s="273">
        <v>0.11427628382266292</v>
      </c>
      <c r="BT20" s="273">
        <v>0.21303893296696547</v>
      </c>
      <c r="BU20" s="273">
        <v>0.78457043288067152</v>
      </c>
      <c r="BV20" s="273">
        <v>2.3906341523627999E-3</v>
      </c>
      <c r="BW20" s="277">
        <v>0.49591831288107802</v>
      </c>
      <c r="BX20" s="273">
        <v>9.5297668048733783E-3</v>
      </c>
      <c r="BY20" s="277">
        <v>0.36994625105237855</v>
      </c>
      <c r="BZ20" s="277">
        <v>0</v>
      </c>
      <c r="CA20" s="273">
        <v>0.12462490035876489</v>
      </c>
      <c r="CB20" s="277">
        <v>0</v>
      </c>
      <c r="CC20" s="273">
        <v>0.47927642705621881</v>
      </c>
      <c r="CD20" s="273">
        <v>0.38398171402795894</v>
      </c>
      <c r="CE20" s="273">
        <v>0.13676213360630562</v>
      </c>
      <c r="CF20" s="277">
        <v>0</v>
      </c>
      <c r="CG20" s="246">
        <v>92.432960981521674</v>
      </c>
      <c r="CH20" s="246">
        <v>33.452936350806176</v>
      </c>
      <c r="CI20" s="246">
        <v>18.385244749554509</v>
      </c>
      <c r="CJ20" s="225">
        <v>118.02035800208958</v>
      </c>
      <c r="CK20" s="225">
        <v>10.174421524936101</v>
      </c>
      <c r="CL20" s="225">
        <v>28.896722909319504</v>
      </c>
      <c r="CM20" s="47">
        <v>112.35785462019467</v>
      </c>
      <c r="CN20" s="47">
        <v>3.0188989515563307</v>
      </c>
      <c r="CO20" s="47">
        <v>145.47797434140381</v>
      </c>
      <c r="CP20" s="47">
        <v>0.74949703198275863</v>
      </c>
    </row>
    <row r="21" spans="1:109" ht="24" customHeight="1" x14ac:dyDescent="0.2">
      <c r="A21" s="26"/>
      <c r="B21" s="5" t="s">
        <v>82</v>
      </c>
      <c r="C21" s="5" t="s">
        <v>97</v>
      </c>
      <c r="D21" s="5" t="s">
        <v>97</v>
      </c>
      <c r="E21" s="10" t="s">
        <v>95</v>
      </c>
      <c r="F21" s="32">
        <v>696.4906922089076</v>
      </c>
      <c r="G21" s="32">
        <v>563.3067113385224</v>
      </c>
      <c r="H21" s="32">
        <v>34.585014000000001</v>
      </c>
      <c r="I21" s="32">
        <v>11.266338636962097</v>
      </c>
      <c r="J21" s="32">
        <v>5.5844681736419233</v>
      </c>
      <c r="K21" s="32">
        <v>8.1110730620613491</v>
      </c>
      <c r="L21" s="32">
        <v>1.8119715791123121</v>
      </c>
      <c r="M21" s="32">
        <v>1.3432939957884336</v>
      </c>
      <c r="N21" s="32">
        <v>7.9413539083422133</v>
      </c>
      <c r="O21" s="32">
        <v>1.1928034033197137</v>
      </c>
      <c r="P21" s="32">
        <v>2.1399133472725516</v>
      </c>
      <c r="Q21" s="7">
        <v>0.4397441317761126</v>
      </c>
      <c r="R21" s="7">
        <v>3.1237657877264562</v>
      </c>
      <c r="S21" s="7">
        <v>0.32254679961263283</v>
      </c>
      <c r="T21" s="7">
        <v>0.43384225725823639</v>
      </c>
      <c r="U21" s="304">
        <v>0.80767163177195012</v>
      </c>
      <c r="V21" s="304">
        <v>0.17891937686853859</v>
      </c>
      <c r="W21" s="304">
        <v>6.703490055684911E-3</v>
      </c>
      <c r="X21" s="304">
        <v>6.703490055684911E-3</v>
      </c>
      <c r="Y21" s="304">
        <v>0.45795981131412555</v>
      </c>
      <c r="Z21" s="304">
        <v>0.31031310267431461</v>
      </c>
      <c r="AA21" s="304">
        <v>0.43281024706760496</v>
      </c>
      <c r="AB21" s="304">
        <v>0.43281024706760496</v>
      </c>
      <c r="AC21" s="304">
        <v>0.10922994161826939</v>
      </c>
      <c r="AD21" s="304">
        <v>0.10922994161826939</v>
      </c>
      <c r="AE21" s="304">
        <v>0</v>
      </c>
      <c r="AF21" s="304">
        <v>0.64320437681539255</v>
      </c>
      <c r="AG21" s="304">
        <v>0.3525888189404508</v>
      </c>
      <c r="AH21" s="304">
        <v>4.2068042441565992E-3</v>
      </c>
      <c r="AI21" s="304">
        <v>0</v>
      </c>
      <c r="AJ21" s="304">
        <v>0.83859097045754005</v>
      </c>
      <c r="AK21" s="304">
        <v>0.24824228306632765</v>
      </c>
      <c r="AL21" s="304">
        <v>0.16140902954246006</v>
      </c>
      <c r="AM21" s="304">
        <v>0.14129654812726378</v>
      </c>
      <c r="AN21" s="304">
        <v>0.72501667848462525</v>
      </c>
      <c r="AO21" s="304">
        <v>0.10227801619943873</v>
      </c>
      <c r="AP21" s="304">
        <v>0.17270530531593603</v>
      </c>
      <c r="AQ21" s="304">
        <v>0.77990274957684425</v>
      </c>
      <c r="AR21" s="304">
        <v>0.43866962015734884</v>
      </c>
      <c r="AS21" s="304">
        <v>0.22009725042315564</v>
      </c>
      <c r="AT21" s="304">
        <v>0.24125604344774321</v>
      </c>
      <c r="AU21" s="304">
        <v>0</v>
      </c>
      <c r="AV21" s="304">
        <v>0.82729469468406402</v>
      </c>
      <c r="AW21" s="304">
        <v>0.17270530531593603</v>
      </c>
      <c r="AX21" s="304">
        <v>0</v>
      </c>
      <c r="AY21" s="304">
        <v>1</v>
      </c>
      <c r="AZ21" s="304">
        <v>0.51978884333219999</v>
      </c>
      <c r="BA21" s="304">
        <v>0</v>
      </c>
      <c r="BB21" s="304">
        <v>0</v>
      </c>
      <c r="BC21" s="304">
        <v>0</v>
      </c>
      <c r="BD21" s="273">
        <v>9.2346939621712809E-2</v>
      </c>
      <c r="BE21" s="273">
        <v>0.88534207402942244</v>
      </c>
      <c r="BF21" s="273">
        <v>2.2310986348864685E-2</v>
      </c>
      <c r="BG21" s="273">
        <v>0.55299267514632189</v>
      </c>
      <c r="BH21" s="273">
        <v>0.15509796555099109</v>
      </c>
      <c r="BI21" s="273">
        <v>0.17136316683860367</v>
      </c>
      <c r="BJ21" s="277">
        <v>0</v>
      </c>
      <c r="BK21" s="277">
        <v>0</v>
      </c>
      <c r="BL21" s="273">
        <v>0.12056861357639409</v>
      </c>
      <c r="BM21" s="277">
        <v>0</v>
      </c>
      <c r="BN21" s="273">
        <v>0.37851327701876947</v>
      </c>
      <c r="BO21" s="273">
        <v>0.52164957847837212</v>
      </c>
      <c r="BP21" s="277">
        <v>9.9837144502858466E-2</v>
      </c>
      <c r="BQ21" s="277">
        <v>0</v>
      </c>
      <c r="BR21" s="273">
        <v>0.76807855432284078</v>
      </c>
      <c r="BS21" s="277">
        <v>0.23192144567715922</v>
      </c>
      <c r="BT21" s="273">
        <v>0.10978258608596961</v>
      </c>
      <c r="BU21" s="273">
        <v>0.88653754833268894</v>
      </c>
      <c r="BV21" s="273">
        <v>3.6798655813414659E-3</v>
      </c>
      <c r="BW21" s="277">
        <v>0.4769578178718763</v>
      </c>
      <c r="BX21" s="273">
        <v>1.1299112304058657E-2</v>
      </c>
      <c r="BY21" s="273">
        <v>0.23225795072668284</v>
      </c>
      <c r="BZ21" s="273">
        <v>0.15893892663329884</v>
      </c>
      <c r="CA21" s="273">
        <v>0.12056861357639409</v>
      </c>
      <c r="CB21" s="277">
        <v>0</v>
      </c>
      <c r="CC21" s="273">
        <v>0.49609049254788112</v>
      </c>
      <c r="CD21" s="273">
        <v>0.37656115353462571</v>
      </c>
      <c r="CE21" s="273">
        <v>0.12737550091643376</v>
      </c>
      <c r="CF21" s="277">
        <v>0</v>
      </c>
      <c r="CG21" s="246">
        <v>62.790011513426855</v>
      </c>
      <c r="CH21" s="246">
        <v>28.244309009478336</v>
      </c>
      <c r="CI21" s="246">
        <v>18.215588956942128</v>
      </c>
      <c r="CJ21" s="225">
        <v>78.730708534423584</v>
      </c>
      <c r="CK21" s="225">
        <v>8.8010813097243883</v>
      </c>
      <c r="CL21" s="225">
        <v>29.762979717463562</v>
      </c>
      <c r="CM21" s="47">
        <v>47.748211502507289</v>
      </c>
      <c r="CN21" s="47">
        <v>1.2798637915267055</v>
      </c>
      <c r="CO21" s="47">
        <v>65.079174851493761</v>
      </c>
      <c r="CP21" s="47">
        <v>0.30438552031195631</v>
      </c>
    </row>
    <row r="22" spans="1:109" ht="30" customHeight="1" x14ac:dyDescent="0.2">
      <c r="A22" s="26"/>
      <c r="B22" s="5" t="s">
        <v>82</v>
      </c>
      <c r="C22" s="10" t="s">
        <v>98</v>
      </c>
      <c r="D22" s="10" t="s">
        <v>98</v>
      </c>
      <c r="E22" s="15"/>
      <c r="F22" s="6"/>
      <c r="G22" s="13"/>
      <c r="H22" s="124"/>
      <c r="I22" s="96">
        <v>91.992311867043057</v>
      </c>
      <c r="J22" s="96">
        <v>27.979999999999993</v>
      </c>
      <c r="K22" s="96">
        <v>63.144654835697807</v>
      </c>
      <c r="L22" s="96">
        <v>18.34586325073516</v>
      </c>
      <c r="M22" s="96">
        <v>10.501793780610088</v>
      </c>
      <c r="N22" s="97">
        <v>2.953984819734345</v>
      </c>
      <c r="O22" s="116">
        <v>89.038327047308712</v>
      </c>
      <c r="P22" s="116"/>
      <c r="Q22" s="96"/>
      <c r="R22" s="7"/>
      <c r="S22" s="7"/>
      <c r="T22" s="36"/>
      <c r="U22" s="273"/>
      <c r="V22" s="274"/>
      <c r="W22" s="274"/>
      <c r="X22" s="274"/>
      <c r="Y22" s="273"/>
      <c r="Z22" s="273"/>
      <c r="AA22" s="274"/>
      <c r="AB22" s="274"/>
      <c r="AC22" s="273"/>
      <c r="AD22" s="273"/>
      <c r="AE22" s="274"/>
      <c r="AF22" s="273"/>
      <c r="AG22" s="273"/>
      <c r="AH22" s="273"/>
      <c r="AI22" s="274"/>
      <c r="AJ22" s="274"/>
      <c r="AK22" s="277"/>
      <c r="AL22" s="278"/>
      <c r="AM22" s="278"/>
      <c r="AN22" s="273"/>
      <c r="AO22" s="273"/>
      <c r="AP22" s="273"/>
      <c r="AQ22" s="273"/>
      <c r="AR22" s="273"/>
      <c r="AS22" s="273"/>
      <c r="AT22" s="273"/>
      <c r="AU22" s="274"/>
      <c r="AV22" s="273"/>
      <c r="AW22" s="274"/>
      <c r="AX22" s="274"/>
      <c r="AY22" s="273"/>
      <c r="AZ22" s="273"/>
      <c r="BA22" s="274"/>
      <c r="BB22" s="274"/>
      <c r="BC22" s="274"/>
      <c r="BD22" s="273"/>
      <c r="BE22" s="273"/>
      <c r="BF22" s="273"/>
      <c r="BG22" s="273"/>
      <c r="BH22" s="273"/>
      <c r="BI22" s="273"/>
      <c r="BJ22" s="273"/>
      <c r="BK22" s="273"/>
      <c r="BL22" s="273"/>
      <c r="BM22" s="273"/>
      <c r="BN22" s="273"/>
      <c r="BO22" s="273"/>
      <c r="BP22" s="273"/>
      <c r="BQ22" s="273"/>
      <c r="BR22" s="273"/>
      <c r="BS22" s="273"/>
      <c r="BT22" s="273"/>
      <c r="BU22" s="273"/>
      <c r="BV22" s="273"/>
      <c r="BW22" s="273"/>
      <c r="BX22" s="273"/>
      <c r="BY22" s="273"/>
      <c r="BZ22" s="273"/>
      <c r="CA22" s="273"/>
      <c r="CB22" s="273"/>
      <c r="CC22" s="273"/>
      <c r="CD22" s="273"/>
      <c r="CE22" s="273"/>
      <c r="CF22" s="273"/>
      <c r="CG22" s="246"/>
      <c r="CH22" s="191"/>
      <c r="CI22" s="191"/>
      <c r="CJ22" s="7"/>
      <c r="CK22" s="7"/>
      <c r="CL22" s="7"/>
      <c r="CM22" s="7"/>
      <c r="CN22" s="7"/>
      <c r="CO22" s="7"/>
      <c r="CP22" s="7"/>
    </row>
    <row r="23" spans="1:109" ht="30" customHeight="1" x14ac:dyDescent="0.2">
      <c r="A23" s="26"/>
      <c r="B23" s="37" t="s">
        <v>82</v>
      </c>
      <c r="C23" s="38" t="s">
        <v>98</v>
      </c>
      <c r="D23" s="38" t="s">
        <v>98</v>
      </c>
      <c r="E23" s="38" t="s">
        <v>84</v>
      </c>
      <c r="F23" s="32">
        <v>870.24590743024089</v>
      </c>
      <c r="G23" s="32">
        <v>700.47425829364556</v>
      </c>
      <c r="H23" s="32">
        <f>[2]Austria!H23+[2]Belgium!H23+[2]Bulgaria!H23+[2]Croatia!H23+[2]Cyprus!H23+'[2]Czech Republic'!H23+[2]Denmark!H23+[2]Estonia!H23+[2]Finland!H23+[2]France!H23+[2]Germany!H23+[2]Greece!H23+[2]Hungary!H23+[2]Ireland!H23+[2]Italy!H23+[2]Latvia!H23+[2]Lithuania!H23+[2]Luxembourg!H23+[2]Malta!H23+[2]Netherlands!H23+[2]Poland!H23+[2]Portugal!H23+[2]Romania!H23+[2]Slovakia!H23+[2]Slovenia!H23+[2]Spain!H23+[2]Sweden!H23+'[2]United Kingdom'!H23</f>
        <v>47.889403312174032</v>
      </c>
      <c r="I23" s="32">
        <v>13.223781026213171</v>
      </c>
      <c r="J23" s="32">
        <v>4.3201999999999989</v>
      </c>
      <c r="K23" s="32">
        <v>8.8125349180608055</v>
      </c>
      <c r="L23" s="32">
        <v>2.8576440955815663</v>
      </c>
      <c r="M23" s="32">
        <v>1.5536020125707961</v>
      </c>
      <c r="N23" s="32">
        <v>10.898996077120763</v>
      </c>
      <c r="O23" s="32">
        <v>1.6199172126512984</v>
      </c>
      <c r="P23" s="32">
        <v>0.9835221952690415</v>
      </c>
      <c r="Q23" s="7">
        <v>1.6946922167262835</v>
      </c>
      <c r="R23" s="7">
        <v>3.7272684556965388</v>
      </c>
      <c r="S23" s="7">
        <v>1.6321072128962344</v>
      </c>
      <c r="T23" s="7">
        <v>1.1474998753856824</v>
      </c>
      <c r="U23" s="304">
        <v>0.6886239041091291</v>
      </c>
      <c r="V23" s="304">
        <v>5.2732607308704198E-3</v>
      </c>
      <c r="W23" s="304">
        <v>0.10429081477079874</v>
      </c>
      <c r="X23" s="304">
        <v>0.20167240132769468</v>
      </c>
      <c r="Y23" s="304">
        <v>0.90050309623631164</v>
      </c>
      <c r="Z23" s="304">
        <v>0</v>
      </c>
      <c r="AA23" s="304">
        <v>3.5168592126971925E-2</v>
      </c>
      <c r="AB23" s="304">
        <v>0</v>
      </c>
      <c r="AC23" s="304">
        <v>0</v>
      </c>
      <c r="AD23" s="304">
        <v>0</v>
      </c>
      <c r="AE23" s="304">
        <v>6.4328311636716609E-2</v>
      </c>
      <c r="AF23" s="304">
        <v>0.7793250494297147</v>
      </c>
      <c r="AG23" s="304">
        <v>9.1139719079613879E-2</v>
      </c>
      <c r="AH23" s="304">
        <v>0.12950950016601681</v>
      </c>
      <c r="AI23" s="304">
        <v>0.7389406858506713</v>
      </c>
      <c r="AJ23" s="304">
        <v>0.26105931414932892</v>
      </c>
      <c r="AK23" s="304">
        <v>0</v>
      </c>
      <c r="AL23" s="304">
        <v>0</v>
      </c>
      <c r="AM23" s="304">
        <v>0</v>
      </c>
      <c r="AN23" s="304">
        <v>0.91336040961166809</v>
      </c>
      <c r="AO23" s="304">
        <v>8.6639590388332063E-2</v>
      </c>
      <c r="AP23" s="304">
        <v>0</v>
      </c>
      <c r="AQ23" s="304">
        <v>0.90986195402238612</v>
      </c>
      <c r="AR23" s="304">
        <v>0.1961488700822353</v>
      </c>
      <c r="AS23" s="304">
        <v>9.013369745960588E-2</v>
      </c>
      <c r="AT23" s="304">
        <v>0</v>
      </c>
      <c r="AU23" s="304">
        <v>0.11653790444758338</v>
      </c>
      <c r="AV23" s="304">
        <v>0.5189071736325479</v>
      </c>
      <c r="AW23" s="304">
        <v>0.23608435076753057</v>
      </c>
      <c r="AX23" s="304">
        <v>0.12844483982768343</v>
      </c>
      <c r="AY23" s="304">
        <v>0.75452613870099972</v>
      </c>
      <c r="AZ23" s="304">
        <v>6.235949290514175E-4</v>
      </c>
      <c r="BA23" s="304">
        <v>0.10523238425706871</v>
      </c>
      <c r="BB23" s="304">
        <v>0</v>
      </c>
      <c r="BC23" s="304">
        <v>0.14021574571727705</v>
      </c>
      <c r="BD23" s="273">
        <v>5.0770499720354731E-2</v>
      </c>
      <c r="BE23" s="273">
        <v>0.92189402823196753</v>
      </c>
      <c r="BF23" s="273">
        <v>2.7335472047677806E-2</v>
      </c>
      <c r="BG23" s="273">
        <v>0.68339143599541119</v>
      </c>
      <c r="BH23" s="277">
        <v>6.9891055590606767E-4</v>
      </c>
      <c r="BI23" s="273">
        <v>0.23558862881547463</v>
      </c>
      <c r="BJ23" s="273">
        <v>3.9431383367638184E-2</v>
      </c>
      <c r="BK23" s="277">
        <v>0</v>
      </c>
      <c r="BL23" s="273">
        <v>4.0911041114372396E-2</v>
      </c>
      <c r="BM23" s="277">
        <v>0</v>
      </c>
      <c r="BN23" s="277">
        <v>0.19348621565069046</v>
      </c>
      <c r="BO23" s="277">
        <v>0.80558301295115176</v>
      </c>
      <c r="BP23" s="277">
        <v>9.3077139815786166E-4</v>
      </c>
      <c r="BQ23" s="277">
        <v>0</v>
      </c>
      <c r="BR23" s="273">
        <v>1.0000000000000004</v>
      </c>
      <c r="BS23" s="277">
        <v>0</v>
      </c>
      <c r="BT23" s="277">
        <v>0.32885530747866998</v>
      </c>
      <c r="BU23" s="277">
        <v>0.64515366804876917</v>
      </c>
      <c r="BV23" s="273">
        <v>2.5991024472560898E-2</v>
      </c>
      <c r="BW23" s="277">
        <v>0.6805502440987502</v>
      </c>
      <c r="BX23" s="277">
        <v>0</v>
      </c>
      <c r="BY23" s="277">
        <v>0.27856011463567976</v>
      </c>
      <c r="BZ23" s="277">
        <v>0</v>
      </c>
      <c r="CA23" s="273">
        <v>4.0911041114372396E-2</v>
      </c>
      <c r="CB23" s="277">
        <v>0</v>
      </c>
      <c r="CC23" s="273">
        <v>0.42694314340914474</v>
      </c>
      <c r="CD23" s="273">
        <v>0.52002308205214343</v>
      </c>
      <c r="CE23" s="273">
        <v>5.3058017629135257E-2</v>
      </c>
      <c r="CF23" s="277">
        <v>0</v>
      </c>
      <c r="CG23" s="246">
        <v>154.70055387017553</v>
      </c>
      <c r="CH23" s="246">
        <v>35.533511419997801</v>
      </c>
      <c r="CI23" s="246">
        <v>21.362000742374263</v>
      </c>
      <c r="CJ23" s="13">
        <v>182.28315567136104</v>
      </c>
      <c r="CK23" s="13">
        <v>20.112849217274242</v>
      </c>
      <c r="CL23" s="13">
        <v>28.115564146229559</v>
      </c>
      <c r="CM23" s="47">
        <v>128.47824535501385</v>
      </c>
      <c r="CN23" s="47">
        <v>2.0752631379479483</v>
      </c>
      <c r="CO23" s="94">
        <v>152.15211290167045</v>
      </c>
      <c r="CP23" s="94">
        <v>0.96319234792298991</v>
      </c>
    </row>
    <row r="24" spans="1:109" ht="23.25" customHeight="1" x14ac:dyDescent="0.2">
      <c r="A24" s="26"/>
      <c r="B24" s="5" t="s">
        <v>82</v>
      </c>
      <c r="C24" s="10" t="s">
        <v>98</v>
      </c>
      <c r="D24" s="10" t="s">
        <v>98</v>
      </c>
      <c r="E24" s="12" t="s">
        <v>89</v>
      </c>
      <c r="F24" s="32">
        <v>967.74490284690921</v>
      </c>
      <c r="G24" s="32">
        <v>796.39092020866883</v>
      </c>
      <c r="H24" s="32">
        <f>[2]Austria!H24+[2]Belgium!H24+[2]Bulgaria!H24+[2]Croatia!H24+[2]Cyprus!H24+'[2]Czech Republic'!H24+[2]Denmark!H24+[2]Estonia!H24+[2]Finland!H24+[2]France!H24+[2]Germany!H24+[2]Greece!H24+[2]Hungary!H24+[2]Ireland!H24+[2]Italy!H24+[2]Latvia!H24+[2]Lithuania!H24+[2]Luxembourg!H24+[2]Malta!H24+[2]Netherlands!H24+[2]Poland!H24+[2]Portugal!H24+[2]Romania!H24+[2]Slovakia!H24+[2]Slovenia!H24+[2]Spain!H24+[2]Sweden!H24+'[2]United Kingdom'!H24</f>
        <v>47.761746577132222</v>
      </c>
      <c r="I24" s="32">
        <v>15.47404778391229</v>
      </c>
      <c r="J24" s="32">
        <v>4.5272999999999985</v>
      </c>
      <c r="K24" s="32">
        <v>10.108662471137334</v>
      </c>
      <c r="L24" s="32">
        <v>3.6764958203629514</v>
      </c>
      <c r="M24" s="32">
        <v>1.6888894924120059</v>
      </c>
      <c r="N24" s="32">
        <v>13.00440190166206</v>
      </c>
      <c r="O24" s="32">
        <v>1.7291075962006792</v>
      </c>
      <c r="P24" s="32">
        <v>1.1802002354499508</v>
      </c>
      <c r="Q24" s="7">
        <v>1.7235750572568878</v>
      </c>
      <c r="R24" s="7">
        <v>4.0217238045320913</v>
      </c>
      <c r="S24" s="7">
        <v>1.4717208889411872</v>
      </c>
      <c r="T24" s="7">
        <v>1.2007406747513687</v>
      </c>
      <c r="U24" s="304">
        <v>0.61736886054308115</v>
      </c>
      <c r="V24" s="304">
        <v>0.34307640727236965</v>
      </c>
      <c r="W24" s="304">
        <v>3.9554732184549177E-2</v>
      </c>
      <c r="X24" s="304">
        <v>0</v>
      </c>
      <c r="Y24" s="304">
        <v>0.64635637566949933</v>
      </c>
      <c r="Z24" s="304">
        <v>3.2509513859746617E-3</v>
      </c>
      <c r="AA24" s="304">
        <v>7.4599975494610116E-2</v>
      </c>
      <c r="AB24" s="304">
        <v>2.2611040381029353E-2</v>
      </c>
      <c r="AC24" s="304">
        <v>0.27904364883589056</v>
      </c>
      <c r="AD24" s="304">
        <v>0</v>
      </c>
      <c r="AE24" s="304">
        <v>0</v>
      </c>
      <c r="AF24" s="304">
        <v>0.69291653213950932</v>
      </c>
      <c r="AG24" s="304">
        <v>0.26237866308788405</v>
      </c>
      <c r="AH24" s="304">
        <v>4.4704804772606875E-2</v>
      </c>
      <c r="AI24" s="304">
        <v>0.71307869408366698</v>
      </c>
      <c r="AJ24" s="304">
        <v>0.28692130591633291</v>
      </c>
      <c r="AK24" s="304">
        <v>0</v>
      </c>
      <c r="AL24" s="304">
        <v>0</v>
      </c>
      <c r="AM24" s="304">
        <v>0</v>
      </c>
      <c r="AN24" s="304">
        <v>0.43604126784380015</v>
      </c>
      <c r="AO24" s="304">
        <v>0.34961697142953851</v>
      </c>
      <c r="AP24" s="304">
        <v>0.21434176072666128</v>
      </c>
      <c r="AQ24" s="304">
        <v>0.65955221848778345</v>
      </c>
      <c r="AR24" s="304">
        <v>0.20084664080787265</v>
      </c>
      <c r="AS24" s="304">
        <v>0.34044778151221661</v>
      </c>
      <c r="AT24" s="304">
        <v>0</v>
      </c>
      <c r="AU24" s="304">
        <v>2.2564654722919159E-2</v>
      </c>
      <c r="AV24" s="304">
        <v>0.71960614336464312</v>
      </c>
      <c r="AW24" s="304">
        <v>0.25782694080839985</v>
      </c>
      <c r="AX24" s="304">
        <v>0</v>
      </c>
      <c r="AY24" s="304">
        <v>0.97743308417304298</v>
      </c>
      <c r="AZ24" s="304">
        <v>6.235949290514175E-4</v>
      </c>
      <c r="BA24" s="304">
        <v>2.2564654722919159E-2</v>
      </c>
      <c r="BB24" s="304">
        <v>1.1305520190514676E-2</v>
      </c>
      <c r="BC24" s="304">
        <v>0</v>
      </c>
      <c r="BD24" s="273">
        <v>5.0770499720354731E-2</v>
      </c>
      <c r="BE24" s="273">
        <v>0.92189402823196753</v>
      </c>
      <c r="BF24" s="273">
        <v>2.7335472047677806E-2</v>
      </c>
      <c r="BG24" s="273">
        <v>0.68339143599541119</v>
      </c>
      <c r="BH24" s="277">
        <v>6.9891055590606767E-4</v>
      </c>
      <c r="BI24" s="273">
        <v>0.23558862881547463</v>
      </c>
      <c r="BJ24" s="273">
        <v>3.9431383367638184E-2</v>
      </c>
      <c r="BK24" s="277">
        <v>0</v>
      </c>
      <c r="BL24" s="273">
        <v>4.0911041114372396E-2</v>
      </c>
      <c r="BM24" s="277">
        <v>0</v>
      </c>
      <c r="BN24" s="277">
        <v>0.19348621565069046</v>
      </c>
      <c r="BO24" s="277">
        <v>0.80558301295115176</v>
      </c>
      <c r="BP24" s="277">
        <v>9.3077139815786166E-4</v>
      </c>
      <c r="BQ24" s="277">
        <v>0</v>
      </c>
      <c r="BR24" s="273">
        <v>1.0000000000000004</v>
      </c>
      <c r="BS24" s="277">
        <v>0</v>
      </c>
      <c r="BT24" s="273">
        <v>0.23674542999733542</v>
      </c>
      <c r="BU24" s="277">
        <v>0.73726354553010387</v>
      </c>
      <c r="BV24" s="273">
        <v>2.5991024472560898E-2</v>
      </c>
      <c r="BW24" s="277">
        <v>0.6622118642641065</v>
      </c>
      <c r="BX24" s="277">
        <v>0</v>
      </c>
      <c r="BY24" s="277">
        <v>0.29689849447032352</v>
      </c>
      <c r="BZ24" s="277">
        <v>0</v>
      </c>
      <c r="CA24" s="273">
        <v>4.0911041114372396E-2</v>
      </c>
      <c r="CB24" s="277">
        <v>0</v>
      </c>
      <c r="CC24" s="273">
        <v>0.42694314340914474</v>
      </c>
      <c r="CD24" s="273">
        <v>0.33580332708947436</v>
      </c>
      <c r="CE24" s="273">
        <v>0.23727777259180446</v>
      </c>
      <c r="CF24" s="277">
        <v>0</v>
      </c>
      <c r="CG24" s="246">
        <v>140.22541311635902</v>
      </c>
      <c r="CH24" s="246">
        <v>54.436506173417335</v>
      </c>
      <c r="CI24" s="246">
        <v>21.362000742374263</v>
      </c>
      <c r="CJ24" s="13">
        <v>163.97732816269991</v>
      </c>
      <c r="CK24" s="13">
        <v>28.100934339623514</v>
      </c>
      <c r="CL24" s="13">
        <v>28.115564146229559</v>
      </c>
      <c r="CM24" s="47">
        <v>145.29740377733867</v>
      </c>
      <c r="CN24" s="47">
        <v>2.7574401773979624</v>
      </c>
      <c r="CO24" s="94">
        <v>157.79874916203042</v>
      </c>
      <c r="CP24" s="94">
        <v>1.3421497045097306</v>
      </c>
    </row>
    <row r="25" spans="1:109" ht="21.75" customHeight="1" x14ac:dyDescent="0.2">
      <c r="A25" s="26"/>
      <c r="B25" s="5" t="s">
        <v>82</v>
      </c>
      <c r="C25" s="10" t="s">
        <v>98</v>
      </c>
      <c r="D25" s="10" t="s">
        <v>98</v>
      </c>
      <c r="E25" s="12" t="s">
        <v>91</v>
      </c>
      <c r="F25" s="32">
        <v>774.65422737619622</v>
      </c>
      <c r="G25" s="32">
        <v>610.7427580585022</v>
      </c>
      <c r="H25" s="32">
        <f>[2]Austria!H25+[2]Belgium!H25+[2]Bulgaria!H25+[2]Croatia!H25+[2]Cyprus!H25+'[2]Czech Republic'!H25+[2]Denmark!H25+[2]Estonia!H25+[2]Finland!H25+[2]France!H25+[2]Germany!H25+[2]Greece!H25+[2]Hungary!H25+[2]Ireland!H25+[2]Italy!H25+[2]Latvia!H25+[2]Lithuania!H25+[2]Luxembourg!H25+[2]Malta!H25+[2]Netherlands!H25+[2]Poland!H25+[2]Portugal!H25+[2]Romania!H25+[2]Slovakia!H25+[2]Slovenia!H25+[2]Spain!H25+[2]Sweden!H25+'[2]United Kingdom'!H25</f>
        <v>46.21259909976316</v>
      </c>
      <c r="I25" s="32">
        <v>12.904028694275478</v>
      </c>
      <c r="J25" s="32">
        <v>3.6930999999999994</v>
      </c>
      <c r="K25" s="32">
        <v>8.8263638489399945</v>
      </c>
      <c r="L25" s="32">
        <v>2.6143908212419706</v>
      </c>
      <c r="M25" s="32">
        <v>1.4632740240935105</v>
      </c>
      <c r="N25" s="32">
        <v>10.212235191281852</v>
      </c>
      <c r="O25" s="32">
        <v>1.6454511710160173</v>
      </c>
      <c r="P25" s="32">
        <v>1.0463423319776066</v>
      </c>
      <c r="Q25" s="7">
        <v>0.97410113184749625</v>
      </c>
      <c r="R25" s="7">
        <v>3.4014152059215879</v>
      </c>
      <c r="S25" s="7">
        <v>0.70694420858726337</v>
      </c>
      <c r="T25" s="7">
        <v>0.93098531234269211</v>
      </c>
      <c r="U25" s="304">
        <v>0.69125563116160316</v>
      </c>
      <c r="V25" s="304">
        <v>0.2588951487661682</v>
      </c>
      <c r="W25" s="304">
        <v>4.9849220072228743E-2</v>
      </c>
      <c r="X25" s="304">
        <v>0</v>
      </c>
      <c r="Y25" s="304">
        <v>0.64699866520548799</v>
      </c>
      <c r="Z25" s="304">
        <v>0.2254811271798863</v>
      </c>
      <c r="AA25" s="304">
        <v>0.10711034303640408</v>
      </c>
      <c r="AB25" s="304">
        <v>2.2798355290820343E-2</v>
      </c>
      <c r="AC25" s="304">
        <v>0.23749001751780649</v>
      </c>
      <c r="AD25" s="304">
        <v>0</v>
      </c>
      <c r="AE25" s="304">
        <v>8.4009742403015359E-3</v>
      </c>
      <c r="AF25" s="304">
        <v>0.59986827326347703</v>
      </c>
      <c r="AG25" s="304">
        <v>0.35046896679001638</v>
      </c>
      <c r="AH25" s="304">
        <v>4.9662759946506776E-2</v>
      </c>
      <c r="AI25" s="304">
        <v>0.31237259323164684</v>
      </c>
      <c r="AJ25" s="304">
        <v>0.68762740676835332</v>
      </c>
      <c r="AK25" s="304">
        <v>0</v>
      </c>
      <c r="AL25" s="304">
        <v>0</v>
      </c>
      <c r="AM25" s="304">
        <v>0</v>
      </c>
      <c r="AN25" s="304">
        <v>0.37847352830721809</v>
      </c>
      <c r="AO25" s="304">
        <v>0.40236496155624246</v>
      </c>
      <c r="AP25" s="304">
        <v>0.21916151013653956</v>
      </c>
      <c r="AQ25" s="304">
        <v>0.59763503844375765</v>
      </c>
      <c r="AR25" s="304">
        <v>0.28589991633371903</v>
      </c>
      <c r="AS25" s="304">
        <v>0.40236496155624246</v>
      </c>
      <c r="AT25" s="304">
        <v>0.36029504269036583</v>
      </c>
      <c r="AU25" s="304">
        <v>1.8673822006015688E-2</v>
      </c>
      <c r="AV25" s="304">
        <v>0.74906948134422291</v>
      </c>
      <c r="AW25" s="304">
        <v>0.23225669664976137</v>
      </c>
      <c r="AX25" s="304">
        <v>0</v>
      </c>
      <c r="AY25" s="304">
        <v>0.98132617799398436</v>
      </c>
      <c r="AZ25" s="304">
        <v>0.59631025036898977</v>
      </c>
      <c r="BA25" s="304">
        <v>1.8673822006015688E-2</v>
      </c>
      <c r="BB25" s="304">
        <v>2.2798355290820343E-2</v>
      </c>
      <c r="BC25" s="304">
        <v>0</v>
      </c>
      <c r="BD25" s="273">
        <v>5.6084485204783499E-2</v>
      </c>
      <c r="BE25" s="273">
        <v>0.71162147608267934</v>
      </c>
      <c r="BF25" s="273">
        <v>0.23229403871253734</v>
      </c>
      <c r="BG25" s="273">
        <v>0.68519708012293101</v>
      </c>
      <c r="BH25" s="277">
        <v>6.781517208565254E-4</v>
      </c>
      <c r="BI25" s="273">
        <v>0.23010447658239358</v>
      </c>
      <c r="BJ25" s="273">
        <v>3.4993080201588117E-2</v>
      </c>
      <c r="BK25" s="277">
        <v>0</v>
      </c>
      <c r="BL25" s="273">
        <v>4.9049207428267294E-2</v>
      </c>
      <c r="BM25" s="277">
        <v>0</v>
      </c>
      <c r="BN25" s="273">
        <v>0.33666958481440384</v>
      </c>
      <c r="BO25" s="273">
        <v>0.66138775447566189</v>
      </c>
      <c r="BP25" s="277">
        <v>1.9426607099344317E-3</v>
      </c>
      <c r="BQ25" s="277">
        <v>0</v>
      </c>
      <c r="BR25" s="273">
        <v>1</v>
      </c>
      <c r="BS25" s="277">
        <v>0</v>
      </c>
      <c r="BT25" s="273">
        <v>0.15680823431793545</v>
      </c>
      <c r="BU25" s="277">
        <v>0.61368771841464609</v>
      </c>
      <c r="BV25" s="273">
        <v>0.22950404726741877</v>
      </c>
      <c r="BW25" s="277">
        <v>0.57820095993991627</v>
      </c>
      <c r="BX25" s="277">
        <v>0</v>
      </c>
      <c r="BY25" s="277">
        <v>0.37043201160763006</v>
      </c>
      <c r="BZ25" s="277">
        <v>2.3398170802230549E-3</v>
      </c>
      <c r="CA25" s="273">
        <v>4.9049207428267294E-2</v>
      </c>
      <c r="CB25" s="277">
        <v>0</v>
      </c>
      <c r="CC25" s="273">
        <v>0.41512238511867472</v>
      </c>
      <c r="CD25" s="273">
        <v>0.30744408112340921</v>
      </c>
      <c r="CE25" s="273">
        <v>0.27745660224770691</v>
      </c>
      <c r="CF25" s="277">
        <v>0</v>
      </c>
      <c r="CG25" s="246">
        <v>127.10125761335811</v>
      </c>
      <c r="CH25" s="246">
        <v>39.217432450508447</v>
      </c>
      <c r="CI25" s="246">
        <v>22.676049457510878</v>
      </c>
      <c r="CJ25" s="13">
        <v>147.59527825534664</v>
      </c>
      <c r="CK25" s="13">
        <v>22.407956579748582</v>
      </c>
      <c r="CL25" s="13">
        <v>26.747372877904503</v>
      </c>
      <c r="CM25" s="47">
        <v>90.287263892705766</v>
      </c>
      <c r="CN25" s="47">
        <v>2.1084626497008068</v>
      </c>
      <c r="CO25" s="94">
        <v>110.86271278915862</v>
      </c>
      <c r="CP25" s="94">
        <v>1.0355299140648213</v>
      </c>
    </row>
    <row r="26" spans="1:109" ht="47.25" customHeight="1" x14ac:dyDescent="0.2">
      <c r="A26" s="26"/>
      <c r="B26" s="5" t="s">
        <v>82</v>
      </c>
      <c r="C26" s="10" t="s">
        <v>98</v>
      </c>
      <c r="D26" s="10" t="s">
        <v>98</v>
      </c>
      <c r="E26" s="12" t="s">
        <v>92</v>
      </c>
      <c r="F26" s="32">
        <v>779.10888250623793</v>
      </c>
      <c r="G26" s="32">
        <v>592.26058938633184</v>
      </c>
      <c r="H26" s="32">
        <f>[2]Austria!H26+[2]Belgium!H26+[2]Bulgaria!H26+[2]Croatia!H26+[2]Cyprus!H26+'[2]Czech Republic'!H26+[2]Denmark!H26+[2]Estonia!H26+[2]Finland!H26+[2]France!H26+[2]Germany!H26+[2]Greece!H26+[2]Hungary!H26+[2]Ireland!H26+[2]Italy!H26+[2]Latvia!H26+[2]Lithuania!H26+[2]Luxembourg!H26+[2]Malta!H26+[2]Netherlands!H26+[2]Poland!H26+[2]Portugal!H26+[2]Romania!H26+[2]Slovakia!H26+[2]Slovenia!H26+[2]Spain!H26+[2]Sweden!H26+'[2]United Kingdom'!H26</f>
        <v>52.8298491803464</v>
      </c>
      <c r="I26" s="32">
        <v>12.785696634131321</v>
      </c>
      <c r="J26" s="32">
        <v>3.749099999999999</v>
      </c>
      <c r="K26" s="32">
        <v>8.8823192787921457</v>
      </c>
      <c r="L26" s="32">
        <v>2.4489448501956588</v>
      </c>
      <c r="M26" s="32">
        <v>1.4544325051435176</v>
      </c>
      <c r="N26" s="32">
        <v>9.992318796521575</v>
      </c>
      <c r="O26" s="32">
        <v>1.7031529094984754</v>
      </c>
      <c r="P26" s="32">
        <v>1.0902249281112733</v>
      </c>
      <c r="Q26" s="7">
        <v>0.63698196454506295</v>
      </c>
      <c r="R26" s="7">
        <v>2.8554673379649067</v>
      </c>
      <c r="S26" s="7">
        <v>0.61300981100964169</v>
      </c>
      <c r="T26" s="7">
        <v>0.75081656176776346</v>
      </c>
      <c r="U26" s="304">
        <v>0.62203385880398587</v>
      </c>
      <c r="V26" s="304">
        <v>0.3256775668480692</v>
      </c>
      <c r="W26" s="304">
        <v>3.0643049602662738E-2</v>
      </c>
      <c r="X26" s="304">
        <v>2.1639032386330262E-2</v>
      </c>
      <c r="Y26" s="304">
        <v>0.42958255273228468</v>
      </c>
      <c r="Z26" s="304">
        <v>0.32083965246304957</v>
      </c>
      <c r="AA26" s="304">
        <v>0.10648688549415705</v>
      </c>
      <c r="AB26" s="304">
        <v>1.8646384639241099E-3</v>
      </c>
      <c r="AC26" s="304">
        <v>0.43823522662071257</v>
      </c>
      <c r="AD26" s="304">
        <v>0.27574279437578025</v>
      </c>
      <c r="AE26" s="304">
        <v>2.5695335152845576E-2</v>
      </c>
      <c r="AF26" s="304">
        <v>0.46578325765818546</v>
      </c>
      <c r="AG26" s="304">
        <v>0.17347726901339416</v>
      </c>
      <c r="AH26" s="304">
        <v>0.36073947332842032</v>
      </c>
      <c r="AI26" s="304">
        <v>0.10962101186924476</v>
      </c>
      <c r="AJ26" s="304">
        <v>0.89037898813075544</v>
      </c>
      <c r="AK26" s="304">
        <v>3.7397991204757182E-2</v>
      </c>
      <c r="AL26" s="304">
        <v>0</v>
      </c>
      <c r="AM26" s="304">
        <v>0</v>
      </c>
      <c r="AN26" s="304">
        <v>0.20757078799544135</v>
      </c>
      <c r="AO26" s="304">
        <v>0.49577024699755368</v>
      </c>
      <c r="AP26" s="304">
        <v>0.29665896500700489</v>
      </c>
      <c r="AQ26" s="304">
        <v>0.47582637092251501</v>
      </c>
      <c r="AR26" s="304">
        <v>0.36621717521709379</v>
      </c>
      <c r="AS26" s="304">
        <v>0.52417362907748499</v>
      </c>
      <c r="AT26" s="304">
        <v>0.5160980431084774</v>
      </c>
      <c r="AU26" s="304">
        <v>0</v>
      </c>
      <c r="AV26" s="304">
        <v>0.70334103499299527</v>
      </c>
      <c r="AW26" s="304">
        <v>0.29665896500700489</v>
      </c>
      <c r="AX26" s="304">
        <v>0</v>
      </c>
      <c r="AY26" s="304">
        <v>1.0000000000000002</v>
      </c>
      <c r="AZ26" s="304">
        <v>0.80157519625337581</v>
      </c>
      <c r="BA26" s="304">
        <v>0</v>
      </c>
      <c r="BB26" s="304">
        <v>0</v>
      </c>
      <c r="BC26" s="304">
        <v>0</v>
      </c>
      <c r="BD26" s="273">
        <v>0.18898642413527603</v>
      </c>
      <c r="BE26" s="273">
        <v>0.77866655571047516</v>
      </c>
      <c r="BF26" s="273">
        <v>3.234702015424875E-2</v>
      </c>
      <c r="BG26" s="273">
        <v>0.36729752579130776</v>
      </c>
      <c r="BH26" s="273">
        <v>0.27204316930486228</v>
      </c>
      <c r="BI26" s="273">
        <v>0.29917905710875747</v>
      </c>
      <c r="BJ26" s="277">
        <v>0</v>
      </c>
      <c r="BK26" s="277">
        <v>0</v>
      </c>
      <c r="BL26" s="273">
        <v>6.15102154055919E-2</v>
      </c>
      <c r="BM26" s="277">
        <v>0</v>
      </c>
      <c r="BN26" s="277">
        <v>0.14855448986547454</v>
      </c>
      <c r="BO26" s="277">
        <v>0.84634646095825117</v>
      </c>
      <c r="BP26" s="277">
        <v>5.0990491762743055E-3</v>
      </c>
      <c r="BQ26" s="277">
        <v>0</v>
      </c>
      <c r="BR26" s="273">
        <v>1.0000000000000002</v>
      </c>
      <c r="BS26" s="277">
        <v>0</v>
      </c>
      <c r="BT26" s="273">
        <v>0.20311620220719059</v>
      </c>
      <c r="BU26" s="277">
        <v>0.49759783366567778</v>
      </c>
      <c r="BV26" s="277">
        <v>0.29928596412713154</v>
      </c>
      <c r="BW26" s="277">
        <v>0.69784303231349232</v>
      </c>
      <c r="BX26" s="273">
        <v>4.4190683778939255E-2</v>
      </c>
      <c r="BY26" s="273">
        <v>0.19341590642661613</v>
      </c>
      <c r="BZ26" s="277">
        <v>3.0701296858798759E-3</v>
      </c>
      <c r="CA26" s="273">
        <v>6.15102154055919E-2</v>
      </c>
      <c r="CB26" s="277">
        <v>0</v>
      </c>
      <c r="CC26" s="273">
        <v>0.26331718324617698</v>
      </c>
      <c r="CD26" s="273">
        <v>0.38232941042104923</v>
      </c>
      <c r="CE26" s="273">
        <v>0.35438901094978098</v>
      </c>
      <c r="CF26" s="277">
        <v>0</v>
      </c>
      <c r="CG26" s="246">
        <v>102.58464672811682</v>
      </c>
      <c r="CH26" s="246">
        <v>33.320464626189526</v>
      </c>
      <c r="CI26" s="246">
        <v>21.336577289122634</v>
      </c>
      <c r="CJ26" s="13">
        <v>121.23024889839272</v>
      </c>
      <c r="CK26" s="13">
        <v>21.286497731800452</v>
      </c>
      <c r="CL26" s="13">
        <v>26.641096953843238</v>
      </c>
      <c r="CM26" s="47">
        <v>75.795270261111241</v>
      </c>
      <c r="CN26" s="47">
        <v>2.2121329916013068</v>
      </c>
      <c r="CO26" s="47">
        <v>92.556213940462911</v>
      </c>
      <c r="CP26" s="47">
        <v>1.1245624647488037</v>
      </c>
    </row>
    <row r="27" spans="1:109" ht="45.75" customHeight="1" x14ac:dyDescent="0.2">
      <c r="A27" s="26"/>
      <c r="B27" s="5" t="s">
        <v>82</v>
      </c>
      <c r="C27" s="10" t="s">
        <v>98</v>
      </c>
      <c r="D27" s="10" t="s">
        <v>98</v>
      </c>
      <c r="E27" s="12" t="s">
        <v>93</v>
      </c>
      <c r="F27" s="32">
        <v>808.79638870325277</v>
      </c>
      <c r="G27" s="32">
        <v>617.4422635910928</v>
      </c>
      <c r="H27" s="32">
        <f>[2]Austria!H27+[2]Belgium!H27+[2]Bulgaria!H27+[2]Croatia!H27+[2]Cyprus!H27+'[2]Czech Republic'!H27+[2]Denmark!H27+[2]Estonia!H27+[2]Finland!H27+[2]France!H27+[2]Germany!H27+[2]Greece!H27+[2]Hungary!H27+[2]Ireland!H27+[2]Italy!H27+[2]Latvia!H27+[2]Lithuania!H27+[2]Luxembourg!H27+[2]Malta!H27+[2]Netherlands!H27+[2]Poland!H27+[2]Portugal!H27+[2]Romania!H27+[2]Slovakia!H27+[2]Slovenia!H27+[2]Spain!H27+[2]Sweden!H27+'[2]United Kingdom'!H27</f>
        <v>54.269670045718911</v>
      </c>
      <c r="I27" s="32">
        <v>12.394743930895157</v>
      </c>
      <c r="J27" s="32">
        <v>3.9887999999999986</v>
      </c>
      <c r="K27" s="32">
        <v>8.6170342878482504</v>
      </c>
      <c r="L27" s="32">
        <v>2.3576311790316669</v>
      </c>
      <c r="M27" s="32">
        <v>1.420078464015242</v>
      </c>
      <c r="N27" s="32">
        <v>9.6191565678262752</v>
      </c>
      <c r="O27" s="32">
        <v>1.6846795193491781</v>
      </c>
      <c r="P27" s="32">
        <v>1.0909078437197046</v>
      </c>
      <c r="Q27" s="7">
        <v>0.47190434466167502</v>
      </c>
      <c r="R27" s="7">
        <v>2.6180650321915375</v>
      </c>
      <c r="S27" s="7">
        <v>0.44182261307032494</v>
      </c>
      <c r="T27" s="7">
        <v>0.51010124045025385</v>
      </c>
      <c r="U27" s="304">
        <v>0.60916629327662364</v>
      </c>
      <c r="V27" s="304">
        <v>0.32756410187052803</v>
      </c>
      <c r="W27" s="304">
        <v>4.2134015872468789E-2</v>
      </c>
      <c r="X27" s="304">
        <v>2.1129249571567352E-2</v>
      </c>
      <c r="Y27" s="304">
        <v>0.57833159426138603</v>
      </c>
      <c r="Z27" s="304">
        <v>0.45828317590855777</v>
      </c>
      <c r="AA27" s="304">
        <v>7.3055531504037569E-2</v>
      </c>
      <c r="AB27" s="304">
        <v>3.1964267195114728E-2</v>
      </c>
      <c r="AC27" s="304">
        <v>0.32233285040255966</v>
      </c>
      <c r="AD27" s="304">
        <v>0.32233285040255966</v>
      </c>
      <c r="AE27" s="304">
        <v>2.6280023832016924E-2</v>
      </c>
      <c r="AF27" s="304">
        <v>0.46786060756931813</v>
      </c>
      <c r="AG27" s="304">
        <v>0.43760010161004326</v>
      </c>
      <c r="AH27" s="304">
        <v>9.4539290820638638E-2</v>
      </c>
      <c r="AI27" s="304">
        <v>0.10518999689358205</v>
      </c>
      <c r="AJ27" s="304">
        <v>0.89481000310641801</v>
      </c>
      <c r="AK27" s="304">
        <v>0.48104866540566854</v>
      </c>
      <c r="AL27" s="304">
        <v>0</v>
      </c>
      <c r="AM27" s="304">
        <v>0</v>
      </c>
      <c r="AN27" s="304">
        <v>0.31260342302440447</v>
      </c>
      <c r="AO27" s="304">
        <v>0.32776110988804735</v>
      </c>
      <c r="AP27" s="304">
        <v>0.35963546708754818</v>
      </c>
      <c r="AQ27" s="304">
        <v>0.61590170671493416</v>
      </c>
      <c r="AR27" s="304">
        <v>0.65851523763017084</v>
      </c>
      <c r="AS27" s="304">
        <v>0.38409829328506573</v>
      </c>
      <c r="AT27" s="304">
        <v>0.50893371920878827</v>
      </c>
      <c r="AU27" s="304">
        <v>0</v>
      </c>
      <c r="AV27" s="304">
        <v>0.64780893526779737</v>
      </c>
      <c r="AW27" s="304">
        <v>0.35219106473220274</v>
      </c>
      <c r="AX27" s="304">
        <v>0</v>
      </c>
      <c r="AY27" s="304">
        <v>1.0000000000000002</v>
      </c>
      <c r="AZ27" s="304">
        <v>0.82667331727548943</v>
      </c>
      <c r="BA27" s="304">
        <v>0</v>
      </c>
      <c r="BB27" s="304">
        <v>0</v>
      </c>
      <c r="BC27" s="304">
        <v>0</v>
      </c>
      <c r="BD27" s="273">
        <v>4.5248472049683769E-2</v>
      </c>
      <c r="BE27" s="273">
        <v>0.78673326669363552</v>
      </c>
      <c r="BF27" s="273">
        <v>0.16801826125668048</v>
      </c>
      <c r="BG27" s="273">
        <v>0.19539624834648092</v>
      </c>
      <c r="BH27" s="273">
        <v>0.136418197498893</v>
      </c>
      <c r="BI27" s="273">
        <v>0.32430304999143122</v>
      </c>
      <c r="BJ27" s="277">
        <v>0</v>
      </c>
      <c r="BK27" s="273">
        <v>0.27969585845903711</v>
      </c>
      <c r="BL27" s="273">
        <v>6.4211424463088487E-2</v>
      </c>
      <c r="BM27" s="277">
        <v>0</v>
      </c>
      <c r="BN27" s="277">
        <v>0.12447280358340679</v>
      </c>
      <c r="BO27" s="277">
        <v>0.87552719641659327</v>
      </c>
      <c r="BP27" s="277">
        <v>0</v>
      </c>
      <c r="BQ27" s="277">
        <v>0</v>
      </c>
      <c r="BR27" s="273">
        <v>0.96936599352683039</v>
      </c>
      <c r="BS27" s="273">
        <v>3.0634006473169568E-2</v>
      </c>
      <c r="BT27" s="277">
        <v>0.50443668723984125</v>
      </c>
      <c r="BU27" s="277">
        <v>0.47266823826411214</v>
      </c>
      <c r="BV27" s="273">
        <v>2.2895074496046445E-2</v>
      </c>
      <c r="BW27" s="277">
        <v>0.73439806850215761</v>
      </c>
      <c r="BX27" s="273">
        <v>3.0634006473169568E-2</v>
      </c>
      <c r="BY27" s="273">
        <v>0.16788089767325282</v>
      </c>
      <c r="BZ27" s="277">
        <v>2.9003816472621302E-3</v>
      </c>
      <c r="CA27" s="273">
        <v>6.4211424463088487E-2</v>
      </c>
      <c r="CB27" s="277">
        <v>0</v>
      </c>
      <c r="CC27" s="273">
        <v>0.20184128109752192</v>
      </c>
      <c r="CD27" s="273">
        <v>0.43445073751309876</v>
      </c>
      <c r="CE27" s="273">
        <v>0.36373899612591187</v>
      </c>
      <c r="CF27" s="277">
        <v>0</v>
      </c>
      <c r="CG27" s="246">
        <v>81.731268045330722</v>
      </c>
      <c r="CH27" s="246">
        <v>35.769489226207696</v>
      </c>
      <c r="CI27" s="246">
        <v>21.194056991145008</v>
      </c>
      <c r="CJ27" s="13">
        <v>98.614710853953468</v>
      </c>
      <c r="CK27" s="13">
        <v>22.843632622880264</v>
      </c>
      <c r="CL27" s="13">
        <v>26.282308314457254</v>
      </c>
      <c r="CM27" s="47">
        <v>67.203102748822673</v>
      </c>
      <c r="CN27" s="47">
        <v>2.2417500568396802</v>
      </c>
      <c r="CO27" s="47">
        <v>82.145926344564657</v>
      </c>
      <c r="CP27" s="47">
        <v>1.2397164050893323</v>
      </c>
    </row>
    <row r="28" spans="1:109" ht="24" customHeight="1" x14ac:dyDescent="0.2">
      <c r="A28" s="26"/>
      <c r="B28" s="5" t="s">
        <v>82</v>
      </c>
      <c r="C28" s="10" t="s">
        <v>98</v>
      </c>
      <c r="D28" s="10" t="s">
        <v>98</v>
      </c>
      <c r="E28" s="12" t="s">
        <v>94</v>
      </c>
      <c r="F28" s="32">
        <v>828.81561221218158</v>
      </c>
      <c r="G28" s="32">
        <v>621.07399087404292</v>
      </c>
      <c r="H28" s="32">
        <f>[2]Austria!H28+[2]Belgium!H28+[2]Bulgaria!H28+[2]Croatia!H28+[2]Cyprus!H28+'[2]Czech Republic'!H28+[2]Denmark!H28+[2]Estonia!H28+[2]Finland!H28+[2]France!H28+[2]Germany!H28+[2]Greece!H28+[2]Hungary!H28+[2]Ireland!H28+[2]Italy!H28+[2]Latvia!H28+[2]Lithuania!H28+[2]Luxembourg!H28+[2]Malta!H28+[2]Netherlands!H28+[2]Poland!H28+[2]Portugal!H28+[2]Romania!H28+[2]Slovakia!H28+[2]Slovenia!H28+[2]Spain!H28+[2]Sweden!H28+'[2]United Kingdom'!H28</f>
        <v>57.327698543148117</v>
      </c>
      <c r="I28" s="32">
        <v>13.340981869243899</v>
      </c>
      <c r="J28" s="32">
        <v>4.0212999999999992</v>
      </c>
      <c r="K28" s="32">
        <v>9.4675159331185323</v>
      </c>
      <c r="L28" s="32">
        <v>2.3222999525584687</v>
      </c>
      <c r="M28" s="32">
        <v>1.5511659835668989</v>
      </c>
      <c r="N28" s="32">
        <v>10.574528291051902</v>
      </c>
      <c r="O28" s="32">
        <v>1.8363058815936175</v>
      </c>
      <c r="P28" s="32">
        <v>1.3746889421885811</v>
      </c>
      <c r="Q28" s="7">
        <v>0.37110194573877714</v>
      </c>
      <c r="R28" s="7">
        <v>2.0568021033016515</v>
      </c>
      <c r="S28" s="7">
        <v>0.30320091708429975</v>
      </c>
      <c r="T28" s="7">
        <v>0.38221772507202773</v>
      </c>
      <c r="U28" s="304">
        <v>0.61463579864173468</v>
      </c>
      <c r="V28" s="304">
        <v>0.32528954354748163</v>
      </c>
      <c r="W28" s="304">
        <v>3.772986959941696E-2</v>
      </c>
      <c r="X28" s="304">
        <v>2.233808611532271E-2</v>
      </c>
      <c r="Y28" s="304">
        <v>0.53859112819504074</v>
      </c>
      <c r="Z28" s="304">
        <v>0.43826415189123447</v>
      </c>
      <c r="AA28" s="304">
        <v>7.6258115990155334E-2</v>
      </c>
      <c r="AB28" s="304">
        <v>8.0152457293656915E-2</v>
      </c>
      <c r="AC28" s="304">
        <v>0.36975897233070987</v>
      </c>
      <c r="AD28" s="304">
        <v>0.36397259634613915</v>
      </c>
      <c r="AE28" s="304">
        <v>1.5391783484094246E-2</v>
      </c>
      <c r="AF28" s="304">
        <v>0.62154803955937798</v>
      </c>
      <c r="AG28" s="304">
        <v>0.28550181293571952</v>
      </c>
      <c r="AH28" s="304">
        <v>9.2950147504902741E-2</v>
      </c>
      <c r="AI28" s="304">
        <v>4.4803458042386612E-2</v>
      </c>
      <c r="AJ28" s="304">
        <v>0.88817558151560128</v>
      </c>
      <c r="AK28" s="304">
        <v>0.6690403460468296</v>
      </c>
      <c r="AL28" s="304">
        <v>6.7020960442012334E-2</v>
      </c>
      <c r="AM28" s="304">
        <v>0</v>
      </c>
      <c r="AN28" s="304">
        <v>0.1730106511931008</v>
      </c>
      <c r="AO28" s="304">
        <v>0.4593288032541839</v>
      </c>
      <c r="AP28" s="304">
        <v>0.3676605455527156</v>
      </c>
      <c r="AQ28" s="304">
        <v>0.48475749506311483</v>
      </c>
      <c r="AR28" s="304">
        <v>0.39253599707606723</v>
      </c>
      <c r="AS28" s="304">
        <v>0.51524250493688539</v>
      </c>
      <c r="AT28" s="304">
        <v>0.51988671066139447</v>
      </c>
      <c r="AU28" s="304">
        <v>1.5391783484094246E-2</v>
      </c>
      <c r="AV28" s="304">
        <v>0.61694767096319048</v>
      </c>
      <c r="AW28" s="304">
        <v>0.3676605455527156</v>
      </c>
      <c r="AX28" s="304">
        <v>0</v>
      </c>
      <c r="AY28" s="304">
        <v>0.98460821651590591</v>
      </c>
      <c r="AZ28" s="304">
        <v>0.84070769646342269</v>
      </c>
      <c r="BA28" s="304">
        <v>1.5391783484094246E-2</v>
      </c>
      <c r="BB28" s="304">
        <v>3.0783566968188493E-2</v>
      </c>
      <c r="BC28" s="304">
        <v>0</v>
      </c>
      <c r="BD28" s="273">
        <v>4.5827805925893035E-2</v>
      </c>
      <c r="BE28" s="273">
        <v>0.78564263062410389</v>
      </c>
      <c r="BF28" s="273">
        <v>0.16852956345000317</v>
      </c>
      <c r="BG28" s="273">
        <v>0.47579188097284941</v>
      </c>
      <c r="BH28" s="273">
        <v>0.11522257846177963</v>
      </c>
      <c r="BI28" s="273">
        <v>0.34586057914976126</v>
      </c>
      <c r="BJ28" s="277">
        <v>0</v>
      </c>
      <c r="BK28" s="277">
        <v>0</v>
      </c>
      <c r="BL28" s="273">
        <v>6.3156327706100024E-2</v>
      </c>
      <c r="BM28" s="277">
        <v>0</v>
      </c>
      <c r="BN28" s="277">
        <v>0.11927104892059294</v>
      </c>
      <c r="BO28" s="277">
        <v>0.88072895107940719</v>
      </c>
      <c r="BP28" s="277">
        <v>0</v>
      </c>
      <c r="BQ28" s="277">
        <v>0</v>
      </c>
      <c r="BR28" s="273">
        <v>0.95964199314448717</v>
      </c>
      <c r="BS28" s="273">
        <v>4.0358006855512954E-2</v>
      </c>
      <c r="BT28" s="277">
        <v>0.51543238300555194</v>
      </c>
      <c r="BU28" s="277">
        <v>0.46338945752578331</v>
      </c>
      <c r="BV28" s="273">
        <v>2.1178159468664932E-2</v>
      </c>
      <c r="BW28" s="277">
        <v>0.7356496685064563</v>
      </c>
      <c r="BX28" s="273">
        <v>4.4138547844748431E-2</v>
      </c>
      <c r="BY28" s="273">
        <v>0.15552908571178478</v>
      </c>
      <c r="BZ28" s="277">
        <v>1.5577365214006335E-3</v>
      </c>
      <c r="CA28" s="273">
        <v>6.3156327706100024E-2</v>
      </c>
      <c r="CB28" s="277">
        <v>0</v>
      </c>
      <c r="CC28" s="273">
        <v>0.18242159442279227</v>
      </c>
      <c r="CD28" s="273">
        <v>0.46581694148780606</v>
      </c>
      <c r="CE28" s="273">
        <v>0.35180473311847499</v>
      </c>
      <c r="CF28" s="277">
        <v>0</v>
      </c>
      <c r="CG28" s="246">
        <v>69.239888961076019</v>
      </c>
      <c r="CH28" s="246">
        <v>35.398739695720458</v>
      </c>
      <c r="CI28" s="246">
        <v>20.935089585480739</v>
      </c>
      <c r="CJ28" s="13">
        <v>82.78683674024407</v>
      </c>
      <c r="CK28" s="13">
        <v>21.936534299135896</v>
      </c>
      <c r="CL28" s="13">
        <v>26.295346630915056</v>
      </c>
      <c r="CM28" s="47">
        <v>57.201100709617862</v>
      </c>
      <c r="CN28" s="47">
        <v>2.2629946349441608</v>
      </c>
      <c r="CO28" s="47">
        <v>73.210744902334611</v>
      </c>
      <c r="CP28" s="47">
        <v>1.2575710253822916</v>
      </c>
    </row>
    <row r="29" spans="1:109" ht="44.25" customHeight="1" x14ac:dyDescent="0.2">
      <c r="A29" s="26"/>
      <c r="B29" s="5" t="s">
        <v>82</v>
      </c>
      <c r="C29" s="10" t="s">
        <v>98</v>
      </c>
      <c r="D29" s="10" t="s">
        <v>98</v>
      </c>
      <c r="E29" s="10" t="s">
        <v>95</v>
      </c>
      <c r="F29" s="32">
        <v>792.69508082129084</v>
      </c>
      <c r="G29" s="32">
        <v>569.9259010370389</v>
      </c>
      <c r="H29" s="32">
        <f>[2]Austria!H29+[2]Belgium!H29+[2]Bulgaria!H29+[2]Croatia!H29+[2]Cyprus!H29+'[2]Czech Republic'!H29+[2]Denmark!H29+[2]Estonia!H29+[2]Finland!H29+[2]France!H29+[2]Germany!H29+[2]Greece!H29+[2]Hungary!H29+[2]Ireland!H29+[2]Italy!H29+[2]Latvia!H29+[2]Lithuania!H29+[2]Luxembourg!H29+[2]Malta!H29+[2]Netherlands!H29+[2]Poland!H29+[2]Portugal!H29+[2]Romania!H29+[2]Slovakia!H29+[2]Slovenia!H29+[2]Spain!H29+[2]Sweden!H29+'[2]United Kingdom'!H29</f>
        <v>53.481123831869809</v>
      </c>
      <c r="I29" s="32">
        <v>11.869031928371738</v>
      </c>
      <c r="J29" s="32">
        <v>3.6801999999999988</v>
      </c>
      <c r="K29" s="32">
        <v>8.4302240978007426</v>
      </c>
      <c r="L29" s="32">
        <v>2.0684565317628767</v>
      </c>
      <c r="M29" s="32">
        <v>1.3703512988081177</v>
      </c>
      <c r="N29" s="32">
        <v>9.2976329221940528</v>
      </c>
      <c r="O29" s="32">
        <v>1.5913978000627009</v>
      </c>
      <c r="P29" s="32">
        <v>1.4613219575728058</v>
      </c>
      <c r="Q29" s="7">
        <v>0.28630199456190897</v>
      </c>
      <c r="R29" s="7">
        <v>1.8371760904830701</v>
      </c>
      <c r="S29" s="7">
        <v>0.22364999948375508</v>
      </c>
      <c r="T29" s="7">
        <v>0.27413122673220869</v>
      </c>
      <c r="U29" s="304">
        <v>0.629780337447442</v>
      </c>
      <c r="V29" s="304">
        <v>0.32443595373665968</v>
      </c>
      <c r="W29" s="304">
        <v>2.2888420801468225E-2</v>
      </c>
      <c r="X29" s="304">
        <v>2.2888420801468225E-2</v>
      </c>
      <c r="Y29" s="304">
        <v>0.51545200044246553</v>
      </c>
      <c r="Z29" s="304">
        <v>0.37221581615574895</v>
      </c>
      <c r="AA29" s="304">
        <v>0.1144553849315532</v>
      </c>
      <c r="AB29" s="304">
        <v>0.12170314007912655</v>
      </c>
      <c r="AC29" s="304">
        <v>0.3700926146259812</v>
      </c>
      <c r="AD29" s="304">
        <v>0.35089654765333478</v>
      </c>
      <c r="AE29" s="304">
        <v>0</v>
      </c>
      <c r="AF29" s="304">
        <v>0.77792081950793035</v>
      </c>
      <c r="AG29" s="304">
        <v>0.22164328587585258</v>
      </c>
      <c r="AH29" s="304">
        <v>4.3589461621713671E-4</v>
      </c>
      <c r="AI29" s="304">
        <v>0</v>
      </c>
      <c r="AJ29" s="304">
        <v>0.87250168488151414</v>
      </c>
      <c r="AK29" s="304">
        <v>0.69282092747939439</v>
      </c>
      <c r="AL29" s="304">
        <v>0.12749831511848586</v>
      </c>
      <c r="AM29" s="304">
        <v>5.8826185501119448E-2</v>
      </c>
      <c r="AN29" s="304">
        <v>0.17679889713533947</v>
      </c>
      <c r="AO29" s="304">
        <v>0.43781823572259165</v>
      </c>
      <c r="AP29" s="304">
        <v>0.38538286714206882</v>
      </c>
      <c r="AQ29" s="304">
        <v>0.49486546475563148</v>
      </c>
      <c r="AR29" s="304">
        <v>0.36674757265842006</v>
      </c>
      <c r="AS29" s="304">
        <v>0.50513453524436847</v>
      </c>
      <c r="AT29" s="304">
        <v>0.51059434711470952</v>
      </c>
      <c r="AU29" s="304">
        <v>0</v>
      </c>
      <c r="AV29" s="304">
        <v>0.61461713285793107</v>
      </c>
      <c r="AW29" s="304">
        <v>0.38538286714206882</v>
      </c>
      <c r="AX29" s="304">
        <v>0</v>
      </c>
      <c r="AY29" s="304">
        <v>1</v>
      </c>
      <c r="AZ29" s="304">
        <v>0.84722622905980105</v>
      </c>
      <c r="BA29" s="304">
        <v>0</v>
      </c>
      <c r="BB29" s="304">
        <v>0</v>
      </c>
      <c r="BC29" s="304">
        <v>0</v>
      </c>
      <c r="BD29" s="273">
        <v>4.667926323503635E-2</v>
      </c>
      <c r="BE29" s="273">
        <v>0.91215223738117757</v>
      </c>
      <c r="BF29" s="273">
        <v>4.1168499383786097E-2</v>
      </c>
      <c r="BG29" s="273">
        <v>0.24951910658487184</v>
      </c>
      <c r="BH29" s="273">
        <v>0.33055131206445959</v>
      </c>
      <c r="BI29" s="273">
        <v>0.3544123988086218</v>
      </c>
      <c r="BJ29" s="277">
        <v>0</v>
      </c>
      <c r="BK29" s="277">
        <v>0</v>
      </c>
      <c r="BL29" s="273">
        <v>6.5550951065069418E-2</v>
      </c>
      <c r="BM29" s="277">
        <v>0</v>
      </c>
      <c r="BN29" s="277">
        <v>0.15488070485887337</v>
      </c>
      <c r="BO29" s="277">
        <v>0.84395841632571855</v>
      </c>
      <c r="BP29" s="277">
        <v>1.1608788154081689E-3</v>
      </c>
      <c r="BQ29" s="277">
        <v>0</v>
      </c>
      <c r="BR29" s="273">
        <v>0.90323257095006881</v>
      </c>
      <c r="BS29" s="273">
        <v>9.6767429049931325E-2</v>
      </c>
      <c r="BT29" s="273">
        <v>0.235425399964627</v>
      </c>
      <c r="BU29" s="277">
        <v>0.73048202711979482</v>
      </c>
      <c r="BV29" s="273">
        <v>3.4092572915578184E-2</v>
      </c>
      <c r="BW29" s="277">
        <v>0.72862971483592454</v>
      </c>
      <c r="BX29" s="273">
        <v>5.2264925164593141E-2</v>
      </c>
      <c r="BY29" s="273">
        <v>8.4027170155766565E-2</v>
      </c>
      <c r="BZ29" s="273">
        <v>6.9561007301669003E-2</v>
      </c>
      <c r="CA29" s="273">
        <v>6.5550951065069418E-2</v>
      </c>
      <c r="CB29" s="277">
        <v>0</v>
      </c>
      <c r="CC29" s="273">
        <v>0.17876640444228384</v>
      </c>
      <c r="CD29" s="273">
        <v>0.4926848811080658</v>
      </c>
      <c r="CE29" s="273">
        <v>0.32859377666758444</v>
      </c>
      <c r="CF29" s="277">
        <v>0</v>
      </c>
      <c r="CG29" s="246">
        <v>55.729155264086913</v>
      </c>
      <c r="CH29" s="246">
        <v>25.909883936377696</v>
      </c>
      <c r="CI29" s="246">
        <v>20.543450656994189</v>
      </c>
      <c r="CJ29" s="13">
        <v>66.92175569369445</v>
      </c>
      <c r="CK29" s="13">
        <v>16.858054605859337</v>
      </c>
      <c r="CL29" s="13">
        <v>26.978816573965844</v>
      </c>
      <c r="CM29" s="47">
        <v>47.805510980588672</v>
      </c>
      <c r="CN29" s="47">
        <v>1.6142787446586953</v>
      </c>
      <c r="CO29" s="47">
        <v>59.526417097272031</v>
      </c>
      <c r="CP29" s="47">
        <v>0.9015877059403864</v>
      </c>
    </row>
    <row r="30" spans="1:109" ht="25.5" customHeight="1" x14ac:dyDescent="0.2">
      <c r="A30" s="220"/>
      <c r="B30" s="5" t="s">
        <v>82</v>
      </c>
      <c r="C30" s="10" t="s">
        <v>99</v>
      </c>
      <c r="D30" s="10" t="s">
        <v>99</v>
      </c>
      <c r="E30" s="15"/>
      <c r="F30" s="115">
        <v>3359.9227618054301</v>
      </c>
      <c r="G30" s="115"/>
      <c r="H30" s="233"/>
      <c r="I30" s="229">
        <v>48.960609020154116</v>
      </c>
      <c r="J30" s="229">
        <v>9.5827000000000009</v>
      </c>
      <c r="K30" s="229">
        <v>34.800278062620897</v>
      </c>
      <c r="L30" s="229">
        <v>8.3265155613300124</v>
      </c>
      <c r="M30" s="229">
        <v>5.8338153962032111</v>
      </c>
      <c r="N30" s="113">
        <v>1.836015180265655</v>
      </c>
      <c r="O30" s="113">
        <v>47.124593839888462</v>
      </c>
      <c r="P30" s="113"/>
      <c r="Q30" s="7"/>
      <c r="R30" s="7"/>
      <c r="S30" s="7"/>
      <c r="T30" s="36"/>
      <c r="U30" s="273"/>
      <c r="V30" s="273"/>
      <c r="W30" s="274"/>
      <c r="X30" s="274"/>
      <c r="Y30" s="273"/>
      <c r="Z30" s="273"/>
      <c r="AA30" s="274"/>
      <c r="AB30" s="274"/>
      <c r="AC30" s="273"/>
      <c r="AD30" s="273"/>
      <c r="AE30" s="273"/>
      <c r="AF30" s="273"/>
      <c r="AG30" s="273"/>
      <c r="AH30" s="273"/>
      <c r="AI30" s="274"/>
      <c r="AJ30" s="274"/>
      <c r="AK30" s="277"/>
      <c r="AL30" s="278"/>
      <c r="AM30" s="278"/>
      <c r="AN30" s="273"/>
      <c r="AO30" s="273"/>
      <c r="AP30" s="273"/>
      <c r="AQ30" s="273"/>
      <c r="AR30" s="273"/>
      <c r="AS30" s="273"/>
      <c r="AT30" s="273"/>
      <c r="AU30" s="274"/>
      <c r="AV30" s="273"/>
      <c r="AW30" s="274"/>
      <c r="AX30" s="274"/>
      <c r="AY30" s="273"/>
      <c r="AZ30" s="273"/>
      <c r="BA30" s="274"/>
      <c r="BB30" s="274"/>
      <c r="BC30" s="274"/>
      <c r="BD30" s="273"/>
      <c r="BE30" s="273"/>
      <c r="BF30" s="273"/>
      <c r="BG30" s="273"/>
      <c r="BH30" s="273"/>
      <c r="BI30" s="273"/>
      <c r="BJ30" s="273"/>
      <c r="BK30" s="273"/>
      <c r="BL30" s="273"/>
      <c r="BM30" s="273"/>
      <c r="BN30" s="273"/>
      <c r="BO30" s="273"/>
      <c r="BP30" s="273"/>
      <c r="BQ30" s="273"/>
      <c r="BR30" s="273"/>
      <c r="BS30" s="273"/>
      <c r="BT30" s="273"/>
      <c r="BU30" s="273"/>
      <c r="BV30" s="273"/>
      <c r="BW30" s="273"/>
      <c r="BX30" s="273"/>
      <c r="BY30" s="273"/>
      <c r="BZ30" s="273"/>
      <c r="CA30" s="273"/>
      <c r="CB30" s="273"/>
      <c r="CC30" s="273"/>
      <c r="CD30" s="273"/>
      <c r="CE30" s="273"/>
      <c r="CF30" s="273"/>
      <c r="CG30" s="246"/>
      <c r="CH30" s="191"/>
      <c r="CI30" s="191"/>
      <c r="CJ30" s="7"/>
      <c r="CK30" s="7"/>
      <c r="CL30" s="7"/>
      <c r="CM30" s="7"/>
      <c r="CN30" s="47"/>
      <c r="CO30" s="7"/>
      <c r="CP30" s="7"/>
    </row>
    <row r="31" spans="1:109" ht="25.5" customHeight="1" x14ac:dyDescent="0.2">
      <c r="A31" s="26"/>
      <c r="B31" s="37" t="s">
        <v>82</v>
      </c>
      <c r="C31" s="10" t="s">
        <v>99</v>
      </c>
      <c r="D31" s="10" t="s">
        <v>99</v>
      </c>
      <c r="E31" s="38" t="s">
        <v>84</v>
      </c>
      <c r="F31" s="32">
        <v>484.62353368204168</v>
      </c>
      <c r="G31" s="32">
        <v>356.60959489702196</v>
      </c>
      <c r="H31" s="32">
        <f>[2]Austria!H31+[2]Belgium!H31+[2]Bulgaria!H31+[2]Croatia!H31+[2]Cyprus!H31+'[2]Czech Republic'!H31+[2]Denmark!H31+[2]Estonia!H31+[2]Finland!H31+[2]France!H31+[2]Germany!H31+[2]Greece!H31+[2]Hungary!H31+[2]Ireland!H31+[2]Italy!H31+[2]Latvia!H31+[2]Lithuania!H31+[2]Luxembourg!H31+[2]Malta!H31+[2]Netherlands!H31+[2]Poland!H31+[2]Portugal!H31+[2]Romania!H31+[2]Slovakia!H31+[2]Slovenia!H31+[2]Spain!H31+[2]Sweden!H31+'[2]United Kingdom'!H31</f>
        <v>41.742628157825983</v>
      </c>
      <c r="I31" s="32">
        <v>7.5173430196387496</v>
      </c>
      <c r="J31" s="32">
        <v>1.4342000000000001</v>
      </c>
      <c r="K31" s="32">
        <v>5.4446374899085619</v>
      </c>
      <c r="L31" s="32">
        <v>1.1656087641087758</v>
      </c>
      <c r="M31" s="32">
        <v>0.90709676562141106</v>
      </c>
      <c r="N31" s="32">
        <v>5.8056141752173271</v>
      </c>
      <c r="O31" s="32">
        <v>1.1729138936893615</v>
      </c>
      <c r="P31" s="32">
        <v>0.53881495073206098</v>
      </c>
      <c r="Q31" s="7">
        <v>1.6637864383101895</v>
      </c>
      <c r="R31" s="7">
        <v>4.2466281074585472</v>
      </c>
      <c r="S31" s="7">
        <v>1.6915775005984381</v>
      </c>
      <c r="T31" s="7">
        <v>1.2771971031313401</v>
      </c>
      <c r="U31" s="304">
        <v>0.79131255583627769</v>
      </c>
      <c r="V31" s="304">
        <v>2.5870843597407513E-2</v>
      </c>
      <c r="W31" s="304">
        <v>5.5344382217921984E-2</v>
      </c>
      <c r="X31" s="304">
        <v>0.1274693521374734</v>
      </c>
      <c r="Y31" s="304">
        <v>0.96447648734623737</v>
      </c>
      <c r="Z31" s="304">
        <v>4.3647777475368105E-3</v>
      </c>
      <c r="AA31" s="304">
        <v>3.5523512653762621E-2</v>
      </c>
      <c r="AB31" s="304">
        <v>0</v>
      </c>
      <c r="AC31" s="304">
        <v>0</v>
      </c>
      <c r="AD31" s="304">
        <v>0</v>
      </c>
      <c r="AE31" s="304">
        <v>0</v>
      </c>
      <c r="AF31" s="304">
        <v>0.73503297226256725</v>
      </c>
      <c r="AG31" s="304">
        <v>3.4110387553067459E-2</v>
      </c>
      <c r="AH31" s="304">
        <v>0.23085664018436525</v>
      </c>
      <c r="AI31" s="304">
        <v>0.93477418908628351</v>
      </c>
      <c r="AJ31" s="304">
        <v>6.5225810913716334E-2</v>
      </c>
      <c r="AK31" s="304">
        <v>0</v>
      </c>
      <c r="AL31" s="304">
        <v>0</v>
      </c>
      <c r="AM31" s="304">
        <v>0</v>
      </c>
      <c r="AN31" s="304">
        <v>0.36615827099632459</v>
      </c>
      <c r="AO31" s="304">
        <v>0.55521515940542732</v>
      </c>
      <c r="AP31" s="304">
        <v>7.8602986344019521E-2</v>
      </c>
      <c r="AQ31" s="304">
        <v>0.37581192447715878</v>
      </c>
      <c r="AR31" s="304">
        <v>3.7391664688982473E-2</v>
      </c>
      <c r="AS31" s="304">
        <v>0.62416449226861259</v>
      </c>
      <c r="AT31" s="304">
        <v>0</v>
      </c>
      <c r="AU31" s="304">
        <v>2.8839822504540705E-2</v>
      </c>
      <c r="AV31" s="304">
        <v>0.57448943747032055</v>
      </c>
      <c r="AW31" s="304">
        <v>0.34346558685960288</v>
      </c>
      <c r="AX31" s="304">
        <v>5.3205153165535743E-2</v>
      </c>
      <c r="AY31" s="304">
        <v>0.87223151586354908</v>
      </c>
      <c r="AZ31" s="304">
        <v>2.8662109193908849E-2</v>
      </c>
      <c r="BA31" s="304">
        <v>2.8839822504540705E-2</v>
      </c>
      <c r="BB31" s="304">
        <v>4.3647777475368105E-3</v>
      </c>
      <c r="BC31" s="304">
        <v>9.8928661631910247E-2</v>
      </c>
      <c r="BD31" s="273">
        <v>0.11573674145448778</v>
      </c>
      <c r="BE31" s="273">
        <v>0.67176251985773772</v>
      </c>
      <c r="BF31" s="273">
        <v>0.21250073868777439</v>
      </c>
      <c r="BG31" s="273">
        <v>0.8166663105370886</v>
      </c>
      <c r="BH31" s="277">
        <v>2.0126864976221788E-3</v>
      </c>
      <c r="BI31" s="273">
        <v>0.12950424251306983</v>
      </c>
      <c r="BJ31" s="273">
        <v>7.6244749649823319E-3</v>
      </c>
      <c r="BK31" s="277">
        <v>0</v>
      </c>
      <c r="BL31" s="273">
        <v>4.4213493996383073E-2</v>
      </c>
      <c r="BM31" s="277">
        <v>0</v>
      </c>
      <c r="BN31" s="277">
        <v>0.15964109862561748</v>
      </c>
      <c r="BO31" s="277">
        <v>0.78072498351565733</v>
      </c>
      <c r="BP31" s="277">
        <v>5.9633917858725155E-2</v>
      </c>
      <c r="BQ31" s="277">
        <v>0</v>
      </c>
      <c r="BR31" s="273">
        <v>1</v>
      </c>
      <c r="BS31" s="277">
        <v>0</v>
      </c>
      <c r="BT31" s="277">
        <v>0.37634501021328842</v>
      </c>
      <c r="BU31" s="277">
        <v>0.43830192612008423</v>
      </c>
      <c r="BV31" s="273">
        <v>0.18535306366662732</v>
      </c>
      <c r="BW31" s="273">
        <v>0.79562693274007845</v>
      </c>
      <c r="BX31" s="273">
        <v>1.5744179697649584E-2</v>
      </c>
      <c r="BY31" s="273">
        <v>0.14443660207503486</v>
      </c>
      <c r="BZ31" s="277">
        <v>0</v>
      </c>
      <c r="CA31" s="273">
        <v>4.4213493996383073E-2</v>
      </c>
      <c r="CB31" s="277">
        <v>0</v>
      </c>
      <c r="CC31" s="273">
        <v>0.11754853153641182</v>
      </c>
      <c r="CD31" s="277">
        <v>0.79696801033444964</v>
      </c>
      <c r="CE31" s="273">
        <v>8.5513655546842426E-2</v>
      </c>
      <c r="CF31" s="277">
        <v>0</v>
      </c>
      <c r="CG31" s="246">
        <v>118.75172155918922</v>
      </c>
      <c r="CH31" s="246">
        <v>37.252012260865804</v>
      </c>
      <c r="CI31" s="246">
        <v>22.406339610907082</v>
      </c>
      <c r="CJ31" s="13">
        <v>146.80007340112161</v>
      </c>
      <c r="CK31" s="13">
        <v>17.996796603636124</v>
      </c>
      <c r="CL31" s="13">
        <v>30.813120281416456</v>
      </c>
      <c r="CM31" s="47">
        <v>53.406961253850703</v>
      </c>
      <c r="CN31" s="47">
        <v>1.9143284820642368</v>
      </c>
      <c r="CO31" s="94">
        <v>67.283077940976895</v>
      </c>
      <c r="CP31" s="94">
        <v>0.75123358865760825</v>
      </c>
      <c r="CR31" s="27"/>
      <c r="CS31" s="27"/>
      <c r="CT31" s="27"/>
      <c r="CU31" s="27"/>
      <c r="CV31" s="27"/>
    </row>
    <row r="32" spans="1:109" ht="29.25" customHeight="1" x14ac:dyDescent="0.2">
      <c r="A32" s="26"/>
      <c r="B32" s="5" t="s">
        <v>82</v>
      </c>
      <c r="C32" s="10" t="s">
        <v>99</v>
      </c>
      <c r="D32" s="10" t="s">
        <v>99</v>
      </c>
      <c r="E32" s="12" t="s">
        <v>89</v>
      </c>
      <c r="F32" s="32">
        <v>711.91294746300218</v>
      </c>
      <c r="G32" s="32">
        <v>554.37496323905987</v>
      </c>
      <c r="H32" s="32">
        <f>[2]Austria!H32+[2]Belgium!H32+[2]Bulgaria!H32+[2]Croatia!H32+[2]Cyprus!H32+'[2]Czech Republic'!H32+[2]Denmark!H32+[2]Estonia!H32+[2]Finland!H32+[2]France!H32+[2]Germany!H32+[2]Greece!H32+[2]Hungary!H32+[2]Ireland!H32+[2]Italy!H32+[2]Latvia!H32+[2]Lithuania!H32+[2]Luxembourg!H32+[2]Malta!H32+[2]Netherlands!H32+[2]Poland!H32+[2]Portugal!H32+[2]Romania!H32+[2]Slovakia!H32+[2]Slovenia!H32+[2]Spain!H32+[2]Sweden!H32+'[2]United Kingdom'!H32</f>
        <v>57.979488922867773</v>
      </c>
      <c r="I32" s="32">
        <v>10.911572569823798</v>
      </c>
      <c r="J32" s="32">
        <v>2.2200000000000002</v>
      </c>
      <c r="K32" s="32">
        <v>7.5255226393315429</v>
      </c>
      <c r="L32" s="32">
        <v>2.1602964644583671</v>
      </c>
      <c r="M32" s="32">
        <v>1.2257534660338878</v>
      </c>
      <c r="N32" s="32">
        <v>8.8258979303670788</v>
      </c>
      <c r="O32" s="32">
        <v>1.2838271709162032</v>
      </c>
      <c r="P32" s="32">
        <v>0.80184746854051636</v>
      </c>
      <c r="Q32" s="7">
        <v>1.6225271367646257</v>
      </c>
      <c r="R32" s="7">
        <v>3.6106084473808031</v>
      </c>
      <c r="S32" s="7">
        <v>1.3860175115978954</v>
      </c>
      <c r="T32" s="7">
        <v>1.1431685113615067</v>
      </c>
      <c r="U32" s="304">
        <v>0.66992244328210471</v>
      </c>
      <c r="V32" s="304">
        <v>0.29423421427775487</v>
      </c>
      <c r="W32" s="304">
        <v>3.5842717529620857E-2</v>
      </c>
      <c r="X32" s="304">
        <v>0</v>
      </c>
      <c r="Y32" s="304">
        <v>0.61032730540683011</v>
      </c>
      <c r="Z32" s="304">
        <v>7.291476863556566E-2</v>
      </c>
      <c r="AA32" s="304">
        <v>6.2110018315730403E-2</v>
      </c>
      <c r="AB32" s="304">
        <v>0</v>
      </c>
      <c r="AC32" s="304">
        <v>0.32547922460577333</v>
      </c>
      <c r="AD32" s="304">
        <v>0</v>
      </c>
      <c r="AE32" s="304">
        <v>2.0828267611465758E-3</v>
      </c>
      <c r="AF32" s="304">
        <v>0.51111959892031433</v>
      </c>
      <c r="AG32" s="304">
        <v>0.27007518088086541</v>
      </c>
      <c r="AH32" s="304">
        <v>0.21880522019882015</v>
      </c>
      <c r="AI32" s="304">
        <v>0.64784069486386298</v>
      </c>
      <c r="AJ32" s="304">
        <v>0.3521593051361368</v>
      </c>
      <c r="AK32" s="304">
        <v>0</v>
      </c>
      <c r="AL32" s="304">
        <v>0</v>
      </c>
      <c r="AM32" s="304">
        <v>0</v>
      </c>
      <c r="AN32" s="304">
        <v>0.10245590599259262</v>
      </c>
      <c r="AO32" s="304">
        <v>0.79959610032309003</v>
      </c>
      <c r="AP32" s="304">
        <v>9.7947368773797783E-2</v>
      </c>
      <c r="AQ32" s="304">
        <v>9.2468729856328424E-2</v>
      </c>
      <c r="AR32" s="304">
        <v>5.7667738162540547E-2</v>
      </c>
      <c r="AS32" s="304">
        <v>0.90753064523315197</v>
      </c>
      <c r="AT32" s="304">
        <v>2.6636476031581868E-2</v>
      </c>
      <c r="AU32" s="304">
        <v>1.2070002897410771E-2</v>
      </c>
      <c r="AV32" s="304">
        <v>0.5011253971694597</v>
      </c>
      <c r="AW32" s="304">
        <v>0.48680397502260997</v>
      </c>
      <c r="AX32" s="304">
        <v>0</v>
      </c>
      <c r="AY32" s="304">
        <v>0.98792937219206955</v>
      </c>
      <c r="AZ32" s="304">
        <v>3.3237395532459149E-2</v>
      </c>
      <c r="BA32" s="304">
        <v>1.2070002897410771E-2</v>
      </c>
      <c r="BB32" s="304">
        <v>0</v>
      </c>
      <c r="BC32" s="304">
        <v>0</v>
      </c>
      <c r="BD32" s="273">
        <v>0.19989369625308151</v>
      </c>
      <c r="BE32" s="273">
        <v>0.62746550330126394</v>
      </c>
      <c r="BF32" s="273">
        <v>0.17264080044565439</v>
      </c>
      <c r="BG32" s="273">
        <v>0.84070463090889302</v>
      </c>
      <c r="BH32" s="277">
        <v>3.6686018163530252E-3</v>
      </c>
      <c r="BI32" s="273">
        <v>9.9235184356401218E-2</v>
      </c>
      <c r="BJ32" s="273">
        <v>3.5116653081097737E-2</v>
      </c>
      <c r="BK32" s="277">
        <v>0</v>
      </c>
      <c r="BL32" s="273">
        <v>2.1303722391481796E-2</v>
      </c>
      <c r="BM32" s="277">
        <v>0</v>
      </c>
      <c r="BN32" s="277">
        <v>0.12595026560907835</v>
      </c>
      <c r="BO32" s="277">
        <v>0.81950654882536045</v>
      </c>
      <c r="BP32" s="277">
        <v>5.4543185565560981E-2</v>
      </c>
      <c r="BQ32" s="277">
        <v>0</v>
      </c>
      <c r="BR32" s="273">
        <v>0.99999999999999989</v>
      </c>
      <c r="BS32" s="277">
        <v>0</v>
      </c>
      <c r="BT32" s="277">
        <v>0.3732505939944199</v>
      </c>
      <c r="BU32" s="277">
        <v>0.47746314948169349</v>
      </c>
      <c r="BV32" s="273">
        <v>0.14928625652388638</v>
      </c>
      <c r="BW32" s="277">
        <v>0.70696720811862479</v>
      </c>
      <c r="BX32" s="273">
        <v>9.9871761362641948E-3</v>
      </c>
      <c r="BY32" s="277">
        <v>0.2617706859078559</v>
      </c>
      <c r="BZ32" s="277">
        <v>0</v>
      </c>
      <c r="CA32" s="273">
        <v>2.1303722391481796E-2</v>
      </c>
      <c r="CB32" s="277">
        <v>0</v>
      </c>
      <c r="CC32" s="273">
        <v>0.15756205522800687</v>
      </c>
      <c r="CD32" s="277">
        <v>0.76612566392146553</v>
      </c>
      <c r="CE32" s="273">
        <v>7.6349210233470938E-2</v>
      </c>
      <c r="CF32" s="277">
        <v>0</v>
      </c>
      <c r="CG32" s="246">
        <v>108.79318016973886</v>
      </c>
      <c r="CH32" s="246">
        <v>47.047207368708882</v>
      </c>
      <c r="CI32" s="246">
        <v>24.762628585859389</v>
      </c>
      <c r="CJ32" s="13">
        <v>134.83544004897024</v>
      </c>
      <c r="CK32" s="13">
        <v>18.522005468290843</v>
      </c>
      <c r="CL32" s="13">
        <v>32.367203472324881</v>
      </c>
      <c r="CM32" s="47">
        <v>80.878582430974149</v>
      </c>
      <c r="CN32" s="47">
        <v>2.8810453662659494</v>
      </c>
      <c r="CO32" s="94">
        <v>97.792023345587864</v>
      </c>
      <c r="CP32" s="94">
        <v>1.0738964108780651</v>
      </c>
      <c r="CR32" s="27"/>
      <c r="CS32" s="27"/>
      <c r="CT32" s="27"/>
      <c r="CU32" s="27"/>
      <c r="CV32" s="27"/>
    </row>
    <row r="33" spans="1:112" ht="25.5" customHeight="1" x14ac:dyDescent="0.2">
      <c r="A33" s="26"/>
      <c r="B33" s="5" t="s">
        <v>82</v>
      </c>
      <c r="C33" s="10" t="s">
        <v>99</v>
      </c>
      <c r="D33" s="10" t="s">
        <v>99</v>
      </c>
      <c r="E33" s="12" t="s">
        <v>91</v>
      </c>
      <c r="F33" s="32">
        <v>603.5959285279871</v>
      </c>
      <c r="G33" s="32">
        <v>474.72502406869535</v>
      </c>
      <c r="H33" s="32">
        <f>[2]Austria!H33+[2]Belgium!H33+[2]Bulgaria!H33+[2]Croatia!H33+[2]Cyprus!H33+'[2]Czech Republic'!H33+[2]Denmark!H33+[2]Estonia!H33+[2]Finland!H33+[2]France!H33+[2]Germany!H33+[2]Greece!H33+[2]Hungary!H33+[2]Ireland!H33+[2]Italy!H33+[2]Latvia!H33+[2]Lithuania!H33+[2]Luxembourg!H33+[2]Malta!H33+[2]Netherlands!H33+[2]Poland!H33+[2]Portugal!H33+[2]Romania!H33+[2]Slovakia!H33+[2]Slovenia!H33+[2]Spain!H33+[2]Sweden!H33+'[2]United Kingdom'!H33</f>
        <v>52.094079400236836</v>
      </c>
      <c r="I33" s="32">
        <v>9.2956948246875175</v>
      </c>
      <c r="J33" s="32">
        <v>1.7257</v>
      </c>
      <c r="K33" s="32">
        <v>6.4166861481213431</v>
      </c>
      <c r="L33" s="32">
        <v>1.8229009539452723</v>
      </c>
      <c r="M33" s="32">
        <v>1.0561077226209015</v>
      </c>
      <c r="N33" s="32">
        <v>7.4710211074311346</v>
      </c>
      <c r="O33" s="32">
        <v>1.1299088204617</v>
      </c>
      <c r="P33" s="32">
        <v>0.6947648967946829</v>
      </c>
      <c r="Q33" s="7">
        <v>1.1862938380208645</v>
      </c>
      <c r="R33" s="7">
        <v>3.6190900273008926</v>
      </c>
      <c r="S33" s="7">
        <v>1.1611869498026957</v>
      </c>
      <c r="T33" s="7">
        <v>1.1148559416945267</v>
      </c>
      <c r="U33" s="304">
        <v>0.34952608533814528</v>
      </c>
      <c r="V33" s="304">
        <v>0.61175261422354599</v>
      </c>
      <c r="W33" s="304">
        <v>3.8721300438308695E-2</v>
      </c>
      <c r="X33" s="304">
        <v>0</v>
      </c>
      <c r="Y33" s="304">
        <v>0.60981828440448704</v>
      </c>
      <c r="Z33" s="304">
        <v>0.14410470424621827</v>
      </c>
      <c r="AA33" s="304">
        <v>9.5233434260035166E-2</v>
      </c>
      <c r="AB33" s="304">
        <v>7.6314285681680898E-3</v>
      </c>
      <c r="AC33" s="304">
        <v>0.13590420554057608</v>
      </c>
      <c r="AD33" s="304">
        <v>0</v>
      </c>
      <c r="AE33" s="304">
        <v>0.15904407579490165</v>
      </c>
      <c r="AF33" s="304">
        <v>0.39114477217853355</v>
      </c>
      <c r="AG33" s="304">
        <v>0.3034093402796032</v>
      </c>
      <c r="AH33" s="304">
        <v>0.30544588754186325</v>
      </c>
      <c r="AI33" s="304">
        <v>0.54108230184586936</v>
      </c>
      <c r="AJ33" s="304">
        <v>0.45891769815413042</v>
      </c>
      <c r="AK33" s="304">
        <v>0</v>
      </c>
      <c r="AL33" s="304">
        <v>0</v>
      </c>
      <c r="AM33" s="304">
        <v>0</v>
      </c>
      <c r="AN33" s="304">
        <v>2.9985075826656576E-2</v>
      </c>
      <c r="AO33" s="304">
        <v>0.73487417306501457</v>
      </c>
      <c r="AP33" s="304">
        <v>0.23514075110832874</v>
      </c>
      <c r="AQ33" s="304">
        <v>4.3941108996965496E-2</v>
      </c>
      <c r="AR33" s="304">
        <v>0</v>
      </c>
      <c r="AS33" s="304">
        <v>0.95605889100303421</v>
      </c>
      <c r="AT33" s="304">
        <v>0.3163167635668182</v>
      </c>
      <c r="AU33" s="304">
        <v>8.7362246116521151E-3</v>
      </c>
      <c r="AV33" s="304">
        <v>0.62021881873944285</v>
      </c>
      <c r="AW33" s="304">
        <v>0.3710449566489048</v>
      </c>
      <c r="AX33" s="304">
        <v>0</v>
      </c>
      <c r="AY33" s="304">
        <v>0.99126377538834776</v>
      </c>
      <c r="AZ33" s="304">
        <v>0.26145214587596038</v>
      </c>
      <c r="BA33" s="304">
        <v>8.7362246116521151E-3</v>
      </c>
      <c r="BB33" s="304">
        <v>7.6314285681680898E-3</v>
      </c>
      <c r="BC33" s="304">
        <v>0</v>
      </c>
      <c r="BD33" s="273">
        <v>0.11513675356541195</v>
      </c>
      <c r="BE33" s="273">
        <v>0.65147840759898124</v>
      </c>
      <c r="BF33" s="273">
        <v>0.23338483883560673</v>
      </c>
      <c r="BG33" s="273">
        <v>0.84300069379321085</v>
      </c>
      <c r="BH33" s="277">
        <v>2.9377036598123123E-3</v>
      </c>
      <c r="BI33" s="273">
        <v>7.7402907615924568E-2</v>
      </c>
      <c r="BJ33" s="273">
        <v>5.5513131246123622E-2</v>
      </c>
      <c r="BK33" s="277">
        <v>0</v>
      </c>
      <c r="BL33" s="273">
        <v>2.1171358801077497E-2</v>
      </c>
      <c r="BM33" s="277">
        <v>0</v>
      </c>
      <c r="BN33" s="277">
        <v>0.18813859963601628</v>
      </c>
      <c r="BO33" s="277">
        <v>0.76752710529135015</v>
      </c>
      <c r="BP33" s="277">
        <v>4.4334295072633534E-2</v>
      </c>
      <c r="BQ33" s="277">
        <v>0</v>
      </c>
      <c r="BR33" s="273">
        <v>0.99999999999999978</v>
      </c>
      <c r="BS33" s="277">
        <v>0</v>
      </c>
      <c r="BT33" s="277">
        <v>0.30042443591156076</v>
      </c>
      <c r="BU33" s="277">
        <v>0.48631412507367272</v>
      </c>
      <c r="BV33" s="273">
        <v>0.21326143901476646</v>
      </c>
      <c r="BW33" s="277">
        <v>0.723423067573014</v>
      </c>
      <c r="BX33" s="273">
        <v>4.9205103275680711E-3</v>
      </c>
      <c r="BY33" s="273">
        <v>0.24498446086509756</v>
      </c>
      <c r="BZ33" s="273">
        <v>5.5263975493919076E-3</v>
      </c>
      <c r="CA33" s="273">
        <v>2.1171358801077497E-2</v>
      </c>
      <c r="CB33" s="277">
        <v>0</v>
      </c>
      <c r="CC33" s="273">
        <v>0.13317732586329337</v>
      </c>
      <c r="CD33" s="273">
        <v>0.70528399115392848</v>
      </c>
      <c r="CE33" s="273">
        <v>0.16156856001033834</v>
      </c>
      <c r="CF33" s="277">
        <v>0</v>
      </c>
      <c r="CG33" s="246">
        <v>95.863871141007309</v>
      </c>
      <c r="CH33" s="246">
        <v>37.912423106534519</v>
      </c>
      <c r="CI33" s="246">
        <v>24.270579645620131</v>
      </c>
      <c r="CJ33" s="13">
        <v>120.59579496915049</v>
      </c>
      <c r="CK33" s="13">
        <v>16.636402255316035</v>
      </c>
      <c r="CL33" s="13">
        <v>31.407612256767294</v>
      </c>
      <c r="CM33" s="47">
        <v>61.953893467839343</v>
      </c>
      <c r="CN33" s="47">
        <v>2.4916970505121947</v>
      </c>
      <c r="CO33" s="94">
        <v>76.207348552283861</v>
      </c>
      <c r="CP33" s="94">
        <v>0.86665806002271273</v>
      </c>
      <c r="CR33" s="27"/>
      <c r="CS33" s="27"/>
      <c r="CT33" s="27"/>
      <c r="CU33" s="27"/>
      <c r="CV33" s="27"/>
    </row>
    <row r="34" spans="1:112" ht="46.5" customHeight="1" x14ac:dyDescent="0.2">
      <c r="A34" s="26"/>
      <c r="B34" s="5" t="s">
        <v>82</v>
      </c>
      <c r="C34" s="10" t="s">
        <v>99</v>
      </c>
      <c r="D34" s="10" t="s">
        <v>99</v>
      </c>
      <c r="E34" s="12" t="s">
        <v>92</v>
      </c>
      <c r="F34" s="32">
        <v>483.09953701062904</v>
      </c>
      <c r="G34" s="32">
        <v>364.51615087374824</v>
      </c>
      <c r="H34" s="32">
        <f>[2]Austria!H34+[2]Belgium!H34+[2]Bulgaria!H34+[2]Croatia!H34+[2]Cyprus!H34+'[2]Czech Republic'!H34+[2]Denmark!H34+[2]Estonia!H34+[2]Finland!H34+[2]France!H34+[2]Germany!H34+[2]Greece!H34+[2]Hungary!H34+[2]Ireland!H34+[2]Italy!H34+[2]Latvia!H34+[2]Lithuania!H34+[2]Luxembourg!H34+[2]Malta!H34+[2]Netherlands!H34+[2]Poland!H34+[2]Portugal!H34+[2]Romania!H34+[2]Slovakia!H34+[2]Slovenia!H34+[2]Spain!H34+[2]Sweden!H34+'[2]United Kingdom'!H34</f>
        <v>44.448917319653596</v>
      </c>
      <c r="I34" s="32">
        <v>6.7861586053071017</v>
      </c>
      <c r="J34" s="32">
        <v>1.4307000000000001</v>
      </c>
      <c r="K34" s="32">
        <v>4.8922602372460542</v>
      </c>
      <c r="L34" s="32">
        <v>1.1018990245858074</v>
      </c>
      <c r="M34" s="32">
        <v>0.79199934347524037</v>
      </c>
      <c r="N34" s="32">
        <v>5.2839809334311969</v>
      </c>
      <c r="O34" s="32">
        <v>0.89294060372164752</v>
      </c>
      <c r="P34" s="32">
        <v>0.60923706815425727</v>
      </c>
      <c r="Q34" s="7">
        <v>0.84815145434737726</v>
      </c>
      <c r="R34" s="7">
        <v>3.1939601864277938</v>
      </c>
      <c r="S34" s="7">
        <v>0.75036722170440262</v>
      </c>
      <c r="T34" s="7">
        <v>0.94178734705792744</v>
      </c>
      <c r="U34" s="304">
        <v>0.42696624430269559</v>
      </c>
      <c r="V34" s="304">
        <v>0.54229248088659709</v>
      </c>
      <c r="W34" s="304">
        <v>1.8649721404134092E-2</v>
      </c>
      <c r="X34" s="304">
        <v>1.2087926665899321E-2</v>
      </c>
      <c r="Y34" s="304">
        <v>0.5823836501739561</v>
      </c>
      <c r="Z34" s="304">
        <v>0.31580407812296168</v>
      </c>
      <c r="AA34" s="304">
        <v>0.11920271903556066</v>
      </c>
      <c r="AB34" s="304">
        <v>3.3445994137619693E-2</v>
      </c>
      <c r="AC34" s="304">
        <v>0.14393945625125545</v>
      </c>
      <c r="AD34" s="304">
        <v>0.12292323847197295</v>
      </c>
      <c r="AE34" s="304">
        <v>0.15447417453922768</v>
      </c>
      <c r="AF34" s="304">
        <v>0.28971396449089032</v>
      </c>
      <c r="AG34" s="304">
        <v>0.21577886045006772</v>
      </c>
      <c r="AH34" s="304">
        <v>0.49450717505904196</v>
      </c>
      <c r="AI34" s="304">
        <v>0.38333727196199963</v>
      </c>
      <c r="AJ34" s="304">
        <v>0.61666272803800026</v>
      </c>
      <c r="AK34" s="304">
        <v>0</v>
      </c>
      <c r="AL34" s="304">
        <v>0</v>
      </c>
      <c r="AM34" s="304">
        <v>0</v>
      </c>
      <c r="AN34" s="304">
        <v>8.5383798580452586E-2</v>
      </c>
      <c r="AO34" s="304">
        <v>0.66406742062587643</v>
      </c>
      <c r="AP34" s="304">
        <v>0.25054878079367088</v>
      </c>
      <c r="AQ34" s="304">
        <v>7.9131142632172691E-2</v>
      </c>
      <c r="AR34" s="304">
        <v>8.5727471787601761E-2</v>
      </c>
      <c r="AS34" s="304">
        <v>0.9208688573678272</v>
      </c>
      <c r="AT34" s="304">
        <v>0.56963717454292528</v>
      </c>
      <c r="AU34" s="304">
        <v>0</v>
      </c>
      <c r="AV34" s="304">
        <v>0.626527980734356</v>
      </c>
      <c r="AW34" s="304">
        <v>0.37347201926564388</v>
      </c>
      <c r="AX34" s="304">
        <v>0</v>
      </c>
      <c r="AY34" s="304">
        <v>0.99999999999999967</v>
      </c>
      <c r="AZ34" s="304">
        <v>0.45538534714804763</v>
      </c>
      <c r="BA34" s="304">
        <v>0</v>
      </c>
      <c r="BB34" s="304">
        <v>0</v>
      </c>
      <c r="BC34" s="304">
        <v>0</v>
      </c>
      <c r="BD34" s="273">
        <v>0.21845734759581006</v>
      </c>
      <c r="BE34" s="273">
        <v>0.63030528657125418</v>
      </c>
      <c r="BF34" s="273">
        <v>0.15123736583293582</v>
      </c>
      <c r="BG34" s="273">
        <v>0.78841040260468265</v>
      </c>
      <c r="BH34" s="273">
        <v>9.8446008413244149E-2</v>
      </c>
      <c r="BI34" s="273">
        <v>9.2484242867773597E-2</v>
      </c>
      <c r="BJ34" s="277">
        <v>0</v>
      </c>
      <c r="BK34" s="277">
        <v>0</v>
      </c>
      <c r="BL34" s="273">
        <v>2.069345712210208E-2</v>
      </c>
      <c r="BM34" s="277">
        <v>0</v>
      </c>
      <c r="BN34" s="277">
        <v>0.14365153324712462</v>
      </c>
      <c r="BO34" s="277">
        <v>0.81877856943459093</v>
      </c>
      <c r="BP34" s="277">
        <v>3.7569897318284258E-2</v>
      </c>
      <c r="BQ34" s="277">
        <v>0</v>
      </c>
      <c r="BR34" s="273">
        <v>0.99999999999999967</v>
      </c>
      <c r="BS34" s="277">
        <v>0</v>
      </c>
      <c r="BT34" s="277">
        <v>0.44950070112525359</v>
      </c>
      <c r="BU34" s="277">
        <v>0.42454947994279468</v>
      </c>
      <c r="BV34" s="273">
        <v>0.12594981893195167</v>
      </c>
      <c r="BW34" s="277">
        <v>0.73503698987892285</v>
      </c>
      <c r="BX34" s="273">
        <v>7.5051821047806694E-2</v>
      </c>
      <c r="BY34" s="273">
        <v>0.15961762363274212</v>
      </c>
      <c r="BZ34" s="273">
        <v>9.6342193262288264E-3</v>
      </c>
      <c r="CA34" s="273">
        <v>2.069345712210208E-2</v>
      </c>
      <c r="CB34" s="277">
        <v>0</v>
      </c>
      <c r="CC34" s="273">
        <v>0.10483484173177186</v>
      </c>
      <c r="CD34" s="277">
        <v>0.79873980018288138</v>
      </c>
      <c r="CE34" s="273">
        <v>9.6463551172145778E-2</v>
      </c>
      <c r="CF34" s="277">
        <v>0</v>
      </c>
      <c r="CG34" s="246">
        <v>80.051806393921922</v>
      </c>
      <c r="CH34" s="246">
        <v>38.715595119513125</v>
      </c>
      <c r="CI34" s="246">
        <v>22.942235263248932</v>
      </c>
      <c r="CJ34" s="13">
        <v>102.83900607829297</v>
      </c>
      <c r="CK34" s="13">
        <v>16.183950369141144</v>
      </c>
      <c r="CL34" s="13">
        <v>31.523442134098772</v>
      </c>
      <c r="CM34" s="47">
        <v>41.572165694527236</v>
      </c>
      <c r="CN34" s="47">
        <v>2.1050746874074244</v>
      </c>
      <c r="CO34" s="47">
        <v>52.715438955305821</v>
      </c>
      <c r="CP34" s="47">
        <v>0.71935907186333203</v>
      </c>
      <c r="CR34" s="27"/>
      <c r="CS34" s="27"/>
      <c r="CT34" s="27"/>
      <c r="CU34" s="27"/>
      <c r="CV34" s="27"/>
    </row>
    <row r="35" spans="1:112" ht="54" customHeight="1" x14ac:dyDescent="0.2">
      <c r="A35" s="26"/>
      <c r="B35" s="5" t="s">
        <v>82</v>
      </c>
      <c r="C35" s="10" t="s">
        <v>99</v>
      </c>
      <c r="D35" s="10" t="s">
        <v>99</v>
      </c>
      <c r="E35" s="12" t="s">
        <v>93</v>
      </c>
      <c r="F35" s="32">
        <v>368.61558233050829</v>
      </c>
      <c r="G35" s="32">
        <v>284.37516818891703</v>
      </c>
      <c r="H35" s="32">
        <f>[2]Austria!H35+[2]Belgium!H35+[2]Bulgaria!H35+[2]Croatia!H35+[2]Cyprus!H35+'[2]Czech Republic'!H35+[2]Denmark!H35+[2]Estonia!H35+[2]Finland!H35+[2]France!H35+[2]Germany!H35+[2]Greece!H35+[2]Hungary!H35+[2]Ireland!H35+[2]Italy!H35+[2]Latvia!H35+[2]Lithuania!H35+[2]Luxembourg!H35+[2]Malta!H35+[2]Netherlands!H35+[2]Poland!H35+[2]Portugal!H35+[2]Romania!H35+[2]Slovakia!H35+[2]Slovenia!H35+[2]Spain!H35+[2]Sweden!H35+'[2]United Kingdom'!H35</f>
        <v>37.518309454281081</v>
      </c>
      <c r="I35" s="32">
        <v>5.1104731343798493</v>
      </c>
      <c r="J35" s="32">
        <v>1.0873000000000002</v>
      </c>
      <c r="K35" s="32">
        <v>3.6501411499094054</v>
      </c>
      <c r="L35" s="32">
        <v>0.85392078345450706</v>
      </c>
      <c r="M35" s="32">
        <v>0.60641120101593615</v>
      </c>
      <c r="N35" s="32">
        <v>3.9924030918501057</v>
      </c>
      <c r="O35" s="32">
        <v>0.640205557937498</v>
      </c>
      <c r="P35" s="32">
        <v>0.47786448459224562</v>
      </c>
      <c r="Q35" s="7">
        <v>0.58227795774346636</v>
      </c>
      <c r="R35" s="7">
        <v>2.9162149826587456</v>
      </c>
      <c r="S35" s="7">
        <v>0.64722780552171177</v>
      </c>
      <c r="T35" s="7">
        <v>0.83500782352900038</v>
      </c>
      <c r="U35" s="304">
        <v>0.62852720567516052</v>
      </c>
      <c r="V35" s="304">
        <v>0.35228024395262758</v>
      </c>
      <c r="W35" s="304">
        <v>9.5948358167966055E-3</v>
      </c>
      <c r="X35" s="304">
        <v>9.5948358167966055E-3</v>
      </c>
      <c r="Y35" s="304">
        <v>0.67907722347914568</v>
      </c>
      <c r="Z35" s="304">
        <v>0.33659777212263331</v>
      </c>
      <c r="AA35" s="304">
        <v>9.8621757776620897E-2</v>
      </c>
      <c r="AB35" s="304">
        <v>6.7600127440227004E-2</v>
      </c>
      <c r="AC35" s="304">
        <v>0.19626738734067647</v>
      </c>
      <c r="AD35" s="304">
        <v>0.13279587760414222</v>
      </c>
      <c r="AE35" s="304">
        <v>2.6033631403557078E-2</v>
      </c>
      <c r="AF35" s="304">
        <v>0.12449619756450851</v>
      </c>
      <c r="AG35" s="304">
        <v>0.3349751295480482</v>
      </c>
      <c r="AH35" s="304">
        <v>0.54052867288744344</v>
      </c>
      <c r="AI35" s="304">
        <v>0.39082789493518955</v>
      </c>
      <c r="AJ35" s="304">
        <v>0.60917210506481079</v>
      </c>
      <c r="AK35" s="304">
        <v>0.19990337196648844</v>
      </c>
      <c r="AL35" s="304">
        <v>0</v>
      </c>
      <c r="AM35" s="304">
        <v>0</v>
      </c>
      <c r="AN35" s="304">
        <v>4.2551874298604478E-2</v>
      </c>
      <c r="AO35" s="304">
        <v>0.61986066069720469</v>
      </c>
      <c r="AP35" s="304">
        <v>0.33758746500419112</v>
      </c>
      <c r="AQ35" s="304">
        <v>3.097689377593861E-2</v>
      </c>
      <c r="AR35" s="304">
        <v>4.3790151738597842E-3</v>
      </c>
      <c r="AS35" s="304">
        <v>0.96902310622406163</v>
      </c>
      <c r="AT35" s="304">
        <v>0.47079900970797567</v>
      </c>
      <c r="AU35" s="304">
        <v>0</v>
      </c>
      <c r="AV35" s="304">
        <v>0.57018413613322516</v>
      </c>
      <c r="AW35" s="304">
        <v>0.42981586386677517</v>
      </c>
      <c r="AX35" s="304">
        <v>0</v>
      </c>
      <c r="AY35" s="304">
        <v>1.0000000000000002</v>
      </c>
      <c r="AZ35" s="304">
        <v>0.44476537830441859</v>
      </c>
      <c r="BA35" s="304">
        <v>0</v>
      </c>
      <c r="BB35" s="304">
        <v>0</v>
      </c>
      <c r="BC35" s="304">
        <v>0</v>
      </c>
      <c r="BD35" s="273">
        <v>0.16130180308000147</v>
      </c>
      <c r="BE35" s="273">
        <v>0.67881462646501023</v>
      </c>
      <c r="BF35" s="273">
        <v>0.15988357045498855</v>
      </c>
      <c r="BG35" s="273">
        <v>0.61738750123758601</v>
      </c>
      <c r="BH35" s="273">
        <v>0.24748389174294949</v>
      </c>
      <c r="BI35" s="273">
        <v>0.11758570961342851</v>
      </c>
      <c r="BJ35" s="277">
        <v>0</v>
      </c>
      <c r="BK35" s="277">
        <v>0</v>
      </c>
      <c r="BL35" s="273">
        <v>1.7568060261938388E-2</v>
      </c>
      <c r="BM35" s="277">
        <v>0</v>
      </c>
      <c r="BN35" s="277">
        <v>0.10336340923197464</v>
      </c>
      <c r="BO35" s="277">
        <v>0.8966365907680256</v>
      </c>
      <c r="BP35" s="277">
        <v>0</v>
      </c>
      <c r="BQ35" s="277">
        <v>0</v>
      </c>
      <c r="BR35" s="273">
        <v>0.93357578688020271</v>
      </c>
      <c r="BS35" s="273">
        <v>6.6424213119797668E-2</v>
      </c>
      <c r="BT35" s="277">
        <v>0.35706453580691211</v>
      </c>
      <c r="BU35" s="273">
        <v>0.50908552514165661</v>
      </c>
      <c r="BV35" s="273">
        <v>0.13384993905143147</v>
      </c>
      <c r="BW35" s="277">
        <v>0.65283569789947937</v>
      </c>
      <c r="BX35" s="273">
        <v>8.7106477151610448E-2</v>
      </c>
      <c r="BY35" s="273">
        <v>0.23368700902036763</v>
      </c>
      <c r="BZ35" s="273">
        <v>8.827918522506464E-3</v>
      </c>
      <c r="CA35" s="273">
        <v>1.7568060261938388E-2</v>
      </c>
      <c r="CB35" s="277">
        <v>0</v>
      </c>
      <c r="CC35" s="273">
        <v>8.2829131896461683E-2</v>
      </c>
      <c r="CD35" s="273">
        <v>0.82021350626659595</v>
      </c>
      <c r="CE35" s="273">
        <v>9.6988366394623757E-2</v>
      </c>
      <c r="CF35" s="277">
        <v>0</v>
      </c>
      <c r="CG35" s="246">
        <v>68.594905408712748</v>
      </c>
      <c r="CH35" s="246">
        <v>37.729918746238496</v>
      </c>
      <c r="CI35" s="246">
        <v>23.894077611949626</v>
      </c>
      <c r="CJ35" s="13">
        <v>89.885858758553368</v>
      </c>
      <c r="CK35" s="13">
        <v>14.711216128997341</v>
      </c>
      <c r="CL35" s="13">
        <v>31.970676315563257</v>
      </c>
      <c r="CM35" s="47">
        <v>28.854318323735022</v>
      </c>
      <c r="CN35" s="47">
        <v>1.7216738222937413</v>
      </c>
      <c r="CO35" s="47">
        <v>37.346195669830394</v>
      </c>
      <c r="CP35" s="47">
        <v>0.55193995917653327</v>
      </c>
      <c r="CR35" s="27"/>
      <c r="CS35" s="27"/>
      <c r="CT35" s="27"/>
      <c r="CU35" s="27"/>
      <c r="CV35" s="27"/>
    </row>
    <row r="36" spans="1:112" ht="52.5" customHeight="1" x14ac:dyDescent="0.2">
      <c r="A36" s="26"/>
      <c r="B36" s="5" t="s">
        <v>82</v>
      </c>
      <c r="C36" s="10" t="s">
        <v>99</v>
      </c>
      <c r="D36" s="10" t="s">
        <v>99</v>
      </c>
      <c r="E36" s="12" t="s">
        <v>94</v>
      </c>
      <c r="F36" s="32">
        <v>471.60486741280295</v>
      </c>
      <c r="G36" s="32">
        <v>342.46206347056511</v>
      </c>
      <c r="H36" s="32">
        <f>[2]Austria!H36+[2]Belgium!H36+[2]Bulgaria!H36+[2]Croatia!H36+[2]Cyprus!H36+'[2]Czech Republic'!H36+[2]Denmark!H36+[2]Estonia!H36+[2]Finland!H36+[2]France!H36+[2]Germany!H36+[2]Greece!H36+[2]Hungary!H36+[2]Ireland!H36+[2]Italy!H36+[2]Latvia!H36+[2]Lithuania!H36+[2]Luxembourg!H36+[2]Malta!H36+[2]Netherlands!H36+[2]Poland!H36+[2]Portugal!H36+[2]Romania!H36+[2]Slovakia!H36+[2]Slovenia!H36+[2]Spain!H36+[2]Sweden!H36+'[2]United Kingdom'!H36</f>
        <v>53.261246596506204</v>
      </c>
      <c r="I36" s="32">
        <v>6.1064598230905958</v>
      </c>
      <c r="J36" s="32">
        <v>1.1215000000000002</v>
      </c>
      <c r="K36" s="32">
        <v>4.480469258381711</v>
      </c>
      <c r="L36" s="32">
        <v>0.79346545021890313</v>
      </c>
      <c r="M36" s="32">
        <v>0.83252511448998123</v>
      </c>
      <c r="N36" s="32">
        <v>4.7206785316998028</v>
      </c>
      <c r="O36" s="32">
        <v>0.75949030287353059</v>
      </c>
      <c r="P36" s="32">
        <v>0.62629098851726239</v>
      </c>
      <c r="Q36" s="7">
        <v>0.43027544927243905</v>
      </c>
      <c r="R36" s="7">
        <v>2.491485995713115</v>
      </c>
      <c r="S36" s="7">
        <v>0.48702089497688117</v>
      </c>
      <c r="T36" s="7">
        <v>0.61899060011439555</v>
      </c>
      <c r="U36" s="304">
        <v>0.60748301302273888</v>
      </c>
      <c r="V36" s="304">
        <v>0.38014010665699582</v>
      </c>
      <c r="W36" s="304">
        <v>6.1873191281736403E-3</v>
      </c>
      <c r="X36" s="304">
        <v>6.1873191281736403E-3</v>
      </c>
      <c r="Y36" s="304">
        <v>0.71744232555079679</v>
      </c>
      <c r="Z36" s="304">
        <v>0.30370602253348766</v>
      </c>
      <c r="AA36" s="304">
        <v>0.21816615265237232</v>
      </c>
      <c r="AB36" s="304">
        <v>0.22068393031147837</v>
      </c>
      <c r="AC36" s="304">
        <v>6.4391521796831108E-2</v>
      </c>
      <c r="AD36" s="304">
        <v>9.8376232742306058E-2</v>
      </c>
      <c r="AE36" s="304">
        <v>0</v>
      </c>
      <c r="AF36" s="304">
        <v>0.18240490211795546</v>
      </c>
      <c r="AG36" s="304">
        <v>0.29237081413988347</v>
      </c>
      <c r="AH36" s="304">
        <v>0.52522428374216112</v>
      </c>
      <c r="AI36" s="304">
        <v>0.4079426168610768</v>
      </c>
      <c r="AJ36" s="304">
        <v>0.57349356937302565</v>
      </c>
      <c r="AK36" s="304">
        <v>0.24244187850145663</v>
      </c>
      <c r="AL36" s="304">
        <v>1.8563813765897511E-2</v>
      </c>
      <c r="AM36" s="304">
        <v>0</v>
      </c>
      <c r="AN36" s="304">
        <v>7.3039497759809974E-2</v>
      </c>
      <c r="AO36" s="304">
        <v>0.52164237851377937</v>
      </c>
      <c r="AP36" s="304">
        <v>0.40531812372641074</v>
      </c>
      <c r="AQ36" s="304">
        <v>7.4967910466588891E-2</v>
      </c>
      <c r="AR36" s="304">
        <v>9.0254562311121375E-2</v>
      </c>
      <c r="AS36" s="304">
        <v>0.92503208953341121</v>
      </c>
      <c r="AT36" s="304">
        <v>0.52886462902313147</v>
      </c>
      <c r="AU36" s="304">
        <v>0</v>
      </c>
      <c r="AV36" s="304">
        <v>0.52671245438263936</v>
      </c>
      <c r="AW36" s="304">
        <v>0.47328754561736064</v>
      </c>
      <c r="AX36" s="304">
        <v>0</v>
      </c>
      <c r="AY36" s="304">
        <v>1</v>
      </c>
      <c r="AZ36" s="304">
        <v>0.40479997956058533</v>
      </c>
      <c r="BA36" s="304">
        <v>0</v>
      </c>
      <c r="BB36" s="304">
        <v>0</v>
      </c>
      <c r="BC36" s="304">
        <v>0</v>
      </c>
      <c r="BD36" s="273">
        <v>0.18588812807076657</v>
      </c>
      <c r="BE36" s="273">
        <v>0.62791573594684169</v>
      </c>
      <c r="BF36" s="273">
        <v>0.18619613598239182</v>
      </c>
      <c r="BG36" s="273">
        <v>0.60375556390923724</v>
      </c>
      <c r="BH36" s="273">
        <v>0.23421968045718958</v>
      </c>
      <c r="BI36" s="273">
        <v>0.15104392640249295</v>
      </c>
      <c r="BJ36" s="277">
        <v>0</v>
      </c>
      <c r="BK36" s="277">
        <v>0</v>
      </c>
      <c r="BL36" s="273">
        <v>1.1000373280266965E-2</v>
      </c>
      <c r="BM36" s="277">
        <v>0</v>
      </c>
      <c r="BN36" s="277">
        <v>4.688565473874394E-2</v>
      </c>
      <c r="BO36" s="277">
        <v>0.95311434526125616</v>
      </c>
      <c r="BP36" s="277">
        <v>0</v>
      </c>
      <c r="BQ36" s="277">
        <v>0</v>
      </c>
      <c r="BR36" s="273">
        <v>0.95186648491451997</v>
      </c>
      <c r="BS36" s="273">
        <v>4.8133515085480118E-2</v>
      </c>
      <c r="BT36" s="277">
        <v>0.30428116163403823</v>
      </c>
      <c r="BU36" s="273">
        <v>0.54642246230425062</v>
      </c>
      <c r="BV36" s="273">
        <v>0.1492963760617112</v>
      </c>
      <c r="BW36" s="277">
        <v>0.63089569282067448</v>
      </c>
      <c r="BX36" s="273">
        <v>0.11020225774592815</v>
      </c>
      <c r="BY36" s="273">
        <v>0.21238851670857828</v>
      </c>
      <c r="BZ36" s="273">
        <v>3.5532703493738833E-2</v>
      </c>
      <c r="CA36" s="273">
        <v>1.1000373280266965E-2</v>
      </c>
      <c r="CB36" s="277">
        <v>0</v>
      </c>
      <c r="CC36" s="273">
        <v>5.825458256418363E-2</v>
      </c>
      <c r="CD36" s="277">
        <v>0.9035356985647125</v>
      </c>
      <c r="CE36" s="273">
        <v>3.8234394003088479E-2</v>
      </c>
      <c r="CF36" s="277">
        <v>0</v>
      </c>
      <c r="CG36" s="246">
        <v>49.171255282307342</v>
      </c>
      <c r="CH36" s="246">
        <v>36.025611597489132</v>
      </c>
      <c r="CI36" s="246">
        <v>22.884764716485027</v>
      </c>
      <c r="CJ36" s="13">
        <v>65.515642495658057</v>
      </c>
      <c r="CK36" s="13">
        <v>12.094478673297735</v>
      </c>
      <c r="CL36" s="13">
        <v>31.646703901068914</v>
      </c>
      <c r="CM36" s="47">
        <v>28.152680057113241</v>
      </c>
      <c r="CN36" s="47">
        <v>2.1976845230115245</v>
      </c>
      <c r="CO36" s="47">
        <v>37.361361715978738</v>
      </c>
      <c r="CP36" s="47">
        <v>0.64416701107469576</v>
      </c>
      <c r="CR36" s="27"/>
      <c r="CS36" s="27"/>
      <c r="CT36" s="27"/>
      <c r="CU36" s="27"/>
      <c r="CV36" s="27"/>
    </row>
    <row r="37" spans="1:112" ht="50.25" customHeight="1" x14ac:dyDescent="0.2">
      <c r="A37" s="26"/>
      <c r="B37" s="5" t="s">
        <v>82</v>
      </c>
      <c r="C37" s="10" t="s">
        <v>99</v>
      </c>
      <c r="D37" s="10" t="s">
        <v>99</v>
      </c>
      <c r="E37" s="10" t="s">
        <v>95</v>
      </c>
      <c r="F37" s="32">
        <v>236.47036537845904</v>
      </c>
      <c r="G37" s="32">
        <v>175.74968376616334</v>
      </c>
      <c r="H37" s="32">
        <f>[2]Austria!H37+[2]Belgium!H37+[2]Bulgaria!H37+[2]Croatia!H37+[2]Cyprus!H37+'[2]Czech Republic'!H37+[2]Denmark!H37+[2]Estonia!H37+[2]Finland!H37+[2]France!H37+[2]Germany!H37+[2]Greece!H37+[2]Hungary!H37+[2]Ireland!H37+[2]Italy!H37+[2]Latvia!H37+[2]Lithuania!H37+[2]Luxembourg!H37+[2]Malta!H37+[2]Netherlands!H37+[2]Poland!H37+[2]Portugal!H37+[2]Romania!H37+[2]Slovakia!H37+[2]Slovenia!H37+[2]Spain!H37+[2]Sweden!H37+'[2]United Kingdom'!H37</f>
        <v>15.13084727654614</v>
      </c>
      <c r="I37" s="32">
        <v>3.2329070432265072</v>
      </c>
      <c r="J37" s="32">
        <v>0.56330000000000002</v>
      </c>
      <c r="K37" s="32">
        <v>2.3905611397222746</v>
      </c>
      <c r="L37" s="32">
        <v>0.42842412055837986</v>
      </c>
      <c r="M37" s="32">
        <v>0.4139217829458523</v>
      </c>
      <c r="N37" s="32">
        <v>2.4619060171175762</v>
      </c>
      <c r="O37" s="32">
        <v>0.43740483576878791</v>
      </c>
      <c r="P37" s="32">
        <v>0.33359619034014315</v>
      </c>
      <c r="Q37" s="7">
        <v>0.36616191937882431</v>
      </c>
      <c r="R37" s="7">
        <v>2.1155087352492048</v>
      </c>
      <c r="S37" s="7">
        <v>0.3429825207200074</v>
      </c>
      <c r="T37" s="7">
        <v>0.4300207499890169</v>
      </c>
      <c r="U37" s="304">
        <v>0.62328123689956105</v>
      </c>
      <c r="V37" s="304">
        <v>0.36571427007388724</v>
      </c>
      <c r="W37" s="304">
        <v>5.5014212175636071E-3</v>
      </c>
      <c r="X37" s="304">
        <v>5.5014212175636071E-3</v>
      </c>
      <c r="Y37" s="304">
        <v>0.63719388634750218</v>
      </c>
      <c r="Z37" s="304">
        <v>0.35939742857463053</v>
      </c>
      <c r="AA37" s="304">
        <v>0.26197430226480822</v>
      </c>
      <c r="AB37" s="304">
        <v>0.26300954140950272</v>
      </c>
      <c r="AC37" s="304">
        <v>0.10083181138768953</v>
      </c>
      <c r="AD37" s="304">
        <v>0.16070118680799095</v>
      </c>
      <c r="AE37" s="304">
        <v>0</v>
      </c>
      <c r="AF37" s="304">
        <v>0.37154552270347424</v>
      </c>
      <c r="AG37" s="304">
        <v>0.62614326263829445</v>
      </c>
      <c r="AH37" s="304">
        <v>2.3112146582312753E-3</v>
      </c>
      <c r="AI37" s="304">
        <v>0</v>
      </c>
      <c r="AJ37" s="304">
        <v>0.91012847461708835</v>
      </c>
      <c r="AK37" s="304">
        <v>0.30674764364449408</v>
      </c>
      <c r="AL37" s="304">
        <v>8.9871525382911766E-2</v>
      </c>
      <c r="AM37" s="304">
        <v>7.3365611138796527E-2</v>
      </c>
      <c r="AN37" s="304">
        <v>7.5345683914982919E-2</v>
      </c>
      <c r="AO37" s="304">
        <v>0.60452963628065381</v>
      </c>
      <c r="AP37" s="304">
        <v>0.32012467980436332</v>
      </c>
      <c r="AQ37" s="304">
        <v>7.5345683914982919E-2</v>
      </c>
      <c r="AR37" s="304">
        <v>0.11767953934173539</v>
      </c>
      <c r="AS37" s="304">
        <v>0.92465431608501714</v>
      </c>
      <c r="AT37" s="304">
        <v>0.63612996073059791</v>
      </c>
      <c r="AU37" s="304">
        <v>0</v>
      </c>
      <c r="AV37" s="304">
        <v>0.56013656935503398</v>
      </c>
      <c r="AW37" s="304">
        <v>0.43986343064496614</v>
      </c>
      <c r="AX37" s="304">
        <v>0</v>
      </c>
      <c r="AY37" s="304">
        <v>1</v>
      </c>
      <c r="AZ37" s="304">
        <v>0.83327940026136949</v>
      </c>
      <c r="BA37" s="304">
        <v>0</v>
      </c>
      <c r="BB37" s="304">
        <v>0</v>
      </c>
      <c r="BC37" s="304">
        <v>0</v>
      </c>
      <c r="BD37" s="273">
        <v>0.22018148877025429</v>
      </c>
      <c r="BE37" s="273">
        <v>0.60265448021711077</v>
      </c>
      <c r="BF37" s="273">
        <v>0.17716403101263503</v>
      </c>
      <c r="BG37" s="273">
        <v>0.61860354025440056</v>
      </c>
      <c r="BH37" s="273">
        <v>0.22587257739269229</v>
      </c>
      <c r="BI37" s="273">
        <v>0.13088753239018125</v>
      </c>
      <c r="BJ37" s="277">
        <v>0</v>
      </c>
      <c r="BK37" s="277">
        <v>0</v>
      </c>
      <c r="BL37" s="273">
        <v>2.4656608438753384E-2</v>
      </c>
      <c r="BM37" s="277">
        <v>0</v>
      </c>
      <c r="BN37" s="277">
        <v>4.9600667192009257E-2</v>
      </c>
      <c r="BO37" s="277">
        <v>0.94440991352471859</v>
      </c>
      <c r="BP37" s="277">
        <v>5.9894192832722053E-3</v>
      </c>
      <c r="BQ37" s="277">
        <v>0</v>
      </c>
      <c r="BR37" s="273">
        <v>0.87037700507477633</v>
      </c>
      <c r="BS37" s="273">
        <v>0.12962299492522356</v>
      </c>
      <c r="BT37" s="277">
        <v>0.3551604972776729</v>
      </c>
      <c r="BU37" s="277">
        <v>0.51403920708576867</v>
      </c>
      <c r="BV37" s="273">
        <v>0.13080029563655829</v>
      </c>
      <c r="BW37" s="277">
        <v>0.33592316834727209</v>
      </c>
      <c r="BX37" s="273">
        <v>0.24468742175038247</v>
      </c>
      <c r="BY37" s="273">
        <v>0.15327924252875816</v>
      </c>
      <c r="BZ37" s="273">
        <v>0.24147381741086132</v>
      </c>
      <c r="CA37" s="273">
        <v>2.4656608438753384E-2</v>
      </c>
      <c r="CB37" s="277">
        <v>0</v>
      </c>
      <c r="CC37" s="273">
        <v>6.0471335380726257E-2</v>
      </c>
      <c r="CD37" s="277">
        <v>0.89077054039107473</v>
      </c>
      <c r="CE37" s="273">
        <v>4.8781761246585412E-2</v>
      </c>
      <c r="CF37" s="277">
        <v>0</v>
      </c>
      <c r="CG37" s="246">
        <v>44.838397240319289</v>
      </c>
      <c r="CH37" s="246">
        <v>28.25847543988673</v>
      </c>
      <c r="CI37" s="246">
        <v>23.011783550376013</v>
      </c>
      <c r="CJ37" s="13">
        <v>57.341763527528258</v>
      </c>
      <c r="CK37" s="13">
        <v>10.359280477592336</v>
      </c>
      <c r="CL37" s="13">
        <v>31.668168899365821</v>
      </c>
      <c r="CM37" s="47">
        <v>13.402586461514112</v>
      </c>
      <c r="CN37" s="47">
        <v>0.52342209482912305</v>
      </c>
      <c r="CO37" s="47">
        <v>17.566380277056997</v>
      </c>
      <c r="CP37" s="47">
        <v>0.15674469080135559</v>
      </c>
    </row>
    <row r="38" spans="1:112" ht="25.5" customHeight="1" x14ac:dyDescent="0.2">
      <c r="B38" s="5" t="s">
        <v>100</v>
      </c>
      <c r="C38" s="5" t="s">
        <v>83</v>
      </c>
      <c r="D38" s="5" t="s">
        <v>83</v>
      </c>
      <c r="E38" s="15"/>
      <c r="F38" s="6"/>
      <c r="G38" s="7"/>
      <c r="H38" s="12"/>
      <c r="I38" s="500">
        <v>46.296976818735722</v>
      </c>
      <c r="J38" s="500">
        <v>12.642542225637554</v>
      </c>
      <c r="K38" s="500">
        <v>25.326912561979277</v>
      </c>
      <c r="L38" s="500">
        <v>24.248305764442964</v>
      </c>
      <c r="M38" s="500">
        <v>0</v>
      </c>
      <c r="N38" s="14"/>
      <c r="O38" s="14"/>
      <c r="P38" s="14"/>
      <c r="Q38" s="7"/>
      <c r="R38" s="7"/>
      <c r="S38" s="7"/>
      <c r="T38" s="7"/>
      <c r="CG38" s="191"/>
      <c r="CH38" s="191"/>
      <c r="CI38" s="191"/>
      <c r="CJ38" s="7"/>
      <c r="CK38" s="7"/>
      <c r="CL38" s="7"/>
      <c r="CM38" s="7"/>
      <c r="CN38" s="7"/>
      <c r="CO38" s="7"/>
      <c r="CP38" s="7"/>
      <c r="CQ38" s="121"/>
      <c r="CR38" s="121"/>
      <c r="CS38" s="121"/>
      <c r="CT38" s="121"/>
      <c r="CU38" s="121"/>
      <c r="CV38" s="121"/>
      <c r="CW38" s="121"/>
      <c r="CX38" s="121"/>
    </row>
    <row r="39" spans="1:112" ht="29.25" customHeight="1" x14ac:dyDescent="0.2">
      <c r="A39" s="19"/>
      <c r="B39" s="37" t="s">
        <v>100</v>
      </c>
      <c r="C39" s="37" t="s">
        <v>83</v>
      </c>
      <c r="D39" s="37" t="s">
        <v>83</v>
      </c>
      <c r="E39" s="38" t="s">
        <v>84</v>
      </c>
      <c r="F39" s="13">
        <v>1531.1197898415253</v>
      </c>
      <c r="G39" s="13">
        <v>1531.2566362292955</v>
      </c>
      <c r="H39" s="225">
        <f t="shared" ref="H39:H45" si="5">H47+H55+H63+H71+H79+H87</f>
        <v>479.05171377753845</v>
      </c>
      <c r="I39" s="13">
        <v>10.758588053140882</v>
      </c>
      <c r="J39" s="13">
        <v>2.8072686793631818</v>
      </c>
      <c r="K39" s="13">
        <v>5.1226756332051027</v>
      </c>
      <c r="L39" s="13">
        <v>6.0115574261609925</v>
      </c>
      <c r="M39" s="13">
        <v>0</v>
      </c>
      <c r="N39" s="13">
        <v>9.25413483806431</v>
      </c>
      <c r="O39" s="13">
        <v>1.1941164127725636</v>
      </c>
      <c r="P39" s="32">
        <v>0</v>
      </c>
      <c r="Q39" s="13">
        <v>1.3474042797139387</v>
      </c>
      <c r="R39" s="13">
        <v>3.5528569592413488</v>
      </c>
      <c r="S39" s="13">
        <v>1.17298978850473</v>
      </c>
      <c r="T39" s="13">
        <v>1.1311617811853867</v>
      </c>
      <c r="CG39" s="225">
        <v>79.491754881330323</v>
      </c>
      <c r="CH39" s="225">
        <v>39.308930582049477</v>
      </c>
      <c r="CI39" s="225">
        <v>2.1239623630131064</v>
      </c>
      <c r="CJ39" s="13">
        <v>167.49871162304885</v>
      </c>
      <c r="CK39" s="13">
        <v>31.837520765416187</v>
      </c>
      <c r="CL39" s="13">
        <v>3.9743784217924691</v>
      </c>
      <c r="CM39" s="47">
        <v>258.791858179945</v>
      </c>
      <c r="CN39" s="47">
        <v>40.88625053795657</v>
      </c>
      <c r="CO39" s="47">
        <v>414.08351244013801</v>
      </c>
      <c r="CP39" s="47">
        <v>19.996341026274727</v>
      </c>
      <c r="CQ39" s="236">
        <f t="shared" ref="CQ39:CQ45" si="6">F47+F55+F63+F71+F79+F87</f>
        <v>1531.1197898415253</v>
      </c>
      <c r="CR39" s="238">
        <f t="shared" ref="CR39:CR45" si="7">F47/CQ39</f>
        <v>0.24171079758371022</v>
      </c>
      <c r="CS39" s="238">
        <f t="shared" ref="CS39:CS45" si="8">F55/CQ39</f>
        <v>0.23491136200868598</v>
      </c>
      <c r="CT39" s="238">
        <f t="shared" ref="CT39:CT45" si="9">F63/CQ39</f>
        <v>0.20068713638074215</v>
      </c>
      <c r="CU39" s="238">
        <f t="shared" ref="CU39:CU45" si="10">F71/CQ39</f>
        <v>7.5385944622991558E-2</v>
      </c>
      <c r="CV39" s="238">
        <f t="shared" ref="CV39:CV45" si="11">F79/CQ39</f>
        <v>9.9485038810482679E-2</v>
      </c>
      <c r="CW39" s="238">
        <f t="shared" ref="CW39:CW45" si="12">F87/CQ39</f>
        <v>0.14781972059338744</v>
      </c>
      <c r="CX39" s="238">
        <f t="shared" ref="CX39:CX45" si="13">SUM(CR39:CW39)</f>
        <v>1</v>
      </c>
      <c r="CY39" s="237"/>
      <c r="CZ39" s="240">
        <f>F47/[1]EU28!F47</f>
        <v>0.87973190259019285</v>
      </c>
      <c r="DA39" s="240">
        <f>F55/[1]EU28!F55</f>
        <v>0.89133729657642491</v>
      </c>
      <c r="DB39" s="240">
        <f>H63/[1]EU28!F63</f>
        <v>0.3428706743745395</v>
      </c>
      <c r="DC39" s="240">
        <f>F71/[1]EU28!F71</f>
        <v>1.0324154742247014</v>
      </c>
      <c r="DD39" s="240">
        <f>F79/[1]EU28!F79</f>
        <v>0.99315015844188992</v>
      </c>
      <c r="DE39" s="240">
        <f>F87/[1]EU28!F87</f>
        <v>0.88382419372610255</v>
      </c>
      <c r="DF39" s="237"/>
      <c r="DG39" s="27"/>
      <c r="DH39" s="27"/>
    </row>
    <row r="40" spans="1:112" ht="23.25" customHeight="1" x14ac:dyDescent="0.2">
      <c r="A40" s="19"/>
      <c r="B40" s="5" t="s">
        <v>100</v>
      </c>
      <c r="C40" s="5" t="s">
        <v>83</v>
      </c>
      <c r="D40" s="5" t="s">
        <v>83</v>
      </c>
      <c r="E40" s="12" t="s">
        <v>89</v>
      </c>
      <c r="F40" s="13">
        <v>1192.5134022018419</v>
      </c>
      <c r="G40" s="13">
        <v>1192.3765558140717</v>
      </c>
      <c r="H40" s="225">
        <f t="shared" si="5"/>
        <v>249.60417000000001</v>
      </c>
      <c r="I40" s="13">
        <v>8.6348443812276514</v>
      </c>
      <c r="J40" s="13">
        <v>1.7834305668530943</v>
      </c>
      <c r="K40" s="13">
        <v>5.5693024268770266</v>
      </c>
      <c r="L40" s="13">
        <v>4.1640659429866966</v>
      </c>
      <c r="M40" s="13">
        <v>0</v>
      </c>
      <c r="N40" s="13">
        <v>7.650841047498802</v>
      </c>
      <c r="O40" s="13">
        <v>0.94912392620450092</v>
      </c>
      <c r="P40" s="32">
        <v>0</v>
      </c>
      <c r="Q40" s="13">
        <v>0.95402190986462732</v>
      </c>
      <c r="R40" s="13">
        <v>2.5534828251916482</v>
      </c>
      <c r="S40" s="13">
        <v>0.73433979834536767</v>
      </c>
      <c r="T40" s="13">
        <v>0.79166801590318525</v>
      </c>
      <c r="CG40" s="225">
        <v>82.096308369776509</v>
      </c>
      <c r="CH40" s="225">
        <v>43.708810821615693</v>
      </c>
      <c r="CI40" s="225">
        <v>1.6833550775607697</v>
      </c>
      <c r="CJ40" s="13">
        <v>159.18252282925968</v>
      </c>
      <c r="CK40" s="13">
        <v>29.47538691422341</v>
      </c>
      <c r="CL40" s="13">
        <v>2.9410525355635535</v>
      </c>
      <c r="CM40" s="47">
        <v>176.64856078627491</v>
      </c>
      <c r="CN40" s="47">
        <v>22.481681569615709</v>
      </c>
      <c r="CO40" s="47">
        <v>258.51598718245691</v>
      </c>
      <c r="CP40" s="47">
        <v>9.8870799181993743</v>
      </c>
      <c r="CQ40" s="236">
        <f t="shared" si="6"/>
        <v>1192.5134022018419</v>
      </c>
      <c r="CR40" s="238">
        <f t="shared" si="7"/>
        <v>0.34819802593928822</v>
      </c>
      <c r="CS40" s="238">
        <f t="shared" si="8"/>
        <v>0.16212403022879454</v>
      </c>
      <c r="CT40" s="238">
        <f t="shared" si="9"/>
        <v>0.198852732406751</v>
      </c>
      <c r="CU40" s="238">
        <f t="shared" si="10"/>
        <v>6.2492761900807887E-2</v>
      </c>
      <c r="CV40" s="238">
        <f t="shared" si="11"/>
        <v>0.10435220106776009</v>
      </c>
      <c r="CW40" s="238">
        <f t="shared" si="12"/>
        <v>0.12398024845659818</v>
      </c>
      <c r="CX40" s="238">
        <f t="shared" si="13"/>
        <v>1</v>
      </c>
      <c r="CY40" s="237"/>
      <c r="CZ40" s="240">
        <f>F48/[1]EU28!F48</f>
        <v>0.98756317498174795</v>
      </c>
      <c r="DA40" s="240">
        <f>F56/[1]EU28!F56</f>
        <v>0.89432453911931775</v>
      </c>
      <c r="DB40" s="240">
        <f>H64/[1]EU28!F64</f>
        <v>0.2120425732778167</v>
      </c>
      <c r="DC40" s="240">
        <f>F72/[1]EU28!F72</f>
        <v>1.0753745470032041</v>
      </c>
      <c r="DD40" s="240">
        <f>F80/[1]EU28!F80</f>
        <v>1.0364934059850515</v>
      </c>
      <c r="DE40" s="240">
        <f>F88/[1]EU28!F88</f>
        <v>0.865165357205264</v>
      </c>
      <c r="DF40" s="237"/>
      <c r="DG40" s="27"/>
      <c r="DH40" s="27"/>
    </row>
    <row r="41" spans="1:112" ht="23.25" customHeight="1" x14ac:dyDescent="0.2">
      <c r="A41" s="19"/>
      <c r="B41" s="5" t="s">
        <v>100</v>
      </c>
      <c r="C41" s="5" t="s">
        <v>83</v>
      </c>
      <c r="D41" s="5" t="s">
        <v>83</v>
      </c>
      <c r="E41" s="10" t="s">
        <v>91</v>
      </c>
      <c r="F41" s="13">
        <v>630.20102469050835</v>
      </c>
      <c r="G41" s="13">
        <v>630.20102469050835</v>
      </c>
      <c r="H41" s="225">
        <f t="shared" si="5"/>
        <v>139.379077</v>
      </c>
      <c r="I41" s="13">
        <v>4.3457153956851933</v>
      </c>
      <c r="J41" s="13">
        <v>0.90441222294102519</v>
      </c>
      <c r="K41" s="13">
        <v>2.6018085603127035</v>
      </c>
      <c r="L41" s="13">
        <v>2.1724849285198706</v>
      </c>
      <c r="M41" s="13">
        <v>0</v>
      </c>
      <c r="N41" s="13">
        <v>3.8523716318445649</v>
      </c>
      <c r="O41" s="13">
        <v>0.4810553716828494</v>
      </c>
      <c r="P41" s="32">
        <v>0</v>
      </c>
      <c r="Q41" s="235">
        <v>0.77748969650767008</v>
      </c>
      <c r="R41" s="13">
        <v>2.3063142079931045</v>
      </c>
      <c r="S41" s="13">
        <v>0.5723209015937305</v>
      </c>
      <c r="T41" s="13">
        <v>0.65217039974161917</v>
      </c>
      <c r="CG41" s="235">
        <v>75.789345670791946</v>
      </c>
      <c r="CH41" s="225">
        <v>40.816195125716256</v>
      </c>
      <c r="CI41" s="225">
        <v>1.6861399834358877</v>
      </c>
      <c r="CJ41" s="13">
        <v>138.58517282903122</v>
      </c>
      <c r="CK41" s="13">
        <v>29.315044378705839</v>
      </c>
      <c r="CL41" s="13">
        <v>2.9094347074927391</v>
      </c>
      <c r="CM41" s="47">
        <v>93.245886062627122</v>
      </c>
      <c r="CN41" s="47">
        <v>12.460937125431073</v>
      </c>
      <c r="CO41" s="47">
        <v>121.8622119798124</v>
      </c>
      <c r="CP41" s="47">
        <v>5.8131877159332719</v>
      </c>
      <c r="CQ41" s="236">
        <f t="shared" si="6"/>
        <v>630.20102469050835</v>
      </c>
      <c r="CR41" s="238">
        <f t="shared" si="7"/>
        <v>0.30996794584381593</v>
      </c>
      <c r="CS41" s="238">
        <f t="shared" si="8"/>
        <v>0.17421277146246184</v>
      </c>
      <c r="CT41" s="238">
        <f t="shared" si="9"/>
        <v>0.18982467339714199</v>
      </c>
      <c r="CU41" s="238">
        <f t="shared" si="10"/>
        <v>7.5678442001131621E-2</v>
      </c>
      <c r="CV41" s="238">
        <f t="shared" si="11"/>
        <v>0.11135538247918371</v>
      </c>
      <c r="CW41" s="238">
        <f t="shared" si="12"/>
        <v>0.138960784816265</v>
      </c>
      <c r="CX41" s="238">
        <f t="shared" si="13"/>
        <v>1.0000000000000002</v>
      </c>
      <c r="CY41" s="237"/>
      <c r="CZ41" s="240">
        <f>F49/[1]EU28!F49</f>
        <v>0.98443842711275864</v>
      </c>
      <c r="DA41" s="240">
        <f>F57/[1]EU28!F57</f>
        <v>0.87502245229789422</v>
      </c>
      <c r="DB41" s="240">
        <f>H65/[1]EU28!F65</f>
        <v>0.22057747037240102</v>
      </c>
      <c r="DC41" s="240">
        <f>F73/[1]EU28!F73</f>
        <v>1.3162034413162511</v>
      </c>
      <c r="DD41" s="240">
        <f>F81/[1]EU28!F81</f>
        <v>1.1155913861089748</v>
      </c>
      <c r="DE41" s="240">
        <f>F89/[1]EU28!F89</f>
        <v>0.85032459104951486</v>
      </c>
      <c r="DF41" s="237"/>
      <c r="DG41" s="27"/>
      <c r="DH41" s="27"/>
    </row>
    <row r="42" spans="1:112" ht="24.75" customHeight="1" x14ac:dyDescent="0.2">
      <c r="A42" s="19"/>
      <c r="B42" s="5" t="s">
        <v>100</v>
      </c>
      <c r="C42" s="5" t="s">
        <v>83</v>
      </c>
      <c r="D42" s="5" t="s">
        <v>83</v>
      </c>
      <c r="E42" s="10" t="s">
        <v>92</v>
      </c>
      <c r="F42" s="13">
        <v>867.16176931444397</v>
      </c>
      <c r="G42" s="13">
        <v>867.16176931444397</v>
      </c>
      <c r="H42" s="225">
        <f t="shared" si="5"/>
        <v>244.85883599999997</v>
      </c>
      <c r="I42" s="13">
        <v>6.3902954231275952</v>
      </c>
      <c r="J42" s="13">
        <v>1.5889126396746021</v>
      </c>
      <c r="K42" s="13">
        <v>3.4462010019183897</v>
      </c>
      <c r="L42" s="13">
        <v>3.3728918248584376</v>
      </c>
      <c r="M42" s="13">
        <v>0</v>
      </c>
      <c r="N42" s="13">
        <v>5.5600221589718304</v>
      </c>
      <c r="O42" s="13">
        <v>0.68744797248603062</v>
      </c>
      <c r="P42" s="32">
        <v>0</v>
      </c>
      <c r="Q42" s="13">
        <v>0.65518896187434161</v>
      </c>
      <c r="R42" s="13">
        <v>2.4563147963836354</v>
      </c>
      <c r="S42" s="13">
        <v>0.46564453224336738</v>
      </c>
      <c r="T42" s="13">
        <v>0.5522147037050773</v>
      </c>
      <c r="CG42" s="225">
        <v>77.358099774973283</v>
      </c>
      <c r="CH42" s="225">
        <v>44.295192759926096</v>
      </c>
      <c r="CI42" s="225">
        <v>2.0538647942488919</v>
      </c>
      <c r="CJ42" s="13">
        <v>151.643037842593</v>
      </c>
      <c r="CK42" s="13">
        <v>37.642305039296154</v>
      </c>
      <c r="CL42" s="13">
        <v>3.9308460616342495</v>
      </c>
      <c r="CM42" s="47">
        <v>120.89824611875359</v>
      </c>
      <c r="CN42" s="47">
        <v>22.075739070465847</v>
      </c>
      <c r="CO42" s="47">
        <v>177.91915235384661</v>
      </c>
      <c r="CP42" s="47">
        <v>12.196427127819284</v>
      </c>
      <c r="CQ42" s="236">
        <f t="shared" si="6"/>
        <v>867.16176931444397</v>
      </c>
      <c r="CR42" s="238">
        <f t="shared" si="7"/>
        <v>0.26952368543233085</v>
      </c>
      <c r="CS42" s="238">
        <f t="shared" si="8"/>
        <v>0.24081536881478779</v>
      </c>
      <c r="CT42" s="238">
        <f t="shared" si="9"/>
        <v>0.16560066198107862</v>
      </c>
      <c r="CU42" s="238">
        <f t="shared" si="10"/>
        <v>7.7195724860034953E-2</v>
      </c>
      <c r="CV42" s="238">
        <f t="shared" si="11"/>
        <v>0.10301234310101216</v>
      </c>
      <c r="CW42" s="238">
        <f t="shared" si="12"/>
        <v>0.14385221581075566</v>
      </c>
      <c r="CX42" s="238">
        <f t="shared" si="13"/>
        <v>1</v>
      </c>
      <c r="CY42" s="237"/>
      <c r="CZ42" s="240">
        <f>F50/[1]EU28!F50</f>
        <v>0.90917118268039732</v>
      </c>
      <c r="DA42" s="240">
        <f>F58/[1]EU28!F58</f>
        <v>0.86610211645946555</v>
      </c>
      <c r="DB42" s="240">
        <f>H66/[1]EU28!F66</f>
        <v>0.23038725082008576</v>
      </c>
      <c r="DC42" s="240">
        <f>F74/[1]EU28!F74</f>
        <v>1.1285708733564681</v>
      </c>
      <c r="DD42" s="240">
        <f>F82/[1]EU28!F82</f>
        <v>0.91221205723462107</v>
      </c>
      <c r="DE42" s="240">
        <f>F90/[1]EU28!F90</f>
        <v>0.85062040388966709</v>
      </c>
      <c r="DF42" s="237"/>
      <c r="DG42" s="27"/>
      <c r="DH42" s="27"/>
    </row>
    <row r="43" spans="1:112" ht="24.75" customHeight="1" x14ac:dyDescent="0.2">
      <c r="A43" s="19"/>
      <c r="B43" s="5" t="s">
        <v>100</v>
      </c>
      <c r="C43" s="5" t="s">
        <v>83</v>
      </c>
      <c r="D43" s="5" t="s">
        <v>83</v>
      </c>
      <c r="E43" s="10" t="s">
        <v>93</v>
      </c>
      <c r="F43" s="13">
        <v>855.63572725733002</v>
      </c>
      <c r="G43" s="13">
        <v>855.63572725732979</v>
      </c>
      <c r="H43" s="225">
        <f t="shared" si="5"/>
        <v>245.30355600000001</v>
      </c>
      <c r="I43" s="13">
        <v>6.3321195151537637</v>
      </c>
      <c r="J43" s="13">
        <v>1.6300250008487986</v>
      </c>
      <c r="K43" s="13">
        <v>3.362615829121204</v>
      </c>
      <c r="L43" s="13">
        <v>3.3735345703072857</v>
      </c>
      <c r="M43" s="13">
        <v>0</v>
      </c>
      <c r="N43" s="13">
        <v>5.4705448799501255</v>
      </c>
      <c r="O43" s="13">
        <v>0.68304322097289361</v>
      </c>
      <c r="P43" s="32">
        <v>0</v>
      </c>
      <c r="Q43" s="13">
        <v>0.48670043962434617</v>
      </c>
      <c r="R43" s="13">
        <v>2.0562655175387734</v>
      </c>
      <c r="S43" s="13">
        <v>0.34084738184613095</v>
      </c>
      <c r="T43" s="13">
        <v>0.43680637806040107</v>
      </c>
      <c r="CG43" s="225">
        <v>64.053914740102769</v>
      </c>
      <c r="CH43" s="225">
        <v>43.381509097714158</v>
      </c>
      <c r="CI43" s="225">
        <v>2.0891689839897838</v>
      </c>
      <c r="CJ43" s="13">
        <v>140.61292584162842</v>
      </c>
      <c r="CK43" s="13">
        <v>39.042091111115987</v>
      </c>
      <c r="CL43" s="13">
        <v>4.0528774275265622</v>
      </c>
      <c r="CM43" s="47">
        <v>89.458180891031176</v>
      </c>
      <c r="CN43" s="47">
        <v>21.279639345997857</v>
      </c>
      <c r="CO43" s="47">
        <v>160.25926330786004</v>
      </c>
      <c r="CP43" s="47">
        <v>12.69592399118282</v>
      </c>
      <c r="CQ43" s="236">
        <f t="shared" si="6"/>
        <v>855.63572725733002</v>
      </c>
      <c r="CR43" s="238">
        <f t="shared" si="7"/>
        <v>0.26826571327371068</v>
      </c>
      <c r="CS43" s="238">
        <f t="shared" si="8"/>
        <v>0.23941390593850895</v>
      </c>
      <c r="CT43" s="238">
        <f t="shared" si="9"/>
        <v>0.15441490879982125</v>
      </c>
      <c r="CU43" s="238">
        <f t="shared" si="10"/>
        <v>8.3839218677962304E-2</v>
      </c>
      <c r="CV43" s="238">
        <f t="shared" si="11"/>
        <v>0.10675252687623416</v>
      </c>
      <c r="CW43" s="238">
        <f t="shared" si="12"/>
        <v>0.1473137264337625</v>
      </c>
      <c r="CX43" s="238">
        <f t="shared" si="13"/>
        <v>0.99999999999999978</v>
      </c>
      <c r="CY43" s="237"/>
      <c r="CZ43" s="240">
        <f>F51/[1]EU28!F51</f>
        <v>0.89884375093064106</v>
      </c>
      <c r="DA43" s="240">
        <f>F59/[1]EU28!F59</f>
        <v>0.86303965083929102</v>
      </c>
      <c r="DB43" s="240">
        <f>H67/[1]EU28!F67</f>
        <v>0.22003867631431104</v>
      </c>
      <c r="DC43" s="240">
        <f>F75/[1]EU28!F75</f>
        <v>1.1279218686510157</v>
      </c>
      <c r="DD43" s="240">
        <f>F83/[1]EU28!F83</f>
        <v>0.89893982846476006</v>
      </c>
      <c r="DE43" s="240">
        <f>F91/[1]EU28!F91</f>
        <v>0.84639534422140283</v>
      </c>
      <c r="DF43" s="237"/>
      <c r="DG43" s="27"/>
      <c r="DH43" s="27"/>
    </row>
    <row r="44" spans="1:112" ht="24.75" customHeight="1" x14ac:dyDescent="0.2">
      <c r="A44" s="19"/>
      <c r="B44" s="5" t="s">
        <v>100</v>
      </c>
      <c r="C44" s="5" t="s">
        <v>83</v>
      </c>
      <c r="D44" s="5" t="s">
        <v>83</v>
      </c>
      <c r="E44" s="10" t="s">
        <v>94</v>
      </c>
      <c r="F44" s="13">
        <v>850.51657072228568</v>
      </c>
      <c r="G44" s="13">
        <v>850.51657072228591</v>
      </c>
      <c r="H44" s="225">
        <f t="shared" si="5"/>
        <v>269.85306119999996</v>
      </c>
      <c r="I44" s="13">
        <v>6.4549771860196383</v>
      </c>
      <c r="J44" s="13">
        <v>1.7033111119348154</v>
      </c>
      <c r="K44" s="13">
        <v>3.3574849712775934</v>
      </c>
      <c r="L44" s="13">
        <v>3.4251941653799283</v>
      </c>
      <c r="M44" s="13">
        <v>0</v>
      </c>
      <c r="N44" s="13">
        <v>5.660598836530423</v>
      </c>
      <c r="O44" s="13">
        <v>0.66371047528511973</v>
      </c>
      <c r="P44" s="32">
        <v>0</v>
      </c>
      <c r="Q44" s="13">
        <v>0.33224412157825173</v>
      </c>
      <c r="R44" s="13">
        <v>1.781628365229313</v>
      </c>
      <c r="S44" s="13">
        <v>0.26340555211277533</v>
      </c>
      <c r="T44" s="13">
        <v>0.35771739786157963</v>
      </c>
      <c r="CG44" s="225">
        <v>52.838393522767326</v>
      </c>
      <c r="CH44" s="225">
        <v>46.14603277614524</v>
      </c>
      <c r="CI44" s="225">
        <v>2.1001590461121995</v>
      </c>
      <c r="CJ44" s="13">
        <v>107.73208482107235</v>
      </c>
      <c r="CK44" s="13">
        <v>41.916185947752567</v>
      </c>
      <c r="CL44" s="13">
        <v>4.2715345162246114</v>
      </c>
      <c r="CM44" s="47">
        <v>75.257449759540421</v>
      </c>
      <c r="CN44" s="47">
        <v>25.146646940839148</v>
      </c>
      <c r="CO44" s="47">
        <v>127.71024871495504</v>
      </c>
      <c r="CP44" s="47">
        <v>14.820484838516794</v>
      </c>
      <c r="CQ44" s="236">
        <f t="shared" si="6"/>
        <v>850.51657072228568</v>
      </c>
      <c r="CR44" s="238">
        <f t="shared" si="7"/>
        <v>0.24946581694553699</v>
      </c>
      <c r="CS44" s="238">
        <f t="shared" si="8"/>
        <v>0.2703615793800121</v>
      </c>
      <c r="CT44" s="238">
        <f t="shared" si="9"/>
        <v>0.13980992253593524</v>
      </c>
      <c r="CU44" s="238">
        <f t="shared" si="10"/>
        <v>8.1231662336413116E-2</v>
      </c>
      <c r="CV44" s="238">
        <f t="shared" si="11"/>
        <v>0.10739673216633003</v>
      </c>
      <c r="CW44" s="238">
        <f t="shared" si="12"/>
        <v>0.15173428663577257</v>
      </c>
      <c r="CX44" s="238">
        <f t="shared" si="13"/>
        <v>1</v>
      </c>
      <c r="CY44" s="237"/>
      <c r="CZ44" s="240">
        <f>F52/[1]EU28!F52</f>
        <v>0.89359337576209386</v>
      </c>
      <c r="DA44" s="240">
        <f>F60/[1]EU28!F60</f>
        <v>0.85244486876496361</v>
      </c>
      <c r="DB44" s="240">
        <f>H68/[1]EU28!F68</f>
        <v>0.2465817603710769</v>
      </c>
      <c r="DC44" s="240">
        <f>F76/[1]EU28!F76</f>
        <v>1.1128110636133803</v>
      </c>
      <c r="DD44" s="240">
        <f>F84/[1]EU28!F84</f>
        <v>0.88794303828994658</v>
      </c>
      <c r="DE44" s="240">
        <f>F92/[1]EU28!F92</f>
        <v>0.84880081774290894</v>
      </c>
      <c r="DF44" s="237"/>
      <c r="DG44" s="27"/>
      <c r="DH44" s="27"/>
    </row>
    <row r="45" spans="1:112" ht="23.25" customHeight="1" x14ac:dyDescent="0.2">
      <c r="A45" s="19"/>
      <c r="B45" s="5" t="s">
        <v>100</v>
      </c>
      <c r="C45" s="5" t="s">
        <v>83</v>
      </c>
      <c r="D45" s="5" t="s">
        <v>83</v>
      </c>
      <c r="E45" s="10" t="s">
        <v>95</v>
      </c>
      <c r="F45" s="13">
        <v>453.3532875277013</v>
      </c>
      <c r="G45" s="13">
        <v>453.35328752770118</v>
      </c>
      <c r="H45" s="225">
        <f t="shared" si="5"/>
        <v>126.064359</v>
      </c>
      <c r="I45" s="13">
        <v>3.3804368643809934</v>
      </c>
      <c r="J45" s="13">
        <v>0.65657330592483798</v>
      </c>
      <c r="K45" s="13">
        <v>1.8668241392672593</v>
      </c>
      <c r="L45" s="13">
        <v>1.7285769062297518</v>
      </c>
      <c r="M45" s="13">
        <v>0</v>
      </c>
      <c r="N45" s="13">
        <v>3.0465147148997067</v>
      </c>
      <c r="O45" s="13">
        <v>0.30244511786547301</v>
      </c>
      <c r="P45" s="32">
        <v>0</v>
      </c>
      <c r="Q45" s="13">
        <v>0.27476364687929489</v>
      </c>
      <c r="R45" s="13">
        <v>1.7314545928173208</v>
      </c>
      <c r="S45" s="13">
        <v>0.17712610996956948</v>
      </c>
      <c r="T45" s="13">
        <v>0.27797443791180665</v>
      </c>
      <c r="CG45" s="13">
        <v>46.147460232127315</v>
      </c>
      <c r="CH45" s="13">
        <v>39.21260759035043</v>
      </c>
      <c r="CI45" s="13">
        <v>2.1043004897668443</v>
      </c>
      <c r="CJ45" s="13">
        <v>95.084917648359905</v>
      </c>
      <c r="CK45" s="13">
        <v>31.766210125088303</v>
      </c>
      <c r="CL45" s="13">
        <v>4.1534146276351054</v>
      </c>
      <c r="CM45" s="47">
        <v>31.88336563177964</v>
      </c>
      <c r="CN45" s="47">
        <v>9.121178383997151</v>
      </c>
      <c r="CO45" s="47">
        <v>57.163380715498988</v>
      </c>
      <c r="CP45" s="47">
        <v>5.2083686969844019</v>
      </c>
      <c r="CQ45" s="236">
        <f t="shared" si="6"/>
        <v>453.3532875277013</v>
      </c>
      <c r="CR45" s="238">
        <f t="shared" si="7"/>
        <v>0.28228899156260445</v>
      </c>
      <c r="CS45" s="238">
        <f t="shared" si="8"/>
        <v>0.25881894525558652</v>
      </c>
      <c r="CT45" s="238">
        <f t="shared" si="9"/>
        <v>0.14673843258990843</v>
      </c>
      <c r="CU45" s="238">
        <f t="shared" si="10"/>
        <v>8.4378551618706249E-2</v>
      </c>
      <c r="CV45" s="238">
        <f t="shared" si="11"/>
        <v>8.2177175647558637E-2</v>
      </c>
      <c r="CW45" s="238">
        <f t="shared" si="12"/>
        <v>0.14559790332563571</v>
      </c>
      <c r="CX45" s="238">
        <f t="shared" si="13"/>
        <v>1</v>
      </c>
      <c r="CY45" s="237"/>
      <c r="CZ45" s="240">
        <f>F53/[1]EU28!F53</f>
        <v>0.92348565707740138</v>
      </c>
      <c r="DA45" s="240">
        <f>F61/[1]EU28!F61</f>
        <v>0.85051043567753182</v>
      </c>
      <c r="DB45" s="240">
        <f>H69/[1]EU28!F69</f>
        <v>0.29688313114985637</v>
      </c>
      <c r="DC45" s="240">
        <f>F77/[1]EU28!F77</f>
        <v>1.7365758930981625</v>
      </c>
      <c r="DD45" s="240">
        <f>F85/[1]EU28!F85</f>
        <v>0.91657955861738094</v>
      </c>
      <c r="DE45" s="240">
        <f>F93/[1]EU28!F93</f>
        <v>0.88341882986452236</v>
      </c>
      <c r="DF45" s="237"/>
      <c r="DG45" s="27"/>
      <c r="DH45" s="27"/>
    </row>
    <row r="46" spans="1:112" ht="26.25" customHeight="1" x14ac:dyDescent="0.2">
      <c r="B46" s="5" t="s">
        <v>100</v>
      </c>
      <c r="C46" s="10" t="s">
        <v>101</v>
      </c>
      <c r="D46" s="5" t="s">
        <v>101</v>
      </c>
      <c r="E46" s="15"/>
      <c r="F46" s="7"/>
      <c r="G46" s="60"/>
      <c r="H46" s="109"/>
      <c r="I46" s="506">
        <v>23.013863776685067</v>
      </c>
      <c r="J46" s="13"/>
      <c r="K46" s="506">
        <v>13.762202919509605</v>
      </c>
      <c r="L46" s="506">
        <v>11.715401234864387</v>
      </c>
      <c r="M46" s="506">
        <v>0</v>
      </c>
      <c r="N46" s="14"/>
      <c r="O46" s="14"/>
      <c r="P46" s="14"/>
      <c r="Q46" s="7"/>
      <c r="R46" s="7"/>
      <c r="S46" s="7"/>
      <c r="T46" s="7"/>
      <c r="CG46" s="7"/>
      <c r="CH46" s="7"/>
      <c r="CI46" s="7"/>
      <c r="CJ46" s="7"/>
      <c r="CK46" s="7"/>
      <c r="CL46" s="7"/>
      <c r="CM46" s="7"/>
      <c r="CN46" s="47"/>
      <c r="CO46" s="7"/>
      <c r="CP46" s="7"/>
      <c r="CQ46" s="121"/>
      <c r="CR46" s="121"/>
      <c r="CS46" s="121"/>
      <c r="CT46" s="121"/>
      <c r="CU46" s="121"/>
      <c r="CV46" s="121"/>
      <c r="CW46" s="121"/>
      <c r="CX46" s="121"/>
    </row>
    <row r="47" spans="1:112" ht="26.25" customHeight="1" x14ac:dyDescent="0.2">
      <c r="A47" s="526"/>
      <c r="B47" s="37" t="s">
        <v>100</v>
      </c>
      <c r="C47" s="38" t="s">
        <v>101</v>
      </c>
      <c r="D47" s="37" t="s">
        <v>101</v>
      </c>
      <c r="E47" s="38" t="s">
        <v>84</v>
      </c>
      <c r="F47" s="32">
        <v>370.08818559879785</v>
      </c>
      <c r="G47" s="32">
        <v>370.08818559879785</v>
      </c>
      <c r="H47" s="32">
        <f>[2]Austria!H47+[2]Belgium!H47+[2]Bulgaria!H47+[2]Croatia!H47+[2]Cyprus!H47+'[2]Czech Republic'!H47+[2]Denmark!H47+[2]Estonia!H47+[2]Finland!H47+[2]France!H47+[2]Germany!H47+[2]Greece!H47+[2]Hungary!H47+[2]Ireland!H47+[2]Italy!H47+[2]Latvia!H47+[2]Lithuania!H47+[2]Luxembourg!H47+[2]Malta!H47+[2]Netherlands!H47+[2]Poland!H47+[2]Portugal!H47+[2]Romania!H47+[2]Slovakia!H47+[2]Slovenia!H47+[2]Spain!H47+[2]Sweden!H47+'[2]United Kingdom'!H47</f>
        <v>93.054823467999995</v>
      </c>
      <c r="I47" s="32">
        <v>4.8661357239203777</v>
      </c>
      <c r="J47" s="13">
        <v>0.70832742745452781</v>
      </c>
      <c r="K47" s="32">
        <v>2.4742034350572446</v>
      </c>
      <c r="L47" s="32">
        <v>2.6517498484430422</v>
      </c>
      <c r="M47" s="32">
        <v>0</v>
      </c>
      <c r="N47" s="32">
        <v>4.0521538741906111</v>
      </c>
      <c r="O47" s="32">
        <v>0.50364504742575911</v>
      </c>
      <c r="P47" s="32">
        <v>0</v>
      </c>
      <c r="Q47" s="7">
        <v>1.9319665572629221</v>
      </c>
      <c r="R47" s="7">
        <v>5.0071402992730825</v>
      </c>
      <c r="S47" s="7">
        <v>1.688098785190856</v>
      </c>
      <c r="T47" s="7">
        <v>1.7132387740509829</v>
      </c>
      <c r="CG47" s="7">
        <v>113.02462002476842</v>
      </c>
      <c r="CH47" s="7">
        <v>64.605403332427827</v>
      </c>
      <c r="CI47" s="7">
        <v>2.8750981785207617</v>
      </c>
      <c r="CJ47" s="13">
        <v>213.55097300443018</v>
      </c>
      <c r="CK47" s="13">
        <v>41.503885511297355</v>
      </c>
      <c r="CL47" s="13">
        <v>4.9843667133351932</v>
      </c>
      <c r="CM47" s="47">
        <v>43.40134297748461</v>
      </c>
      <c r="CN47" s="47">
        <v>6.7000524032851985</v>
      </c>
      <c r="CO47" s="94">
        <v>80.877347365364699</v>
      </c>
      <c r="CP47" s="94">
        <v>3.8621367394898578</v>
      </c>
    </row>
    <row r="48" spans="1:112" ht="26.25" customHeight="1" x14ac:dyDescent="0.2">
      <c r="A48" s="526"/>
      <c r="B48" s="5" t="s">
        <v>100</v>
      </c>
      <c r="C48" s="10" t="s">
        <v>101</v>
      </c>
      <c r="D48" s="5" t="s">
        <v>101</v>
      </c>
      <c r="E48" s="12" t="s">
        <v>89</v>
      </c>
      <c r="F48" s="32">
        <v>415.2308125528258</v>
      </c>
      <c r="G48" s="32">
        <v>415.2308125528258</v>
      </c>
      <c r="H48" s="32">
        <f>[2]Austria!H48+[2]Belgium!H48+[2]Bulgaria!H48+[2]Croatia!H48+[2]Cyprus!H48+'[2]Czech Republic'!H48+[2]Denmark!H48+[2]Estonia!H48+[2]Finland!H48+[2]France!H48+[2]Germany!H48+[2]Greece!H48+[2]Hungary!H48+[2]Ireland!H48+[2]Italy!H48+[2]Latvia!H48+[2]Lithuania!H48+[2]Luxembourg!H48+[2]Malta!H48+[2]Netherlands!H48+[2]Poland!H48+[2]Portugal!H48+[2]Romania!H48+[2]Slovakia!H48+[2]Slovenia!H48+[2]Spain!H48+[2]Sweden!H48+'[2]United Kingdom'!H48</f>
        <v>55.602792999999984</v>
      </c>
      <c r="I48" s="32">
        <v>5.2565961428604284</v>
      </c>
      <c r="J48" s="13">
        <v>0.5587584987696298</v>
      </c>
      <c r="K48" s="32">
        <v>3.6048608638659951</v>
      </c>
      <c r="L48" s="32">
        <v>2.5244649188327219</v>
      </c>
      <c r="M48" s="32">
        <v>0</v>
      </c>
      <c r="N48" s="32">
        <v>4.7125384420743757</v>
      </c>
      <c r="O48" s="32">
        <v>0.54405770078605442</v>
      </c>
      <c r="P48" s="32">
        <v>0</v>
      </c>
      <c r="Q48" s="7">
        <v>1.5178254533400075</v>
      </c>
      <c r="R48" s="7">
        <v>3.5886986076860157</v>
      </c>
      <c r="S48" s="7">
        <v>1.1053668882515839</v>
      </c>
      <c r="T48" s="7">
        <v>1.2341492626592814</v>
      </c>
      <c r="CG48" s="7">
        <v>137.90307317251228</v>
      </c>
      <c r="CH48" s="7">
        <v>70.858445282459641</v>
      </c>
      <c r="CI48" s="7">
        <v>2.4757219407483273</v>
      </c>
      <c r="CJ48" s="13">
        <v>238.58202467602456</v>
      </c>
      <c r="CK48" s="13">
        <v>34.861186792464196</v>
      </c>
      <c r="CL48" s="13">
        <v>3.9053816462595261</v>
      </c>
      <c r="CM48" s="47">
        <v>58.84847887572846</v>
      </c>
      <c r="CN48" s="47">
        <v>4.4270492539961932</v>
      </c>
      <c r="CO48" s="94">
        <v>100.68824276102924</v>
      </c>
      <c r="CP48" s="94">
        <v>1.9383793529557201</v>
      </c>
    </row>
    <row r="49" spans="1:94" ht="26.25" customHeight="1" x14ac:dyDescent="0.2">
      <c r="A49" s="526"/>
      <c r="B49" s="5" t="s">
        <v>100</v>
      </c>
      <c r="C49" s="10" t="s">
        <v>101</v>
      </c>
      <c r="D49" s="5" t="s">
        <v>101</v>
      </c>
      <c r="E49" s="12" t="s">
        <v>91</v>
      </c>
      <c r="F49" s="32">
        <v>195.34211709198479</v>
      </c>
      <c r="G49" s="32">
        <v>195.34211709198479</v>
      </c>
      <c r="H49" s="32">
        <f>[2]Austria!H49+[2]Belgium!H49+[2]Bulgaria!H49+[2]Croatia!H49+[2]Cyprus!H49+'[2]Czech Republic'!H49+[2]Denmark!H49+[2]Estonia!H49+[2]Finland!H49+[2]France!H49+[2]Germany!H49+[2]Greece!H49+[2]Hungary!H49+[2]Ireland!H49+[2]Italy!H49+[2]Latvia!H49+[2]Lithuania!H49+[2]Luxembourg!H49+[2]Malta!H49+[2]Netherlands!H49+[2]Poland!H49+[2]Portugal!H49+[2]Romania!H49+[2]Slovakia!H49+[2]Slovenia!H49+[2]Spain!H49+[2]Sweden!H49+'[2]United Kingdom'!H49</f>
        <v>28.840076999999994</v>
      </c>
      <c r="I49" s="32">
        <v>2.4688515910052145</v>
      </c>
      <c r="J49" s="13">
        <v>0.27246429768189323</v>
      </c>
      <c r="K49" s="32">
        <v>1.5846669908064996</v>
      </c>
      <c r="L49" s="32">
        <v>1.2359535210834089</v>
      </c>
      <c r="M49" s="32">
        <v>0</v>
      </c>
      <c r="N49" s="32">
        <v>2.2133254513361744</v>
      </c>
      <c r="O49" s="32">
        <v>0.2555261396690397</v>
      </c>
      <c r="P49" s="32">
        <v>0</v>
      </c>
      <c r="Q49" s="7">
        <v>1.2902786839812361</v>
      </c>
      <c r="R49" s="7">
        <v>3.3365750383986339</v>
      </c>
      <c r="S49" s="7">
        <v>0.90953426111038427</v>
      </c>
      <c r="T49" s="7">
        <v>1.0558110875565891</v>
      </c>
      <c r="CG49" s="7">
        <v>135.67456433467081</v>
      </c>
      <c r="CH49" s="7">
        <v>68.661293165208434</v>
      </c>
      <c r="CI49" s="7">
        <v>2.5916122230352538</v>
      </c>
      <c r="CJ49" s="13">
        <v>221.44612610015673</v>
      </c>
      <c r="CK49" s="13">
        <v>34.860118164633199</v>
      </c>
      <c r="CL49" s="13">
        <v>4.0221753360086492</v>
      </c>
      <c r="CM49" s="47">
        <v>27.37486992743241</v>
      </c>
      <c r="CN49" s="47">
        <v>2.1469331264819154</v>
      </c>
      <c r="CO49" s="94">
        <v>44.043455339674345</v>
      </c>
      <c r="CP49" s="94">
        <v>1.00536849209712</v>
      </c>
    </row>
    <row r="50" spans="1:94" ht="26.25" customHeight="1" x14ac:dyDescent="0.2">
      <c r="A50" s="526"/>
      <c r="B50" s="5" t="s">
        <v>100</v>
      </c>
      <c r="C50" s="10" t="s">
        <v>101</v>
      </c>
      <c r="D50" s="5" t="s">
        <v>101</v>
      </c>
      <c r="E50" s="12" t="s">
        <v>92</v>
      </c>
      <c r="F50" s="32">
        <v>233.72063593164967</v>
      </c>
      <c r="G50" s="32">
        <v>233.72063593164967</v>
      </c>
      <c r="H50" s="32">
        <f>[2]Austria!H50+[2]Belgium!H50+[2]Bulgaria!H50+[2]Croatia!H50+[2]Cyprus!H50+'[2]Czech Republic'!H50+[2]Denmark!H50+[2]Estonia!H50+[2]Finland!H50+[2]France!H50+[2]Germany!H50+[2]Greece!H50+[2]Hungary!H50+[2]Ireland!H50+[2]Italy!H50+[2]Latvia!H50+[2]Lithuania!H50+[2]Luxembourg!H50+[2]Malta!H50+[2]Netherlands!H50+[2]Poland!H50+[2]Portugal!H50+[2]Romania!H50+[2]Slovakia!H50+[2]Slovenia!H50+[2]Spain!H50+[2]Sweden!H50+'[2]United Kingdom'!H50</f>
        <v>52.249898000000002</v>
      </c>
      <c r="I50" s="32">
        <v>3.0122495555788271</v>
      </c>
      <c r="J50" s="13">
        <v>0.34401753984236372</v>
      </c>
      <c r="K50" s="32">
        <v>1.7650588408265633</v>
      </c>
      <c r="L50" s="32">
        <v>1.5342315676579932</v>
      </c>
      <c r="M50" s="32">
        <v>0</v>
      </c>
      <c r="N50" s="32">
        <v>2.5576564349066833</v>
      </c>
      <c r="O50" s="32">
        <v>0.31176782900240874</v>
      </c>
      <c r="P50" s="32">
        <v>0</v>
      </c>
      <c r="Q50" s="7">
        <v>0.9935757879854904</v>
      </c>
      <c r="R50" s="7">
        <v>3.2699871243784804</v>
      </c>
      <c r="S50" s="7">
        <v>0.66428762314323142</v>
      </c>
      <c r="T50" s="7">
        <v>0.7588687678040843</v>
      </c>
      <c r="CG50" s="7">
        <v>123.96948212938489</v>
      </c>
      <c r="CH50" s="7">
        <v>65.230395172495633</v>
      </c>
      <c r="CI50" s="7">
        <v>2.8369178500539651</v>
      </c>
      <c r="CJ50" s="13">
        <v>202.0910987680559</v>
      </c>
      <c r="CK50" s="13">
        <v>35.443880001978663</v>
      </c>
      <c r="CL50" s="13">
        <v>4.5865534469081979</v>
      </c>
      <c r="CM50" s="47">
        <v>30.083673681948301</v>
      </c>
      <c r="CN50" s="47">
        <v>3.7389107472427909</v>
      </c>
      <c r="CO50" s="47">
        <v>48.304832308541727</v>
      </c>
      <c r="CP50" s="47">
        <v>1.851939114827625</v>
      </c>
    </row>
    <row r="51" spans="1:94" ht="26.25" customHeight="1" x14ac:dyDescent="0.2">
      <c r="A51" s="526"/>
      <c r="B51" s="5" t="s">
        <v>100</v>
      </c>
      <c r="C51" s="10" t="s">
        <v>101</v>
      </c>
      <c r="D51" s="5" t="s">
        <v>101</v>
      </c>
      <c r="E51" s="12" t="s">
        <v>93</v>
      </c>
      <c r="F51" s="32">
        <v>229.53772867515781</v>
      </c>
      <c r="G51" s="32">
        <v>229.53772867515781</v>
      </c>
      <c r="H51" s="32">
        <f>[2]Austria!H51+[2]Belgium!H51+[2]Bulgaria!H51+[2]Croatia!H51+[2]Cyprus!H51+'[2]Czech Republic'!H51+[2]Denmark!H51+[2]Estonia!H51+[2]Finland!H51+[2]France!H51+[2]Germany!H51+[2]Greece!H51+[2]Hungary!H51+[2]Ireland!H51+[2]Italy!H51+[2]Latvia!H51+[2]Lithuania!H51+[2]Luxembourg!H51+[2]Malta!H51+[2]Netherlands!H51+[2]Poland!H51+[2]Portugal!H51+[2]Romania!H51+[2]Slovakia!H51+[2]Slovenia!H51+[2]Spain!H51+[2]Sweden!H51+'[2]United Kingdom'!H51</f>
        <v>54.347437999999997</v>
      </c>
      <c r="I51" s="32">
        <v>2.9917393570351338</v>
      </c>
      <c r="J51" s="13">
        <v>0.33678888611077729</v>
      </c>
      <c r="K51" s="32">
        <v>1.7115352143141129</v>
      </c>
      <c r="L51" s="32">
        <v>1.5462617208423581</v>
      </c>
      <c r="M51" s="32">
        <v>0</v>
      </c>
      <c r="N51" s="32">
        <v>2.503562919351253</v>
      </c>
      <c r="O51" s="32">
        <v>0.30964502345313627</v>
      </c>
      <c r="P51" s="32">
        <v>0</v>
      </c>
      <c r="Q51" s="7">
        <v>0.72437469082158912</v>
      </c>
      <c r="R51" s="7">
        <v>2.9163147459716634</v>
      </c>
      <c r="S51" s="7">
        <v>0.49841441984817492</v>
      </c>
      <c r="T51" s="7">
        <v>0.65128612738135105</v>
      </c>
      <c r="CG51" s="7">
        <v>109.55230416933297</v>
      </c>
      <c r="CH51" s="7">
        <v>59.324026568079205</v>
      </c>
      <c r="CI51" s="7">
        <v>2.9688696656731</v>
      </c>
      <c r="CJ51" s="13">
        <v>192.08454124776603</v>
      </c>
      <c r="CK51" s="13">
        <v>35.180299109095046</v>
      </c>
      <c r="CL51" s="13">
        <v>4.9869604379764443</v>
      </c>
      <c r="CM51" s="47">
        <v>25.999969556412282</v>
      </c>
      <c r="CN51" s="47">
        <v>3.627410080865821</v>
      </c>
      <c r="CO51" s="47">
        <v>45.23534488354786</v>
      </c>
      <c r="CP51" s="47">
        <v>1.9119591246529981</v>
      </c>
    </row>
    <row r="52" spans="1:94" ht="26.25" customHeight="1" x14ac:dyDescent="0.2">
      <c r="A52" s="526"/>
      <c r="B52" s="5" t="s">
        <v>100</v>
      </c>
      <c r="C52" s="10" t="s">
        <v>101</v>
      </c>
      <c r="D52" s="5" t="s">
        <v>101</v>
      </c>
      <c r="E52" s="12" t="s">
        <v>94</v>
      </c>
      <c r="F52" s="32">
        <v>212.17481114095159</v>
      </c>
      <c r="G52" s="32">
        <v>212.17481114095159</v>
      </c>
      <c r="H52" s="32">
        <f>[2]Austria!H52+[2]Belgium!H52+[2]Bulgaria!H52+[2]Croatia!H52+[2]Cyprus!H52+'[2]Czech Republic'!H52+[2]Denmark!H52+[2]Estonia!H52+[2]Finland!H52+[2]France!H52+[2]Germany!H52+[2]Greece!H52+[2]Hungary!H52+[2]Ireland!H52+[2]Italy!H52+[2]Latvia!H52+[2]Lithuania!H52+[2]Luxembourg!H52+[2]Malta!H52+[2]Netherlands!H52+[2]Poland!H52+[2]Portugal!H52+[2]Romania!H52+[2]Slovakia!H52+[2]Slovenia!H52+[2]Spain!H52+[2]Sweden!H52+'[2]United Kingdom'!H52</f>
        <v>59.655084000000016</v>
      </c>
      <c r="I52" s="32">
        <v>2.7842551948293912</v>
      </c>
      <c r="J52" s="13">
        <v>0.30181502140047206</v>
      </c>
      <c r="K52" s="32">
        <v>1.6050069616902687</v>
      </c>
      <c r="L52" s="32">
        <v>1.4110665385383192</v>
      </c>
      <c r="M52" s="32">
        <v>0</v>
      </c>
      <c r="N52" s="32">
        <v>2.3654169079604523</v>
      </c>
      <c r="O52" s="32">
        <v>0.28817041266484206</v>
      </c>
      <c r="P52" s="32">
        <v>0</v>
      </c>
      <c r="Q52" s="7">
        <v>0.49973558988029237</v>
      </c>
      <c r="R52" s="7">
        <v>2.4022191285659389</v>
      </c>
      <c r="S52" s="7">
        <v>0.36623433666660421</v>
      </c>
      <c r="T52" s="7">
        <v>0.50308375064190525</v>
      </c>
      <c r="CG52" s="7">
        <v>82.59660697390234</v>
      </c>
      <c r="CH52" s="7">
        <v>57.177177701926112</v>
      </c>
      <c r="CI52" s="7">
        <v>2.864572362624048</v>
      </c>
      <c r="CJ52" s="13">
        <v>137.53457155074108</v>
      </c>
      <c r="CK52" s="13">
        <v>32.091112647332551</v>
      </c>
      <c r="CL52" s="13">
        <v>4.9645151616983165</v>
      </c>
      <c r="CM52" s="47">
        <v>18.307229227538397</v>
      </c>
      <c r="CN52" s="47">
        <v>3.9628658086705411</v>
      </c>
      <c r="CO52" s="47">
        <v>30.234716810969914</v>
      </c>
      <c r="CP52" s="47">
        <v>1.9143980206300861</v>
      </c>
    </row>
    <row r="53" spans="1:94" ht="23.25" customHeight="1" x14ac:dyDescent="0.2">
      <c r="A53" s="526"/>
      <c r="B53" s="5" t="s">
        <v>100</v>
      </c>
      <c r="C53" s="10" t="s">
        <v>101</v>
      </c>
      <c r="D53" s="5" t="s">
        <v>101</v>
      </c>
      <c r="E53" s="10" t="s">
        <v>95</v>
      </c>
      <c r="F53" s="32">
        <v>127.97664235778626</v>
      </c>
      <c r="G53" s="32">
        <v>127.97664235778626</v>
      </c>
      <c r="H53" s="32">
        <f>[2]Austria!H53+[2]Belgium!H53+[2]Bulgaria!H53+[2]Croatia!H53+[2]Cyprus!H53+'[2]Czech Republic'!H53+[2]Denmark!H53+[2]Estonia!H53+[2]Finland!H53+[2]France!H53+[2]Germany!H53+[2]Greece!H53+[2]Hungary!H53+[2]Ireland!H53+[2]Italy!H53+[2]Latvia!H53+[2]Lithuania!H53+[2]Luxembourg!H53+[2]Malta!H53+[2]Netherlands!H53+[2]Poland!H53+[2]Portugal!H53+[2]Romania!H53+[2]Slovakia!H53+[2]Slovenia!H53+[2]Spain!H53+[2]Sweden!H53+'[2]United Kingdom'!H53-0.01</f>
        <v>35.012173999999995</v>
      </c>
      <c r="I53" s="32">
        <v>1.6340362114556923</v>
      </c>
      <c r="J53" s="13">
        <v>0.18246807193557882</v>
      </c>
      <c r="K53" s="32">
        <v>1.0168706129489204</v>
      </c>
      <c r="L53" s="32">
        <v>0.8116731194665443</v>
      </c>
      <c r="M53" s="32">
        <v>0</v>
      </c>
      <c r="N53" s="32">
        <v>1.4649134635700281</v>
      </c>
      <c r="O53" s="32">
        <v>0.16912274788566414</v>
      </c>
      <c r="P53" s="32">
        <v>0</v>
      </c>
      <c r="Q53" s="7">
        <v>0.39611070091281331</v>
      </c>
      <c r="R53" s="7">
        <v>2.2159582631063022</v>
      </c>
      <c r="S53" s="7">
        <v>0.23756779974276995</v>
      </c>
      <c r="T53" s="7">
        <v>0.39500258695668777</v>
      </c>
      <c r="CG53" s="7">
        <v>65.227445662067055</v>
      </c>
      <c r="CH53" s="7">
        <v>54.14950058668115</v>
      </c>
      <c r="CI53" s="7">
        <v>2.6936175091789814</v>
      </c>
      <c r="CJ53" s="13">
        <v>110.95782400067925</v>
      </c>
      <c r="CK53" s="13">
        <v>30.102204838206962</v>
      </c>
      <c r="CL53" s="13">
        <v>4.4492863539483753</v>
      </c>
      <c r="CM53" s="47">
        <v>8.7492756628273174</v>
      </c>
      <c r="CN53" s="47">
        <v>2.0330649198975945</v>
      </c>
      <c r="CO53" s="47">
        <v>14.769414487399752</v>
      </c>
      <c r="CP53" s="47">
        <v>1.0539436335789441</v>
      </c>
    </row>
    <row r="54" spans="1:94" ht="22.5" customHeight="1" x14ac:dyDescent="0.2">
      <c r="A54" s="548"/>
      <c r="B54" s="5" t="s">
        <v>100</v>
      </c>
      <c r="C54" s="5" t="s">
        <v>102</v>
      </c>
      <c r="D54" s="5" t="s">
        <v>102</v>
      </c>
      <c r="E54" s="5"/>
      <c r="F54" s="7"/>
      <c r="G54" s="60"/>
      <c r="H54" s="109"/>
      <c r="I54" s="231">
        <v>18.92119316765994</v>
      </c>
      <c r="J54" s="13"/>
      <c r="K54" s="231">
        <v>8.3112163854214192</v>
      </c>
      <c r="L54" s="231">
        <v>10.609976782238526</v>
      </c>
      <c r="M54" s="231">
        <v>0</v>
      </c>
      <c r="N54" s="14"/>
      <c r="O54" s="14"/>
      <c r="P54" s="14"/>
      <c r="Q54" s="7"/>
      <c r="R54" s="7"/>
      <c r="S54" s="7"/>
      <c r="T54" s="7"/>
      <c r="CG54" s="7"/>
      <c r="CH54" s="7"/>
      <c r="CI54" s="7"/>
      <c r="CJ54" s="7"/>
      <c r="CK54" s="7"/>
      <c r="CL54" s="7"/>
      <c r="CM54" s="7"/>
      <c r="CN54" s="47"/>
      <c r="CO54" s="7"/>
      <c r="CP54" s="7"/>
    </row>
    <row r="55" spans="1:94" ht="25.5" customHeight="1" x14ac:dyDescent="0.2">
      <c r="B55" s="37" t="s">
        <v>100</v>
      </c>
      <c r="C55" s="37" t="s">
        <v>102</v>
      </c>
      <c r="D55" s="37" t="s">
        <v>102</v>
      </c>
      <c r="E55" s="38" t="s">
        <v>84</v>
      </c>
      <c r="F55" s="32">
        <v>359.67743523012575</v>
      </c>
      <c r="G55" s="32">
        <v>359.67743523012575</v>
      </c>
      <c r="H55" s="32">
        <f>[2]Austria!H55+[2]Belgium!H55+[2]Bulgaria!H55+[2]Croatia!H55+[2]Cyprus!H55+'[2]Czech Republic'!H55+[2]Denmark!H55+[2]Estonia!H55+[2]Finland!H55+[2]France!H55+[2]Germany!H55+[2]Greece!H55+[2]Hungary!H55+[2]Ireland!H55+[2]Italy!H55+[2]Latvia!H55+[2]Lithuania!H55+[2]Luxembourg!H55+[2]Malta!H55+[2]Netherlands!H55+[2]Poland!H55+[2]Portugal!H55+[2]Romania!H55+[2]Slovakia!H55+[2]Slovenia!H55+[2]Spain!H55+[2]Sweden!H55+'[2]United Kingdom'!H55</f>
        <v>117.37424634800001</v>
      </c>
      <c r="I55" s="32">
        <v>4.7627486023898182</v>
      </c>
      <c r="J55" s="13">
        <v>0.99439112468379909</v>
      </c>
      <c r="K55" s="32">
        <v>1.9410505267830802</v>
      </c>
      <c r="L55" s="32">
        <v>2.8216980756067378</v>
      </c>
      <c r="M55" s="32">
        <v>0</v>
      </c>
      <c r="N55" s="32">
        <v>4.2423522818425949</v>
      </c>
      <c r="O55" s="32">
        <v>0.52039632054722396</v>
      </c>
      <c r="P55" s="32">
        <v>0</v>
      </c>
      <c r="Q55" s="7">
        <v>2.5464158416393112</v>
      </c>
      <c r="R55" s="7">
        <v>7.0221565855299755</v>
      </c>
      <c r="S55" s="7">
        <v>2.1370733776318005</v>
      </c>
      <c r="T55" s="7">
        <v>2.1684281849680227</v>
      </c>
      <c r="CG55" s="7">
        <v>148.20796541770318</v>
      </c>
      <c r="CH55" s="7">
        <v>72.070670763860036</v>
      </c>
      <c r="CI55" s="7">
        <v>5.2382157218778342</v>
      </c>
      <c r="CJ55" s="13">
        <v>450.79384411334661</v>
      </c>
      <c r="CK55" s="13">
        <v>81.244454860605771</v>
      </c>
      <c r="CL55" s="13">
        <v>10.390174456690268</v>
      </c>
      <c r="CM55" s="47">
        <v>55.850798349363728</v>
      </c>
      <c r="CN55" s="47">
        <v>9.7496152021000331</v>
      </c>
      <c r="CO55" s="94">
        <v>165.87748496839356</v>
      </c>
      <c r="CP55" s="94">
        <v>9.5360066592177084</v>
      </c>
    </row>
    <row r="56" spans="1:94" ht="21" customHeight="1" x14ac:dyDescent="0.2">
      <c r="B56" s="5" t="s">
        <v>100</v>
      </c>
      <c r="C56" s="5" t="s">
        <v>102</v>
      </c>
      <c r="D56" s="5" t="s">
        <v>102</v>
      </c>
      <c r="E56" s="12" t="s">
        <v>89</v>
      </c>
      <c r="F56" s="32">
        <v>193.33507886681406</v>
      </c>
      <c r="G56" s="32">
        <v>193.33507886681406</v>
      </c>
      <c r="H56" s="32">
        <f>[2]Austria!H56+[2]Belgium!H56+[2]Bulgaria!H56+[2]Croatia!H56+[2]Cyprus!H56+'[2]Czech Republic'!H56+[2]Denmark!H56+[2]Estonia!H56+[2]Finland!H56+[2]France!H56+[2]Germany!H56+[2]Greece!H56+[2]Hungary!H56+[2]Ireland!H56+[2]Italy!H56+[2]Latvia!H56+[2]Lithuania!H56+[2]Luxembourg!H56+[2]Malta!H56+[2]Netherlands!H56+[2]Poland!H56+[2]Portugal!H56+[2]Romania!H56+[2]Slovakia!H56+[2]Slovenia!H56+[2]Spain!H56+[2]Sweden!H56+'[2]United Kingdom'!H56</f>
        <v>51.309157999999996</v>
      </c>
      <c r="I56" s="32">
        <v>2.6004370595221431</v>
      </c>
      <c r="J56" s="13">
        <v>0.52196277770812205</v>
      </c>
      <c r="K56" s="32">
        <v>1.2609827497368093</v>
      </c>
      <c r="L56" s="32">
        <v>1.3394543097853338</v>
      </c>
      <c r="M56" s="32">
        <v>0</v>
      </c>
      <c r="N56" s="32">
        <v>2.3162337477950818</v>
      </c>
      <c r="O56" s="32">
        <v>0.28420331172706148</v>
      </c>
      <c r="P56" s="32">
        <v>0</v>
      </c>
      <c r="Q56" s="7">
        <v>1.8613510088833836</v>
      </c>
      <c r="R56" s="7">
        <v>5.8517769485907625</v>
      </c>
      <c r="S56" s="7">
        <v>1.4803528465224796</v>
      </c>
      <c r="T56" s="7">
        <v>1.6096051578095649</v>
      </c>
      <c r="CG56" s="7">
        <v>142.10494063212553</v>
      </c>
      <c r="CH56" s="7">
        <v>92.91837330866926</v>
      </c>
      <c r="CI56" s="7">
        <v>4.3105514226144015</v>
      </c>
      <c r="CJ56" s="13">
        <v>430.72241743737339</v>
      </c>
      <c r="CK56" s="13">
        <v>96.992325174826647</v>
      </c>
      <c r="CL56" s="13">
        <v>8.5555305830072168</v>
      </c>
      <c r="CM56" s="47">
        <v>29.751665596451865</v>
      </c>
      <c r="CN56" s="47">
        <v>5.5142965627891822</v>
      </c>
      <c r="CO56" s="94">
        <v>84.927836724972536</v>
      </c>
      <c r="CP56" s="94">
        <v>4.9765945371825575</v>
      </c>
    </row>
    <row r="57" spans="1:94" ht="33" customHeight="1" x14ac:dyDescent="0.2">
      <c r="B57" s="5" t="s">
        <v>100</v>
      </c>
      <c r="C57" s="5" t="s">
        <v>102</v>
      </c>
      <c r="D57" s="5" t="s">
        <v>102</v>
      </c>
      <c r="E57" s="12" t="s">
        <v>91</v>
      </c>
      <c r="F57" s="32">
        <v>109.7890670898168</v>
      </c>
      <c r="G57" s="32">
        <v>109.7890670898168</v>
      </c>
      <c r="H57" s="32">
        <f>[2]Austria!H57+[2]Belgium!H57+[2]Bulgaria!H57+[2]Croatia!H57+[2]Cyprus!H57+'[2]Czech Republic'!H57+[2]Denmark!H57+[2]Estonia!H57+[2]Finland!H57+[2]France!H57+[2]Germany!H57+[2]Greece!H57+[2]Hungary!H57+[2]Ireland!H57+[2]Italy!H57+[2]Latvia!H57+[2]Lithuania!H57+[2]Luxembourg!H57+[2]Malta!H57+[2]Netherlands!H57+[2]Poland!H57+[2]Portugal!H57+[2]Romania!H57+[2]Slovakia!H57+[2]Slovenia!H57+[2]Spain!H57+[2]Sweden!H57+'[2]United Kingdom'!H57</f>
        <v>31.589581000000003</v>
      </c>
      <c r="I57" s="32">
        <v>1.4456648911275713</v>
      </c>
      <c r="J57" s="13">
        <v>0.24550205409749443</v>
      </c>
      <c r="K57" s="32">
        <v>0.6857581394179656</v>
      </c>
      <c r="L57" s="32">
        <v>0.75990675170960575</v>
      </c>
      <c r="M57" s="32">
        <v>0</v>
      </c>
      <c r="N57" s="32">
        <v>1.2860536707998345</v>
      </c>
      <c r="O57" s="32">
        <v>0.15961122032773697</v>
      </c>
      <c r="P57" s="32">
        <v>0</v>
      </c>
      <c r="Q57" s="7">
        <v>1.5143211989731338</v>
      </c>
      <c r="R57" s="7">
        <v>5.3478686653249454</v>
      </c>
      <c r="S57" s="7">
        <v>1.1246160109668435</v>
      </c>
      <c r="T57" s="7">
        <v>1.3148673947938905</v>
      </c>
      <c r="CG57" s="7">
        <v>132.88748828827204</v>
      </c>
      <c r="CH57" s="7">
        <v>90.425054109585403</v>
      </c>
      <c r="CI57" s="7">
        <v>4.3631248699183667</v>
      </c>
      <c r="CJ57" s="13">
        <v>370.37768689505288</v>
      </c>
      <c r="CK57" s="13">
        <v>97.368740300980207</v>
      </c>
      <c r="CL57" s="13">
        <v>8.4820072019695019</v>
      </c>
      <c r="CM57" s="47">
        <v>16.468820177987933</v>
      </c>
      <c r="CN57" s="47">
        <v>3.3198845555868273</v>
      </c>
      <c r="CO57" s="94">
        <v>41.594652372845466</v>
      </c>
      <c r="CP57" s="94">
        <v>3.0758377086057789</v>
      </c>
    </row>
    <row r="58" spans="1:94" ht="16" x14ac:dyDescent="0.2">
      <c r="B58" s="5" t="s">
        <v>100</v>
      </c>
      <c r="C58" s="5" t="s">
        <v>102</v>
      </c>
      <c r="D58" s="5" t="s">
        <v>102</v>
      </c>
      <c r="E58" s="12" t="s">
        <v>92</v>
      </c>
      <c r="F58" s="32">
        <v>208.82588129954175</v>
      </c>
      <c r="G58" s="32">
        <v>208.82588129954175</v>
      </c>
      <c r="H58" s="32">
        <f>[2]Austria!H58+[2]Belgium!H58+[2]Bulgaria!H58+[2]Croatia!H58+[2]Cyprus!H58+'[2]Czech Republic'!H58+[2]Denmark!H58+[2]Estonia!H58+[2]Finland!H58+[2]France!H58+[2]Germany!H58+[2]Greece!H58+[2]Hungary!H58+[2]Ireland!H58+[2]Italy!H58+[2]Latvia!H58+[2]Lithuania!H58+[2]Luxembourg!H58+[2]Malta!H58+[2]Netherlands!H58+[2]Poland!H58+[2]Portugal!H58+[2]Romania!H58+[2]Slovakia!H58+[2]Slovenia!H58+[2]Spain!H58+[2]Sweden!H58+'[2]United Kingdom'!H58</f>
        <v>67.784367000000003</v>
      </c>
      <c r="I58" s="32">
        <v>2.7762823060191084</v>
      </c>
      <c r="J58" s="13">
        <v>0.69263340872203094</v>
      </c>
      <c r="K58" s="32">
        <v>1.2039626170839237</v>
      </c>
      <c r="L58" s="32">
        <v>1.5723196889351851</v>
      </c>
      <c r="M58" s="32">
        <v>0</v>
      </c>
      <c r="N58" s="32">
        <v>2.4919977492691281</v>
      </c>
      <c r="O58" s="32">
        <v>0.28428455674998038</v>
      </c>
      <c r="P58" s="32">
        <v>0</v>
      </c>
      <c r="Q58" s="7">
        <v>1.2344748316632064</v>
      </c>
      <c r="R58" s="7">
        <v>5.3733028957763285</v>
      </c>
      <c r="S58" s="7">
        <v>0.90142259845126715</v>
      </c>
      <c r="T58" s="7">
        <v>1.1518511874572015</v>
      </c>
      <c r="CG58" s="7">
        <v>148.74431779769719</v>
      </c>
      <c r="CH58" s="7">
        <v>97.010339839503331</v>
      </c>
      <c r="CI58" s="7">
        <v>4.8347633642544841</v>
      </c>
      <c r="CJ58" s="13">
        <v>380.31834430657426</v>
      </c>
      <c r="CK58" s="13">
        <v>110.54679979242663</v>
      </c>
      <c r="CL58" s="13">
        <v>10.33406871802946</v>
      </c>
      <c r="CM58" s="47">
        <v>33.600803103028852</v>
      </c>
      <c r="CN58" s="47">
        <v>7.852725865207467</v>
      </c>
      <c r="CO58" s="47">
        <v>81.578334431655449</v>
      </c>
      <c r="CP58" s="47">
        <v>7.4933448478053704</v>
      </c>
    </row>
    <row r="59" spans="1:94" ht="16" x14ac:dyDescent="0.2">
      <c r="B59" s="5" t="s">
        <v>100</v>
      </c>
      <c r="C59" s="5" t="s">
        <v>102</v>
      </c>
      <c r="D59" s="5" t="s">
        <v>102</v>
      </c>
      <c r="E59" s="12" t="s">
        <v>93</v>
      </c>
      <c r="F59" s="32">
        <v>204.85109152321411</v>
      </c>
      <c r="G59" s="32">
        <v>204.85109152321411</v>
      </c>
      <c r="H59" s="32">
        <f>[2]Austria!H59+[2]Belgium!H59+[2]Bulgaria!H59+[2]Croatia!H59+[2]Cyprus!H59+'[2]Czech Republic'!H59+[2]Denmark!H59+[2]Estonia!H59+[2]Finland!H59+[2]France!H59+[2]Germany!H59+[2]Greece!H59+[2]Hungary!H59+[2]Ireland!H59+[2]Italy!H59+[2]Latvia!H59+[2]Lithuania!H59+[2]Luxembourg!H59+[2]Malta!H59+[2]Netherlands!H59+[2]Poland!H59+[2]Portugal!H59+[2]Romania!H59+[2]Slovakia!H59+[2]Slovenia!H59+[2]Spain!H59+[2]Sweden!H59+'[2]United Kingdom'!H59</f>
        <v>68.480827000000005</v>
      </c>
      <c r="I59" s="32">
        <v>2.7336726075570805</v>
      </c>
      <c r="J59" s="13">
        <v>0.71656776512430587</v>
      </c>
      <c r="K59" s="32">
        <v>1.1831601314124174</v>
      </c>
      <c r="L59" s="32">
        <v>1.5505124761446629</v>
      </c>
      <c r="M59" s="32">
        <v>0</v>
      </c>
      <c r="N59" s="32">
        <v>2.4517543171080014</v>
      </c>
      <c r="O59" s="32">
        <v>0.28191829044907868</v>
      </c>
      <c r="P59" s="32">
        <v>4.4408920985006262E-16</v>
      </c>
      <c r="Q59" s="7">
        <v>0.9401885548280644</v>
      </c>
      <c r="R59" s="7">
        <v>4.3744705483095796</v>
      </c>
      <c r="S59" s="7">
        <v>0.66864955524905312</v>
      </c>
      <c r="T59" s="7">
        <v>0.8471391833590074</v>
      </c>
      <c r="CG59" s="7">
        <v>119.27000791488854</v>
      </c>
      <c r="CH59" s="7">
        <v>104.94494307266589</v>
      </c>
      <c r="CI59" s="7">
        <v>4.9620830779267706</v>
      </c>
      <c r="CJ59" s="13">
        <v>354.14692081627993</v>
      </c>
      <c r="CK59" s="13">
        <v>119.16168807084055</v>
      </c>
      <c r="CL59" s="13">
        <v>10.550649042587811</v>
      </c>
      <c r="CM59" s="47">
        <v>26.377692416572433</v>
      </c>
      <c r="CN59" s="47">
        <v>8.4896618277680123</v>
      </c>
      <c r="CO59" s="47">
        <v>74.708695261452675</v>
      </c>
      <c r="CP59" s="47">
        <v>8.1602909458071959</v>
      </c>
    </row>
    <row r="60" spans="1:94" ht="15.75" customHeight="1" x14ac:dyDescent="0.2">
      <c r="B60" s="5" t="s">
        <v>100</v>
      </c>
      <c r="C60" s="5" t="s">
        <v>102</v>
      </c>
      <c r="D60" s="5" t="s">
        <v>102</v>
      </c>
      <c r="E60" s="12" t="s">
        <v>94</v>
      </c>
      <c r="F60" s="32">
        <v>229.94700334934893</v>
      </c>
      <c r="G60" s="32">
        <v>229.94700334934893</v>
      </c>
      <c r="H60" s="32">
        <f>[2]Austria!H60+[2]Belgium!H60+[2]Bulgaria!H60+[2]Croatia!H60+[2]Cyprus!H60+'[2]Czech Republic'!H60+[2]Denmark!H60+[2]Estonia!H60+[2]Finland!H60+[2]France!H60+[2]Germany!H60+[2]Greece!H60+[2]Hungary!H60+[2]Ireland!H60+[2]Italy!H60+[2]Latvia!H60+[2]Lithuania!H60+[2]Luxembourg!H60+[2]Malta!H60+[2]Netherlands!H60+[2]Poland!H60+[2]Portugal!H60+[2]Romania!H60+[2]Slovakia!H60+[2]Slovenia!H60+[2]Spain!H60+[2]Sweden!H60+'[2]United Kingdom'!H60</f>
        <v>82.551313999999991</v>
      </c>
      <c r="I60" s="32">
        <v>3.0771887473948443</v>
      </c>
      <c r="J60" s="13">
        <v>0.83651420895981032</v>
      </c>
      <c r="K60" s="32">
        <v>1.3381149298568988</v>
      </c>
      <c r="L60" s="32">
        <v>1.7390738175379454</v>
      </c>
      <c r="M60" s="32">
        <v>0</v>
      </c>
      <c r="N60" s="32">
        <v>2.7926634989333246</v>
      </c>
      <c r="O60" s="32">
        <v>0.28452524846152016</v>
      </c>
      <c r="P60" s="32">
        <v>-4.4408920985006262E-16</v>
      </c>
      <c r="Q60" s="7">
        <v>0.61872380719078057</v>
      </c>
      <c r="R60" s="7">
        <v>3.667351755374102</v>
      </c>
      <c r="S60" s="7">
        <v>0.5151427645117953</v>
      </c>
      <c r="T60" s="7">
        <v>0.68794873784676214</v>
      </c>
      <c r="CG60" s="7">
        <v>102.33733410612169</v>
      </c>
      <c r="CH60" s="7">
        <v>107.13591393296849</v>
      </c>
      <c r="CI60" s="7">
        <v>4.7139219973407824</v>
      </c>
      <c r="CJ60" s="13">
        <v>258.26285024127378</v>
      </c>
      <c r="CK60" s="13">
        <v>120.62966144980551</v>
      </c>
      <c r="CL60" s="13">
        <v>10.435704625875486</v>
      </c>
      <c r="CM60" s="47">
        <v>25.602626733137001</v>
      </c>
      <c r="CN60" s="47">
        <v>10.741636498140286</v>
      </c>
      <c r="CO60" s="47">
        <v>61.786427496001593</v>
      </c>
      <c r="CP60" s="47">
        <v>9.9581370600565897</v>
      </c>
    </row>
    <row r="61" spans="1:94" ht="16" x14ac:dyDescent="0.2">
      <c r="B61" s="5" t="s">
        <v>100</v>
      </c>
      <c r="C61" s="5" t="s">
        <v>102</v>
      </c>
      <c r="D61" s="5" t="s">
        <v>102</v>
      </c>
      <c r="E61" s="10" t="s">
        <v>95</v>
      </c>
      <c r="F61" s="32">
        <v>117.33641970607229</v>
      </c>
      <c r="G61" s="32">
        <v>117.33641970607229</v>
      </c>
      <c r="H61" s="32">
        <f>[2]Austria!H61+[2]Belgium!H61+[2]Bulgaria!H61+[2]Croatia!H61+[2]Cyprus!H61+'[2]Czech Republic'!H61+[2]Denmark!H61+[2]Estonia!H61+[2]Finland!H61+[2]France!H61+[2]Germany!H61+[2]Greece!H61+[2]Hungary!H61+[2]Ireland!H61+[2]Italy!H61+[2]Latvia!H61+[2]Lithuania!H61+[2]Luxembourg!H61+[2]Malta!H61+[2]Netherlands!H61+[2]Poland!H61+[2]Portugal!H61+[2]Romania!H61+[2]Slovakia!H61+[2]Slovenia!H61+[2]Spain!H61+[2]Sweden!H61+'[2]United Kingdom'!H61</f>
        <v>37.975914999999993</v>
      </c>
      <c r="I61" s="32">
        <v>1.5251989536493773</v>
      </c>
      <c r="J61" s="13">
        <v>0.26730131594995687</v>
      </c>
      <c r="K61" s="32">
        <v>0.69818729113032307</v>
      </c>
      <c r="L61" s="32">
        <v>0.82701166251905445</v>
      </c>
      <c r="M61" s="32">
        <v>0</v>
      </c>
      <c r="N61" s="32">
        <v>1.4249189343190927</v>
      </c>
      <c r="O61" s="32">
        <v>0.10028001933028498</v>
      </c>
      <c r="P61" s="32">
        <v>-3.4694469519536142E-16</v>
      </c>
      <c r="Q61" s="7">
        <v>0.44666694914328153</v>
      </c>
      <c r="R61" s="7">
        <v>3.3998296696542338</v>
      </c>
      <c r="S61" s="7">
        <v>0.32688107954030177</v>
      </c>
      <c r="T61" s="7">
        <v>0.42386669404234317</v>
      </c>
      <c r="CG61" s="7">
        <v>85.617580074043047</v>
      </c>
      <c r="CH61" s="7">
        <v>80.540440989887358</v>
      </c>
      <c r="CI61" s="7">
        <v>4.7357238425112218</v>
      </c>
      <c r="CJ61" s="13">
        <v>232.897093233437</v>
      </c>
      <c r="CK61" s="13">
        <v>85.23403526332774</v>
      </c>
      <c r="CL61" s="13">
        <v>10.506129529957605</v>
      </c>
      <c r="CM61" s="47">
        <v>10.678600882378925</v>
      </c>
      <c r="CN61" s="47">
        <v>3.313515180969858</v>
      </c>
      <c r="CO61" s="47">
        <v>28.560062703976278</v>
      </c>
      <c r="CP61" s="47">
        <v>3.2368404782671365</v>
      </c>
    </row>
    <row r="62" spans="1:94" ht="16" x14ac:dyDescent="0.2">
      <c r="B62" s="5" t="s">
        <v>100</v>
      </c>
      <c r="C62" s="5" t="s">
        <v>103</v>
      </c>
      <c r="D62" s="5" t="s">
        <v>103</v>
      </c>
      <c r="E62" s="5"/>
      <c r="F62" s="7"/>
      <c r="G62" s="60"/>
      <c r="H62" s="109"/>
      <c r="I62" s="231">
        <v>0.78430877273713706</v>
      </c>
      <c r="J62" s="13"/>
      <c r="K62" s="231">
        <v>0.63405685194577732</v>
      </c>
      <c r="L62" s="231">
        <v>7.3753050788959607E-2</v>
      </c>
      <c r="M62" s="231">
        <v>0</v>
      </c>
      <c r="N62" s="14"/>
      <c r="O62" s="14"/>
      <c r="P62" s="14"/>
      <c r="Q62" s="7"/>
      <c r="R62" s="7"/>
      <c r="S62" s="7"/>
      <c r="T62" s="7"/>
      <c r="CG62" s="7"/>
      <c r="CH62" s="7"/>
      <c r="CI62" s="7"/>
      <c r="CJ62" s="7"/>
      <c r="CK62" s="7"/>
      <c r="CL62" s="7"/>
      <c r="CM62" s="7"/>
      <c r="CN62" s="7"/>
      <c r="CO62" s="7"/>
      <c r="CP62" s="7"/>
    </row>
    <row r="63" spans="1:94" ht="16" x14ac:dyDescent="0.2">
      <c r="B63" s="37" t="s">
        <v>100</v>
      </c>
      <c r="C63" s="37" t="s">
        <v>103</v>
      </c>
      <c r="D63" s="37" t="s">
        <v>103</v>
      </c>
      <c r="E63" s="38" t="s">
        <v>84</v>
      </c>
      <c r="F63" s="32">
        <v>307.27604607917942</v>
      </c>
      <c r="G63" s="32">
        <v>307.3060460791794</v>
      </c>
      <c r="H63" s="32">
        <f>[2]Austria!H63+[2]Belgium!H63+[2]Bulgaria!H63+[2]Croatia!H63+[2]Cyprus!H63+'[2]Czech Republic'!H63+[2]Denmark!H63+[2]Estonia!H63+[2]Finland!H63+[2]France!H63+[2]Germany!H63+[2]Greece!H63+[2]Hungary!H63+[2]Ireland!H63+[2]Italy!H63+[2]Latvia!H63+[2]Lithuania!H63+[2]Luxembourg!H63+[2]Malta!H63+[2]Netherlands!H63+[2]Poland!H63+[2]Portugal!H63+[2]Romania!H63+[2]Slovakia!H63+[2]Slovenia!H63+[2]Spain!H63+[2]Sweden!H63+'[2]United Kingdom'!H63</f>
        <v>106.58169200000002</v>
      </c>
      <c r="I63" s="32">
        <v>0.2316913934974846</v>
      </c>
      <c r="J63" s="13">
        <v>0.2293339317971273</v>
      </c>
      <c r="K63" s="32">
        <v>0.18307335953800438</v>
      </c>
      <c r="L63" s="32">
        <v>2.7186066378846054E-2</v>
      </c>
      <c r="M63" s="32">
        <v>0</v>
      </c>
      <c r="N63" s="32">
        <v>0.20351900436195428</v>
      </c>
      <c r="O63" s="32">
        <v>2.8172389135530294E-2</v>
      </c>
      <c r="P63" s="32">
        <v>3.4694469519536142E-17</v>
      </c>
      <c r="Q63" s="7">
        <v>1.4063935224896762</v>
      </c>
      <c r="R63" s="7">
        <v>3.4530998281357888</v>
      </c>
      <c r="S63" s="7">
        <v>1.3101749899172805</v>
      </c>
      <c r="T63" s="7">
        <v>1.0347701205688835</v>
      </c>
      <c r="CG63" s="7">
        <v>86.486603599793185</v>
      </c>
      <c r="CH63" s="7">
        <v>33.698660045169042</v>
      </c>
      <c r="CI63" s="7">
        <v>0.98912019479487978</v>
      </c>
      <c r="CJ63" s="13">
        <v>49.75176729130532</v>
      </c>
      <c r="CK63" s="13">
        <v>13.555118667588113</v>
      </c>
      <c r="CL63" s="13">
        <v>1.638536185546511</v>
      </c>
      <c r="CM63" s="47">
        <v>36.351164090774816</v>
      </c>
      <c r="CN63" s="47">
        <v>10.311596223926371</v>
      </c>
      <c r="CO63" s="94">
        <v>15.792501812194876</v>
      </c>
      <c r="CP63" s="94">
        <v>1.4447274828523269</v>
      </c>
    </row>
    <row r="64" spans="1:94" ht="16" x14ac:dyDescent="0.2">
      <c r="B64" s="5" t="s">
        <v>100</v>
      </c>
      <c r="C64" s="5" t="s">
        <v>103</v>
      </c>
      <c r="D64" s="5" t="s">
        <v>103</v>
      </c>
      <c r="E64" s="12" t="s">
        <v>89</v>
      </c>
      <c r="F64" s="32">
        <v>237.1345484595071</v>
      </c>
      <c r="G64" s="32">
        <v>237.1045484595071</v>
      </c>
      <c r="H64" s="32">
        <f>[2]Austria!H64+[2]Belgium!H64+[2]Bulgaria!H64+[2]Croatia!H64+[2]Cyprus!H64+'[2]Czech Republic'!H64+[2]Denmark!H64+[2]Estonia!H64+[2]Finland!H64+[2]France!H64+[2]Germany!H64+[2]Greece!H64+[2]Hungary!H64+[2]Ireland!H64+[2]Italy!H64+[2]Latvia!H64+[2]Lithuania!H64+[2]Luxembourg!H64+[2]Malta!H64+[2]Netherlands!H64+[2]Poland!H64+[2]Portugal!H64+[2]Romania!H64+[2]Slovakia!H64+[2]Slovenia!H64+[2]Spain!H64+[2]Sweden!H64+'[2]United Kingdom'!H64</f>
        <v>51.435167</v>
      </c>
      <c r="I64" s="32">
        <v>0.15827444511178751</v>
      </c>
      <c r="J64" s="13">
        <v>0.1562525176486188</v>
      </c>
      <c r="K64" s="32">
        <v>0.13114884528654627</v>
      </c>
      <c r="L64" s="32">
        <v>1.1275597158588965E-2</v>
      </c>
      <c r="M64" s="32">
        <v>0</v>
      </c>
      <c r="N64" s="32">
        <v>0.13716692287798868</v>
      </c>
      <c r="O64" s="32">
        <v>2.110752223379888E-2</v>
      </c>
      <c r="P64" s="32">
        <v>-4.8572257327350599E-17</v>
      </c>
      <c r="Q64" s="7">
        <v>0.62231156978772939</v>
      </c>
      <c r="R64" s="7">
        <v>1.7862032223538837</v>
      </c>
      <c r="S64" s="7">
        <v>0.55041969478566655</v>
      </c>
      <c r="T64" s="7">
        <v>0.50783312075939824</v>
      </c>
      <c r="CG64" s="7">
        <v>55.518999894154504</v>
      </c>
      <c r="CH64" s="7">
        <v>19.973267864918849</v>
      </c>
      <c r="CI64" s="7">
        <v>0.61588098082755016</v>
      </c>
      <c r="CJ64" s="13">
        <v>31.572503488617187</v>
      </c>
      <c r="CK64" s="13">
        <v>8.106520906560073</v>
      </c>
      <c r="CL64" s="13">
        <v>0.9763469406922225</v>
      </c>
      <c r="CM64" s="47">
        <v>28.252968269180936</v>
      </c>
      <c r="CN64" s="47">
        <v>4.7711374680915526</v>
      </c>
      <c r="CO64" s="94">
        <v>7.7175097743256629</v>
      </c>
      <c r="CP64" s="94">
        <v>0.41696025661790875</v>
      </c>
    </row>
    <row r="65" spans="2:94" ht="16" x14ac:dyDescent="0.2">
      <c r="B65" s="5" t="s">
        <v>100</v>
      </c>
      <c r="C65" s="5" t="s">
        <v>103</v>
      </c>
      <c r="D65" s="5" t="s">
        <v>103</v>
      </c>
      <c r="E65" s="12" t="s">
        <v>91</v>
      </c>
      <c r="F65" s="32">
        <v>119.62770368641996</v>
      </c>
      <c r="G65" s="32">
        <v>119.62770368641996</v>
      </c>
      <c r="H65" s="32">
        <f>[2]Austria!H65+[2]Belgium!H65+[2]Bulgaria!H65+[2]Croatia!H65+[2]Cyprus!H65+'[2]Czech Republic'!H65+[2]Denmark!H65+[2]Estonia!H65+[2]Finland!H65+[2]France!H65+[2]Germany!H65+[2]Greece!H65+[2]Hungary!H65+[2]Ireland!H65+[2]Italy!H65+[2]Latvia!H65+[2]Lithuania!H65+[2]Luxembourg!H65+[2]Malta!H65+[2]Netherlands!H65+[2]Poland!H65+[2]Portugal!H65+[2]Romania!H65+[2]Slovakia!H65+[2]Slovenia!H65+[2]Spain!H65+[2]Sweden!H65+'[2]United Kingdom'!H65</f>
        <v>26.150562000000001</v>
      </c>
      <c r="I65" s="32">
        <v>7.8259279029227607E-2</v>
      </c>
      <c r="J65" s="13">
        <v>7.7576493066719654E-2</v>
      </c>
      <c r="K65" s="32">
        <v>6.300087338242126E-2</v>
      </c>
      <c r="L65" s="32">
        <v>6.6617201689077848E-3</v>
      </c>
      <c r="M65" s="32">
        <v>0</v>
      </c>
      <c r="N65" s="32">
        <v>6.8385430835577951E-2</v>
      </c>
      <c r="O65" s="32">
        <v>9.8738481936496598E-3</v>
      </c>
      <c r="P65" s="32">
        <v>0</v>
      </c>
      <c r="Q65" s="7">
        <v>0.59913481358945786</v>
      </c>
      <c r="R65" s="7">
        <v>1.7933173253574441</v>
      </c>
      <c r="S65" s="7">
        <v>0.49768010243605154</v>
      </c>
      <c r="T65" s="7">
        <v>0.50486647001574814</v>
      </c>
      <c r="CG65" s="7">
        <v>55.756092418981773</v>
      </c>
      <c r="CH65" s="7">
        <v>19.914143775892974</v>
      </c>
      <c r="CI65" s="7">
        <v>0.64644489157593488</v>
      </c>
      <c r="CJ65" s="13">
        <v>28.549759037454535</v>
      </c>
      <c r="CK65" s="13">
        <v>8.1477661993049058</v>
      </c>
      <c r="CL65" s="13">
        <v>0.97466412155878934</v>
      </c>
      <c r="CM65" s="47">
        <v>12.78863499763361</v>
      </c>
      <c r="CN65" s="47">
        <v>2.4012335281866743</v>
      </c>
      <c r="CO65" s="94">
        <v>3.5319389451789216</v>
      </c>
      <c r="CP65" s="94">
        <v>0.21306866515642731</v>
      </c>
    </row>
    <row r="66" spans="2:94" ht="16" x14ac:dyDescent="0.2">
      <c r="B66" s="5" t="s">
        <v>100</v>
      </c>
      <c r="C66" s="5" t="s">
        <v>103</v>
      </c>
      <c r="D66" s="5" t="s">
        <v>103</v>
      </c>
      <c r="E66" s="12" t="s">
        <v>92</v>
      </c>
      <c r="F66" s="32">
        <v>143.6025630431553</v>
      </c>
      <c r="G66" s="32">
        <v>143.6025630431553</v>
      </c>
      <c r="H66" s="32">
        <f>[2]Austria!H66+[2]Belgium!H66+[2]Bulgaria!H66+[2]Croatia!H66+[2]Cyprus!H66+'[2]Czech Republic'!H66+[2]Denmark!H66+[2]Estonia!H66+[2]Finland!H66+[2]France!H66+[2]Germany!H66+[2]Greece!H66+[2]Hungary!H66+[2]Ireland!H66+[2]Italy!H66+[2]Latvia!H66+[2]Lithuania!H66+[2]Luxembourg!H66+[2]Malta!H66+[2]Netherlands!H66+[2]Poland!H66+[2]Portugal!H66+[2]Romania!H66+[2]Slovakia!H66+[2]Slovenia!H66+[2]Spain!H66+[2]Sweden!H66+'[2]United Kingdom'!H66</f>
        <v>36.520986999999998</v>
      </c>
      <c r="I66" s="32">
        <v>9.9584572469180177E-2</v>
      </c>
      <c r="J66" s="13">
        <v>9.8919406789575656E-2</v>
      </c>
      <c r="K66" s="32">
        <v>7.987867051260425E-2</v>
      </c>
      <c r="L66" s="32">
        <v>9.968728850705752E-3</v>
      </c>
      <c r="M66" s="32">
        <v>0</v>
      </c>
      <c r="N66" s="32">
        <v>8.7348343323439118E-2</v>
      </c>
      <c r="O66" s="32">
        <v>1.223622914574103E-2</v>
      </c>
      <c r="P66" s="32">
        <v>2.9490299091605721E-17</v>
      </c>
      <c r="Q66" s="7">
        <v>0.54417802913679458</v>
      </c>
      <c r="R66" s="7">
        <v>1.6968645737481485</v>
      </c>
      <c r="S66" s="7">
        <v>0.41984656058100855</v>
      </c>
      <c r="T66" s="7">
        <v>0.42450390764623691</v>
      </c>
      <c r="CG66" s="7">
        <v>49.066653620599283</v>
      </c>
      <c r="CH66" s="7">
        <v>20.24433624494149</v>
      </c>
      <c r="CI66" s="7">
        <v>0.75460397225159181</v>
      </c>
      <c r="CJ66" s="13">
        <v>33.745020650815832</v>
      </c>
      <c r="CK66" s="13">
        <v>8.8645268338455168</v>
      </c>
      <c r="CL66" s="13">
        <v>1.244310868305043</v>
      </c>
      <c r="CM66" s="47">
        <v>13.246506421911741</v>
      </c>
      <c r="CN66" s="47">
        <v>2.9105728302072502</v>
      </c>
      <c r="CO66" s="47">
        <v>5.0245576853124154</v>
      </c>
      <c r="CP66" s="47">
        <v>0.32374126926002328</v>
      </c>
    </row>
    <row r="67" spans="2:94" ht="16" x14ac:dyDescent="0.2">
      <c r="B67" s="5" t="s">
        <v>100</v>
      </c>
      <c r="C67" s="5" t="s">
        <v>103</v>
      </c>
      <c r="D67" s="5" t="s">
        <v>103</v>
      </c>
      <c r="E67" s="12" t="s">
        <v>93</v>
      </c>
      <c r="F67" s="32">
        <v>132.12291279030936</v>
      </c>
      <c r="G67" s="32">
        <v>132.12291279030936</v>
      </c>
      <c r="H67" s="32">
        <f>[2]Austria!H67+[2]Belgium!H67+[2]Bulgaria!H67+[2]Croatia!H67+[2]Cyprus!H67+'[2]Czech Republic'!H67+[2]Denmark!H67+[2]Estonia!H67+[2]Finland!H67+[2]France!H67+[2]Germany!H67+[2]Greece!H67+[2]Hungary!H67+[2]Ireland!H67+[2]Italy!H67+[2]Latvia!H67+[2]Lithuania!H67+[2]Luxembourg!H67+[2]Malta!H67+[2]Netherlands!H67+[2]Poland!H67+[2]Portugal!H67+[2]Romania!H67+[2]Slovakia!H67+[2]Slovenia!H67+[2]Spain!H67+[2]Sweden!H67+'[2]United Kingdom'!H67</f>
        <v>32.508293999999999</v>
      </c>
      <c r="I67" s="32">
        <v>9.3332366138999562E-2</v>
      </c>
      <c r="J67" s="13">
        <v>9.3083019128475081E-2</v>
      </c>
      <c r="K67" s="32">
        <v>7.6535947838641316E-2</v>
      </c>
      <c r="L67" s="32">
        <v>8.3596826127424351E-3</v>
      </c>
      <c r="M67" s="32">
        <v>0</v>
      </c>
      <c r="N67" s="32">
        <v>8.2316285897492278E-2</v>
      </c>
      <c r="O67" s="32">
        <v>1.1016080241507308E-2</v>
      </c>
      <c r="P67" s="32">
        <v>-2.4286128663675299E-17</v>
      </c>
      <c r="Q67" s="7">
        <v>0.43571785138196395</v>
      </c>
      <c r="R67" s="7">
        <v>1.4675343427495513</v>
      </c>
      <c r="S67" s="7">
        <v>0.30473663870395307</v>
      </c>
      <c r="T67" s="7">
        <v>0.38384726094336835</v>
      </c>
      <c r="CG67" s="7">
        <v>39.568000995541738</v>
      </c>
      <c r="CH67" s="7">
        <v>15.164520607748047</v>
      </c>
      <c r="CI67" s="7">
        <v>0.67824638856116115</v>
      </c>
      <c r="CJ67" s="13">
        <v>27.818115618551825</v>
      </c>
      <c r="CK67" s="13">
        <v>6.9647283835794669</v>
      </c>
      <c r="CL67" s="13">
        <v>1.2244596882662901</v>
      </c>
      <c r="CM67" s="47">
        <v>9.5917266204825271</v>
      </c>
      <c r="CN67" s="47">
        <v>2.0106906685005401</v>
      </c>
      <c r="CO67" s="47">
        <v>3.8371896444687219</v>
      </c>
      <c r="CP67" s="47">
        <v>0.22641143792354609</v>
      </c>
    </row>
    <row r="68" spans="2:94" ht="16" x14ac:dyDescent="0.2">
      <c r="B68" s="5" t="s">
        <v>100</v>
      </c>
      <c r="C68" s="5" t="s">
        <v>103</v>
      </c>
      <c r="D68" s="5" t="s">
        <v>103</v>
      </c>
      <c r="E68" s="12" t="s">
        <v>94</v>
      </c>
      <c r="F68" s="32">
        <v>118.91065586821206</v>
      </c>
      <c r="G68" s="32">
        <v>118.91065586821206</v>
      </c>
      <c r="H68" s="32">
        <f>[2]Austria!H68+[2]Belgium!H68+[2]Bulgaria!H68+[2]Croatia!H68+[2]Cyprus!H68+'[2]Czech Republic'!H68+[2]Denmark!H68+[2]Estonia!H68+[2]Finland!H68+[2]France!H68+[2]Germany!H68+[2]Greece!H68+[2]Hungary!H68+[2]Ireland!H68+[2]Italy!H68+[2]Latvia!H68+[2]Lithuania!H68+[2]Luxembourg!H68+[2]Malta!H68+[2]Netherlands!H68+[2]Poland!H68+[2]Portugal!H68+[2]Romania!H68+[2]Slovakia!H68+[2]Slovenia!H68+[2]Spain!H68+[2]Sweden!H68+'[2]United Kingdom'!H68</f>
        <v>32.959350999999998</v>
      </c>
      <c r="I68" s="32">
        <v>8.3761346110955037E-2</v>
      </c>
      <c r="J68" s="13">
        <v>8.3505852008855297E-2</v>
      </c>
      <c r="K68" s="32">
        <v>6.8692622401706066E-2</v>
      </c>
      <c r="L68" s="32">
        <v>7.5841681111157621E-3</v>
      </c>
      <c r="M68" s="32">
        <v>0</v>
      </c>
      <c r="N68" s="32">
        <v>7.338346876220761E-2</v>
      </c>
      <c r="O68" s="32">
        <v>1.0377877348747407E-2</v>
      </c>
      <c r="P68" s="32">
        <v>2.0816681711721685E-17</v>
      </c>
      <c r="Q68" s="7">
        <v>0.28823439673627926</v>
      </c>
      <c r="R68" s="7">
        <v>1.365037557082976</v>
      </c>
      <c r="S68" s="7">
        <v>0.23437387067228488</v>
      </c>
      <c r="T68" s="7">
        <v>0.3305937867682846</v>
      </c>
      <c r="CG68" s="7">
        <v>32.653477849176937</v>
      </c>
      <c r="CH68" s="7">
        <v>20.862943616222775</v>
      </c>
      <c r="CI68" s="7">
        <v>0.79452704915702688</v>
      </c>
      <c r="CJ68" s="13">
        <v>25.731782260113324</v>
      </c>
      <c r="CK68" s="13">
        <v>9.2763410588084092</v>
      </c>
      <c r="CL68" s="13">
        <v>1.5137988580434447</v>
      </c>
      <c r="CM68" s="47">
        <v>6.7611205484632544</v>
      </c>
      <c r="CN68" s="47">
        <v>2.4901616886312987</v>
      </c>
      <c r="CO68" s="47">
        <v>3.2397899202705958</v>
      </c>
      <c r="CP68" s="47">
        <v>0.305742180952978</v>
      </c>
    </row>
    <row r="69" spans="2:94" ht="16" x14ac:dyDescent="0.2">
      <c r="B69" s="5" t="s">
        <v>100</v>
      </c>
      <c r="C69" s="5" t="s">
        <v>103</v>
      </c>
      <c r="D69" s="5" t="s">
        <v>103</v>
      </c>
      <c r="E69" s="10" t="s">
        <v>95</v>
      </c>
      <c r="F69" s="32">
        <v>66.524350821296977</v>
      </c>
      <c r="G69" s="32">
        <v>66.524350821296977</v>
      </c>
      <c r="H69" s="32">
        <f>[2]Austria!H69+[2]Belgium!H69+[2]Bulgaria!H69+[2]Croatia!H69+[2]Cyprus!H69+'[2]Czech Republic'!H69+[2]Denmark!H69+[2]Estonia!H69+[2]Finland!H69+[2]France!H69+[2]Germany!H69+[2]Greece!H69+[2]Hungary!H69+[2]Ireland!H69+[2]Italy!H69+[2]Latvia!H69+[2]Lithuania!H69+[2]Luxembourg!H69+[2]Malta!H69+[2]Netherlands!H69+[2]Poland!H69+[2]Portugal!H69+[2]Romania!H69+[2]Slovakia!H69+[2]Slovenia!H69+[2]Spain!H69+[2]Sweden!H69+'[2]United Kingdom'!H69</f>
        <v>18.91769</v>
      </c>
      <c r="I69" s="32">
        <v>3.9405370379502654E-2</v>
      </c>
      <c r="J69" s="13">
        <v>3.9171901631032194E-2</v>
      </c>
      <c r="K69" s="32">
        <v>3.1726532985853768E-2</v>
      </c>
      <c r="L69" s="32">
        <v>2.7170875080528602E-3</v>
      </c>
      <c r="M69" s="32">
        <v>0</v>
      </c>
      <c r="N69" s="32">
        <v>3.4478226688301784E-2</v>
      </c>
      <c r="O69" s="83">
        <v>4.9271436912008727E-3</v>
      </c>
      <c r="P69" s="83">
        <v>0</v>
      </c>
      <c r="Q69" s="7">
        <v>0.32261546670576369</v>
      </c>
      <c r="R69" s="7">
        <v>1.5399758348461809</v>
      </c>
      <c r="S69" s="7">
        <v>0.17350818509123692</v>
      </c>
      <c r="T69" s="7">
        <v>0.38684361208091211</v>
      </c>
      <c r="CG69" s="7">
        <v>37.992900056789139</v>
      </c>
      <c r="CH69" s="7">
        <v>20.999322633537595</v>
      </c>
      <c r="CI69" s="7">
        <v>0.80569805345581946</v>
      </c>
      <c r="CJ69" s="13">
        <v>23.746780716919581</v>
      </c>
      <c r="CK69" s="13">
        <v>8.235783560162325</v>
      </c>
      <c r="CL69" s="13">
        <v>1.2147104395050063</v>
      </c>
      <c r="CM69" s="47">
        <v>3.2001018283654985</v>
      </c>
      <c r="CN69" s="47">
        <v>1.3997052253141093</v>
      </c>
      <c r="CO69" s="47">
        <v>1.6605469947126912</v>
      </c>
      <c r="CP69" s="47">
        <v>0.1558020002982472</v>
      </c>
    </row>
    <row r="70" spans="2:94" ht="16" x14ac:dyDescent="0.2">
      <c r="B70" s="5" t="s">
        <v>100</v>
      </c>
      <c r="C70" s="5" t="s">
        <v>104</v>
      </c>
      <c r="D70" s="5" t="s">
        <v>104</v>
      </c>
      <c r="E70" s="5"/>
      <c r="F70" s="10"/>
      <c r="G70" s="10"/>
      <c r="H70" s="10"/>
      <c r="I70" s="229">
        <v>0.68507726249826961</v>
      </c>
      <c r="J70" s="13"/>
      <c r="K70" s="229">
        <v>1.2714746245140338</v>
      </c>
      <c r="L70" s="229">
        <v>0.30460263798423559</v>
      </c>
      <c r="M70" s="229">
        <v>0</v>
      </c>
      <c r="N70" s="15"/>
      <c r="O70" s="15"/>
      <c r="P70" s="15"/>
      <c r="Q70" s="15"/>
      <c r="R70" s="15"/>
      <c r="S70" s="15"/>
      <c r="T70" s="15"/>
      <c r="CG70" s="10"/>
      <c r="CH70" s="15"/>
      <c r="CI70" s="7"/>
      <c r="CJ70" s="15"/>
      <c r="CK70" s="15"/>
      <c r="CL70" s="15"/>
      <c r="CM70" s="15"/>
      <c r="CN70" s="47"/>
      <c r="CO70" s="15"/>
      <c r="CP70" s="15"/>
    </row>
    <row r="71" spans="2:94" ht="16" x14ac:dyDescent="0.2">
      <c r="B71" s="37" t="s">
        <v>100</v>
      </c>
      <c r="C71" s="5" t="s">
        <v>104</v>
      </c>
      <c r="D71" s="5" t="s">
        <v>104</v>
      </c>
      <c r="E71" s="38" t="s">
        <v>84</v>
      </c>
      <c r="F71" s="32">
        <v>115.4249116881597</v>
      </c>
      <c r="G71" s="32">
        <v>115.5810717933623</v>
      </c>
      <c r="H71" s="32">
        <f>[2]Austria!H71+[2]Belgium!H71+[2]Bulgaria!H71+[2]Croatia!H71+[2]Cyprus!H71+'[2]Czech Republic'!H71+[2]Denmark!H71+[2]Estonia!H71+[2]Finland!H71+[2]France!H71+[2]Germany!H71+[2]Greece!H71+[2]Hungary!H71+[2]Ireland!H71+[2]Italy!H71+[2]Latvia!H71+[2]Lithuania!H71+[2]Luxembourg!H71+[2]Malta!H71+[2]Netherlands!H71+[2]Poland!H71+[2]Portugal!H71+[2]Romania!H71+[2]Slovakia!H71+[2]Slovenia!H71+[2]Spain!H71+[2]Sweden!H71+'[2]United Kingdom'!H71</f>
        <v>32.591609961538467</v>
      </c>
      <c r="I71" s="32">
        <v>0.14661058656053902</v>
      </c>
      <c r="J71" s="13">
        <v>0.14235836456734935</v>
      </c>
      <c r="K71" s="32">
        <v>0.20622947774935119</v>
      </c>
      <c r="L71" s="32">
        <v>7.7640523037129205E-2</v>
      </c>
      <c r="M71" s="32">
        <v>0</v>
      </c>
      <c r="N71" s="32">
        <v>0.12909473201188673</v>
      </c>
      <c r="O71" s="32">
        <v>1.7515854548652256E-2</v>
      </c>
      <c r="P71" s="32">
        <v>3.1225022567582528E-17</v>
      </c>
      <c r="Q71" s="7">
        <v>1.7748531128596885</v>
      </c>
      <c r="R71" s="7">
        <v>4.2712326736096706</v>
      </c>
      <c r="S71" s="7">
        <v>1.501673122140377</v>
      </c>
      <c r="T71" s="7">
        <v>1.4913303871460988</v>
      </c>
      <c r="CG71" s="7">
        <v>161.70113728184165</v>
      </c>
      <c r="CH71" s="7">
        <v>74.495248470801599</v>
      </c>
      <c r="CI71" s="7">
        <v>17.817374584166259</v>
      </c>
      <c r="CJ71" s="13">
        <v>194.62506069012608</v>
      </c>
      <c r="CK71" s="13">
        <v>33.558583403607287</v>
      </c>
      <c r="CL71" s="13">
        <v>25.348474444225769</v>
      </c>
      <c r="CM71" s="47">
        <v>32.502816794572588</v>
      </c>
      <c r="CN71" s="47">
        <v>2.7501723151028772</v>
      </c>
      <c r="CO71" s="94">
        <v>25.420818536567289</v>
      </c>
      <c r="CP71" s="94">
        <v>1.0937282611521266</v>
      </c>
    </row>
    <row r="72" spans="2:94" ht="16" x14ac:dyDescent="0.2">
      <c r="B72" s="5" t="s">
        <v>100</v>
      </c>
      <c r="C72" s="5" t="s">
        <v>104</v>
      </c>
      <c r="D72" s="5" t="s">
        <v>104</v>
      </c>
      <c r="E72" s="12" t="s">
        <v>89</v>
      </c>
      <c r="F72" s="32">
        <v>74.523456107322062</v>
      </c>
      <c r="G72" s="32">
        <v>74.36729600211946</v>
      </c>
      <c r="H72" s="32">
        <f>[2]Austria!H72+[2]Belgium!H72+[2]Bulgaria!H72+[2]Croatia!H72+[2]Cyprus!H72+'[2]Czech Republic'!H72+[2]Denmark!H72+[2]Estonia!H72+[2]Finland!H72+[2]France!H72+[2]Germany!H72+[2]Greece!H72+[2]Hungary!H72+[2]Ireland!H72+[2]Italy!H72+[2]Latvia!H72+[2]Lithuania!H72+[2]Luxembourg!H72+[2]Malta!H72+[2]Netherlands!H72+[2]Poland!H72+[2]Portugal!H72+[2]Romania!H72+[2]Slovakia!H72+[2]Slovenia!H72+[2]Spain!H72+[2]Sweden!H72+'[2]United Kingdom'!H72</f>
        <v>16.276259</v>
      </c>
      <c r="I72" s="32">
        <v>0.1403372038900573</v>
      </c>
      <c r="J72" s="13">
        <v>8.1706083402416321E-2</v>
      </c>
      <c r="K72" s="32">
        <v>0.32754648720672774</v>
      </c>
      <c r="L72" s="32">
        <v>5.4435068147764651E-2</v>
      </c>
      <c r="M72" s="32">
        <v>0</v>
      </c>
      <c r="N72" s="32">
        <v>0.11981827052977395</v>
      </c>
      <c r="O72" s="32">
        <v>2.0518933360283334E-2</v>
      </c>
      <c r="P72" s="32">
        <v>0</v>
      </c>
      <c r="Q72" s="7">
        <v>1.2330570959798424</v>
      </c>
      <c r="R72" s="7">
        <v>3.1981525932095392</v>
      </c>
      <c r="S72" s="7">
        <v>0.99897766831021151</v>
      </c>
      <c r="T72" s="7">
        <v>1.0430404714453332</v>
      </c>
      <c r="CG72" s="7">
        <v>147.54651994309236</v>
      </c>
      <c r="CH72" s="7">
        <v>67.800715566840879</v>
      </c>
      <c r="CI72" s="7">
        <v>18.15529251280228</v>
      </c>
      <c r="CJ72" s="13">
        <v>183.83096644619616</v>
      </c>
      <c r="CK72" s="13">
        <v>24.543199468638569</v>
      </c>
      <c r="CL72" s="13">
        <v>23.57210531023081</v>
      </c>
      <c r="CM72" s="47">
        <v>23.97803049482723</v>
      </c>
      <c r="CN72" s="47">
        <v>1.2768169268779264</v>
      </c>
      <c r="CO72" s="94">
        <v>15.427686651504118</v>
      </c>
      <c r="CP72" s="101">
        <v>0.3994714712402237</v>
      </c>
    </row>
    <row r="73" spans="2:94" ht="16" x14ac:dyDescent="0.2">
      <c r="B73" s="5" t="s">
        <v>100</v>
      </c>
      <c r="C73" s="5" t="s">
        <v>104</v>
      </c>
      <c r="D73" s="5" t="s">
        <v>104</v>
      </c>
      <c r="E73" s="12" t="s">
        <v>91</v>
      </c>
      <c r="F73" s="32">
        <v>47.692631696094352</v>
      </c>
      <c r="G73" s="32">
        <v>47.692631696094352</v>
      </c>
      <c r="H73" s="32">
        <f>[2]Austria!H73+[2]Belgium!H73+[2]Bulgaria!H73+[2]Croatia!H73+[2]Cyprus!H73+'[2]Czech Republic'!H73+[2]Denmark!H73+[2]Estonia!H73+[2]Finland!H73+[2]France!H73+[2]Germany!H73+[2]Greece!H73+[2]Hungary!H73+[2]Ireland!H73+[2]Italy!H73+[2]Latvia!H73+[2]Lithuania!H73+[2]Luxembourg!H73+[2]Malta!H73+[2]Netherlands!H73+[2]Poland!H73+[2]Portugal!H73+[2]Romania!H73+[2]Slovakia!H73+[2]Slovenia!H73+[2]Spain!H73+[2]Sweden!H73+'[2]United Kingdom'!H73</f>
        <v>8.7026099999999982</v>
      </c>
      <c r="I73" s="32">
        <v>7.1250244403175733E-2</v>
      </c>
      <c r="J73" s="13">
        <v>5.1884689591684297E-2</v>
      </c>
      <c r="K73" s="32">
        <v>0.12889864523094707</v>
      </c>
      <c r="L73" s="32">
        <v>2.77574569128144E-2</v>
      </c>
      <c r="M73" s="32">
        <v>0</v>
      </c>
      <c r="N73" s="32">
        <v>6.1688633127907899E-2</v>
      </c>
      <c r="O73" s="32">
        <v>9.5616112752678565E-3</v>
      </c>
      <c r="P73" s="32">
        <v>-2.2551405187698492E-17</v>
      </c>
      <c r="Q73" s="7">
        <v>1.1134903158618727</v>
      </c>
      <c r="R73" s="7">
        <v>2.9582410050014336</v>
      </c>
      <c r="S73" s="7">
        <v>0.83074746206678551</v>
      </c>
      <c r="T73" s="7">
        <v>0.91880790247016886</v>
      </c>
      <c r="CG73" s="7">
        <v>128.54775105202424</v>
      </c>
      <c r="CH73" s="7">
        <v>69.963343767452486</v>
      </c>
      <c r="CI73" s="7">
        <v>18.957973180283265</v>
      </c>
      <c r="CJ73" s="13">
        <v>165.27343325229762</v>
      </c>
      <c r="CK73" s="13">
        <v>25.003393966635034</v>
      </c>
      <c r="CL73" s="13">
        <v>24.538311911096724</v>
      </c>
      <c r="CM73" s="47">
        <v>18.561255577829183</v>
      </c>
      <c r="CN73" s="47">
        <v>0.66987075670612639</v>
      </c>
      <c r="CO73" s="94">
        <v>9.0526216536706858</v>
      </c>
      <c r="CP73" s="101">
        <v>0.21759478636797766</v>
      </c>
    </row>
    <row r="74" spans="2:94" ht="16" x14ac:dyDescent="0.2">
      <c r="B74" s="5" t="s">
        <v>100</v>
      </c>
      <c r="C74" s="5" t="s">
        <v>104</v>
      </c>
      <c r="D74" s="5" t="s">
        <v>104</v>
      </c>
      <c r="E74" s="12" t="s">
        <v>92</v>
      </c>
      <c r="F74" s="32">
        <v>66.941181353138916</v>
      </c>
      <c r="G74" s="32">
        <v>66.941181353138916</v>
      </c>
      <c r="H74" s="32">
        <f>[2]Austria!H74+[2]Belgium!H74+[2]Bulgaria!H74+[2]Croatia!H74+[2]Cyprus!H74+'[2]Czech Republic'!H74+[2]Denmark!H74+[2]Estonia!H74+[2]Finland!H74+[2]France!H74+[2]Germany!H74+[2]Greece!H74+[2]Hungary!H74+[2]Ireland!H74+[2]Italy!H74+[2]Latvia!H74+[2]Lithuania!H74+[2]Luxembourg!H74+[2]Malta!H74+[2]Netherlands!H74+[2]Poland!H74+[2]Portugal!H74+[2]Romania!H74+[2]Slovakia!H74+[2]Slovenia!H74+[2]Spain!H74+[2]Sweden!H74+'[2]United Kingdom'!H74</f>
        <v>15.828680000000002</v>
      </c>
      <c r="I74" s="32">
        <v>9.6342790988845656E-2</v>
      </c>
      <c r="J74" s="13">
        <v>7.6509274453882448E-2</v>
      </c>
      <c r="K74" s="32">
        <v>0.20573386248398831</v>
      </c>
      <c r="L74" s="32">
        <v>4.2102652354229726E-2</v>
      </c>
      <c r="M74" s="32">
        <v>0</v>
      </c>
      <c r="N74" s="32">
        <v>8.3843502327267838E-2</v>
      </c>
      <c r="O74" s="32">
        <v>1.2499288661577868E-2</v>
      </c>
      <c r="P74" s="32">
        <v>-5.0306980803327406E-17</v>
      </c>
      <c r="Q74" s="7">
        <v>0.91843320612619972</v>
      </c>
      <c r="R74" s="7">
        <v>2.8184141966508185</v>
      </c>
      <c r="S74" s="7">
        <v>0.65122529119353534</v>
      </c>
      <c r="T74" s="7">
        <v>0.71848485003196894</v>
      </c>
      <c r="CG74" s="7">
        <v>122.33974110820226</v>
      </c>
      <c r="CH74" s="7">
        <v>59.411948353646117</v>
      </c>
      <c r="CI74" s="7">
        <v>18.661438711395263</v>
      </c>
      <c r="CJ74" s="13">
        <v>155.50296341887389</v>
      </c>
      <c r="CK74" s="13">
        <v>23.94698044719922</v>
      </c>
      <c r="CL74" s="13">
        <v>25.846536025911476</v>
      </c>
      <c r="CM74" s="47">
        <v>20.901943294262896</v>
      </c>
      <c r="CN74" s="47">
        <v>1.048711930263339</v>
      </c>
      <c r="CO74" s="47">
        <v>12.139749730634342</v>
      </c>
      <c r="CP74" s="47">
        <v>0.37904909046497343</v>
      </c>
    </row>
    <row r="75" spans="2:94" ht="16" x14ac:dyDescent="0.2">
      <c r="B75" s="5" t="s">
        <v>100</v>
      </c>
      <c r="C75" s="5" t="s">
        <v>104</v>
      </c>
      <c r="D75" s="5" t="s">
        <v>104</v>
      </c>
      <c r="E75" s="12" t="s">
        <v>93</v>
      </c>
      <c r="F75" s="32">
        <v>71.735830846204607</v>
      </c>
      <c r="G75" s="32">
        <v>71.735830846204607</v>
      </c>
      <c r="H75" s="32">
        <f>[2]Austria!H75+[2]Belgium!H75+[2]Bulgaria!H75+[2]Croatia!H75+[2]Cyprus!H75+'[2]Czech Republic'!H75+[2]Denmark!H75+[2]Estonia!H75+[2]Finland!H75+[2]France!H75+[2]Germany!H75+[2]Greece!H75+[2]Hungary!H75+[2]Ireland!H75+[2]Italy!H75+[2]Latvia!H75+[2]Lithuania!H75+[2]Luxembourg!H75+[2]Malta!H75+[2]Netherlands!H75+[2]Poland!H75+[2]Portugal!H75+[2]Romania!H75+[2]Slovakia!H75+[2]Slovenia!H75+[2]Spain!H75+[2]Sweden!H75+'[2]United Kingdom'!H75</f>
        <v>18.723811000000001</v>
      </c>
      <c r="I75" s="32">
        <v>9.5515112334225924E-2</v>
      </c>
      <c r="J75" s="13">
        <v>8.4115188648431344E-2</v>
      </c>
      <c r="K75" s="32">
        <v>0.19735046907623083</v>
      </c>
      <c r="L75" s="32">
        <v>4.4574685098999263E-2</v>
      </c>
      <c r="M75" s="32">
        <v>0</v>
      </c>
      <c r="N75" s="32">
        <v>8.3472867327997594E-2</v>
      </c>
      <c r="O75" s="32">
        <v>1.2042245006228336E-2</v>
      </c>
      <c r="P75" s="32">
        <v>0</v>
      </c>
      <c r="Q75" s="7">
        <v>0.66999046553487662</v>
      </c>
      <c r="R75" s="7">
        <v>2.5199313916662467</v>
      </c>
      <c r="S75" s="7">
        <v>0.48857696161321279</v>
      </c>
      <c r="T75" s="7">
        <v>0.58493697249320065</v>
      </c>
      <c r="CG75" s="7">
        <v>100.55024988510654</v>
      </c>
      <c r="CH75" s="7">
        <v>52.53434032119511</v>
      </c>
      <c r="CI75" s="7">
        <v>19.355358861873182</v>
      </c>
      <c r="CJ75" s="13">
        <v>123.94301015001331</v>
      </c>
      <c r="CK75" s="13">
        <v>21.344425308370329</v>
      </c>
      <c r="CL75" s="13">
        <v>26.641597320829913</v>
      </c>
      <c r="CM75" s="47">
        <v>8.6932194586269791</v>
      </c>
      <c r="CN75" s="47">
        <v>1.119617371801592</v>
      </c>
      <c r="CO75" s="47">
        <v>10.802311929570529</v>
      </c>
      <c r="CP75" s="47">
        <v>0.39964898537754279</v>
      </c>
    </row>
    <row r="76" spans="2:94" ht="16" x14ac:dyDescent="0.2">
      <c r="B76" s="5" t="s">
        <v>100</v>
      </c>
      <c r="C76" s="5" t="s">
        <v>104</v>
      </c>
      <c r="D76" s="5" t="s">
        <v>104</v>
      </c>
      <c r="E76" s="12" t="s">
        <v>94</v>
      </c>
      <c r="F76" s="32">
        <v>69.088874884436734</v>
      </c>
      <c r="G76" s="32">
        <v>69.088874884436734</v>
      </c>
      <c r="H76" s="32">
        <f>[2]Austria!H76+[2]Belgium!H76+[2]Bulgaria!H76+[2]Croatia!H76+[2]Cyprus!H76+'[2]Czech Republic'!H76+[2]Denmark!H76+[2]Estonia!H76+[2]Finland!H76+[2]France!H76+[2]Germany!H76+[2]Greece!H76+[2]Hungary!H76+[2]Ireland!H76+[2]Italy!H76+[2]Latvia!H76+[2]Lithuania!H76+[2]Luxembourg!H76+[2]Malta!H76+[2]Netherlands!H76+[2]Poland!H76+[2]Portugal!H76+[2]Romania!H76+[2]Slovakia!H76+[2]Slovenia!H76+[2]Spain!H76+[2]Sweden!H76+'[2]United Kingdom'!H76</f>
        <v>18.939417999999996</v>
      </c>
      <c r="I76" s="32">
        <v>9.2276860427226201E-2</v>
      </c>
      <c r="J76" s="13">
        <v>8.2415437519753401E-2</v>
      </c>
      <c r="K76" s="32">
        <v>0.15254899954305631</v>
      </c>
      <c r="L76" s="32">
        <v>4.3096061720989967E-2</v>
      </c>
      <c r="M76" s="32">
        <v>0</v>
      </c>
      <c r="N76" s="32">
        <v>8.0326072846475388E-2</v>
      </c>
      <c r="O76" s="32">
        <v>1.1950787580750853E-2</v>
      </c>
      <c r="P76" s="32">
        <v>-3.9898639947466563E-17</v>
      </c>
      <c r="Q76" s="7">
        <v>0.41458917701764442</v>
      </c>
      <c r="R76" s="7">
        <v>2.0893627459845661</v>
      </c>
      <c r="S76" s="7">
        <v>0.35498795692534429</v>
      </c>
      <c r="T76" s="7">
        <v>0.52853777779764322</v>
      </c>
      <c r="CG76" s="7">
        <v>73.352109737615962</v>
      </c>
      <c r="CH76" s="7">
        <v>59.57434102893771</v>
      </c>
      <c r="CI76" s="7">
        <v>20.053298143737933</v>
      </c>
      <c r="CJ76" s="13">
        <v>91.69720929151751</v>
      </c>
      <c r="CK76" s="13">
        <v>23.785349027258679</v>
      </c>
      <c r="CL76" s="13">
        <v>28.070637595600751</v>
      </c>
      <c r="CM76" s="47">
        <v>6.4850164487585928</v>
      </c>
      <c r="CN76" s="47">
        <v>1.2956788378615054</v>
      </c>
      <c r="CO76" s="47">
        <v>8.2746257887624886</v>
      </c>
      <c r="CP76" s="47">
        <v>0.45048066750314542</v>
      </c>
    </row>
    <row r="77" spans="2:94" ht="16" x14ac:dyDescent="0.2">
      <c r="B77" s="5" t="s">
        <v>100</v>
      </c>
      <c r="C77" s="5" t="s">
        <v>104</v>
      </c>
      <c r="D77" s="5" t="s">
        <v>104</v>
      </c>
      <c r="E77" s="10" t="s">
        <v>95</v>
      </c>
      <c r="F77" s="32">
        <v>38.25329377316632</v>
      </c>
      <c r="G77" s="32">
        <v>38.25329377316632</v>
      </c>
      <c r="H77" s="32">
        <f>[2]Austria!H77+[2]Belgium!H77+[2]Bulgaria!H77+[2]Croatia!H77+[2]Cyprus!H77+'[2]Czech Republic'!H77+[2]Denmark!H77+[2]Estonia!H77+[2]Finland!H77+[2]France!H77+[2]Germany!H77+[2]Greece!H77+[2]Hungary!H77+[2]Ireland!H77+[2]Italy!H77+[2]Latvia!H77+[2]Lithuania!H77+[2]Luxembourg!H77+[2]Malta!H77+[2]Netherlands!H77+[2]Poland!H77+[2]Portugal!H77+[2]Romania!H77+[2]Slovakia!H77+[2]Slovenia!H77+[2]Spain!H77+[2]Sweden!H77+'[2]United Kingdom'!H77</f>
        <v>6.1298679999999983</v>
      </c>
      <c r="I77" s="32">
        <v>4.2744463894199836E-2</v>
      </c>
      <c r="J77" s="13">
        <v>3.7122274314752568E-2</v>
      </c>
      <c r="K77" s="32">
        <v>5.3166683223732421E-2</v>
      </c>
      <c r="L77" s="32">
        <v>1.4996190712308404E-2</v>
      </c>
      <c r="M77" s="32">
        <v>0</v>
      </c>
      <c r="N77" s="32">
        <v>3.7420835569523081E-2</v>
      </c>
      <c r="O77" s="83">
        <v>5.3236283246767425E-3</v>
      </c>
      <c r="P77" s="83">
        <v>1.214306433183765E-17</v>
      </c>
      <c r="Q77" s="7">
        <v>0.32309906660734594</v>
      </c>
      <c r="R77" s="7">
        <v>1.6187632075138008</v>
      </c>
      <c r="S77" s="7">
        <v>0.18403025906964998</v>
      </c>
      <c r="T77" s="7">
        <v>0.34464169580486803</v>
      </c>
      <c r="CG77" s="7">
        <v>45.811590982224757</v>
      </c>
      <c r="CH77" s="7">
        <v>52.880810275697513</v>
      </c>
      <c r="CI77" s="7">
        <v>21.657942509918236</v>
      </c>
      <c r="CJ77" s="13">
        <v>63.091122902440908</v>
      </c>
      <c r="CK77" s="13">
        <v>16.733657790101052</v>
      </c>
      <c r="CL77" s="13">
        <v>29.207727076112462</v>
      </c>
      <c r="CM77" s="47">
        <v>2.615843882914783</v>
      </c>
      <c r="CN77" s="47">
        <v>0.34079865054780878</v>
      </c>
      <c r="CO77" s="47">
        <v>3.5307350231550081</v>
      </c>
      <c r="CP77" s="47">
        <v>0.10257511341049112</v>
      </c>
    </row>
    <row r="78" spans="2:94" ht="16" x14ac:dyDescent="0.2">
      <c r="B78" s="5" t="s">
        <v>100</v>
      </c>
      <c r="C78" s="5" t="s">
        <v>105</v>
      </c>
      <c r="D78" s="5" t="s">
        <v>105</v>
      </c>
      <c r="E78" s="5"/>
      <c r="F78" s="10"/>
      <c r="G78" s="63"/>
      <c r="H78" s="64"/>
      <c r="I78" s="229">
        <v>1.4679591924212272</v>
      </c>
      <c r="J78" s="13"/>
      <c r="K78" s="229">
        <v>0.69113152189481664</v>
      </c>
      <c r="L78" s="229">
        <v>0.77682767052641066</v>
      </c>
      <c r="M78" s="229">
        <v>0</v>
      </c>
      <c r="N78" s="15"/>
      <c r="O78" s="15"/>
      <c r="P78" s="15"/>
      <c r="Q78" s="15"/>
      <c r="R78" s="15"/>
      <c r="S78" s="15"/>
      <c r="T78" s="15"/>
      <c r="CG78" s="7"/>
      <c r="CH78" s="15"/>
      <c r="CI78" s="7"/>
      <c r="CJ78" s="15"/>
      <c r="CK78" s="15"/>
      <c r="CL78" s="15"/>
      <c r="CM78" s="15"/>
      <c r="CN78" s="47"/>
      <c r="CO78" s="15"/>
      <c r="CP78" s="15"/>
    </row>
    <row r="79" spans="2:94" ht="16" x14ac:dyDescent="0.2">
      <c r="B79" s="37" t="s">
        <v>100</v>
      </c>
      <c r="C79" s="5" t="s">
        <v>105</v>
      </c>
      <c r="D79" s="5" t="s">
        <v>105</v>
      </c>
      <c r="E79" s="38" t="s">
        <v>84</v>
      </c>
      <c r="F79" s="32">
        <v>152.32351171588223</v>
      </c>
      <c r="G79" s="32">
        <v>152.27419799844984</v>
      </c>
      <c r="H79" s="32">
        <f>[2]Austria!H79+[2]Belgium!H79+[2]Bulgaria!H79+[2]Croatia!H79+[2]Cyprus!H79+'[2]Czech Republic'!H79+[2]Denmark!H79+[2]Estonia!H79+[2]Finland!H79+[2]France!H79+[2]Germany!H79+[2]Greece!H79+[2]Hungary!H79+[2]Ireland!H79+[2]Italy!H79+[2]Latvia!H79+[2]Lithuania!H79+[2]Luxembourg!H79+[2]Malta!H79+[2]Netherlands!H79+[2]Poland!H79+[2]Portugal!H79+[2]Romania!H79+[2]Slovakia!H79+[2]Slovenia!H79+[2]Spain!H79+[2]Sweden!H79+'[2]United Kingdom'!H79</f>
        <v>48.773147999999992</v>
      </c>
      <c r="I79" s="32">
        <v>0.33410900867319221</v>
      </c>
      <c r="J79" s="13">
        <v>0.31937925946041673</v>
      </c>
      <c r="K79" s="32">
        <v>0.14894351564837147</v>
      </c>
      <c r="L79" s="32">
        <v>0.18516549302482069</v>
      </c>
      <c r="M79" s="32">
        <v>0</v>
      </c>
      <c r="N79" s="32">
        <v>0.2788618230028081</v>
      </c>
      <c r="O79" s="32">
        <v>5.5247185670384065E-2</v>
      </c>
      <c r="P79" s="32">
        <v>0</v>
      </c>
      <c r="Q79" s="7">
        <v>1.7430430299919513</v>
      </c>
      <c r="R79" s="7">
        <v>4.3946148992200493</v>
      </c>
      <c r="S79" s="7">
        <v>1.5966095461368166</v>
      </c>
      <c r="T79" s="7">
        <v>1.4821321707400683</v>
      </c>
      <c r="CG79" s="7">
        <v>120.34102509542944</v>
      </c>
      <c r="CH79" s="7">
        <v>78.649998425166075</v>
      </c>
      <c r="CI79" s="7">
        <v>7.8651616556109554</v>
      </c>
      <c r="CJ79" s="13">
        <v>163.9895555898172</v>
      </c>
      <c r="CK79" s="13">
        <v>33.239697293926461</v>
      </c>
      <c r="CL79" s="13">
        <v>12.173995232372251</v>
      </c>
      <c r="CM79" s="47">
        <v>19.56612249904617</v>
      </c>
      <c r="CN79" s="47">
        <v>4.4574223024435282</v>
      </c>
      <c r="CO79" s="94">
        <v>26.825763762968972</v>
      </c>
      <c r="CP79" s="94">
        <v>1.6212046755918745</v>
      </c>
    </row>
    <row r="80" spans="2:94" ht="16" x14ac:dyDescent="0.2">
      <c r="B80" s="5" t="s">
        <v>100</v>
      </c>
      <c r="C80" s="5" t="s">
        <v>105</v>
      </c>
      <c r="D80" s="5" t="s">
        <v>105</v>
      </c>
      <c r="E80" s="12" t="s">
        <v>89</v>
      </c>
      <c r="F80" s="32">
        <v>124.44139832256528</v>
      </c>
      <c r="G80" s="32">
        <v>124.49071203999767</v>
      </c>
      <c r="H80" s="32">
        <f>[2]Austria!H80+[2]Belgium!H80+[2]Bulgaria!H80+[2]Croatia!H80+[2]Cyprus!H80+'[2]Czech Republic'!H80+[2]Denmark!H80+[2]Estonia!H80+[2]Finland!H80+[2]France!H80+[2]Germany!H80+[2]Greece!H80+[2]Hungary!H80+[2]Ireland!H80+[2]Italy!H80+[2]Latvia!H80+[2]Lithuania!H80+[2]Luxembourg!H80+[2]Malta!H80+[2]Netherlands!H80+[2]Poland!H80+[2]Portugal!H80+[2]Romania!H80+[2]Slovakia!H80+[2]Slovenia!H80+[2]Spain!H80+[2]Sweden!H80+'[2]United Kingdom'!H80</f>
        <v>26.054190999999999</v>
      </c>
      <c r="I80" s="32">
        <v>0.21764743371241982</v>
      </c>
      <c r="J80" s="13">
        <v>0.21116159644296414</v>
      </c>
      <c r="K80" s="32">
        <v>0.1071584373845183</v>
      </c>
      <c r="L80" s="32">
        <v>0.11048899632790155</v>
      </c>
      <c r="M80" s="32">
        <v>0</v>
      </c>
      <c r="N80" s="32">
        <v>0.18166109219207907</v>
      </c>
      <c r="O80" s="32">
        <v>3.5986341520340678E-2</v>
      </c>
      <c r="P80" s="32">
        <v>6.9388939039072284E-17</v>
      </c>
      <c r="Q80" s="7">
        <v>1.3710872044334033</v>
      </c>
      <c r="R80" s="7">
        <v>3.3675327384489377</v>
      </c>
      <c r="S80" s="7">
        <v>1.0856325788023833</v>
      </c>
      <c r="T80" s="7">
        <v>1.1922915538281507</v>
      </c>
      <c r="CG80" s="7">
        <v>112.78860778086052</v>
      </c>
      <c r="CH80" s="7">
        <v>76.635313963227929</v>
      </c>
      <c r="CI80" s="7">
        <v>7.8730537961760456</v>
      </c>
      <c r="CJ80" s="13">
        <v>164.94449369149356</v>
      </c>
      <c r="CK80" s="13">
        <v>28.349668297024824</v>
      </c>
      <c r="CL80" s="13">
        <v>10.617836099819714</v>
      </c>
      <c r="CM80" s="47">
        <v>15.142701729097231</v>
      </c>
      <c r="CN80" s="47">
        <v>2.3421419683519771</v>
      </c>
      <c r="CO80" s="94">
        <v>21.855355838152313</v>
      </c>
      <c r="CP80" s="94">
        <v>0.73862767259732953</v>
      </c>
    </row>
    <row r="81" spans="2:94" ht="16" x14ac:dyDescent="0.2">
      <c r="B81" s="5" t="s">
        <v>100</v>
      </c>
      <c r="C81" s="5" t="s">
        <v>105</v>
      </c>
      <c r="D81" s="5" t="s">
        <v>105</v>
      </c>
      <c r="E81" s="12" t="s">
        <v>91</v>
      </c>
      <c r="F81" s="32">
        <v>70.176276143185049</v>
      </c>
      <c r="G81" s="32">
        <v>70.176276143185049</v>
      </c>
      <c r="H81" s="32">
        <f>[2]Austria!H81+[2]Belgium!H81+[2]Bulgaria!H81+[2]Croatia!H81+[2]Cyprus!H81+'[2]Czech Republic'!H81+[2]Denmark!H81+[2]Estonia!H81+[2]Finland!H81+[2]France!H81+[2]Germany!H81+[2]Greece!H81+[2]Hungary!H81+[2]Ireland!H81+[2]Italy!H81+[2]Latvia!H81+[2]Lithuania!H81+[2]Luxembourg!H81+[2]Malta!H81+[2]Netherlands!H81+[2]Poland!H81+[2]Portugal!H81+[2]Romania!H81+[2]Slovakia!H81+[2]Slovenia!H81+[2]Spain!H81+[2]Sweden!H81+'[2]United Kingdom'!H81</f>
        <v>18.399065999999998</v>
      </c>
      <c r="I81" s="32">
        <v>0.18040303963089332</v>
      </c>
      <c r="J81" s="13">
        <v>0.1599098682408798</v>
      </c>
      <c r="K81" s="32">
        <v>8.6998724637878708E-2</v>
      </c>
      <c r="L81" s="32">
        <v>9.3404314993014534E-2</v>
      </c>
      <c r="M81" s="32">
        <v>0</v>
      </c>
      <c r="N81" s="32">
        <v>0.15060608854053709</v>
      </c>
      <c r="O81" s="32">
        <v>2.9796951090356193E-2</v>
      </c>
      <c r="P81" s="32">
        <v>4.5102810375396984E-17</v>
      </c>
      <c r="Q81" s="7">
        <v>1.139134625867406</v>
      </c>
      <c r="R81" s="7">
        <v>3.2840960474360195</v>
      </c>
      <c r="S81" s="7">
        <v>0.8751961382812341</v>
      </c>
      <c r="T81" s="7">
        <v>0.97321105150671039</v>
      </c>
      <c r="CG81" s="7">
        <v>106.78332368606419</v>
      </c>
      <c r="CH81" s="7">
        <v>79.258463411286314</v>
      </c>
      <c r="CI81" s="7">
        <v>8.0058988415474523</v>
      </c>
      <c r="CJ81" s="13">
        <v>151.44502364882825</v>
      </c>
      <c r="CK81" s="13">
        <v>30.245499597999519</v>
      </c>
      <c r="CL81" s="13">
        <v>10.606799665662379</v>
      </c>
      <c r="CM81" s="47">
        <v>8.1127666060711761</v>
      </c>
      <c r="CN81" s="47">
        <v>1.7225158211737781</v>
      </c>
      <c r="CO81" s="94">
        <v>11.372193502424329</v>
      </c>
      <c r="CP81" s="94">
        <v>0.55648894330656651</v>
      </c>
    </row>
    <row r="82" spans="2:94" ht="16" x14ac:dyDescent="0.2">
      <c r="B82" s="5" t="s">
        <v>100</v>
      </c>
      <c r="C82" s="5" t="s">
        <v>105</v>
      </c>
      <c r="D82" s="5" t="s">
        <v>105</v>
      </c>
      <c r="E82" s="12" t="s">
        <v>92</v>
      </c>
      <c r="F82" s="32">
        <v>89.328365704700261</v>
      </c>
      <c r="G82" s="32">
        <v>89.328365704700261</v>
      </c>
      <c r="H82" s="32">
        <f>[2]Austria!H82+[2]Belgium!H82+[2]Bulgaria!H82+[2]Croatia!H82+[2]Cyprus!H82+'[2]Czech Republic'!H82+[2]Denmark!H82+[2]Estonia!H82+[2]Finland!H82+[2]France!H82+[2]Germany!H82+[2]Greece!H82+[2]Hungary!H82+[2]Ireland!H82+[2]Italy!H82+[2]Latvia!H82+[2]Lithuania!H82+[2]Luxembourg!H82+[2]Malta!H82+[2]Netherlands!H82+[2]Poland!H82+[2]Portugal!H82+[2]Romania!H82+[2]Slovakia!H82+[2]Slovenia!H82+[2]Spain!H82+[2]Sweden!H82+'[2]United Kingdom'!H82</f>
        <v>32.473044000000002</v>
      </c>
      <c r="I82" s="32">
        <v>0.22227082083586569</v>
      </c>
      <c r="J82" s="13">
        <v>0.19709734692673386</v>
      </c>
      <c r="K82" s="32">
        <v>0.10584607859832577</v>
      </c>
      <c r="L82" s="32">
        <v>0.11642474223753994</v>
      </c>
      <c r="M82" s="32">
        <v>0</v>
      </c>
      <c r="N82" s="32">
        <v>0.18561047063946745</v>
      </c>
      <c r="O82" s="32">
        <v>3.6660350196398288E-2</v>
      </c>
      <c r="P82" s="32">
        <v>0</v>
      </c>
      <c r="Q82" s="7">
        <v>1.0058325692314833</v>
      </c>
      <c r="R82" s="7">
        <v>2.9987714861636792</v>
      </c>
      <c r="S82" s="7">
        <v>0.69613920801116369</v>
      </c>
      <c r="T82" s="7">
        <v>0.6784317257864253</v>
      </c>
      <c r="CG82" s="7">
        <v>91.922539981024798</v>
      </c>
      <c r="CH82" s="7">
        <v>75.552821785644824</v>
      </c>
      <c r="CI82" s="7">
        <v>7.1129029162231117</v>
      </c>
      <c r="CJ82" s="13">
        <v>127.07254064077397</v>
      </c>
      <c r="CK82" s="13">
        <v>28.793103773300071</v>
      </c>
      <c r="CL82" s="13">
        <v>9.5455259683176461</v>
      </c>
      <c r="CM82" s="47">
        <v>8.9338723875433423</v>
      </c>
      <c r="CN82" s="47">
        <v>2.7999128641428084</v>
      </c>
      <c r="CO82" s="47">
        <v>12.203868615926035</v>
      </c>
      <c r="CP82" s="47">
        <v>0.93499972572693935</v>
      </c>
    </row>
    <row r="83" spans="2:94" ht="16" x14ac:dyDescent="0.2">
      <c r="B83" s="5" t="s">
        <v>100</v>
      </c>
      <c r="C83" s="5" t="s">
        <v>105</v>
      </c>
      <c r="D83" s="5" t="s">
        <v>105</v>
      </c>
      <c r="E83" s="12" t="s">
        <v>93</v>
      </c>
      <c r="F83" s="32">
        <v>91.341275970304281</v>
      </c>
      <c r="G83" s="32">
        <v>91.341275970304281</v>
      </c>
      <c r="H83" s="32">
        <f>[2]Austria!H83+[2]Belgium!H83+[2]Bulgaria!H83+[2]Croatia!H83+[2]Cyprus!H83+'[2]Czech Republic'!H83+[2]Denmark!H83+[2]Estonia!H83+[2]Finland!H83+[2]France!H83+[2]Germany!H83+[2]Greece!H83+[2]Hungary!H83+[2]Ireland!H83+[2]Italy!H83+[2]Latvia!H83+[2]Lithuania!H83+[2]Luxembourg!H83+[2]Malta!H83+[2]Netherlands!H83+[2]Poland!H83+[2]Portugal!H83+[2]Romania!H83+[2]Slovakia!H83+[2]Slovenia!H83+[2]Spain!H83+[2]Sweden!H83+'[2]United Kingdom'!H83</f>
        <v>32.184551999999996</v>
      </c>
      <c r="I83" s="32">
        <v>0.22266147575258813</v>
      </c>
      <c r="J83" s="13">
        <v>0.20776824925686163</v>
      </c>
      <c r="K83" s="32">
        <v>0.10450078154277467</v>
      </c>
      <c r="L83" s="32">
        <v>0.11816069420981345</v>
      </c>
      <c r="M83" s="32">
        <v>0</v>
      </c>
      <c r="N83" s="32">
        <v>0.18601537974982926</v>
      </c>
      <c r="O83" s="32">
        <v>3.6646096002758928E-2</v>
      </c>
      <c r="P83" s="32">
        <v>-6.2450045135165055E-17</v>
      </c>
      <c r="Q83" s="7">
        <v>0.70970355717617761</v>
      </c>
      <c r="R83" s="7">
        <v>2.5016399632687456</v>
      </c>
      <c r="S83" s="7">
        <v>0.49240220437145249</v>
      </c>
      <c r="T83" s="7">
        <v>0.59749193507149834</v>
      </c>
      <c r="CG83" s="7">
        <v>81.948559486495157</v>
      </c>
      <c r="CH83" s="7">
        <v>64.535760217748162</v>
      </c>
      <c r="CI83" s="7">
        <v>7.7651810133922519</v>
      </c>
      <c r="CJ83" s="13">
        <v>112.75911272108976</v>
      </c>
      <c r="CK83" s="13">
        <v>24.927254878978999</v>
      </c>
      <c r="CL83" s="13">
        <v>11.164623987995443</v>
      </c>
      <c r="CM83" s="47">
        <v>8.1976892436596511</v>
      </c>
      <c r="CN83" s="47">
        <v>2.3995194237295396</v>
      </c>
      <c r="CO83" s="47">
        <v>11.319352234015879</v>
      </c>
      <c r="CP83" s="47">
        <v>0.80227253086975325</v>
      </c>
    </row>
    <row r="84" spans="2:94" ht="16" x14ac:dyDescent="0.2">
      <c r="B84" s="5" t="s">
        <v>100</v>
      </c>
      <c r="C84" s="5" t="s">
        <v>105</v>
      </c>
      <c r="D84" s="5" t="s">
        <v>105</v>
      </c>
      <c r="E84" s="12" t="s">
        <v>94</v>
      </c>
      <c r="F84" s="32">
        <v>91.342700348886808</v>
      </c>
      <c r="G84" s="32">
        <v>91.342700348886808</v>
      </c>
      <c r="H84" s="32">
        <f>[2]Austria!H84+[2]Belgium!H84+[2]Bulgaria!H84+[2]Croatia!H84+[2]Cyprus!H84+'[2]Czech Republic'!H84+[2]Denmark!H84+[2]Estonia!H84+[2]Finland!H84+[2]France!H84+[2]Germany!H84+[2]Greece!H84+[2]Hungary!H84+[2]Ireland!H84+[2]Italy!H84+[2]Latvia!H84+[2]Lithuania!H84+[2]Luxembourg!H84+[2]Malta!H84+[2]Netherlands!H84+[2]Poland!H84+[2]Portugal!H84+[2]Romania!H84+[2]Slovakia!H84+[2]Slovenia!H84+[2]Spain!H84+[2]Sweden!H84+'[2]United Kingdom'!H84</f>
        <v>34.225014999999999</v>
      </c>
      <c r="I84" s="32">
        <v>0.22397487272785729</v>
      </c>
      <c r="J84" s="13">
        <v>0.2093179918236738</v>
      </c>
      <c r="K84" s="32">
        <v>0.1055989154004386</v>
      </c>
      <c r="L84" s="32">
        <v>0.11837595732741876</v>
      </c>
      <c r="M84" s="32">
        <v>0</v>
      </c>
      <c r="N84" s="32">
        <v>0.18702622562218804</v>
      </c>
      <c r="O84" s="32">
        <v>3.694864710566928E-2</v>
      </c>
      <c r="P84" s="32">
        <v>0</v>
      </c>
      <c r="Q84" s="7">
        <v>0.49197119293148273</v>
      </c>
      <c r="R84" s="7">
        <v>2.190265535883674</v>
      </c>
      <c r="S84" s="7">
        <v>0.36339351106989543</v>
      </c>
      <c r="T84" s="7">
        <v>0.5481562014695609</v>
      </c>
      <c r="CG84" s="7">
        <v>72.520018810063831</v>
      </c>
      <c r="CH84" s="7">
        <v>73.00185773342595</v>
      </c>
      <c r="CI84" s="7">
        <v>7.6380606746515873</v>
      </c>
      <c r="CJ84" s="13">
        <v>98.123149909590055</v>
      </c>
      <c r="CK84" s="13">
        <v>27.758834186333544</v>
      </c>
      <c r="CL84" s="13">
        <v>11.287419265472771</v>
      </c>
      <c r="CM84" s="47">
        <v>7.3475430296646582</v>
      </c>
      <c r="CN84" s="47">
        <v>2.9229060371655544</v>
      </c>
      <c r="CO84" s="47">
        <v>9.9938568351589154</v>
      </c>
      <c r="CP84" s="47">
        <v>0.95004651640977833</v>
      </c>
    </row>
    <row r="85" spans="2:94" ht="16" x14ac:dyDescent="0.2">
      <c r="B85" s="5" t="s">
        <v>100</v>
      </c>
      <c r="C85" s="5" t="s">
        <v>105</v>
      </c>
      <c r="D85" s="5" t="s">
        <v>105</v>
      </c>
      <c r="E85" s="10" t="s">
        <v>95</v>
      </c>
      <c r="F85" s="32">
        <v>37.255292739562066</v>
      </c>
      <c r="G85" s="32">
        <v>37.255292739562066</v>
      </c>
      <c r="H85" s="32">
        <f>[2]Austria!H85+[2]Belgium!H85+[2]Bulgaria!H85+[2]Croatia!H85+[2]Cyprus!H85+'[2]Czech Republic'!H85+[2]Denmark!H85+[2]Estonia!H85+[2]Finland!H85+[2]France!H85+[2]Germany!H85+[2]Greece!H85+[2]Hungary!H85+[2]Ireland!H85+[2]Italy!H85+[2]Latvia!H85+[2]Lithuania!H85+[2]Luxembourg!H85+[2]Malta!H85+[2]Netherlands!H85+[2]Poland!H85+[2]Portugal!H85+[2]Romania!H85+[2]Slovakia!H85+[2]Slovenia!H85+[2]Spain!H85+[2]Sweden!H85+'[2]United Kingdom'!H85</f>
        <v>10.573632</v>
      </c>
      <c r="I85" s="32">
        <v>6.6892541088410737E-2</v>
      </c>
      <c r="J85" s="13">
        <v>5.9599610645315847E-2</v>
      </c>
      <c r="K85" s="32">
        <v>3.2085068682509002E-2</v>
      </c>
      <c r="L85" s="32">
        <v>3.4807472405901735E-2</v>
      </c>
      <c r="M85" s="32">
        <v>0</v>
      </c>
      <c r="N85" s="32">
        <v>5.5808313990147469E-2</v>
      </c>
      <c r="O85" s="32">
        <v>1.1084227098263268E-2</v>
      </c>
      <c r="P85" s="32">
        <v>0</v>
      </c>
      <c r="Q85" s="7">
        <v>0.35082107934696433</v>
      </c>
      <c r="R85" s="7">
        <v>1.659399364279422</v>
      </c>
      <c r="S85" s="7">
        <v>0.20224673713204849</v>
      </c>
      <c r="T85" s="7">
        <v>0.36572018459498862</v>
      </c>
      <c r="CG85" s="7">
        <v>45.02349399773432</v>
      </c>
      <c r="CH85" s="7">
        <v>62.707613170791262</v>
      </c>
      <c r="CI85" s="7">
        <v>8.5432015600945874</v>
      </c>
      <c r="CJ85" s="13">
        <v>62.679307591805468</v>
      </c>
      <c r="CK85" s="13">
        <v>20.878135108129001</v>
      </c>
      <c r="CL85" s="13">
        <v>11.536856668956505</v>
      </c>
      <c r="CM85" s="47">
        <v>2.0099724176428366</v>
      </c>
      <c r="CN85" s="47">
        <v>0.69075746714429942</v>
      </c>
      <c r="CO85" s="47">
        <v>2.7649449255421108</v>
      </c>
      <c r="CP85" s="47">
        <v>0.22075771747963627</v>
      </c>
    </row>
    <row r="86" spans="2:94" ht="16" x14ac:dyDescent="0.2">
      <c r="B86" s="5" t="s">
        <v>100</v>
      </c>
      <c r="C86" s="5" t="s">
        <v>106</v>
      </c>
      <c r="D86" s="5" t="s">
        <v>106</v>
      </c>
      <c r="E86" s="5"/>
      <c r="F86" s="10"/>
      <c r="G86" s="63"/>
      <c r="H86" s="64"/>
      <c r="I86" s="229">
        <v>1.4245746467340739</v>
      </c>
      <c r="J86" s="13"/>
      <c r="K86" s="229">
        <v>0.65683025869362954</v>
      </c>
      <c r="L86" s="229">
        <v>0.7677443880404442</v>
      </c>
      <c r="M86" s="229">
        <v>0</v>
      </c>
      <c r="N86" s="15"/>
      <c r="O86" s="15"/>
      <c r="P86" s="15"/>
      <c r="Q86" s="15"/>
      <c r="R86" s="15"/>
      <c r="S86" s="15"/>
      <c r="T86" s="15"/>
      <c r="CG86" s="10"/>
      <c r="CH86" s="15"/>
      <c r="CI86" s="7"/>
      <c r="CJ86" s="15"/>
      <c r="CK86" s="15"/>
      <c r="CL86" s="15"/>
      <c r="CM86" s="15"/>
      <c r="CN86" s="47"/>
      <c r="CO86" s="15"/>
      <c r="CP86" s="15"/>
    </row>
    <row r="87" spans="2:94" ht="16" x14ac:dyDescent="0.2">
      <c r="B87" s="37" t="s">
        <v>100</v>
      </c>
      <c r="C87" s="37" t="s">
        <v>106</v>
      </c>
      <c r="D87" s="37" t="s">
        <v>106</v>
      </c>
      <c r="E87" s="38" t="s">
        <v>84</v>
      </c>
      <c r="F87" s="32">
        <v>226.32969952938038</v>
      </c>
      <c r="G87" s="32">
        <v>226.32969952938038</v>
      </c>
      <c r="H87" s="32">
        <f>[2]Austria!H87+[2]Belgium!H87+[2]Bulgaria!H87+[2]Croatia!H87+[2]Cyprus!H87+'[2]Czech Republic'!H87+[2]Denmark!H87+[2]Estonia!H87+[2]Finland!H87+[2]France!H87+[2]Germany!H87+[2]Greece!H87+[2]Hungary!H87+[2]Ireland!H87+[2]Italy!H87+[2]Latvia!H87+[2]Lithuania!H87+[2]Luxembourg!H87+[2]Malta!H87+[2]Netherlands!H87+[2]Poland!H87+[2]Portugal!H87+[2]Romania!H87+[2]Slovakia!H87+[2]Slovenia!H87+[2]Spain!H87+[2]Sweden!H87+'[2]United Kingdom'!H87</f>
        <v>80.676193999999981</v>
      </c>
      <c r="I87" s="32">
        <v>0.41729273809946876</v>
      </c>
      <c r="J87" s="13">
        <v>0.41347857139996202</v>
      </c>
      <c r="K87" s="32">
        <v>0.16917531842905173</v>
      </c>
      <c r="L87" s="32">
        <v>0.24811741967041701</v>
      </c>
      <c r="M87" s="32">
        <v>0</v>
      </c>
      <c r="N87" s="32">
        <v>0.34815312265445475</v>
      </c>
      <c r="O87" s="32">
        <v>6.9139615445013902E-2</v>
      </c>
      <c r="P87" s="32">
        <v>1.1102230246251565E-16</v>
      </c>
      <c r="Q87" s="191">
        <v>1.6992227434946741</v>
      </c>
      <c r="R87" s="191">
        <v>4.3224755793458902</v>
      </c>
      <c r="S87" s="191">
        <v>1.5480512498001529</v>
      </c>
      <c r="T87" s="191">
        <v>1.5447642850477958</v>
      </c>
      <c r="CG87" s="191">
        <v>148.2635036259083</v>
      </c>
      <c r="CH87" s="191">
        <v>71.906394597475341</v>
      </c>
      <c r="CI87" s="191">
        <v>4.738572370505965</v>
      </c>
      <c r="CJ87" s="13">
        <v>199.19114906908052</v>
      </c>
      <c r="CK87" s="13">
        <v>30.226230156207308</v>
      </c>
      <c r="CL87" s="13">
        <v>6.7897544163539054</v>
      </c>
      <c r="CM87" s="94">
        <v>35.369613468702624</v>
      </c>
      <c r="CN87" s="47">
        <v>6.9173920910985611</v>
      </c>
      <c r="CO87" s="94">
        <v>46.61959599464867</v>
      </c>
      <c r="CP87" s="94">
        <v>2.4385372079708305</v>
      </c>
    </row>
    <row r="88" spans="2:94" ht="53.25" customHeight="1" x14ac:dyDescent="0.2">
      <c r="B88" s="5" t="s">
        <v>100</v>
      </c>
      <c r="C88" s="5" t="s">
        <v>106</v>
      </c>
      <c r="D88" s="5" t="s">
        <v>106</v>
      </c>
      <c r="E88" s="12" t="s">
        <v>89</v>
      </c>
      <c r="F88" s="32">
        <v>147.84810789280755</v>
      </c>
      <c r="G88" s="32">
        <v>147.84810789280755</v>
      </c>
      <c r="H88" s="32">
        <f>[2]Austria!H88+[2]Belgium!H88+[2]Bulgaria!H88+[2]Croatia!H88+[2]Cyprus!H88+'[2]Czech Republic'!H88+[2]Denmark!H88+[2]Estonia!H88+[2]Finland!H88+[2]France!H88+[2]Germany!H88+[2]Greece!H88+[2]Hungary!H88+[2]Ireland!H88+[2]Italy!H88+[2]Latvia!H88+[2]Lithuania!H88+[2]Luxembourg!H88+[2]Malta!H88+[2]Netherlands!H88+[2]Poland!H88+[2]Portugal!H88+[2]Romania!H88+[2]Slovakia!H88+[2]Slovenia!H88+[2]Spain!H88+[2]Sweden!H88+'[2]United Kingdom'!H88</f>
        <v>48.92660200000001</v>
      </c>
      <c r="I88" s="32">
        <v>0.26155209613081554</v>
      </c>
      <c r="J88" s="13">
        <v>0.25358909288134346</v>
      </c>
      <c r="K88" s="32">
        <v>0.1376050433964299</v>
      </c>
      <c r="L88" s="32">
        <v>0.12394705273438567</v>
      </c>
      <c r="M88" s="32">
        <v>0</v>
      </c>
      <c r="N88" s="32">
        <v>0.21830197955385328</v>
      </c>
      <c r="O88" s="32">
        <v>4.3250116576962233E-2</v>
      </c>
      <c r="P88" s="32">
        <v>0</v>
      </c>
      <c r="Q88" s="191">
        <v>1.2474585310508981</v>
      </c>
      <c r="R88" s="191">
        <v>3.7416287502816061</v>
      </c>
      <c r="S88" s="191">
        <v>1.0933658805769495</v>
      </c>
      <c r="T88" s="191">
        <v>1.1387848858099179</v>
      </c>
      <c r="CG88" s="191">
        <v>125.93282827692623</v>
      </c>
      <c r="CH88" s="191">
        <v>72.215209437219769</v>
      </c>
      <c r="CI88" s="191">
        <v>4.1376156071369863</v>
      </c>
      <c r="CJ88" s="13">
        <v>182.53797829672402</v>
      </c>
      <c r="CK88" s="13">
        <v>28.962702695062163</v>
      </c>
      <c r="CL88" s="13">
        <v>6.1648453653857276</v>
      </c>
      <c r="CM88" s="94">
        <v>20.674715820989164</v>
      </c>
      <c r="CN88" s="47">
        <v>4.1502393895088785</v>
      </c>
      <c r="CO88" s="94">
        <v>27.89935543247304</v>
      </c>
      <c r="CP88" s="94">
        <v>1.4170466276056342</v>
      </c>
    </row>
    <row r="89" spans="2:94" ht="16" x14ac:dyDescent="0.2">
      <c r="B89" s="5" t="s">
        <v>100</v>
      </c>
      <c r="C89" s="5" t="s">
        <v>106</v>
      </c>
      <c r="D89" s="5" t="s">
        <v>106</v>
      </c>
      <c r="E89" s="12" t="s">
        <v>91</v>
      </c>
      <c r="F89" s="32">
        <v>87.573228983007439</v>
      </c>
      <c r="G89" s="32">
        <v>87.573228983007439</v>
      </c>
      <c r="H89" s="32">
        <f>[2]Austria!H89+[2]Belgium!H89+[2]Bulgaria!H89+[2]Croatia!H89+[2]Cyprus!H89+'[2]Czech Republic'!H89+[2]Denmark!H89+[2]Estonia!H89+[2]Finland!H89+[2]France!H89+[2]Germany!H89+[2]Greece!H89+[2]Hungary!H89+[2]Ireland!H89+[2]Italy!H89+[2]Latvia!H89+[2]Lithuania!H89+[2]Luxembourg!H89+[2]Malta!H89+[2]Netherlands!H89+[2]Poland!H89+[2]Portugal!H89+[2]Romania!H89+[2]Slovakia!H89+[2]Slovenia!H89+[2]Spain!H89+[2]Sweden!H89+'[2]United Kingdom'!H89</f>
        <v>25.697181</v>
      </c>
      <c r="I89" s="32">
        <v>0.1012863504891104</v>
      </c>
      <c r="J89" s="13">
        <v>9.7074820262353936E-2</v>
      </c>
      <c r="K89" s="32">
        <v>5.2485186836991236E-2</v>
      </c>
      <c r="L89" s="32">
        <v>4.880116365211918E-2</v>
      </c>
      <c r="M89" s="32">
        <v>0</v>
      </c>
      <c r="N89" s="32">
        <v>8.4600749362311392E-2</v>
      </c>
      <c r="O89" s="32">
        <v>1.6685601126799024E-2</v>
      </c>
      <c r="P89" s="32">
        <v>0</v>
      </c>
      <c r="Q89" s="191">
        <v>1.0198434876813589</v>
      </c>
      <c r="R89" s="191">
        <v>2.9838371154683587</v>
      </c>
      <c r="S89" s="191">
        <v>0.79648193716127458</v>
      </c>
      <c r="T89" s="191">
        <v>0.90401359077098864</v>
      </c>
      <c r="CG89" s="191">
        <v>99.787026187061088</v>
      </c>
      <c r="CH89" s="191">
        <v>78.307776044591535</v>
      </c>
      <c r="CI89" s="191">
        <v>4.7388030416045375</v>
      </c>
      <c r="CJ89" s="13">
        <v>134.13407849545885</v>
      </c>
      <c r="CK89" s="13">
        <v>28.984857148315246</v>
      </c>
      <c r="CL89" s="13">
        <v>5.9469749095606366</v>
      </c>
      <c r="CM89" s="94">
        <v>9.9395387756728173</v>
      </c>
      <c r="CN89" s="47">
        <v>2.2004993372957524</v>
      </c>
      <c r="CO89" s="94">
        <v>12.267350166018666</v>
      </c>
      <c r="CP89" s="94">
        <v>0.74482912039940075</v>
      </c>
    </row>
    <row r="90" spans="2:94" ht="16" x14ac:dyDescent="0.2">
      <c r="B90" s="5" t="s">
        <v>100</v>
      </c>
      <c r="C90" s="5" t="s">
        <v>106</v>
      </c>
      <c r="D90" s="5" t="s">
        <v>106</v>
      </c>
      <c r="E90" s="12" t="s">
        <v>92</v>
      </c>
      <c r="F90" s="32">
        <v>124.74314198225812</v>
      </c>
      <c r="G90" s="32">
        <v>124.74314198225812</v>
      </c>
      <c r="H90" s="32">
        <f>[2]Austria!H90+[2]Belgium!H90+[2]Bulgaria!H90+[2]Croatia!H90+[2]Cyprus!H90+'[2]Czech Republic'!H90+[2]Denmark!H90+[2]Estonia!H90+[2]Finland!H90+[2]France!H90+[2]Germany!H90+[2]Greece!H90+[2]Hungary!H90+[2]Ireland!H90+[2]Italy!H90+[2]Latvia!H90+[2]Lithuania!H90+[2]Luxembourg!H90+[2]Malta!H90+[2]Netherlands!H90+[2]Poland!H90+[2]Portugal!H90+[2]Romania!H90+[2]Slovakia!H90+[2]Slovenia!H90+[2]Spain!H90+[2]Sweden!H90+'[2]United Kingdom'!H90</f>
        <v>40.001859999999994</v>
      </c>
      <c r="I90" s="32">
        <v>0.18356537723576855</v>
      </c>
      <c r="J90" s="13">
        <v>0.17973566294001533</v>
      </c>
      <c r="K90" s="32">
        <v>8.5720932412984341E-2</v>
      </c>
      <c r="L90" s="32">
        <v>9.7844444822784232E-2</v>
      </c>
      <c r="M90" s="32">
        <v>0</v>
      </c>
      <c r="N90" s="32">
        <v>0.15356565850584436</v>
      </c>
      <c r="O90" s="32">
        <v>2.9999718729924192E-2</v>
      </c>
      <c r="P90" s="32">
        <v>0</v>
      </c>
      <c r="Q90" s="191">
        <v>0.82516743679723092</v>
      </c>
      <c r="R90" s="191">
        <v>2.8996521625875959</v>
      </c>
      <c r="S90" s="191">
        <v>0.61663765036824569</v>
      </c>
      <c r="T90" s="191">
        <v>0.70428162651255732</v>
      </c>
      <c r="CG90" s="191">
        <v>101.86640245101066</v>
      </c>
      <c r="CH90" s="191">
        <v>76.301658605880405</v>
      </c>
      <c r="CI90" s="191">
        <v>4.5857594676864659</v>
      </c>
      <c r="CJ90" s="13">
        <v>143.08184914140318</v>
      </c>
      <c r="CK90" s="13">
        <v>30.332416535989896</v>
      </c>
      <c r="CL90" s="13">
        <v>6.5681379050328914</v>
      </c>
      <c r="CM90" s="94">
        <v>14.131447230058452</v>
      </c>
      <c r="CN90" s="47">
        <v>3.7249048334021877</v>
      </c>
      <c r="CO90" s="47">
        <v>18.667809581776662</v>
      </c>
      <c r="CP90" s="47">
        <v>1.2133530797343526</v>
      </c>
    </row>
    <row r="91" spans="2:94" ht="16" x14ac:dyDescent="0.2">
      <c r="B91" s="5" t="s">
        <v>100</v>
      </c>
      <c r="C91" s="5" t="s">
        <v>106</v>
      </c>
      <c r="D91" s="5" t="s">
        <v>106</v>
      </c>
      <c r="E91" s="12" t="s">
        <v>93</v>
      </c>
      <c r="F91" s="32">
        <v>126.04688745213974</v>
      </c>
      <c r="G91" s="32">
        <v>126.04688745213974</v>
      </c>
      <c r="H91" s="32">
        <f>[2]Austria!H91+[2]Belgium!H91+[2]Bulgaria!H91+[2]Croatia!H91+[2]Cyprus!H91+'[2]Czech Republic'!H91+[2]Denmark!H91+[2]Estonia!H91+[2]Finland!H91+[2]France!H91+[2]Germany!H91+[2]Greece!H91+[2]Hungary!H91+[2]Ireland!H91+[2]Italy!H91+[2]Latvia!H91+[2]Lithuania!H91+[2]Luxembourg!H91+[2]Malta!H91+[2]Netherlands!H91+[2]Poland!H91+[2]Portugal!H91+[2]Romania!H91+[2]Slovakia!H91+[2]Slovenia!H91+[2]Spain!H91+[2]Sweden!H91+'[2]United Kingdom'!H91</f>
        <v>39.058634000000005</v>
      </c>
      <c r="I91" s="32">
        <v>0.19519859633573577</v>
      </c>
      <c r="J91" s="13">
        <v>0.19170189257994696</v>
      </c>
      <c r="K91" s="32">
        <v>8.9533284937026808E-2</v>
      </c>
      <c r="L91" s="32">
        <v>0.10566531139870897</v>
      </c>
      <c r="M91" s="32">
        <v>0</v>
      </c>
      <c r="N91" s="32">
        <v>0.16342311051555175</v>
      </c>
      <c r="O91" s="32">
        <v>3.1775485820184024E-2</v>
      </c>
      <c r="P91" s="32">
        <v>0</v>
      </c>
      <c r="Q91" s="191">
        <v>0.62943749193717147</v>
      </c>
      <c r="R91" s="191">
        <v>2.2972090214786309</v>
      </c>
      <c r="S91" s="191">
        <v>0.44064904140135275</v>
      </c>
      <c r="T91" s="191">
        <v>0.57605049422273558</v>
      </c>
      <c r="CG91" s="191">
        <v>77.182033692077127</v>
      </c>
      <c r="CH91" s="191">
        <v>76.911098672217463</v>
      </c>
      <c r="CI91" s="191">
        <v>4.6474090644545587</v>
      </c>
      <c r="CJ91" s="13">
        <v>107.22444624511066</v>
      </c>
      <c r="CK91" s="13">
        <v>30.603757585372332</v>
      </c>
      <c r="CL91" s="13">
        <v>6.6726094061485526</v>
      </c>
      <c r="CM91" s="94">
        <v>10.597883595277306</v>
      </c>
      <c r="CN91" s="47">
        <v>3.6327399733323533</v>
      </c>
      <c r="CO91" s="47">
        <v>14.356369354804366</v>
      </c>
      <c r="CP91" s="47">
        <v>1.1953409665517818</v>
      </c>
    </row>
    <row r="92" spans="2:94" ht="16" x14ac:dyDescent="0.2">
      <c r="B92" s="5" t="s">
        <v>100</v>
      </c>
      <c r="C92" s="5" t="s">
        <v>106</v>
      </c>
      <c r="D92" s="5" t="s">
        <v>106</v>
      </c>
      <c r="E92" s="12" t="s">
        <v>94</v>
      </c>
      <c r="F92" s="32">
        <v>129.05252513044962</v>
      </c>
      <c r="G92" s="32">
        <v>129.05252513044962</v>
      </c>
      <c r="H92" s="32">
        <f>[2]Austria!H92+[2]Belgium!H92+[2]Bulgaria!H92+[2]Croatia!H92+[2]Cyprus!H92+'[2]Czech Republic'!H92+[2]Denmark!H92+[2]Estonia!H92+[2]Finland!H92+[2]France!H92+[2]Germany!H92+[2]Greece!H92+[2]Hungary!H92+[2]Ireland!H92+[2]Italy!H92+[2]Latvia!H92+[2]Lithuania!H92+[2]Luxembourg!H92+[2]Malta!H92+[2]Netherlands!H92+[2]Poland!H92+[2]Portugal!H92+[2]Romania!H92+[2]Slovakia!H92+[2]Slovenia!H92+[2]Spain!H92+[2]Sweden!H92+'[2]United Kingdom'!H92</f>
        <v>41.522879199999991</v>
      </c>
      <c r="I92" s="32">
        <v>0.19352016452936416</v>
      </c>
      <c r="J92" s="13">
        <v>0.18974260022225031</v>
      </c>
      <c r="K92" s="32">
        <v>8.7522542385224944E-2</v>
      </c>
      <c r="L92" s="32">
        <v>0.10599762214413926</v>
      </c>
      <c r="M92" s="32">
        <v>0</v>
      </c>
      <c r="N92" s="32">
        <v>0.16178266240577424</v>
      </c>
      <c r="O92" s="32">
        <v>3.1737502123589931E-2</v>
      </c>
      <c r="P92" s="32">
        <v>0</v>
      </c>
      <c r="Q92" s="191">
        <v>0.44445176393520319</v>
      </c>
      <c r="R92" s="191">
        <v>1.845775820451949</v>
      </c>
      <c r="S92" s="191">
        <v>0.34232772462724131</v>
      </c>
      <c r="T92" s="191">
        <v>0.478343276228201</v>
      </c>
      <c r="CG92" s="191">
        <v>76.476110701697095</v>
      </c>
      <c r="CH92" s="191">
        <v>73.800027553084988</v>
      </c>
      <c r="CI92" s="191">
        <v>4.6750269717037911</v>
      </c>
      <c r="CJ92" s="13">
        <v>103.1795159255112</v>
      </c>
      <c r="CK92" s="13">
        <v>29.903523476383072</v>
      </c>
      <c r="CL92" s="13">
        <v>6.704671535812559</v>
      </c>
      <c r="CM92" s="94">
        <v>10.753913771978517</v>
      </c>
      <c r="CN92" s="47">
        <v>3.7333980703699599</v>
      </c>
      <c r="CO92" s="47">
        <v>14.180831863791521</v>
      </c>
      <c r="CP92" s="47">
        <v>1.2416803929642182</v>
      </c>
    </row>
    <row r="93" spans="2:94" ht="16" x14ac:dyDescent="0.2">
      <c r="B93" s="5" t="s">
        <v>100</v>
      </c>
      <c r="C93" s="5" t="s">
        <v>106</v>
      </c>
      <c r="D93" s="5" t="s">
        <v>106</v>
      </c>
      <c r="E93" s="10" t="s">
        <v>95</v>
      </c>
      <c r="F93" s="32">
        <v>66.007288129817383</v>
      </c>
      <c r="G93" s="32">
        <v>66.007288129817383</v>
      </c>
      <c r="H93" s="32">
        <f>[2]Austria!H93+[2]Belgium!H93+[2]Bulgaria!H93+[2]Croatia!H93+[2]Cyprus!H93+'[2]Czech Republic'!H93+[2]Denmark!H93+[2]Estonia!H93+[2]Finland!H93+[2]France!H93+[2]Germany!H93+[2]Greece!H93+[2]Hungary!H93+[2]Ireland!H93+[2]Italy!H93+[2]Latvia!H93+[2]Lithuania!H93+[2]Luxembourg!H93+[2]Malta!H93+[2]Netherlands!H93+[2]Poland!H93+[2]Portugal!H93+[2]Romania!H93+[2]Slovakia!H93+[2]Slovenia!H93+[2]Spain!H93+[2]Sweden!H93+'[2]United Kingdom'!H93</f>
        <v>17.455080000000002</v>
      </c>
      <c r="I93" s="32">
        <v>7.2159323913810677E-2</v>
      </c>
      <c r="J93" s="13">
        <v>7.0910131448201907E-2</v>
      </c>
      <c r="K93" s="32">
        <v>3.4787950295920619E-2</v>
      </c>
      <c r="L93" s="32">
        <v>3.737137361789003E-2</v>
      </c>
      <c r="M93" s="32">
        <v>0</v>
      </c>
      <c r="N93" s="32">
        <v>6.0451972378427719E-2</v>
      </c>
      <c r="O93" s="32">
        <v>1.1707351535382949E-2</v>
      </c>
      <c r="P93" s="32">
        <v>0</v>
      </c>
      <c r="Q93" s="191">
        <v>0.33491226961594972</v>
      </c>
      <c r="R93" s="191">
        <v>1.6480122207738814</v>
      </c>
      <c r="S93" s="191">
        <v>0.192847710330035</v>
      </c>
      <c r="T93" s="191">
        <v>0.35167824289869581</v>
      </c>
      <c r="CG93" s="191">
        <v>64.206442729528405</v>
      </c>
      <c r="CH93" s="191">
        <v>73.223570607350027</v>
      </c>
      <c r="CI93" s="191">
        <v>5.6335171358443041</v>
      </c>
      <c r="CJ93" s="13">
        <v>82.22486757122509</v>
      </c>
      <c r="CK93" s="13">
        <v>25.118747891728169</v>
      </c>
      <c r="CL93" s="13">
        <v>6.8210051989673248</v>
      </c>
      <c r="CM93" s="183">
        <v>4.6295709576502784</v>
      </c>
      <c r="CN93" s="7">
        <v>1.3433369401234794</v>
      </c>
      <c r="CO93" s="7">
        <v>5.8776765807131506</v>
      </c>
      <c r="CP93" s="7">
        <v>0.43844975394994656</v>
      </c>
    </row>
    <row r="94" spans="2:94" x14ac:dyDescent="0.2">
      <c r="B94" s="21"/>
      <c r="C94" s="21"/>
      <c r="D94" s="21"/>
      <c r="E94" s="21"/>
      <c r="F94" s="22"/>
      <c r="G94" s="22"/>
      <c r="H94" s="23"/>
      <c r="I94" s="23"/>
      <c r="J94" s="132"/>
      <c r="K94" s="23"/>
      <c r="L94" s="23"/>
      <c r="M94" s="23"/>
      <c r="N94" s="23"/>
      <c r="O94" s="23"/>
      <c r="P94" s="23"/>
      <c r="Q94" s="23"/>
      <c r="R94" s="23"/>
      <c r="S94" s="23"/>
      <c r="T94" s="23"/>
      <c r="CG94" s="22"/>
      <c r="CH94" s="23"/>
      <c r="CI94" s="24"/>
      <c r="CJ94" s="23"/>
      <c r="CK94" s="23"/>
      <c r="CL94" s="23"/>
      <c r="CM94" s="23"/>
      <c r="CN94" s="23"/>
      <c r="CO94" s="23"/>
      <c r="CP94" s="23"/>
    </row>
    <row r="95" spans="2:94" x14ac:dyDescent="0.2">
      <c r="F95" s="25"/>
      <c r="I95" s="25"/>
      <c r="J95" s="147">
        <f>J94/J38</f>
        <v>0</v>
      </c>
      <c r="CG95" s="25"/>
      <c r="CI95" s="26"/>
    </row>
    <row r="96" spans="2:94" ht="15.75" customHeight="1" x14ac:dyDescent="0.2"/>
  </sheetData>
  <autoFilter ref="B2:DE93" xr:uid="{00000000-0009-0000-0000-00001C000000}"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8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72">
    <mergeCell ref="CF3:CF4"/>
    <mergeCell ref="BY3:BY4"/>
    <mergeCell ref="BZ3:BZ4"/>
    <mergeCell ref="CA3:CA4"/>
    <mergeCell ref="CB3:CD3"/>
    <mergeCell ref="CE3:CE4"/>
    <mergeCell ref="BS3:BS4"/>
    <mergeCell ref="BT3:BT4"/>
    <mergeCell ref="BU3:BU4"/>
    <mergeCell ref="BV3:BV4"/>
    <mergeCell ref="BW3:BX3"/>
    <mergeCell ref="AP4:AP5"/>
    <mergeCell ref="BD2:BQ2"/>
    <mergeCell ref="BR2:BS2"/>
    <mergeCell ref="BT2:CF2"/>
    <mergeCell ref="BD3:BD4"/>
    <mergeCell ref="BE3:BE4"/>
    <mergeCell ref="BF3:BF4"/>
    <mergeCell ref="BG3:BH3"/>
    <mergeCell ref="BI3:BI4"/>
    <mergeCell ref="BJ3:BJ4"/>
    <mergeCell ref="BK3:BK4"/>
    <mergeCell ref="BL3:BL4"/>
    <mergeCell ref="BM3:BO3"/>
    <mergeCell ref="BP3:BP4"/>
    <mergeCell ref="BQ3:BQ4"/>
    <mergeCell ref="BR3:BR4"/>
    <mergeCell ref="AI4:AI5"/>
    <mergeCell ref="AJ4:AK4"/>
    <mergeCell ref="AL4:AM4"/>
    <mergeCell ref="AN4:AN5"/>
    <mergeCell ref="AO4:AO5"/>
    <mergeCell ref="AY4:AZ4"/>
    <mergeCell ref="BA4:BB4"/>
    <mergeCell ref="BC4:BC5"/>
    <mergeCell ref="AQ4:AR4"/>
    <mergeCell ref="AS4:AT4"/>
    <mergeCell ref="AU4:AU5"/>
    <mergeCell ref="AV4:AV5"/>
    <mergeCell ref="AW4:AW5"/>
    <mergeCell ref="AX4:AX5"/>
    <mergeCell ref="AA4:AB4"/>
    <mergeCell ref="AC4:AD4"/>
    <mergeCell ref="AE4:AE5"/>
    <mergeCell ref="AF4:AF5"/>
    <mergeCell ref="AG4:AG5"/>
    <mergeCell ref="CO3:CP3"/>
    <mergeCell ref="U4:U5"/>
    <mergeCell ref="V4:V5"/>
    <mergeCell ref="W4:W5"/>
    <mergeCell ref="X4:X5"/>
    <mergeCell ref="Y4:Z4"/>
    <mergeCell ref="AF3:AH3"/>
    <mergeCell ref="AI3:AM3"/>
    <mergeCell ref="AN3:AP3"/>
    <mergeCell ref="AQ3:AT3"/>
    <mergeCell ref="AU3:AX3"/>
    <mergeCell ref="AY3:BC3"/>
    <mergeCell ref="AH4:AH5"/>
    <mergeCell ref="CG3:CI3"/>
    <mergeCell ref="CJ3:CL3"/>
    <mergeCell ref="CM3:CN3"/>
    <mergeCell ref="U2:AE2"/>
    <mergeCell ref="AF2:AM2"/>
    <mergeCell ref="AN2:AT2"/>
    <mergeCell ref="AU2:BC2"/>
    <mergeCell ref="F3:J3"/>
    <mergeCell ref="K3:M3"/>
    <mergeCell ref="U3:X3"/>
    <mergeCell ref="Y3:AE3"/>
    <mergeCell ref="Q3:T3"/>
    <mergeCell ref="N3:P3"/>
  </mergeCells>
  <pageMargins left="0.74791666666666701" right="0.74791666666666701" top="0.98402777777777795" bottom="0.98402777777777795" header="0.51180555555555496" footer="0.51180555555555496"/>
  <pageSetup paperSize="9" firstPageNumber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F11CFF-2553-4991-B9C3-4515D21D14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Austria</vt:lpstr>
      <vt:lpstr>Belgium</vt:lpstr>
      <vt:lpstr>Bulgaria</vt:lpstr>
      <vt:lpstr>Croatia</vt:lpstr>
      <vt:lpstr>Cyprus</vt:lpstr>
      <vt:lpstr>Czech Republic</vt:lpstr>
      <vt:lpstr>Denmark</vt:lpstr>
      <vt:lpstr>Estonia</vt:lpstr>
      <vt:lpstr>Finland</vt:lpstr>
      <vt:lpstr>France</vt:lpstr>
      <vt:lpstr>Germany</vt:lpstr>
      <vt:lpstr>Greece</vt:lpstr>
      <vt:lpstr>Hungary</vt:lpstr>
      <vt:lpstr>Ireland</vt:lpstr>
      <vt:lpstr>Italy</vt:lpstr>
      <vt:lpstr>Latvia</vt:lpstr>
      <vt:lpstr>Lithuania</vt:lpstr>
      <vt:lpstr>Luxembourg</vt:lpstr>
      <vt:lpstr>Malta</vt:lpstr>
      <vt:lpstr>Netherlands</vt:lpstr>
      <vt:lpstr>Poland</vt:lpstr>
      <vt:lpstr>Portugal</vt:lpstr>
      <vt:lpstr>Romania</vt:lpstr>
      <vt:lpstr>Slovakia</vt:lpstr>
      <vt:lpstr>Slovenia</vt:lpstr>
      <vt:lpstr>Spain</vt:lpstr>
      <vt:lpstr>Sweden</vt:lpstr>
      <vt:lpstr>United Kingdom</vt:lpstr>
      <vt:lpstr>EU27+UK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FHaas</dc:creator>
  <cp:keywords/>
  <dc:description/>
  <cp:lastModifiedBy>Jack Lynch</cp:lastModifiedBy>
  <cp:revision>0</cp:revision>
  <dcterms:created xsi:type="dcterms:W3CDTF">2017-03-14T14:47:23Z</dcterms:created>
  <dcterms:modified xsi:type="dcterms:W3CDTF">2023-02-03T17:00:37Z</dcterms:modified>
  <cp:category/>
  <cp:contentStatus/>
</cp:coreProperties>
</file>